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P2\MONITORING\PORTAL\GOV.PL\Budżet państwa\2 Wykonanie budżetu państwa\2 Operatywka\2019\"/>
    </mc:Choice>
  </mc:AlternateContent>
  <bookViews>
    <workbookView xWindow="13845" yWindow="-15" windowWidth="14955" windowHeight="12840" tabRatio="941"/>
  </bookViews>
  <sheets>
    <sheet name="TYTUŁ" sheetId="13" r:id="rId1"/>
    <sheet name="SPIS TREŚCI   " sheetId="14" r:id="rId2"/>
    <sheet name="UWAGA" sheetId="18" r:id="rId3"/>
    <sheet name="TABLICA 1" sheetId="59" r:id="rId4"/>
    <sheet name="TABLICA 2" sheetId="60" r:id="rId5"/>
    <sheet name="TABLICA 3" sheetId="44" r:id="rId6"/>
    <sheet name="TABLICA 4 " sheetId="21" r:id="rId7"/>
    <sheet name="TABLICA 5" sheetId="3" r:id="rId8"/>
    <sheet name="TABLICA 6" sheetId="33" r:id="rId9"/>
    <sheet name="TABLICA  7" sheetId="9" r:id="rId10"/>
    <sheet name="TABLICA 8 " sheetId="6" r:id="rId11"/>
    <sheet name="TABLICA 9 " sheetId="5" r:id="rId12"/>
    <sheet name="TABLICA 10 " sheetId="8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66" r:id="rId21"/>
    <sheet name="TABLICA 18" sheetId="67" r:id="rId22"/>
    <sheet name="TABLICA 19" sheetId="68" r:id="rId23"/>
    <sheet name="TABLICA 20" sheetId="69" r:id="rId24"/>
    <sheet name="WYKRES1" sheetId="70" r:id="rId25"/>
    <sheet name="WYKRES2" sheetId="71" r:id="rId26"/>
    <sheet name="WYKRES3" sheetId="77" r:id="rId27"/>
    <sheet name="WYKRES4" sheetId="73" r:id="rId28"/>
    <sheet name="WYKRES5" sheetId="74" r:id="rId29"/>
    <sheet name="WYKRES6" sheetId="75" r:id="rId30"/>
    <sheet name="WYKRES7" sheetId="76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7">#REF!</definedName>
    <definedName name="_______________Ver2" localSheetId="4">#REF!</definedName>
    <definedName name="_______________Ver2" localSheetId="6">#REF!</definedName>
    <definedName name="_______________Ver2" localSheetId="8">#REF!</definedName>
    <definedName name="_______________Ver2">#REF!</definedName>
    <definedName name="______________Ver2" localSheetId="3">#REF!</definedName>
    <definedName name="______________Ver2" localSheetId="17">#REF!</definedName>
    <definedName name="______________Ver2" localSheetId="4">#REF!</definedName>
    <definedName name="______________Ver2" localSheetId="6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7">#REF!</definedName>
    <definedName name="____________Ver2" localSheetId="4">#REF!</definedName>
    <definedName name="____________Ver2" localSheetId="6">#REF!</definedName>
    <definedName name="____________Ver2" localSheetId="8">#REF!</definedName>
    <definedName name="____________Ver2">#REF!</definedName>
    <definedName name="___________Ver2" localSheetId="3">#REF!</definedName>
    <definedName name="___________Ver2" localSheetId="17">#REF!</definedName>
    <definedName name="___________Ver2" localSheetId="4">#REF!</definedName>
    <definedName name="___________Ver2" localSheetId="6">#REF!</definedName>
    <definedName name="___________Ver2">#REF!</definedName>
    <definedName name="__________Ver2" localSheetId="3">#REF!</definedName>
    <definedName name="__________Ver2" localSheetId="17">#REF!</definedName>
    <definedName name="__________Ver2" localSheetId="4">#REF!</definedName>
    <definedName name="__________Ver2" localSheetId="6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7">#REF!</definedName>
    <definedName name="________Ver2" localSheetId="4">#REF!</definedName>
    <definedName name="________Ver2" localSheetId="6">#REF!</definedName>
    <definedName name="________Ver2">#REF!</definedName>
    <definedName name="_______Ver2" localSheetId="3">#REF!</definedName>
    <definedName name="_______Ver2" localSheetId="17">#REF!</definedName>
    <definedName name="_______Ver2" localSheetId="4">#REF!</definedName>
    <definedName name="_______Ver2" localSheetId="6">#REF!</definedName>
    <definedName name="_______Ver2">#REF!</definedName>
    <definedName name="______Ver2" localSheetId="1">#REF!</definedName>
    <definedName name="______Ver2" localSheetId="3">#REF!</definedName>
    <definedName name="______Ver2" localSheetId="17">#REF!</definedName>
    <definedName name="______Ver2" localSheetId="4">#REF!</definedName>
    <definedName name="______Ver2" localSheetId="6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7">#REF!</definedName>
    <definedName name="_____tab6" localSheetId="4">#REF!</definedName>
    <definedName name="_____tab6" localSheetId="6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6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7">#REF!</definedName>
    <definedName name="____tab6" localSheetId="4">#REF!</definedName>
    <definedName name="____tab6" localSheetId="6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6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7">#REF!</definedName>
    <definedName name="___tab6" localSheetId="4">#REF!</definedName>
    <definedName name="___tab6" localSheetId="6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7">#REF!</definedName>
    <definedName name="__tab6" localSheetId="4">#REF!</definedName>
    <definedName name="__tab6" localSheetId="6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18'!$A$6:$HV$64</definedName>
    <definedName name="_xlnm._FilterDatabase" localSheetId="22" hidden="1">'TABLICA 19'!$A$6:$N$250</definedName>
    <definedName name="_xlnm._FilterDatabase" localSheetId="23" hidden="1">'TABLICA 20'!$A$10:$N$10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7">#REF!</definedName>
    <definedName name="_tab6" localSheetId="4">#REF!</definedName>
    <definedName name="_tab6" localSheetId="6">#REF!</definedName>
    <definedName name="_tab6" localSheetId="8">#REF!</definedName>
    <definedName name="_tab6">#REF!</definedName>
    <definedName name="_Ver2" localSheetId="1">#REF!</definedName>
    <definedName name="_Ver2" localSheetId="9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7">#REF!</definedName>
    <definedName name="DOVH" localSheetId="4">#REF!</definedName>
    <definedName name="DOVH" localSheetId="6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7">#REF!</definedName>
    <definedName name="ds" localSheetId="18">#REF!</definedName>
    <definedName name="ds" localSheetId="4">#REF!</definedName>
    <definedName name="ds" localSheetId="6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7">#REF!</definedName>
    <definedName name="dsgg" localSheetId="4">#REF!</definedName>
    <definedName name="dsgg" localSheetId="6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7">#REF!</definedName>
    <definedName name="marekt6" localSheetId="4">#REF!</definedName>
    <definedName name="marekt6" localSheetId="6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9">'TABLICA  7'!$A$12:$L$190</definedName>
    <definedName name="_xlnm.Print_Area" localSheetId="3">'TABLICA 1'!$A$1:$H$116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12'!$A$1:$G$95</definedName>
    <definedName name="_xlnm.Print_Area" localSheetId="15">'TABLICA 13'!$A$1:$H$40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16'!$A$1:$E$30</definedName>
    <definedName name="_xlnm.Print_Area" localSheetId="20">'TABLICA 17'!$A$1:$I$59</definedName>
    <definedName name="_xlnm.Print_Area" localSheetId="21">'TABLICA 18'!$A$1:$D$54</definedName>
    <definedName name="_xlnm.Print_Area" localSheetId="22">'TABLICA 19'!$A$1:$L$250</definedName>
    <definedName name="_xlnm.Print_Area" localSheetId="4">'TABLICA 2'!$A$1:$H$21</definedName>
    <definedName name="_xlnm.Print_Area" localSheetId="23">'TABLICA 20'!$A$1:$M$104</definedName>
    <definedName name="_xlnm.Print_Area" localSheetId="5">'TABLICA 3'!$A$1:$L$174</definedName>
    <definedName name="_xlnm.Print_Area" localSheetId="6">'TABLICA 4 '!$A$9:$E$96</definedName>
    <definedName name="_xlnm.Print_Area" localSheetId="7">'TABLICA 5'!$A$1:$D$26</definedName>
    <definedName name="_xlnm.Print_Area" localSheetId="8">'TABLICA 6'!$B$1:$L$138</definedName>
    <definedName name="_xlnm.Print_Area" localSheetId="10">'TABLICA 8 '!$A$12:$M$433</definedName>
    <definedName name="_xlnm.Print_Area" localSheetId="11">'TABLICA 9 '!$A$12:$L$187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9">#REF!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13'!$C$2:$G$40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6">'TABLICA 4 '!$B$1:$E$71</definedName>
    <definedName name="Print_Area_MI" localSheetId="7">'TABLICA 5'!$B$1:$D$25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9">'TABLICA  7'!$1:$11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6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7">#REF!</definedName>
    <definedName name="t11e" localSheetId="4">#REF!</definedName>
    <definedName name="t11e" localSheetId="6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7">#REF!</definedName>
    <definedName name="TAB" localSheetId="4">#REF!</definedName>
    <definedName name="TAB" localSheetId="6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7">#REF!</definedName>
    <definedName name="TAB16ELA" localSheetId="4">#REF!</definedName>
    <definedName name="TAB16ELA" localSheetId="6">#REF!</definedName>
    <definedName name="TAB16ELA" localSheetId="19">#REF!</definedName>
    <definedName name="TAB16ELA" localSheetId="2">#REF!</definedName>
    <definedName name="TAB16ELA">#REF!</definedName>
    <definedName name="_xlnm.Print_Titles" localSheetId="9">'TABLICA  7'!$1:$11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0">'TABLICA 17'!$1:$4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6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M103" i="69" l="1"/>
  <c r="L103" i="69"/>
  <c r="K103" i="69"/>
  <c r="J103" i="69"/>
  <c r="I103" i="69"/>
  <c r="H103" i="69"/>
  <c r="G103" i="69"/>
  <c r="F103" i="69"/>
  <c r="E103" i="69"/>
  <c r="D103" i="69"/>
  <c r="I250" i="68"/>
  <c r="L250" i="68" s="1"/>
  <c r="G250" i="68"/>
  <c r="H253" i="68" s="1"/>
  <c r="E250" i="68"/>
  <c r="L249" i="68"/>
  <c r="J249" i="68"/>
  <c r="H249" i="68"/>
  <c r="L248" i="68"/>
  <c r="J248" i="68"/>
  <c r="H248" i="68"/>
  <c r="L246" i="68"/>
  <c r="J245" i="68"/>
  <c r="H245" i="68"/>
  <c r="F245" i="68"/>
  <c r="L244" i="68"/>
  <c r="J244" i="68"/>
  <c r="H244" i="68"/>
  <c r="L243" i="68"/>
  <c r="J243" i="68"/>
  <c r="H243" i="68"/>
  <c r="L242" i="68"/>
  <c r="J242" i="68"/>
  <c r="H242" i="68"/>
  <c r="L241" i="68"/>
  <c r="L240" i="68"/>
  <c r="K240" i="68"/>
  <c r="L239" i="68"/>
  <c r="J239" i="68"/>
  <c r="H239" i="68"/>
  <c r="F239" i="68"/>
  <c r="L238" i="68"/>
  <c r="J238" i="68"/>
  <c r="H238" i="68"/>
  <c r="L237" i="68"/>
  <c r="K237" i="68"/>
  <c r="L236" i="68"/>
  <c r="J236" i="68"/>
  <c r="H236" i="68"/>
  <c r="F236" i="68"/>
  <c r="L235" i="68"/>
  <c r="L233" i="68"/>
  <c r="J232" i="68"/>
  <c r="H232" i="68"/>
  <c r="F232" i="68"/>
  <c r="L231" i="68"/>
  <c r="L230" i="68"/>
  <c r="L229" i="68"/>
  <c r="L227" i="68"/>
  <c r="K227" i="68"/>
  <c r="J227" i="68"/>
  <c r="H227" i="68"/>
  <c r="F227" i="68"/>
  <c r="L226" i="68"/>
  <c r="K226" i="68"/>
  <c r="L225" i="68"/>
  <c r="J225" i="68"/>
  <c r="H225" i="68"/>
  <c r="F225" i="68"/>
  <c r="L224" i="68"/>
  <c r="K224" i="68"/>
  <c r="L223" i="68"/>
  <c r="K223" i="68"/>
  <c r="J223" i="68"/>
  <c r="H223" i="68"/>
  <c r="F223" i="68"/>
  <c r="L221" i="68"/>
  <c r="K221" i="68"/>
  <c r="L220" i="68"/>
  <c r="K220" i="68"/>
  <c r="J219" i="68"/>
  <c r="H219" i="68"/>
  <c r="F219" i="68"/>
  <c r="L218" i="68"/>
  <c r="J218" i="68"/>
  <c r="H218" i="68"/>
  <c r="L217" i="68"/>
  <c r="J216" i="68"/>
  <c r="H216" i="68"/>
  <c r="F216" i="68"/>
  <c r="L215" i="68"/>
  <c r="K215" i="68"/>
  <c r="L214" i="68"/>
  <c r="K214" i="68"/>
  <c r="L213" i="68"/>
  <c r="K213" i="68"/>
  <c r="J213" i="68"/>
  <c r="H213" i="68"/>
  <c r="F213" i="68"/>
  <c r="H211" i="68"/>
  <c r="F211" i="68"/>
  <c r="H210" i="68"/>
  <c r="L209" i="68"/>
  <c r="L208" i="68"/>
  <c r="K208" i="68"/>
  <c r="J208" i="68"/>
  <c r="H208" i="68"/>
  <c r="F208" i="68"/>
  <c r="L207" i="68"/>
  <c r="L206" i="68"/>
  <c r="K206" i="68"/>
  <c r="J206" i="68"/>
  <c r="H206" i="68"/>
  <c r="F206" i="68"/>
  <c r="L205" i="68"/>
  <c r="L204" i="68"/>
  <c r="K204" i="68"/>
  <c r="J204" i="68"/>
  <c r="H204" i="68"/>
  <c r="F204" i="68"/>
  <c r="L203" i="68"/>
  <c r="K203" i="68"/>
  <c r="L202" i="68"/>
  <c r="K202" i="68"/>
  <c r="J202" i="68"/>
  <c r="H202" i="68"/>
  <c r="F202" i="68"/>
  <c r="L201" i="68"/>
  <c r="K201" i="68"/>
  <c r="J201" i="68"/>
  <c r="H201" i="68"/>
  <c r="F201" i="68"/>
  <c r="L200" i="68"/>
  <c r="K200" i="68"/>
  <c r="L199" i="68"/>
  <c r="K199" i="68"/>
  <c r="L198" i="68"/>
  <c r="K198" i="68"/>
  <c r="L197" i="68"/>
  <c r="K197" i="68"/>
  <c r="L196" i="68"/>
  <c r="K196" i="68"/>
  <c r="J196" i="68"/>
  <c r="H196" i="68"/>
  <c r="F196" i="68"/>
  <c r="L195" i="68"/>
  <c r="K195" i="68"/>
  <c r="L194" i="68"/>
  <c r="K194" i="68"/>
  <c r="J193" i="68"/>
  <c r="H193" i="68"/>
  <c r="F193" i="68"/>
  <c r="L191" i="68"/>
  <c r="K191" i="68"/>
  <c r="J191" i="68"/>
  <c r="H191" i="68"/>
  <c r="F191" i="68"/>
  <c r="L190" i="68"/>
  <c r="K190" i="68"/>
  <c r="L189" i="68"/>
  <c r="K189" i="68"/>
  <c r="L188" i="68"/>
  <c r="K188" i="68"/>
  <c r="J188" i="68"/>
  <c r="H188" i="68"/>
  <c r="F188" i="68"/>
  <c r="L187" i="68"/>
  <c r="K187" i="68"/>
  <c r="L186" i="68"/>
  <c r="K186" i="68"/>
  <c r="L185" i="68"/>
  <c r="K185" i="68"/>
  <c r="L182" i="68"/>
  <c r="L181" i="68"/>
  <c r="K181" i="68"/>
  <c r="L180" i="68"/>
  <c r="K180" i="68"/>
  <c r="J180" i="68"/>
  <c r="H180" i="68"/>
  <c r="F180" i="68"/>
  <c r="L179" i="68"/>
  <c r="K179" i="68"/>
  <c r="L178" i="68"/>
  <c r="K178" i="68"/>
  <c r="L177" i="68"/>
  <c r="K177" i="68"/>
  <c r="J177" i="68"/>
  <c r="H177" i="68"/>
  <c r="F177" i="68"/>
  <c r="L173" i="68"/>
  <c r="K173" i="68"/>
  <c r="L172" i="68"/>
  <c r="K172" i="68"/>
  <c r="L171" i="68"/>
  <c r="K171" i="68"/>
  <c r="L169" i="68"/>
  <c r="K169" i="68"/>
  <c r="L168" i="68"/>
  <c r="K168" i="68"/>
  <c r="L167" i="68"/>
  <c r="K167" i="68"/>
  <c r="L165" i="68"/>
  <c r="K165" i="68"/>
  <c r="J165" i="68"/>
  <c r="H165" i="68"/>
  <c r="F165" i="68"/>
  <c r="L164" i="68"/>
  <c r="K164" i="68"/>
  <c r="L163" i="68"/>
  <c r="K163" i="68"/>
  <c r="L162" i="68"/>
  <c r="K162" i="68"/>
  <c r="L161" i="68"/>
  <c r="K161" i="68"/>
  <c r="L160" i="68"/>
  <c r="L159" i="68"/>
  <c r="K159" i="68"/>
  <c r="L155" i="68"/>
  <c r="K155" i="68"/>
  <c r="L154" i="68"/>
  <c r="K154" i="68"/>
  <c r="L153" i="68"/>
  <c r="L152" i="68"/>
  <c r="K152" i="68"/>
  <c r="L151" i="68"/>
  <c r="K151" i="68"/>
  <c r="L150" i="68"/>
  <c r="K150" i="68"/>
  <c r="L149" i="68"/>
  <c r="K149" i="68"/>
  <c r="L148" i="68"/>
  <c r="K148" i="68"/>
  <c r="L147" i="68"/>
  <c r="K147" i="68"/>
  <c r="J147" i="68"/>
  <c r="H147" i="68"/>
  <c r="F147" i="68"/>
  <c r="L146" i="68"/>
  <c r="J146" i="68"/>
  <c r="H146" i="68"/>
  <c r="L145" i="68"/>
  <c r="K145" i="68"/>
  <c r="L144" i="68"/>
  <c r="K144" i="68"/>
  <c r="L143" i="68"/>
  <c r="L142" i="68"/>
  <c r="K142" i="68"/>
  <c r="L141" i="68"/>
  <c r="K141" i="68"/>
  <c r="J141" i="68"/>
  <c r="H141" i="68"/>
  <c r="F141" i="68"/>
  <c r="L140" i="68"/>
  <c r="K140" i="68"/>
  <c r="L139" i="68"/>
  <c r="K139" i="68"/>
  <c r="L138" i="68"/>
  <c r="K138" i="68"/>
  <c r="L136" i="68"/>
  <c r="K136" i="68"/>
  <c r="J135" i="68"/>
  <c r="H135" i="68"/>
  <c r="F135" i="68"/>
  <c r="L134" i="68"/>
  <c r="K134" i="68"/>
  <c r="L133" i="68"/>
  <c r="K133" i="68"/>
  <c r="L132" i="68"/>
  <c r="K132" i="68"/>
  <c r="L131" i="68"/>
  <c r="K131" i="68"/>
  <c r="L130" i="68"/>
  <c r="K130" i="68"/>
  <c r="L129" i="68"/>
  <c r="K129" i="68"/>
  <c r="L128" i="68"/>
  <c r="K128" i="68"/>
  <c r="L127" i="68"/>
  <c r="K127" i="68"/>
  <c r="L126" i="68"/>
  <c r="K126" i="68"/>
  <c r="L125" i="68"/>
  <c r="K125" i="68"/>
  <c r="L124" i="68"/>
  <c r="K124" i="68"/>
  <c r="L123" i="68"/>
  <c r="K123" i="68"/>
  <c r="L122" i="68"/>
  <c r="K122" i="68"/>
  <c r="L121" i="68"/>
  <c r="K121" i="68"/>
  <c r="L120" i="68"/>
  <c r="K120" i="68"/>
  <c r="L119" i="68"/>
  <c r="K119" i="68"/>
  <c r="L118" i="68"/>
  <c r="K118" i="68"/>
  <c r="L117" i="68"/>
  <c r="K117" i="68"/>
  <c r="L116" i="68"/>
  <c r="K116" i="68"/>
  <c r="L115" i="68"/>
  <c r="L114" i="68"/>
  <c r="K114" i="68"/>
  <c r="L113" i="68"/>
  <c r="L112" i="68"/>
  <c r="K112" i="68"/>
  <c r="L111" i="68"/>
  <c r="L110" i="68"/>
  <c r="K110" i="68"/>
  <c r="L109" i="68"/>
  <c r="K109" i="68"/>
  <c r="L108" i="68"/>
  <c r="K108" i="68"/>
  <c r="L107" i="68"/>
  <c r="K107" i="68"/>
  <c r="L106" i="68"/>
  <c r="K106" i="68"/>
  <c r="L105" i="68"/>
  <c r="K105" i="68"/>
  <c r="L104" i="68"/>
  <c r="K104" i="68"/>
  <c r="L103" i="68"/>
  <c r="L102" i="68"/>
  <c r="K102" i="68"/>
  <c r="L101" i="68"/>
  <c r="K101" i="68"/>
  <c r="J101" i="68"/>
  <c r="H101" i="68"/>
  <c r="F101" i="68"/>
  <c r="L100" i="68"/>
  <c r="K100" i="68"/>
  <c r="J100" i="68"/>
  <c r="H100" i="68"/>
  <c r="F100" i="68"/>
  <c r="L97" i="68"/>
  <c r="K97" i="68"/>
  <c r="L96" i="68"/>
  <c r="K96" i="68"/>
  <c r="L95" i="68"/>
  <c r="K95" i="68"/>
  <c r="L94" i="68"/>
  <c r="K94" i="68"/>
  <c r="L93" i="68"/>
  <c r="K93" i="68"/>
  <c r="L92" i="68"/>
  <c r="K92" i="68"/>
  <c r="L91" i="68"/>
  <c r="K91" i="68"/>
  <c r="L90" i="68"/>
  <c r="K90" i="68"/>
  <c r="L89" i="68"/>
  <c r="K89" i="68"/>
  <c r="L88" i="68"/>
  <c r="K88" i="68"/>
  <c r="L87" i="68"/>
  <c r="K87" i="68"/>
  <c r="L86" i="68"/>
  <c r="K86" i="68"/>
  <c r="J85" i="68"/>
  <c r="H85" i="68"/>
  <c r="F85" i="68"/>
  <c r="L84" i="68"/>
  <c r="K84" i="68"/>
  <c r="L83" i="68"/>
  <c r="K83" i="68"/>
  <c r="L82" i="68"/>
  <c r="K82" i="68"/>
  <c r="L81" i="68"/>
  <c r="K81" i="68"/>
  <c r="L80" i="68"/>
  <c r="K80" i="68"/>
  <c r="L79" i="68"/>
  <c r="K79" i="68"/>
  <c r="L78" i="68"/>
  <c r="K78" i="68"/>
  <c r="L77" i="68"/>
  <c r="K77" i="68"/>
  <c r="L76" i="68"/>
  <c r="K76" i="68"/>
  <c r="L75" i="68"/>
  <c r="K75" i="68"/>
  <c r="L74" i="68"/>
  <c r="K74" i="68"/>
  <c r="L73" i="68"/>
  <c r="K73" i="68"/>
  <c r="L72" i="68"/>
  <c r="K72" i="68"/>
  <c r="L71" i="68"/>
  <c r="K71" i="68"/>
  <c r="L70" i="68"/>
  <c r="K70" i="68"/>
  <c r="L69" i="68"/>
  <c r="K69" i="68"/>
  <c r="L68" i="68"/>
  <c r="K68" i="68"/>
  <c r="L66" i="68"/>
  <c r="K66" i="68"/>
  <c r="L65" i="68"/>
  <c r="K65" i="68"/>
  <c r="L64" i="68"/>
  <c r="J63" i="68"/>
  <c r="H63" i="68"/>
  <c r="F63" i="68"/>
  <c r="L62" i="68"/>
  <c r="K62" i="68"/>
  <c r="J62" i="68"/>
  <c r="H62" i="68"/>
  <c r="F62" i="68"/>
  <c r="L61" i="68"/>
  <c r="K61" i="68"/>
  <c r="L60" i="68"/>
  <c r="K60" i="68"/>
  <c r="L59" i="68"/>
  <c r="K59" i="68"/>
  <c r="L58" i="68"/>
  <c r="K58" i="68"/>
  <c r="L57" i="68"/>
  <c r="K57" i="68"/>
  <c r="L56" i="68"/>
  <c r="K56" i="68"/>
  <c r="L55" i="68"/>
  <c r="J55" i="68"/>
  <c r="H55" i="68"/>
  <c r="F55" i="68"/>
  <c r="L54" i="68"/>
  <c r="K54" i="68"/>
  <c r="J53" i="68"/>
  <c r="H53" i="68"/>
  <c r="F53" i="68"/>
  <c r="L52" i="68"/>
  <c r="K52" i="68"/>
  <c r="L51" i="68"/>
  <c r="K51" i="68"/>
  <c r="L49" i="68"/>
  <c r="K49" i="68"/>
  <c r="L48" i="68"/>
  <c r="K48" i="68"/>
  <c r="L47" i="68"/>
  <c r="K47" i="68"/>
  <c r="L43" i="68"/>
  <c r="K43" i="68"/>
  <c r="J42" i="68"/>
  <c r="H42" i="68"/>
  <c r="F42" i="68"/>
  <c r="L41" i="68"/>
  <c r="L40" i="68"/>
  <c r="L38" i="68"/>
  <c r="K38" i="68"/>
  <c r="L37" i="68"/>
  <c r="K37" i="68"/>
  <c r="L36" i="68"/>
  <c r="K36" i="68"/>
  <c r="L35" i="68"/>
  <c r="K35" i="68"/>
  <c r="L34" i="68"/>
  <c r="K34" i="68"/>
  <c r="L33" i="68"/>
  <c r="K33" i="68"/>
  <c r="L32" i="68"/>
  <c r="K32" i="68"/>
  <c r="J32" i="68"/>
  <c r="H32" i="68"/>
  <c r="F32" i="68"/>
  <c r="L31" i="68"/>
  <c r="K31" i="68"/>
  <c r="L30" i="68"/>
  <c r="K30" i="68"/>
  <c r="L29" i="68"/>
  <c r="K29" i="68"/>
  <c r="L28" i="68"/>
  <c r="K28" i="68"/>
  <c r="L27" i="68"/>
  <c r="L26" i="68"/>
  <c r="K26" i="68"/>
  <c r="J26" i="68"/>
  <c r="H26" i="68"/>
  <c r="F26" i="68"/>
  <c r="L25" i="68"/>
  <c r="K25" i="68"/>
  <c r="L24" i="68"/>
  <c r="K24" i="68"/>
  <c r="L23" i="68"/>
  <c r="K23" i="68"/>
  <c r="J23" i="68"/>
  <c r="H23" i="68"/>
  <c r="F23" i="68"/>
  <c r="L22" i="68"/>
  <c r="K22" i="68"/>
  <c r="L21" i="68"/>
  <c r="K21" i="68"/>
  <c r="J21" i="68"/>
  <c r="H21" i="68"/>
  <c r="F21" i="68"/>
  <c r="F250" i="68" s="1"/>
  <c r="G252" i="68" s="1"/>
  <c r="L20" i="68"/>
  <c r="K20" i="68"/>
  <c r="J20" i="68"/>
  <c r="H20" i="68"/>
  <c r="F20" i="68"/>
  <c r="L19" i="68"/>
  <c r="K19" i="68"/>
  <c r="J19" i="68"/>
  <c r="H19" i="68"/>
  <c r="F19" i="68"/>
  <c r="H18" i="68"/>
  <c r="H17" i="68"/>
  <c r="H16" i="68"/>
  <c r="H15" i="68"/>
  <c r="H14" i="68"/>
  <c r="H13" i="68"/>
  <c r="H12" i="68"/>
  <c r="H11" i="68"/>
  <c r="L10" i="68"/>
  <c r="J10" i="68"/>
  <c r="J250" i="68" s="1"/>
  <c r="H10" i="68"/>
  <c r="H9" i="68"/>
  <c r="H8" i="68"/>
  <c r="L7" i="68"/>
  <c r="J7" i="68"/>
  <c r="H7" i="68"/>
  <c r="H250" i="68" s="1"/>
  <c r="H252" i="68" s="1"/>
  <c r="K250" i="68" l="1"/>
  <c r="G31" i="59" l="1"/>
  <c r="E94" i="21" l="1"/>
  <c r="F182" i="5" l="1"/>
  <c r="F185" i="5" s="1"/>
  <c r="L182" i="5" l="1"/>
  <c r="K182" i="5"/>
  <c r="J182" i="5"/>
  <c r="I182" i="5"/>
  <c r="H182" i="5" l="1"/>
  <c r="G182" i="5"/>
  <c r="F184" i="5"/>
  <c r="F183" i="5"/>
  <c r="F186" i="5" s="1"/>
  <c r="L184" i="5" l="1"/>
  <c r="K184" i="5"/>
  <c r="J184" i="5"/>
  <c r="I184" i="5"/>
  <c r="H184" i="5"/>
  <c r="G184" i="5"/>
  <c r="L183" i="5"/>
  <c r="L186" i="5" s="1"/>
  <c r="K183" i="5"/>
  <c r="K186" i="5" s="1"/>
  <c r="J183" i="5"/>
  <c r="J186" i="5" s="1"/>
  <c r="I183" i="5"/>
  <c r="H183" i="5"/>
  <c r="H186" i="5" s="1"/>
  <c r="G183" i="5"/>
  <c r="G186" i="5" s="1"/>
  <c r="E182" i="5"/>
  <c r="E185" i="5" s="1"/>
  <c r="G185" i="5"/>
  <c r="H185" i="5"/>
  <c r="I185" i="5"/>
  <c r="J185" i="5"/>
  <c r="K185" i="5"/>
  <c r="L185" i="5"/>
  <c r="I186" i="5" l="1"/>
  <c r="E184" i="5"/>
  <c r="E183" i="5"/>
  <c r="E186" i="5" s="1"/>
</calcChain>
</file>

<file path=xl/sharedStrings.xml><?xml version="1.0" encoding="utf-8"?>
<sst xmlns="http://schemas.openxmlformats.org/spreadsheetml/2006/main" count="4759" uniqueCount="940">
  <si>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</si>
  <si>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</si>
  <si>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</si>
  <si>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</si>
  <si>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</si>
  <si>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</si>
  <si>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</si>
  <si>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</si>
  <si>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</si>
  <si>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</si>
  <si>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</si>
  <si>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</si>
  <si>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</si>
  <si>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</si>
  <si>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</si>
  <si>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</si>
  <si>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</si>
  <si>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</si>
  <si>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</si>
  <si>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</si>
  <si>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</si>
  <si>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</si>
  <si>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</si>
  <si>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</si>
  <si>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</si>
  <si>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</si>
  <si>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</si>
  <si>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</si>
  <si>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</si>
  <si>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</si>
  <si>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</si>
  <si>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</si>
  <si>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</si>
  <si>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</si>
  <si>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</si>
  <si>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</si>
  <si>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</si>
  <si>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</si>
  <si>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</si>
  <si>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</si>
  <si>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</si>
  <si>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</si>
  <si>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</si>
  <si>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</si>
  <si>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</si>
  <si>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</si>
  <si>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</si>
  <si>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</si>
  <si>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</si>
  <si>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</si>
  <si>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</si>
  <si>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</si>
  <si>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</si>
  <si>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</si>
  <si>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</si>
  <si>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</si>
  <si>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</si>
  <si>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</si>
  <si>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</si>
  <si>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</si>
  <si>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</si>
  <si>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</si>
  <si>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</si>
  <si>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</si>
  <si>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</si>
  <si>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</si>
  <si>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</si>
  <si>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</si>
  <si>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</si>
  <si>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</si>
  <si>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</si>
  <si>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</si>
  <si>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</si>
  <si>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</si>
  <si>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</si>
  <si>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</si>
  <si>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</si>
  <si>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</si>
  <si>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</si>
  <si>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</si>
  <si>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</si>
  <si>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</si>
  <si>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</si>
  <si>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</si>
  <si>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</si>
  <si>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</si>
  <si>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</si>
  <si>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</si>
  <si>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</si>
  <si>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</si>
  <si>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</si>
  <si>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</si>
  <si>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</si>
  <si>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</si>
  <si>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</si>
  <si>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</si>
  <si>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</si>
  <si>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</si>
  <si>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</si>
  <si>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</si>
  <si>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</si>
  <si>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</si>
  <si>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</si>
  <si>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</si>
  <si>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</si>
  <si>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</si>
  <si>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</si>
  <si>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</si>
  <si>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</si>
  <si>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</si>
  <si>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</si>
  <si>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</si>
  <si>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</si>
  <si>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</si>
  <si>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</si>
  <si>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</si>
  <si>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</si>
  <si>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</si>
  <si>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</si>
  <si>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</si>
  <si>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</si>
  <si>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</si>
  <si>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</si>
  <si>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</si>
  <si>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</si>
  <si>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</si>
  <si>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</si>
  <si>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</si>
  <si>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</si>
  <si>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</si>
  <si>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</si>
  <si>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</si>
  <si>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</si>
  <si>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</si>
  <si>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</si>
  <si>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</si>
  <si>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</si>
  <si>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</si>
  <si>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</si>
  <si>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</si>
  <si>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</si>
  <si>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</si>
  <si>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</si>
  <si>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</si>
  <si>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</si>
  <si>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</si>
  <si>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</si>
  <si>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</si>
  <si>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</si>
  <si>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</si>
  <si>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</si>
  <si>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</si>
  <si>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</si>
  <si>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</si>
  <si>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</si>
  <si>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</si>
  <si>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</si>
  <si>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</si>
  <si>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</si>
  <si>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</si>
  <si>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</si>
  <si>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</si>
  <si>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</si>
  <si>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</si>
  <si>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</si>
  <si>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</si>
  <si>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</si>
  <si>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</si>
  <si>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</si>
  <si>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</si>
  <si>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</si>
  <si>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</si>
  <si>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</si>
  <si>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</si>
  <si>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</si>
  <si>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</si>
  <si>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</si>
  <si>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</si>
  <si>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</si>
  <si>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</si>
  <si>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</si>
  <si>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</si>
  <si>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</si>
  <si>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</si>
  <si>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</si>
  <si>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</si>
  <si>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</si>
  <si>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</si>
  <si>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</si>
  <si>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</si>
  <si>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</si>
  <si>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</si>
  <si>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</si>
  <si>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</si>
  <si>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</si>
  <si>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</si>
  <si>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</si>
  <si>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</si>
  <si>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</si>
  <si>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</si>
  <si>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</si>
  <si>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</si>
  <si>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</si>
  <si>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</si>
  <si>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</si>
  <si>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</si>
  <si>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</si>
  <si>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</si>
  <si>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</si>
  <si>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</si>
  <si>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</si>
  <si>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</si>
  <si>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</si>
  <si>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</si>
  <si>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</si>
  <si>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</si>
  <si>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</si>
  <si>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</si>
  <si>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</si>
  <si>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</si>
  <si>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</si>
  <si>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</si>
  <si>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</si>
  <si>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</si>
  <si>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</si>
  <si>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</si>
  <si>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</si>
  <si>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</si>
  <si>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</si>
  <si>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</si>
  <si>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</si>
  <si>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</si>
  <si>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</si>
  <si>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</si>
  <si>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</si>
  <si>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</si>
  <si>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</si>
  <si>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</si>
  <si>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</si>
  <si>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</si>
  <si>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</si>
  <si>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</si>
  <si>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</si>
  <si>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</si>
  <si>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</si>
  <si>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</si>
  <si>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</si>
  <si>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</si>
  <si>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</si>
  <si>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</si>
  <si>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</si>
  <si>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</si>
  <si>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</si>
  <si>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</si>
  <si>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</si>
  <si>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</si>
  <si>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</si>
  <si>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</si>
  <si>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</si>
  <si>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</si>
  <si>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</si>
  <si>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</si>
  <si>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</si>
  <si>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</si>
  <si>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</si>
  <si>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</si>
  <si>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</si>
  <si>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</si>
  <si>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</si>
  <si>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</si>
  <si>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</si>
  <si>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</si>
  <si>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</si>
  <si>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</si>
  <si>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</si>
  <si>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</si>
  <si>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</si>
  <si>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</si>
  <si>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</si>
  <si>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</si>
  <si>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</si>
  <si>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</si>
  <si>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</si>
  <si>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</si>
  <si>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</si>
  <si>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</si>
  <si>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</si>
  <si>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</si>
  <si>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</si>
  <si>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</si>
  <si>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</si>
  <si>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</si>
  <si>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</si>
  <si>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</si>
  <si>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</si>
  <si>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</si>
  <si>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</si>
  <si>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</si>
  <si>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</si>
  <si>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</si>
  <si>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</si>
  <si>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</si>
  <si>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</si>
  <si>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</si>
  <si>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</si>
  <si>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</si>
  <si>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</si>
  <si>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</si>
  <si>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</si>
  <si>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</si>
  <si>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</si>
  <si>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</si>
  <si>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</si>
  <si>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</si>
  <si>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</si>
  <si>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</si>
  <si>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</si>
  <si>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</si>
  <si>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</si>
  <si>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</si>
  <si>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</si>
  <si>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</si>
  <si>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</si>
  <si>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</si>
  <si>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</si>
  <si>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</si>
  <si>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</si>
  <si>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</si>
  <si>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</si>
  <si>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</si>
  <si>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</si>
  <si>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</si>
  <si>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</si>
  <si>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</si>
  <si>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</si>
  <si>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</si>
  <si>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</si>
  <si>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</si>
  <si>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</si>
  <si>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</si>
  <si>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</si>
  <si>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</si>
  <si>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</si>
  <si>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</si>
  <si>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</si>
  <si>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</si>
  <si>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</si>
  <si>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</si>
  <si>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</si>
  <si>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</si>
  <si>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</si>
  <si>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</si>
  <si>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</si>
  <si>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</si>
  <si>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</si>
  <si>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</si>
  <si>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</si>
  <si>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</si>
  <si>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</si>
  <si>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</si>
  <si>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</si>
  <si>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</si>
  <si>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</si>
  <si>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</si>
  <si>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</si>
  <si>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</si>
  <si>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</si>
  <si>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</si>
  <si>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</si>
  <si>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</si>
  <si>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</si>
  <si>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</si>
  <si>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</si>
  <si>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</si>
  <si>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</si>
  <si>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</si>
  <si>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</si>
  <si>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</si>
  <si>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</si>
  <si>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</si>
  <si>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</si>
  <si>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</si>
  <si>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</si>
  <si>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</si>
  <si>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</si>
  <si>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</si>
  <si>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</si>
  <si>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</si>
  <si>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</si>
  <si>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</si>
  <si>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</si>
  <si>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</si>
  <si>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</si>
  <si>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</si>
  <si>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</si>
  <si>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</si>
  <si>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</si>
  <si>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</si>
  <si>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</si>
  <si>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</si>
  <si>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</si>
  <si>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</si>
  <si>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</si>
  <si>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</si>
  <si>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</si>
  <si>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</si>
  <si>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</si>
  <si>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</si>
  <si>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</si>
  <si>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</si>
  <si>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</si>
  <si>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</si>
  <si>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</si>
  <si>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</si>
  <si>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</si>
  <si>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</si>
  <si>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</si>
  <si>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</si>
  <si>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</si>
  <si>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</si>
  <si>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</si>
  <si>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</si>
  <si>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</si>
  <si>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</si>
  <si>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</si>
  <si>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</si>
  <si>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</si>
  <si>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</si>
  <si>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</si>
  <si>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</si>
  <si>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</si>
  <si>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</si>
  <si>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</si>
  <si>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</si>
  <si>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</si>
  <si>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</si>
  <si>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</si>
  <si>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</si>
  <si>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</si>
  <si>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</si>
  <si>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</si>
  <si>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</si>
  <si>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</si>
  <si>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</si>
  <si>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</si>
  <si>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</si>
  <si>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</si>
  <si>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</si>
  <si>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</si>
  <si>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</si>
  <si>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</si>
  <si>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</si>
  <si>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</si>
  <si>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</si>
  <si>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</si>
  <si>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</si>
  <si>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</si>
  <si>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</si>
  <si>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</si>
  <si>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</si>
  <si>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</si>
  <si>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</si>
  <si>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</si>
  <si>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</si>
  <si>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</si>
  <si>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</si>
  <si>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</si>
  <si>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</si>
  <si>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</si>
  <si>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</si>
  <si>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</si>
  <si>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</si>
  <si>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</si>
  <si>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</si>
  <si>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</si>
  <si>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</si>
  <si>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</si>
  <si>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</si>
  <si>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</si>
  <si>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</si>
  <si>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</si>
  <si>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</si>
  <si>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</si>
  <si>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</si>
  <si>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</si>
  <si>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</si>
  <si>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</si>
  <si>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</si>
  <si>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</si>
  <si>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</si>
  <si>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</si>
  <si>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</si>
  <si>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</si>
  <si>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</si>
  <si>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</si>
  <si>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</si>
  <si>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</si>
  <si>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</si>
  <si>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</si>
  <si>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</si>
  <si>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</si>
  <si>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</si>
  <si>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</si>
  <si>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</si>
  <si>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</si>
  <si>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</si>
  <si>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</si>
  <si>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</si>
  <si>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</si>
  <si>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</si>
  <si>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</si>
  <si>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</si>
  <si>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</si>
  <si>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</si>
  <si>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</si>
  <si>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</si>
  <si>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</si>
  <si>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</si>
  <si>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</si>
  <si>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</si>
  <si>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</si>
  <si>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</si>
  <si>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</si>
  <si>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</si>
  <si>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</si>
  <si>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</si>
  <si>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</si>
  <si>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</si>
  <si>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</si>
  <si>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</si>
  <si>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</si>
  <si>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</si>
  <si>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</si>
  <si>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</si>
  <si>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</si>
  <si>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</si>
  <si>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</si>
  <si>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</si>
  <si>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</si>
  <si>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</si>
  <si>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</si>
  <si>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</si>
  <si>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</si>
  <si>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</si>
  <si>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</si>
  <si>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</si>
  <si>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</si>
  <si>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</si>
  <si>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</si>
  <si>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</si>
  <si>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</si>
  <si>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</si>
  <si>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</si>
  <si>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</si>
  <si>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</si>
  <si>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</si>
  <si>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</si>
  <si>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</si>
  <si>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</si>
  <si>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</si>
  <si>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</si>
  <si>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</si>
  <si>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</si>
  <si>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</si>
  <si>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</si>
  <si>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</si>
  <si>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</si>
  <si>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</si>
  <si>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</si>
  <si>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</si>
  <si>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</si>
  <si>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</si>
  <si>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</si>
  <si>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</si>
  <si>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</si>
  <si>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</si>
  <si>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</si>
  <si>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</si>
  <si>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</si>
  <si>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</si>
  <si>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</si>
  <si>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</si>
  <si>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</si>
  <si>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</si>
  <si>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</si>
  <si>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</si>
  <si>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</si>
  <si>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</si>
  <si>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</si>
  <si>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</si>
  <si>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</si>
  <si>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</si>
  <si>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</si>
  <si>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</si>
  <si>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</si>
  <si>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</si>
  <si>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</si>
  <si>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</si>
  <si>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</si>
  <si>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</si>
  <si>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</si>
  <si>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</si>
  <si>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</si>
  <si>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</si>
  <si>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</si>
  <si>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</si>
  <si>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</si>
  <si>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</si>
  <si>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</si>
  <si>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</si>
  <si>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</si>
  <si>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</si>
  <si>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</si>
  <si>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</si>
  <si>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</si>
  <si>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</si>
  <si>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</si>
  <si>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</si>
  <si>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</si>
  <si>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</si>
  <si>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</si>
  <si>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</si>
  <si>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</si>
  <si>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</si>
  <si>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</si>
  <si>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</si>
  <si>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</si>
  <si>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</si>
  <si>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</si>
  <si>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</si>
  <si>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</si>
  <si>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</si>
  <si>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</si>
  <si>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</si>
  <si>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</si>
  <si>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</si>
  <si>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</si>
  <si>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</si>
  <si>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</si>
  <si>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</si>
  <si>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</si>
  <si>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</si>
  <si>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</si>
  <si>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</si>
  <si>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</si>
  <si>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</si>
  <si>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</si>
  <si>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</si>
  <si>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</si>
  <si>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</si>
  <si>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</si>
  <si>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</si>
  <si>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</si>
  <si>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</si>
  <si>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</si>
  <si>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</si>
  <si>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</si>
  <si>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</si>
  <si>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</si>
  <si>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</si>
  <si>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</si>
  <si>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</si>
  <si>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</si>
  <si>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</si>
  <si>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</si>
  <si>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</si>
  <si>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</si>
  <si>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</si>
  <si>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</si>
  <si>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</si>
  <si>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</si>
  <si>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</si>
  <si>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</si>
  <si>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</si>
  <si>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</si>
  <si>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</si>
  <si>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</si>
  <si>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</si>
  <si>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</si>
  <si>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</si>
  <si>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</si>
  <si>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</si>
  <si>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</si>
  <si>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</si>
  <si>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</si>
  <si>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</si>
  <si>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</si>
  <si>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</si>
  <si>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</si>
  <si>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</si>
  <si>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</si>
  <si>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</si>
  <si>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</si>
  <si>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Dotacje podmiotowe dla uczelni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</si>
  <si>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</si>
  <si>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</si>
  <si>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</si>
  <si>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</si>
  <si>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</si>
  <si>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</si>
  <si>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</si>
  <si>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</si>
  <si>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</si>
  <si>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</si>
  <si>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</si>
  <si>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</si>
  <si>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</si>
  <si>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</si>
  <si>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</si>
  <si>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</si>
  <si>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</si>
  <si>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</si>
  <si>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</si>
  <si>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</si>
  <si>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</si>
  <si>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</si>
  <si>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</si>
  <si>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</si>
  <si>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</si>
  <si>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</si>
  <si>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</si>
  <si>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</si>
  <si>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</si>
  <si>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</si>
  <si>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</si>
  <si>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</si>
  <si>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na 2019 rok</t>
  </si>
  <si>
    <t>W  LATACH  2018 - 2019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</si>
  <si>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</si>
  <si>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</si>
  <si>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</si>
  <si>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</si>
  <si>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r>
      <t>na 2019 r.</t>
    </r>
    <r>
      <rPr>
        <b/>
        <vertAlign val="superscript"/>
        <sz val="12"/>
        <rFont val="Arial"/>
        <family val="2"/>
        <charset val="238"/>
      </rPr>
      <t/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</si>
  <si>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</si>
  <si>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</si>
  <si>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</si>
  <si>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</si>
  <si>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</si>
  <si>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</si>
  <si>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 xml:space="preserve">        - wpłaty z zysku od przedsiębiorstw państwowych i jednoosobowych spółek Skarbu Państwa,</t>
  </si>
  <si>
    <t xml:space="preserve">        - wpłaty do budżetu państwa od Banku Gospodarstwa Krajowego.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</si>
  <si>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</si>
  <si>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</si>
  <si>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</si>
  <si>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</si>
  <si>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</si>
  <si>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</si>
  <si>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</si>
  <si>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</si>
  <si>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>R o k     2 0 1 8</t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</si>
  <si>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</si>
  <si>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</si>
  <si>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t xml:space="preserve">                 swap  oraz innych tytułów  płatne do końca 2019 r.</t>
  </si>
  <si>
    <t xml:space="preserve">Szkolnictwo wyższe </t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</si>
  <si>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</si>
  <si>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 xml:space="preserve">  Zestawienie  ogólne - porównanie  wykonania  budżetu  państwa  w  latach  2018 - 2019</t>
  </si>
  <si>
    <t>6:3</t>
  </si>
  <si>
    <t>I - IV</t>
  </si>
  <si>
    <t xml:space="preserve"> I - V</t>
  </si>
  <si>
    <t>I - VI</t>
  </si>
  <si>
    <t>*)</t>
  </si>
  <si>
    <t>I - V</t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</si>
  <si>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</si>
  <si>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</si>
  <si>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</si>
  <si>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</si>
  <si>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</si>
  <si>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r>
      <rPr>
        <vertAlign val="superscript"/>
        <sz val="12"/>
        <rFont val="Arial"/>
        <family val="2"/>
        <charset val="238"/>
      </rPr>
      <t>**)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 uwzględnieniem zmian dokonanych odrębnymi przepisami</t>
    </r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</si>
  <si>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**)</t>
    </r>
  </si>
  <si>
    <r>
      <t xml:space="preserve">na 2019 rok </t>
    </r>
    <r>
      <rPr>
        <b/>
        <vertAlign val="superscript"/>
        <sz val="11"/>
        <rFont val="Arial"/>
        <family val="2"/>
        <charset val="238"/>
      </rPr>
      <t>**)</t>
    </r>
  </si>
  <si>
    <r>
      <rPr>
        <vertAlign val="superscript"/>
        <sz val="11"/>
        <color indexed="8"/>
        <rFont val="Arial"/>
        <family val="2"/>
        <charset val="238"/>
      </rPr>
      <t>*)</t>
    </r>
    <r>
      <rPr>
        <sz val="11"/>
        <color indexed="8"/>
        <rFont val="Arial"/>
        <family val="2"/>
        <charset val="238"/>
      </rPr>
      <t xml:space="preserve">  wskaźnik powyżej 1000</t>
    </r>
  </si>
  <si>
    <t>*)  wskaźnik powyżej 1000</t>
  </si>
  <si>
    <t>I - VII</t>
  </si>
  <si>
    <t>I - VIII</t>
  </si>
  <si>
    <t>I - IX</t>
  </si>
  <si>
    <t xml:space="preserve"> I - VIII</t>
  </si>
  <si>
    <t xml:space="preserve">Sprawozdanie operatywne z wykonania budżetu państwa uwzględnia przepisy: </t>
  </si>
  <si>
    <t xml:space="preserve">  w tym wynagrodzeń, na rok 2019  (Dz. U. poz. 344).</t>
  </si>
  <si>
    <t xml:space="preserve">  określonych w ustawie budżetowej na rok 2019 (Dz. U. poz. 1729).</t>
  </si>
  <si>
    <t xml:space="preserve">  budżetu państwa określonych w ustawie budżetowej na rok 2019 (Dz.U. poz. 1762)</t>
  </si>
  <si>
    <t>Wytwarzanie i zaopatrywanie w energię elektryczną,  gaz i wodę</t>
  </si>
  <si>
    <t>I - X</t>
  </si>
  <si>
    <t>I - XI</t>
  </si>
  <si>
    <t>I - XII</t>
  </si>
  <si>
    <t xml:space="preserve"> I - XI</t>
  </si>
  <si>
    <t>Ustawa budżetowa</t>
  </si>
  <si>
    <t>i plan po zmianach</t>
  </si>
  <si>
    <t>na dzień 30-11-2019 r.</t>
  </si>
  <si>
    <t xml:space="preserve">         oraz innych tytułów płatne do końca 2019 r. w kwocie 357 187 tys. zł. Pozostałe zobowiazania płatne w latach następnych.</t>
  </si>
  <si>
    <t xml:space="preserve">                357 187 tys. zł - zobowiązania części 79 z tytułu odsetek, dyskonta i opłat od kredytów otrzymanych, wyemitowanych obligacji Skarbu Państwa i transakcji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</si>
  <si>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grudzień</t>
    </r>
    <r>
      <rPr>
        <sz val="11"/>
        <rFont val="Arial"/>
        <family val="2"/>
        <charset val="238"/>
      </rPr>
      <t xml:space="preserve"> 3.765.311</t>
    </r>
    <r>
      <rPr>
        <sz val="11"/>
        <color theme="1"/>
        <rFont val="Arial"/>
        <family val="2"/>
        <charset val="238"/>
      </rPr>
      <t xml:space="preserve"> tys.zł</t>
    </r>
  </si>
  <si>
    <t>- rozporządzenia Prezesa Rady Ministrów z dnia 20 lutego 2019 r. w sprawie przeniesienia planowanych dochodów i wydatków budżetowych,</t>
  </si>
  <si>
    <t>- rozporządzenia Prezesa Rady Ministrów z dnia 6 września 2019 r. w sprawie przeniesienia planowanych wydatków budżetowych</t>
  </si>
  <si>
    <t>- rozporządzenia Prezesa Rady Ministrów z dnia 6 września 2019 r. w sprawie dokonania przeniesień niektórych planowanych wydatków</t>
  </si>
  <si>
    <t>ZA STYCZEŃ - LISTOPAD 2019 ROKU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</si>
  <si>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styczeń </t>
    </r>
    <r>
      <rPr>
        <b/>
        <sz val="14"/>
        <color indexed="22"/>
        <rFont val="Arial"/>
        <family val="2"/>
        <charset val="238"/>
      </rPr>
      <t>2020 r.</t>
    </r>
  </si>
  <si>
    <t>ZESTAWIENIE  OGÓLNE  Z  WYKONANIA  BUDŻETU  ŚRODKÓW  EUROPEJSKICH</t>
  </si>
  <si>
    <t xml:space="preserve">Ustawa </t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</si>
  <si>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</si>
  <si>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</si>
  <si>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</si>
  <si>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</si>
  <si>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</si>
  <si>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</si>
  <si>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</si>
  <si>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</si>
  <si>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</si>
  <si>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</si>
  <si>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</si>
  <si>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Tablica 18</t>
  </si>
  <si>
    <t xml:space="preserve"> Dochody budżetu środków europejskich w 2019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</si>
  <si>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</si>
  <si>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</si>
  <si>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</si>
  <si>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</si>
  <si>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</si>
  <si>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</si>
  <si>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</si>
  <si>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</si>
  <si>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</si>
  <si>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</si>
  <si>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</si>
  <si>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</si>
  <si>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</si>
  <si>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</si>
  <si>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</si>
  <si>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</si>
  <si>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</si>
  <si>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</si>
  <si>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</si>
  <si>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</si>
  <si>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</si>
  <si>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</si>
  <si>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</si>
  <si>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</si>
  <si>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</si>
  <si>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</si>
  <si>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</si>
  <si>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</si>
  <si>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Program Operacyjny Infrastruktura i Środowisko 2007-2013</t>
  </si>
  <si>
    <t>Program Operacyjny Innowacyjna Gospodarka 2007 - 2013</t>
  </si>
  <si>
    <t>Program Operacyjny Kapitał Ludzki 2007-2013</t>
  </si>
  <si>
    <t>Regionalny Program Operacyjny Województwa Kujawsko - Pomorskiego na lata 2007 - 2013</t>
  </si>
  <si>
    <t>Ogółem perspektywa finansowa UE 2007 - 2013</t>
  </si>
  <si>
    <t>Mechanizm Finansowy EOG III Perspektywa Finansowa</t>
  </si>
  <si>
    <t>Norweski Mechanizm Finansowy III Perspektywa Finansowa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</si>
  <si>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</si>
  <si>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</si>
  <si>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</si>
  <si>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</si>
  <si>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</si>
  <si>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</si>
  <si>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</si>
  <si>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2019 r.</t>
  </si>
  <si>
    <t>Budżet po zmianach</t>
  </si>
  <si>
    <t>Wydatki z budżetu środków europejskich</t>
  </si>
  <si>
    <t>Razem część</t>
  </si>
  <si>
    <t>9:5</t>
  </si>
  <si>
    <t>9:7</t>
  </si>
  <si>
    <t>Urzędy naczenych organów władzy panstwowej, kontroli i ochrony prawa oraz sądownictwa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</si>
  <si>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</si>
  <si>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</si>
  <si>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</si>
  <si>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</si>
  <si>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</si>
  <si>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</si>
  <si>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</si>
  <si>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</si>
  <si>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</si>
  <si>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</si>
  <si>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</si>
  <si>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Działalnośc usługowa</t>
  </si>
  <si>
    <t>Program Operacyjny Innowacyjna Gospodarka 2007-2013</t>
  </si>
  <si>
    <t xml:space="preserve">
31</t>
  </si>
  <si>
    <t>Regionalny Program Operacyjny - Lubuskie 2020</t>
  </si>
  <si>
    <t>Regionalny Program Operacyjny Województwa Warmińsko - Mazurskiego na lata 2014 - 2020</t>
  </si>
  <si>
    <t xml:space="preserve">
34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</si>
  <si>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</si>
  <si>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</si>
  <si>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</si>
  <si>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</si>
  <si>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</si>
  <si>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</si>
  <si>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</si>
  <si>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</si>
  <si>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</si>
  <si>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</si>
  <si>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</si>
  <si>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</si>
  <si>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</si>
  <si>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</si>
  <si>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</si>
  <si>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</si>
  <si>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</si>
  <si>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</si>
  <si>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</si>
  <si>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</si>
  <si>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</si>
  <si>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</si>
  <si>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</si>
  <si>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I-XI 2019r.</t>
  </si>
  <si>
    <t>Nadpłacone zwroty wydatków zwrócone przez Ministra Finansów w bieżącym roku 
i dotyczące zwrotów z lat ubiegłych</t>
  </si>
  <si>
    <t xml:space="preserve">część </t>
  </si>
  <si>
    <t>dział</t>
  </si>
  <si>
    <t>Mechanizm Finansowy Europejskiego Obszaru Gospodarczego 2009-2014</t>
  </si>
  <si>
    <t>Program Operacyjny Infrastruktura i Środowisko 2007 - 2013</t>
  </si>
  <si>
    <t>Program Operacyjny Kapitał Ludzki 2007 - 2013</t>
  </si>
  <si>
    <t>Regionalny Program Operacyjny  Województwa Mazowieckiego na lata 2014-2020</t>
  </si>
  <si>
    <t>Program Operacyjny Rozwój Polski Wschodniej 2007 - 2013</t>
  </si>
  <si>
    <t>Norweski Mechanizm Finansowy 2009-2014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</si>
  <si>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</si>
  <si>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</si>
  <si>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2007-2013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</si>
  <si>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</si>
  <si>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</si>
  <si>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</si>
  <si>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</si>
  <si>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</si>
  <si>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Małopolski Regionalny Program Operacyjny na lata 2007 - 2013</t>
  </si>
  <si>
    <t>Regionalny Program Operacyjny  Województwa Mazowieckiego na lata 2007 - 2013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</si>
  <si>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</si>
  <si>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</si>
  <si>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</si>
  <si>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dla Województwa Pomorskiego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</si>
  <si>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</si>
  <si>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</si>
  <si>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</si>
  <si>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</si>
  <si>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</si>
  <si>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</si>
  <si>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Wielkopolski Regionalny Program Operacyjny na lata 2007 - 2013</t>
  </si>
  <si>
    <t>Regionalny Program Operacyjny Województwa Zachodniopomorskiego na lata 2007 - 2013</t>
  </si>
  <si>
    <t>Regionalny Program Operacyjny Województwa Zachodniopomorskiego na lata 2014 - 2020</t>
  </si>
  <si>
    <t>Program Operacyjny Rybactwo i Morze 2014-2020</t>
  </si>
  <si>
    <t>Program Operacyjny Zrównoważony Rozwój Sektora Rybołówstwa i Nadbrzeżnych Obszarów Rybackich 2007 - 2013</t>
  </si>
  <si>
    <t xml:space="preserve">
34</t>
  </si>
  <si>
    <t>Dochody od osób prawnych, od osób fizycznych i od innych jednostek nieposiadających osobowości prawnej oraz wydatki związane z ich poborem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</si>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</sst>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#,##0.00;[Red]&quot;-&quot;#,##0.00"/>
    <numFmt numFmtId="174" formatCode="#,###&quot; &quot;;&quot;-&quot;#,###&quot; &quot;;&quot;- &quot;"/>
    <numFmt numFmtId="175" formatCode="0&quot; &quot;;;&quot;- &quot;"/>
    <numFmt numFmtId="176" formatCode="#,##0.0"/>
    <numFmt numFmtId="177" formatCode="#,###,"/>
    <numFmt numFmtId="178" formatCode="#,##0,&quot; &quot;;;&quot; -&quot;"/>
    <numFmt numFmtId="179" formatCode="#,##0,;\ \-#,###,;&quot;-&quot;"/>
    <numFmt numFmtId="180" formatCode="#,##0,&quot; &quot;"/>
    <numFmt numFmtId="181" formatCode="#,###.0,,"/>
    <numFmt numFmtId="182" formatCode="0.0%;;&quot;&quot;"/>
    <numFmt numFmtId="183" formatCode="#,##0.0_);\(#,##0.0\)"/>
    <numFmt numFmtId="184" formatCode="#,##0,;\ \-#,##0,;&quot;-&quot;"/>
    <numFmt numFmtId="185" formatCode="\ #,###,"/>
    <numFmt numFmtId="186" formatCode="_-* #,##0.0\ _z_ł_-;\-* #,##0.0\ _z_ł_-;_-* &quot;-&quot;?\ _z_ł_-;_-@_-"/>
    <numFmt numFmtId="187" formatCode="#,0##,"/>
    <numFmt numFmtId="188" formatCode="000"/>
  </numFmts>
  <fonts count="15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sz val="13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b/>
      <sz val="18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b/>
      <sz val="16"/>
      <color rgb="FFFF0000"/>
      <name val="Arial CE"/>
      <charset val="238"/>
    </font>
    <font>
      <sz val="15"/>
      <color rgb="FFFF0000"/>
      <name val="Arial CE"/>
      <charset val="238"/>
    </font>
    <font>
      <sz val="9"/>
      <name val="Times New Roman"/>
      <family val="1"/>
      <charset val="238"/>
    </font>
    <font>
      <sz val="11"/>
      <name val="Czcionka tekstu podstawowego"/>
      <family val="2"/>
      <charset val="238"/>
    </font>
    <font>
      <sz val="8"/>
      <color indexed="9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61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5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5" fillId="2" borderId="0" applyNumberFormat="0" applyBorder="0" applyAlignment="0" applyProtection="0"/>
    <xf numFmtId="0" fontId="24" fillId="2" borderId="0" applyNumberFormat="0" applyBorder="0" applyAlignment="0" applyProtection="0"/>
    <xf numFmtId="0" fontId="25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4" fillId="7" borderId="0" applyNumberFormat="0" applyBorder="0" applyAlignment="0" applyProtection="0"/>
    <xf numFmtId="0" fontId="25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5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4" fillId="9" borderId="0" applyNumberFormat="0" applyBorder="0" applyAlignment="0" applyProtection="0"/>
    <xf numFmtId="0" fontId="25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2" borderId="0" applyNumberFormat="0" applyBorder="0" applyAlignment="0" applyProtection="0"/>
    <xf numFmtId="0" fontId="26" fillId="12" borderId="0" applyNumberFormat="0" applyBorder="0" applyAlignment="0" applyProtection="0"/>
    <xf numFmtId="0" fontId="27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7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7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7" fillId="16" borderId="0" applyNumberFormat="0" applyBorder="0" applyAlignment="0" applyProtection="0"/>
    <xf numFmtId="0" fontId="26" fillId="16" borderId="0" applyNumberFormat="0" applyBorder="0" applyAlignment="0" applyProtection="0"/>
    <xf numFmtId="0" fontId="27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6" fillId="17" borderId="0" applyNumberFormat="0" applyBorder="0" applyAlignment="0" applyProtection="0"/>
    <xf numFmtId="0" fontId="27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6" fillId="18" borderId="0" applyNumberFormat="0" applyBorder="0" applyAlignment="0" applyProtection="0"/>
    <xf numFmtId="0" fontId="27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6" fillId="19" borderId="0" applyNumberFormat="0" applyBorder="0" applyAlignment="0" applyProtection="0"/>
    <xf numFmtId="0" fontId="27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0" borderId="1" applyNumberFormat="0" applyAlignment="0" applyProtection="0"/>
    <xf numFmtId="0" fontId="30" fillId="21" borderId="2" applyNumberFormat="0" applyAlignment="0" applyProtection="0"/>
    <xf numFmtId="0" fontId="31" fillId="7" borderId="1" applyNumberFormat="0" applyAlignment="0" applyProtection="0"/>
    <xf numFmtId="0" fontId="32" fillId="7" borderId="1" applyNumberFormat="0" applyAlignment="0" applyProtection="0"/>
    <xf numFmtId="0" fontId="31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1" fillId="7" borderId="1" applyNumberFormat="0" applyAlignment="0" applyProtection="0"/>
    <xf numFmtId="0" fontId="33" fillId="20" borderId="3" applyNumberFormat="0" applyAlignment="0" applyProtection="0"/>
    <xf numFmtId="0" fontId="34" fillId="20" borderId="3" applyNumberFormat="0" applyAlignment="0" applyProtection="0"/>
    <xf numFmtId="0" fontId="33" fillId="20" borderId="3" applyNumberFormat="0" applyAlignment="0" applyProtection="0"/>
    <xf numFmtId="0" fontId="34" fillId="20" borderId="3" applyNumberFormat="0" applyAlignment="0" applyProtection="0"/>
    <xf numFmtId="0" fontId="34" fillId="20" borderId="3" applyNumberFormat="0" applyAlignment="0" applyProtection="0"/>
    <xf numFmtId="0" fontId="34" fillId="20" borderId="3" applyNumberFormat="0" applyAlignment="0" applyProtection="0"/>
    <xf numFmtId="0" fontId="33" fillId="20" borderId="3" applyNumberFormat="0" applyAlignment="0" applyProtection="0"/>
    <xf numFmtId="0" fontId="36" fillId="4" borderId="0" applyNumberFormat="0" applyBorder="0" applyAlignment="0" applyProtection="0"/>
    <xf numFmtId="0" fontId="35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173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32" fillId="7" borderId="1" applyNumberFormat="0" applyAlignment="0" applyProtection="0"/>
    <xf numFmtId="0" fontId="42" fillId="0" borderId="7" applyNumberFormat="0" applyFill="0" applyAlignment="0" applyProtection="0"/>
    <xf numFmtId="0" fontId="43" fillId="0" borderId="7" applyNumberFormat="0" applyFill="0" applyAlignment="0" applyProtection="0"/>
    <xf numFmtId="0" fontId="42" fillId="0" borderId="7" applyNumberFormat="0" applyFill="0" applyAlignment="0" applyProtection="0"/>
    <xf numFmtId="0" fontId="43" fillId="0" borderId="7" applyNumberFormat="0" applyFill="0" applyAlignment="0" applyProtection="0"/>
    <xf numFmtId="0" fontId="43" fillId="0" borderId="7" applyNumberFormat="0" applyFill="0" applyAlignment="0" applyProtection="0"/>
    <xf numFmtId="0" fontId="43" fillId="0" borderId="7" applyNumberFormat="0" applyFill="0" applyAlignment="0" applyProtection="0"/>
    <xf numFmtId="0" fontId="42" fillId="0" borderId="7" applyNumberFormat="0" applyFill="0" applyAlignment="0" applyProtection="0"/>
    <xf numFmtId="0" fontId="44" fillId="21" borderId="2" applyNumberFormat="0" applyAlignment="0" applyProtection="0"/>
    <xf numFmtId="0" fontId="30" fillId="21" borderId="2" applyNumberFormat="0" applyAlignment="0" applyProtection="0"/>
    <xf numFmtId="0" fontId="44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44" fillId="21" borderId="2" applyNumberFormat="0" applyAlignment="0" applyProtection="0"/>
    <xf numFmtId="0" fontId="43" fillId="0" borderId="7" applyNumberFormat="0" applyFill="0" applyAlignment="0" applyProtection="0"/>
    <xf numFmtId="0" fontId="45" fillId="0" borderId="4" applyNumberFormat="0" applyFill="0" applyAlignment="0" applyProtection="0"/>
    <xf numFmtId="0" fontId="39" fillId="0" borderId="4" applyNumberFormat="0" applyFill="0" applyAlignment="0" applyProtection="0"/>
    <xf numFmtId="0" fontId="45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0" fillId="0" borderId="5" applyNumberFormat="0" applyFill="0" applyAlignment="0" applyProtection="0"/>
    <xf numFmtId="0" fontId="46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1" fillId="0" borderId="6" applyNumberFormat="0" applyFill="0" applyAlignment="0" applyProtection="0"/>
    <xf numFmtId="0" fontId="47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9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165" fontId="50" fillId="0" borderId="0"/>
    <xf numFmtId="165" fontId="50" fillId="0" borderId="0"/>
    <xf numFmtId="165" fontId="50" fillId="0" borderId="0"/>
    <xf numFmtId="165" fontId="50" fillId="0" borderId="0"/>
    <xf numFmtId="165" fontId="50" fillId="0" borderId="0"/>
    <xf numFmtId="165" fontId="50" fillId="0" borderId="0"/>
    <xf numFmtId="165" fontId="5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5" fontId="50" fillId="0" borderId="0"/>
    <xf numFmtId="0" fontId="24" fillId="0" borderId="0"/>
    <xf numFmtId="0" fontId="24" fillId="0" borderId="0"/>
    <xf numFmtId="165" fontId="50" fillId="0" borderId="0"/>
    <xf numFmtId="165" fontId="50" fillId="0" borderId="0"/>
    <xf numFmtId="165" fontId="50" fillId="0" borderId="0"/>
    <xf numFmtId="0" fontId="51" fillId="0" borderId="0"/>
    <xf numFmtId="167" fontId="50" fillId="0" borderId="0"/>
    <xf numFmtId="0" fontId="51" fillId="0" borderId="0"/>
    <xf numFmtId="167" fontId="50" fillId="0" borderId="0"/>
    <xf numFmtId="0" fontId="37" fillId="0" borderId="0"/>
    <xf numFmtId="0" fontId="25" fillId="0" borderId="0"/>
    <xf numFmtId="167" fontId="50" fillId="0" borderId="0"/>
    <xf numFmtId="0" fontId="25" fillId="0" borderId="0"/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1" fillId="0" borderId="0"/>
    <xf numFmtId="0" fontId="52" fillId="0" borderId="0"/>
    <xf numFmtId="0" fontId="37" fillId="0" borderId="0"/>
    <xf numFmtId="0" fontId="23" fillId="0" borderId="0"/>
    <xf numFmtId="0" fontId="52" fillId="0" borderId="0"/>
    <xf numFmtId="0" fontId="23" fillId="0" borderId="0"/>
    <xf numFmtId="0" fontId="24" fillId="0" borderId="0"/>
    <xf numFmtId="165" fontId="50" fillId="0" borderId="0"/>
    <xf numFmtId="0" fontId="25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165" fontId="50" fillId="0" borderId="0"/>
    <xf numFmtId="165" fontId="50" fillId="0" borderId="0"/>
    <xf numFmtId="165" fontId="50" fillId="0" borderId="0"/>
    <xf numFmtId="165" fontId="50" fillId="0" borderId="0" applyFill="0"/>
    <xf numFmtId="0" fontId="23" fillId="0" borderId="0"/>
    <xf numFmtId="165" fontId="50" fillId="0" borderId="0" applyFill="0"/>
    <xf numFmtId="165" fontId="50" fillId="0" borderId="0" applyFill="0"/>
    <xf numFmtId="165" fontId="50" fillId="0" borderId="0"/>
    <xf numFmtId="0" fontId="51" fillId="23" borderId="8" applyNumberFormat="0" applyFont="0" applyAlignment="0" applyProtection="0"/>
    <xf numFmtId="0" fontId="51" fillId="23" borderId="8" applyNumberFormat="0" applyFont="0" applyAlignment="0" applyProtection="0"/>
    <xf numFmtId="0" fontId="51" fillId="23" borderId="8" applyNumberFormat="0" applyFont="0" applyAlignment="0" applyProtection="0"/>
    <xf numFmtId="0" fontId="53" fillId="20" borderId="1" applyNumberFormat="0" applyAlignment="0" applyProtection="0"/>
    <xf numFmtId="0" fontId="29" fillId="20" borderId="1" applyNumberFormat="0" applyAlignment="0" applyProtection="0"/>
    <xf numFmtId="0" fontId="53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53" fillId="20" borderId="1" applyNumberFormat="0" applyAlignment="0" applyProtection="0"/>
    <xf numFmtId="0" fontId="34" fillId="20" borderId="3" applyNumberFormat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55" fillId="0" borderId="9" applyNumberFormat="0" applyFill="0" applyAlignment="0" applyProtection="0"/>
    <xf numFmtId="0" fontId="56" fillId="0" borderId="9" applyNumberFormat="0" applyFill="0" applyAlignment="0" applyProtection="0"/>
    <xf numFmtId="0" fontId="55" fillId="0" borderId="9" applyNumberFormat="0" applyFill="0" applyAlignment="0" applyProtection="0"/>
    <xf numFmtId="0" fontId="56" fillId="0" borderId="9" applyNumberFormat="0" applyFill="0" applyAlignment="0" applyProtection="0"/>
    <xf numFmtId="0" fontId="56" fillId="0" borderId="9" applyNumberFormat="0" applyFill="0" applyAlignment="0" applyProtection="0"/>
    <xf numFmtId="0" fontId="56" fillId="0" borderId="9" applyNumberFormat="0" applyFill="0" applyAlignment="0" applyProtection="0"/>
    <xf numFmtId="0" fontId="55" fillId="0" borderId="9" applyNumberFormat="0" applyFill="0" applyAlignment="0" applyProtection="0"/>
    <xf numFmtId="0" fontId="5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6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5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3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44" fontId="54" fillId="0" borderId="0" applyFont="0" applyFill="0" applyBorder="0" applyAlignment="0" applyProtection="0"/>
    <xf numFmtId="6" fontId="54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61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50" fillId="0" borderId="0"/>
    <xf numFmtId="0" fontId="98" fillId="0" borderId="0"/>
    <xf numFmtId="9" fontId="25" fillId="0" borderId="0" applyFont="0" applyFill="0" applyBorder="0" applyAlignment="0" applyProtection="0"/>
    <xf numFmtId="0" fontId="22" fillId="0" borderId="0"/>
    <xf numFmtId="0" fontId="98" fillId="0" borderId="0"/>
    <xf numFmtId="0" fontId="23" fillId="0" borderId="0"/>
    <xf numFmtId="0" fontId="99" fillId="0" borderId="0"/>
    <xf numFmtId="0" fontId="51" fillId="0" borderId="0"/>
    <xf numFmtId="0" fontId="21" fillId="0" borderId="0"/>
    <xf numFmtId="9" fontId="21" fillId="0" borderId="0" applyFont="0" applyFill="0" applyBorder="0" applyAlignment="0" applyProtection="0"/>
    <xf numFmtId="0" fontId="101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102" fillId="0" borderId="0"/>
    <xf numFmtId="165" fontId="50" fillId="0" borderId="0"/>
    <xf numFmtId="165" fontId="50" fillId="0" borderId="0"/>
    <xf numFmtId="0" fontId="103" fillId="0" borderId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74" fontId="50" fillId="0" borderId="0"/>
    <xf numFmtId="0" fontId="52" fillId="0" borderId="0"/>
    <xf numFmtId="174" fontId="50" fillId="0" borderId="0"/>
    <xf numFmtId="174" fontId="50" fillId="0" borderId="0"/>
    <xf numFmtId="0" fontId="37" fillId="0" borderId="0"/>
    <xf numFmtId="0" fontId="2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37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44" fontId="54" fillId="0" borderId="0" applyFont="0" applyFill="0" applyBorder="0" applyAlignment="0" applyProtection="0"/>
    <xf numFmtId="6" fontId="54" fillId="0" borderId="0" applyFont="0" applyFill="0" applyBorder="0" applyAlignment="0" applyProtection="0"/>
    <xf numFmtId="0" fontId="7" fillId="0" borderId="0"/>
    <xf numFmtId="0" fontId="51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83" fontId="5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4" fillId="0" borderId="0" applyFont="0" applyFill="0" applyBorder="0" applyAlignment="0" applyProtection="0"/>
    <xf numFmtId="6" fontId="5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4" fillId="0" borderId="0" applyFont="0" applyFill="0" applyBorder="0" applyAlignment="0" applyProtection="0"/>
    <xf numFmtId="6" fontId="5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850">
    <xf numFmtId="0" fontId="0" fillId="0" borderId="0" xfId="0"/>
    <xf numFmtId="0" fontId="62" fillId="0" borderId="0" xfId="343" applyFont="1" applyFill="1" applyAlignment="1">
      <alignment vertical="center"/>
    </xf>
    <xf numFmtId="0" fontId="63" fillId="0" borderId="0" xfId="343" applyFont="1" applyFill="1" applyAlignment="1">
      <alignment vertical="center"/>
    </xf>
    <xf numFmtId="0" fontId="62" fillId="0" borderId="0" xfId="343" applyFont="1" applyFill="1" applyAlignment="1" applyProtection="1">
      <alignment horizontal="centerContinuous" vertical="center"/>
      <protection locked="0"/>
    </xf>
    <xf numFmtId="0" fontId="63" fillId="0" borderId="0" xfId="343" applyFont="1" applyFill="1" applyAlignment="1">
      <alignment horizontal="centerContinuous" vertical="center"/>
    </xf>
    <xf numFmtId="168" fontId="63" fillId="0" borderId="0" xfId="343" applyNumberFormat="1" applyFont="1" applyFill="1" applyAlignment="1">
      <alignment horizontal="centerContinuous" vertical="center"/>
    </xf>
    <xf numFmtId="168" fontId="62" fillId="0" borderId="0" xfId="343" applyNumberFormat="1" applyFont="1" applyFill="1" applyAlignment="1">
      <alignment vertical="center"/>
    </xf>
    <xf numFmtId="168" fontId="62" fillId="0" borderId="0" xfId="343" applyNumberFormat="1" applyFont="1" applyFill="1" applyAlignment="1">
      <alignment horizontal="left" vertical="center"/>
    </xf>
    <xf numFmtId="0" fontId="62" fillId="0" borderId="0" xfId="343" applyFont="1" applyFill="1" applyAlignment="1">
      <alignment horizontal="left" vertical="center"/>
    </xf>
    <xf numFmtId="0" fontId="65" fillId="0" borderId="0" xfId="343" applyFont="1" applyFill="1" applyAlignment="1">
      <alignment horizontal="right" vertical="center"/>
    </xf>
    <xf numFmtId="0" fontId="68" fillId="0" borderId="10" xfId="343" applyFont="1" applyFill="1" applyBorder="1" applyAlignment="1">
      <alignment vertical="center"/>
    </xf>
    <xf numFmtId="0" fontId="68" fillId="0" borderId="11" xfId="343" applyFont="1" applyFill="1" applyBorder="1" applyAlignment="1">
      <alignment vertical="center"/>
    </xf>
    <xf numFmtId="0" fontId="65" fillId="0" borderId="11" xfId="343" applyFont="1" applyFill="1" applyBorder="1" applyAlignment="1">
      <alignment vertical="center"/>
    </xf>
    <xf numFmtId="0" fontId="69" fillId="0" borderId="12" xfId="343" applyFont="1" applyFill="1" applyBorder="1" applyAlignment="1">
      <alignment vertical="center"/>
    </xf>
    <xf numFmtId="0" fontId="69" fillId="0" borderId="13" xfId="343" applyFont="1" applyFill="1" applyBorder="1" applyAlignment="1">
      <alignment horizontal="left" vertical="center"/>
    </xf>
    <xf numFmtId="0" fontId="69" fillId="0" borderId="13" xfId="343" applyFont="1" applyFill="1" applyBorder="1" applyAlignment="1">
      <alignment horizontal="centerContinuous" vertical="center"/>
    </xf>
    <xf numFmtId="0" fontId="69" fillId="0" borderId="14" xfId="343" applyFont="1" applyFill="1" applyBorder="1" applyAlignment="1">
      <alignment horizontal="centerContinuous" vertical="center"/>
    </xf>
    <xf numFmtId="165" fontId="62" fillId="0" borderId="15" xfId="342" applyFont="1" applyFill="1" applyBorder="1" applyAlignment="1">
      <alignment horizontal="left" vertical="center"/>
    </xf>
    <xf numFmtId="165" fontId="62" fillId="0" borderId="12" xfId="342" applyFont="1" applyFill="1" applyBorder="1" applyAlignment="1">
      <alignment horizontal="left" vertical="center"/>
    </xf>
    <xf numFmtId="165" fontId="62" fillId="0" borderId="16" xfId="342" applyFont="1" applyFill="1" applyBorder="1" applyAlignment="1">
      <alignment horizontal="left" vertical="center"/>
    </xf>
    <xf numFmtId="165" fontId="62" fillId="0" borderId="17" xfId="342" applyFont="1" applyFill="1" applyBorder="1" applyAlignment="1">
      <alignment horizontal="left" vertical="center"/>
    </xf>
    <xf numFmtId="165" fontId="62" fillId="0" borderId="0" xfId="342" applyFont="1" applyFill="1" applyAlignment="1">
      <alignment vertical="center"/>
    </xf>
    <xf numFmtId="0" fontId="63" fillId="0" borderId="18" xfId="343" applyFont="1" applyFill="1" applyBorder="1" applyAlignment="1">
      <alignment vertical="center"/>
    </xf>
    <xf numFmtId="0" fontId="63" fillId="0" borderId="0" xfId="343" applyFont="1" applyFill="1" applyBorder="1" applyAlignment="1">
      <alignment vertical="center"/>
    </xf>
    <xf numFmtId="165" fontId="70" fillId="0" borderId="0" xfId="342" applyFont="1" applyFill="1" applyBorder="1" applyAlignment="1" applyProtection="1">
      <alignment horizontal="left" vertical="center"/>
      <protection locked="0"/>
    </xf>
    <xf numFmtId="0" fontId="69" fillId="0" borderId="0" xfId="343" applyFont="1" applyFill="1" applyBorder="1" applyAlignment="1">
      <alignment vertical="center"/>
    </xf>
    <xf numFmtId="0" fontId="69" fillId="0" borderId="19" xfId="343" applyFont="1" applyFill="1" applyBorder="1" applyAlignment="1">
      <alignment horizontal="left" vertical="center"/>
    </xf>
    <xf numFmtId="0" fontId="65" fillId="0" borderId="19" xfId="343" applyFont="1" applyFill="1" applyBorder="1" applyAlignment="1">
      <alignment horizontal="center" vertical="center"/>
    </xf>
    <xf numFmtId="0" fontId="65" fillId="0" borderId="0" xfId="343" applyFont="1" applyFill="1" applyBorder="1" applyAlignment="1">
      <alignment horizontal="center" vertical="center"/>
    </xf>
    <xf numFmtId="165" fontId="65" fillId="0" borderId="20" xfId="342" applyFont="1" applyFill="1" applyBorder="1" applyAlignment="1">
      <alignment horizontal="centerContinuous" vertical="top"/>
    </xf>
    <xf numFmtId="165" fontId="65" fillId="0" borderId="0" xfId="342" applyFont="1" applyFill="1" applyAlignment="1">
      <alignment horizontal="center" vertical="center"/>
    </xf>
    <xf numFmtId="165" fontId="65" fillId="0" borderId="21" xfId="342" applyFont="1" applyFill="1" applyBorder="1" applyAlignment="1">
      <alignment horizontal="center" vertical="center"/>
    </xf>
    <xf numFmtId="165" fontId="65" fillId="0" borderId="21" xfId="342" applyFont="1" applyFill="1" applyBorder="1" applyAlignment="1">
      <alignment horizontal="centerContinuous" vertical="top"/>
    </xf>
    <xf numFmtId="165" fontId="63" fillId="0" borderId="0" xfId="342" applyFont="1" applyFill="1" applyAlignment="1">
      <alignment vertical="center"/>
    </xf>
    <xf numFmtId="0" fontId="70" fillId="0" borderId="0" xfId="343" applyFont="1" applyFill="1" applyBorder="1" applyAlignment="1" applyProtection="1">
      <alignment horizontal="left" vertical="center"/>
      <protection locked="0"/>
    </xf>
    <xf numFmtId="0" fontId="69" fillId="0" borderId="0" xfId="343" applyFont="1" applyFill="1" applyAlignment="1">
      <alignment vertical="center"/>
    </xf>
    <xf numFmtId="0" fontId="65" fillId="0" borderId="19" xfId="343" applyFont="1" applyFill="1" applyBorder="1" applyAlignment="1">
      <alignment horizontal="center" vertical="top"/>
    </xf>
    <xf numFmtId="165" fontId="65" fillId="0" borderId="20" xfId="342" applyFont="1" applyFill="1" applyBorder="1" applyAlignment="1">
      <alignment horizontal="centerContinuous" vertical="center"/>
    </xf>
    <xf numFmtId="165" fontId="65" fillId="0" borderId="21" xfId="342" applyFont="1" applyFill="1" applyBorder="1" applyAlignment="1">
      <alignment horizontal="center" vertical="top"/>
    </xf>
    <xf numFmtId="0" fontId="65" fillId="0" borderId="21" xfId="343" applyFont="1" applyFill="1" applyBorder="1" applyAlignment="1">
      <alignment horizontal="left" vertical="center"/>
    </xf>
    <xf numFmtId="0" fontId="65" fillId="0" borderId="0" xfId="343" applyFont="1" applyFill="1" applyBorder="1" applyAlignment="1">
      <alignment horizontal="centerContinuous" vertical="center"/>
    </xf>
    <xf numFmtId="0" fontId="69" fillId="0" borderId="22" xfId="343" applyFont="1" applyFill="1" applyBorder="1" applyAlignment="1">
      <alignment vertical="center"/>
    </xf>
    <xf numFmtId="0" fontId="69" fillId="0" borderId="23" xfId="343" applyFont="1" applyFill="1" applyBorder="1" applyAlignment="1">
      <alignment vertical="center"/>
    </xf>
    <xf numFmtId="0" fontId="69" fillId="0" borderId="0" xfId="343" applyFont="1" applyFill="1" applyBorder="1" applyAlignment="1">
      <alignment horizontal="centerContinuous" vertical="center"/>
    </xf>
    <xf numFmtId="165" fontId="65" fillId="0" borderId="23" xfId="342" applyFont="1" applyFill="1" applyBorder="1" applyAlignment="1">
      <alignment vertical="center"/>
    </xf>
    <xf numFmtId="165" fontId="65" fillId="0" borderId="24" xfId="342" applyFont="1" applyFill="1" applyBorder="1" applyAlignment="1">
      <alignment vertical="center"/>
    </xf>
    <xf numFmtId="165" fontId="65" fillId="0" borderId="25" xfId="342" applyFont="1" applyFill="1" applyBorder="1" applyAlignment="1">
      <alignment vertical="center"/>
    </xf>
    <xf numFmtId="165" fontId="65" fillId="0" borderId="22" xfId="342" applyFont="1" applyFill="1" applyBorder="1" applyAlignment="1">
      <alignment vertical="center"/>
    </xf>
    <xf numFmtId="165" fontId="65" fillId="0" borderId="26" xfId="342" applyFont="1" applyFill="1" applyBorder="1" applyAlignment="1">
      <alignment vertical="center"/>
    </xf>
    <xf numFmtId="0" fontId="63" fillId="0" borderId="27" xfId="343" applyFont="1" applyFill="1" applyBorder="1" applyAlignment="1">
      <alignment vertical="center"/>
    </xf>
    <xf numFmtId="0" fontId="63" fillId="0" borderId="28" xfId="343" applyFont="1" applyFill="1" applyBorder="1" applyAlignment="1">
      <alignment vertical="center"/>
    </xf>
    <xf numFmtId="0" fontId="71" fillId="0" borderId="28" xfId="343" applyFont="1" applyFill="1" applyBorder="1" applyAlignment="1">
      <alignment horizontal="centerContinuous" vertical="center"/>
    </xf>
    <xf numFmtId="0" fontId="71" fillId="0" borderId="29" xfId="343" applyFont="1" applyFill="1" applyBorder="1" applyAlignment="1">
      <alignment horizontal="centerContinuous" vertical="center"/>
    </xf>
    <xf numFmtId="0" fontId="71" fillId="0" borderId="27" xfId="343" applyFont="1" applyFill="1" applyBorder="1" applyAlignment="1">
      <alignment horizontal="center" vertical="center"/>
    </xf>
    <xf numFmtId="165" fontId="67" fillId="0" borderId="30" xfId="342" applyFont="1" applyFill="1" applyBorder="1" applyAlignment="1">
      <alignment horizontal="center" vertical="center"/>
    </xf>
    <xf numFmtId="165" fontId="67" fillId="0" borderId="31" xfId="342" applyFont="1" applyFill="1" applyBorder="1" applyAlignment="1">
      <alignment horizontal="center" vertical="center"/>
    </xf>
    <xf numFmtId="165" fontId="67" fillId="0" borderId="32" xfId="342" applyFont="1" applyFill="1" applyBorder="1" applyAlignment="1">
      <alignment horizontal="center" vertical="center"/>
    </xf>
    <xf numFmtId="165" fontId="67" fillId="0" borderId="33" xfId="342" applyFont="1" applyFill="1" applyBorder="1" applyAlignment="1">
      <alignment horizontal="center" vertical="center"/>
    </xf>
    <xf numFmtId="165" fontId="67" fillId="0" borderId="34" xfId="342" applyFont="1" applyFill="1" applyBorder="1" applyAlignment="1">
      <alignment horizontal="center" vertical="center"/>
    </xf>
    <xf numFmtId="0" fontId="62" fillId="0" borderId="0" xfId="343" applyFont="1" applyFill="1" applyBorder="1" applyAlignment="1" applyProtection="1">
      <alignment horizontal="left"/>
    </xf>
    <xf numFmtId="0" fontId="65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3" fillId="0" borderId="0" xfId="343" applyFont="1" applyFill="1"/>
    <xf numFmtId="0" fontId="62" fillId="0" borderId="0" xfId="343" quotePrefix="1" applyFont="1" applyFill="1" applyBorder="1" applyAlignment="1" applyProtection="1">
      <alignment horizontal="left"/>
    </xf>
    <xf numFmtId="0" fontId="65" fillId="0" borderId="35" xfId="343" applyFont="1" applyFill="1" applyBorder="1" applyAlignment="1">
      <alignment horizontal="centerContinuous" vertical="center"/>
    </xf>
    <xf numFmtId="165" fontId="73" fillId="0" borderId="0" xfId="342" applyFont="1" applyFill="1" applyBorder="1" applyAlignment="1" applyProtection="1">
      <alignment horizontal="right"/>
    </xf>
    <xf numFmtId="0" fontId="63" fillId="0" borderId="36" xfId="343" applyFont="1" applyFill="1" applyBorder="1" applyAlignment="1">
      <alignment vertical="center"/>
    </xf>
    <xf numFmtId="0" fontId="63" fillId="0" borderId="29" xfId="343" applyFont="1" applyFill="1" applyBorder="1" applyAlignment="1">
      <alignment vertical="center"/>
    </xf>
    <xf numFmtId="0" fontId="62" fillId="0" borderId="29" xfId="343" quotePrefix="1" applyFont="1" applyFill="1" applyBorder="1" applyAlignment="1" applyProtection="1">
      <alignment horizontal="left"/>
    </xf>
    <xf numFmtId="0" fontId="63" fillId="0" borderId="18" xfId="343" quotePrefix="1" applyFont="1" applyFill="1" applyBorder="1" applyAlignment="1">
      <alignment horizontal="right"/>
    </xf>
    <xf numFmtId="0" fontId="63" fillId="0" borderId="0" xfId="343" applyFont="1" applyFill="1" applyBorder="1" applyAlignment="1"/>
    <xf numFmtId="1" fontId="63" fillId="0" borderId="0" xfId="343" applyNumberFormat="1" applyFont="1" applyFill="1" applyBorder="1"/>
    <xf numFmtId="0" fontId="68" fillId="0" borderId="14" xfId="343" applyFont="1" applyFill="1" applyBorder="1" applyAlignment="1">
      <alignment horizontal="centerContinuous"/>
    </xf>
    <xf numFmtId="172" fontId="74" fillId="0" borderId="0" xfId="343" applyNumberFormat="1" applyFont="1" applyFill="1" applyBorder="1" applyAlignment="1" applyProtection="1">
      <alignment vertical="center"/>
    </xf>
    <xf numFmtId="0" fontId="63" fillId="0" borderId="18" xfId="343" applyFont="1" applyFill="1" applyBorder="1" applyAlignment="1">
      <alignment horizontal="right"/>
    </xf>
    <xf numFmtId="0" fontId="68" fillId="0" borderId="35" xfId="343" applyFont="1" applyFill="1" applyBorder="1" applyAlignment="1">
      <alignment horizontal="centerContinuous"/>
    </xf>
    <xf numFmtId="0" fontId="63" fillId="0" borderId="36" xfId="343" applyFont="1" applyFill="1" applyBorder="1" applyAlignment="1">
      <alignment horizontal="right"/>
    </xf>
    <xf numFmtId="0" fontId="63" fillId="0" borderId="29" xfId="343" applyFont="1" applyFill="1" applyBorder="1" applyAlignment="1"/>
    <xf numFmtId="1" fontId="63" fillId="0" borderId="29" xfId="343" applyNumberFormat="1" applyFont="1" applyFill="1" applyBorder="1"/>
    <xf numFmtId="0" fontId="68" fillId="0" borderId="37" xfId="343" applyFont="1" applyFill="1" applyBorder="1" applyAlignment="1">
      <alignment horizontal="centerContinuous"/>
    </xf>
    <xf numFmtId="0" fontId="68" fillId="0" borderId="38" xfId="343" applyFont="1" applyFill="1" applyBorder="1" applyAlignment="1">
      <alignment horizontal="centerContinuous"/>
    </xf>
    <xf numFmtId="0" fontId="68" fillId="0" borderId="39" xfId="343" applyFont="1" applyFill="1" applyBorder="1" applyAlignment="1">
      <alignment horizontal="centerContinuous"/>
    </xf>
    <xf numFmtId="0" fontId="68" fillId="0" borderId="40" xfId="343" applyFont="1" applyFill="1" applyBorder="1" applyAlignment="1">
      <alignment horizontal="centerContinuous"/>
    </xf>
    <xf numFmtId="0" fontId="68" fillId="0" borderId="41" xfId="343" applyFont="1" applyFill="1" applyBorder="1" applyAlignment="1">
      <alignment horizontal="centerContinuous"/>
    </xf>
    <xf numFmtId="0" fontId="63" fillId="0" borderId="0" xfId="343" quotePrefix="1" applyFont="1" applyFill="1" applyBorder="1" applyAlignment="1"/>
    <xf numFmtId="0" fontId="64" fillId="0" borderId="0" xfId="343" applyFont="1" applyFill="1" applyBorder="1" applyAlignment="1"/>
    <xf numFmtId="0" fontId="64" fillId="0" borderId="18" xfId="343" applyFont="1" applyFill="1" applyBorder="1" applyAlignment="1">
      <alignment horizontal="right"/>
    </xf>
    <xf numFmtId="0" fontId="63" fillId="0" borderId="18" xfId="343" quotePrefix="1" applyNumberFormat="1" applyFont="1" applyFill="1" applyBorder="1" applyAlignment="1">
      <alignment horizontal="right"/>
    </xf>
    <xf numFmtId="0" fontId="63" fillId="0" borderId="18" xfId="343" quotePrefix="1" applyFont="1" applyFill="1" applyBorder="1" applyAlignment="1"/>
    <xf numFmtId="0" fontId="63" fillId="0" borderId="11" xfId="343" applyFont="1" applyFill="1" applyBorder="1" applyAlignment="1"/>
    <xf numFmtId="0" fontId="63" fillId="0" borderId="0" xfId="0" applyFont="1"/>
    <xf numFmtId="165" fontId="62" fillId="0" borderId="0" xfId="340" applyFont="1" applyAlignment="1" applyProtection="1">
      <alignment horizontal="left"/>
    </xf>
    <xf numFmtId="165" fontId="63" fillId="0" borderId="0" xfId="340" applyFont="1"/>
    <xf numFmtId="165" fontId="79" fillId="0" borderId="0" xfId="340" applyFont="1"/>
    <xf numFmtId="165" fontId="80" fillId="0" borderId="0" xfId="340" applyFont="1"/>
    <xf numFmtId="165" fontId="81" fillId="0" borderId="0" xfId="340" applyFont="1" applyAlignment="1" applyProtection="1">
      <alignment horizontal="centerContinuous"/>
    </xf>
    <xf numFmtId="165" fontId="80" fillId="0" borderId="0" xfId="340" applyFont="1" applyAlignment="1">
      <alignment horizontal="centerContinuous"/>
    </xf>
    <xf numFmtId="165" fontId="80" fillId="0" borderId="29" xfId="340" applyFont="1" applyBorder="1"/>
    <xf numFmtId="165" fontId="65" fillId="0" borderId="0" xfId="340" applyFont="1" applyAlignment="1" applyProtection="1">
      <alignment horizontal="right"/>
    </xf>
    <xf numFmtId="165" fontId="80" fillId="0" borderId="15" xfId="340" applyFont="1" applyBorder="1"/>
    <xf numFmtId="165" fontId="65" fillId="0" borderId="15" xfId="340" applyFont="1" applyBorder="1" applyAlignment="1">
      <alignment horizontal="center"/>
    </xf>
    <xf numFmtId="165" fontId="65" fillId="0" borderId="20" xfId="340" applyFont="1" applyBorder="1" applyAlignment="1">
      <alignment horizontal="center"/>
    </xf>
    <xf numFmtId="165" fontId="65" fillId="0" borderId="20" xfId="340" applyFont="1" applyBorder="1" applyAlignment="1" applyProtection="1">
      <alignment horizontal="center" vertical="center"/>
    </xf>
    <xf numFmtId="165" fontId="80" fillId="0" borderId="23" xfId="340" applyFont="1" applyBorder="1"/>
    <xf numFmtId="165" fontId="65" fillId="0" borderId="23" xfId="340" applyFont="1" applyBorder="1" applyAlignment="1" applyProtection="1">
      <alignment horizontal="center" vertical="center"/>
    </xf>
    <xf numFmtId="165" fontId="83" fillId="0" borderId="23" xfId="340" applyFont="1" applyBorder="1" applyAlignment="1">
      <alignment horizontal="center" vertical="center"/>
    </xf>
    <xf numFmtId="165" fontId="83" fillId="0" borderId="42" xfId="340" quotePrefix="1" applyFont="1" applyBorder="1" applyAlignment="1" applyProtection="1">
      <alignment horizontal="center" vertical="center"/>
    </xf>
    <xf numFmtId="165" fontId="80" fillId="0" borderId="0" xfId="340" applyFont="1" applyAlignment="1">
      <alignment horizontal="center" vertical="center"/>
    </xf>
    <xf numFmtId="165" fontId="80" fillId="0" borderId="0" xfId="340" applyFont="1" applyBorder="1"/>
    <xf numFmtId="4" fontId="80" fillId="0" borderId="0" xfId="340" applyNumberFormat="1" applyFont="1"/>
    <xf numFmtId="165" fontId="62" fillId="0" borderId="0" xfId="341" applyFont="1" applyAlignment="1" applyProtection="1">
      <alignment horizontal="left"/>
    </xf>
    <xf numFmtId="165" fontId="63" fillId="0" borderId="0" xfId="341" applyFont="1"/>
    <xf numFmtId="165" fontId="62" fillId="0" borderId="0" xfId="341" applyFont="1" applyAlignment="1" applyProtection="1">
      <alignment horizontal="centerContinuous"/>
    </xf>
    <xf numFmtId="165" fontId="63" fillId="0" borderId="0" xfId="341" applyFont="1" applyAlignment="1">
      <alignment horizontal="centerContinuous"/>
    </xf>
    <xf numFmtId="165" fontId="62" fillId="0" borderId="0" xfId="341" applyFont="1"/>
    <xf numFmtId="165" fontId="65" fillId="0" borderId="0" xfId="341" applyFont="1" applyAlignment="1" applyProtection="1">
      <alignment horizontal="right"/>
    </xf>
    <xf numFmtId="165" fontId="68" fillId="0" borderId="15" xfId="341" applyFont="1" applyBorder="1"/>
    <xf numFmtId="165" fontId="65" fillId="0" borderId="39" xfId="341" applyFont="1" applyBorder="1" applyAlignment="1">
      <alignment horizontal="center"/>
    </xf>
    <xf numFmtId="165" fontId="65" fillId="0" borderId="43" xfId="341" applyFont="1" applyBorder="1" applyAlignment="1">
      <alignment vertical="center"/>
    </xf>
    <xf numFmtId="165" fontId="65" fillId="0" borderId="20" xfId="341" applyFont="1" applyBorder="1" applyAlignment="1">
      <alignment horizontal="center"/>
    </xf>
    <xf numFmtId="165" fontId="65" fillId="0" borderId="38" xfId="341" applyFont="1" applyBorder="1" applyAlignment="1" applyProtection="1">
      <alignment horizontal="center" vertical="center"/>
    </xf>
    <xf numFmtId="165" fontId="65" fillId="0" borderId="35" xfId="341" applyFont="1" applyBorder="1" applyAlignment="1" applyProtection="1">
      <alignment horizontal="centerContinuous" vertical="center"/>
    </xf>
    <xf numFmtId="165" fontId="68" fillId="0" borderId="23" xfId="341" applyFont="1" applyBorder="1"/>
    <xf numFmtId="165" fontId="65" fillId="0" borderId="40" xfId="341" applyFont="1" applyBorder="1" applyAlignment="1">
      <alignment horizontal="center"/>
    </xf>
    <xf numFmtId="165" fontId="65" fillId="0" borderId="22" xfId="341" applyFont="1" applyBorder="1" applyAlignment="1">
      <alignment vertical="center"/>
    </xf>
    <xf numFmtId="165" fontId="67" fillId="0" borderId="23" xfId="341" applyFont="1" applyBorder="1" applyAlignment="1">
      <alignment horizontal="center" vertical="center"/>
    </xf>
    <xf numFmtId="165" fontId="67" fillId="0" borderId="40" xfId="341" quotePrefix="1" applyFont="1" applyBorder="1" applyAlignment="1" applyProtection="1">
      <alignment horizontal="center" vertical="center"/>
    </xf>
    <xf numFmtId="165" fontId="67" fillId="0" borderId="22" xfId="341" applyFont="1" applyBorder="1" applyAlignment="1" applyProtection="1">
      <alignment horizontal="center" vertical="center"/>
    </xf>
    <xf numFmtId="165" fontId="63" fillId="0" borderId="0" xfId="341" applyFont="1" applyAlignment="1">
      <alignment horizontal="center" vertical="center"/>
    </xf>
    <xf numFmtId="165" fontId="62" fillId="0" borderId="15" xfId="341" applyFont="1" applyBorder="1" applyAlignment="1" applyProtection="1">
      <alignment horizontal="left"/>
    </xf>
    <xf numFmtId="1" fontId="63" fillId="0" borderId="20" xfId="341" applyNumberFormat="1" applyFont="1" applyBorder="1"/>
    <xf numFmtId="170" fontId="62" fillId="0" borderId="0" xfId="341" applyNumberFormat="1" applyFont="1"/>
    <xf numFmtId="170" fontId="63" fillId="0" borderId="0" xfId="341" applyNumberFormat="1" applyFont="1"/>
    <xf numFmtId="2" fontId="63" fillId="0" borderId="0" xfId="341" applyNumberFormat="1" applyFont="1"/>
    <xf numFmtId="1" fontId="63" fillId="0" borderId="23" xfId="341" applyNumberFormat="1" applyFont="1" applyBorder="1"/>
    <xf numFmtId="165" fontId="62" fillId="0" borderId="0" xfId="342" applyFont="1" applyFill="1" applyAlignment="1">
      <alignment horizontal="left" vertical="center"/>
    </xf>
    <xf numFmtId="165" fontId="62" fillId="0" borderId="0" xfId="345" applyFont="1" applyFill="1" applyAlignment="1">
      <alignment horizontal="left" vertical="center"/>
    </xf>
    <xf numFmtId="165" fontId="62" fillId="0" borderId="0" xfId="345" applyFont="1" applyFill="1" applyAlignment="1">
      <alignment vertical="center"/>
    </xf>
    <xf numFmtId="165" fontId="63" fillId="0" borderId="0" xfId="345" applyFont="1" applyFill="1" applyAlignment="1">
      <alignment vertical="center"/>
    </xf>
    <xf numFmtId="165" fontId="62" fillId="0" borderId="0" xfId="345" applyFont="1" applyFill="1" applyAlignment="1" applyProtection="1">
      <alignment horizontal="centerContinuous" vertical="center"/>
      <protection locked="0"/>
    </xf>
    <xf numFmtId="165" fontId="62" fillId="0" borderId="0" xfId="345" applyFont="1" applyFill="1" applyAlignment="1">
      <alignment horizontal="centerContinuous" vertical="center"/>
    </xf>
    <xf numFmtId="165" fontId="62" fillId="0" borderId="0" xfId="345" applyFont="1" applyFill="1" applyBorder="1" applyAlignment="1">
      <alignment vertical="center"/>
    </xf>
    <xf numFmtId="165" fontId="65" fillId="0" borderId="0" xfId="345" applyFont="1" applyFill="1" applyAlignment="1">
      <alignment horizontal="right" vertical="center"/>
    </xf>
    <xf numFmtId="165" fontId="62" fillId="0" borderId="10" xfId="345" applyFont="1" applyFill="1" applyBorder="1" applyAlignment="1">
      <alignment vertical="center"/>
    </xf>
    <xf numFmtId="165" fontId="69" fillId="0" borderId="11" xfId="345" applyFont="1" applyFill="1" applyBorder="1" applyAlignment="1">
      <alignment vertical="center"/>
    </xf>
    <xf numFmtId="165" fontId="65" fillId="0" borderId="11" xfId="345" applyFont="1" applyFill="1" applyBorder="1" applyAlignment="1">
      <alignment vertical="center"/>
    </xf>
    <xf numFmtId="165" fontId="62" fillId="0" borderId="12" xfId="342" applyFont="1" applyFill="1" applyBorder="1" applyAlignment="1">
      <alignment horizontal="centerContinuous" vertical="center"/>
    </xf>
    <xf numFmtId="165" fontId="69" fillId="0" borderId="0" xfId="345" applyFont="1" applyFill="1" applyBorder="1" applyAlignment="1">
      <alignment horizontal="left" vertical="center"/>
    </xf>
    <xf numFmtId="165" fontId="69" fillId="0" borderId="18" xfId="345" applyFont="1" applyFill="1" applyBorder="1" applyAlignment="1">
      <alignment vertical="center"/>
    </xf>
    <xf numFmtId="165" fontId="69" fillId="0" borderId="0" xfId="345" applyFont="1" applyFill="1" applyBorder="1" applyAlignment="1">
      <alignment vertical="center"/>
    </xf>
    <xf numFmtId="165" fontId="70" fillId="0" borderId="0" xfId="345" applyFont="1" applyFill="1" applyBorder="1" applyAlignment="1" applyProtection="1">
      <alignment horizontal="left" vertical="center"/>
      <protection locked="0"/>
    </xf>
    <xf numFmtId="165" fontId="62" fillId="0" borderId="21" xfId="342" applyFont="1" applyFill="1" applyBorder="1" applyAlignment="1">
      <alignment horizontal="left" vertical="center"/>
    </xf>
    <xf numFmtId="165" fontId="65" fillId="0" borderId="0" xfId="342" applyFont="1" applyFill="1" applyAlignment="1">
      <alignment horizontal="centerContinuous" vertical="center"/>
    </xf>
    <xf numFmtId="165" fontId="62" fillId="0" borderId="18" xfId="345" applyFont="1" applyFill="1" applyBorder="1" applyAlignment="1">
      <alignment horizontal="center" vertical="center"/>
    </xf>
    <xf numFmtId="165" fontId="62" fillId="0" borderId="0" xfId="345" applyFont="1" applyFill="1" applyBorder="1" applyAlignment="1">
      <alignment horizontal="center" vertical="center"/>
    </xf>
    <xf numFmtId="165" fontId="69" fillId="0" borderId="18" xfId="345" applyFont="1" applyFill="1" applyBorder="1" applyAlignment="1">
      <alignment horizontal="left" vertical="center"/>
    </xf>
    <xf numFmtId="165" fontId="65" fillId="0" borderId="21" xfId="342" applyFont="1" applyFill="1" applyBorder="1" applyAlignment="1">
      <alignment horizontal="left" vertical="center"/>
    </xf>
    <xf numFmtId="165" fontId="69" fillId="0" borderId="35" xfId="345" applyFont="1" applyFill="1" applyBorder="1" applyAlignment="1">
      <alignment vertical="center"/>
    </xf>
    <xf numFmtId="165" fontId="65" fillId="0" borderId="24" xfId="342" applyFont="1" applyFill="1" applyBorder="1" applyAlignment="1">
      <alignment horizontal="centerContinuous" vertical="center"/>
    </xf>
    <xf numFmtId="165" fontId="67" fillId="0" borderId="27" xfId="344" applyFont="1" applyFill="1" applyBorder="1" applyAlignment="1">
      <alignment horizontal="centerContinuous" vertical="center"/>
    </xf>
    <xf numFmtId="165" fontId="67" fillId="0" borderId="28" xfId="344" applyFont="1" applyFill="1" applyBorder="1" applyAlignment="1">
      <alignment horizontal="centerContinuous" vertical="center"/>
    </xf>
    <xf numFmtId="165" fontId="67" fillId="0" borderId="45" xfId="344" applyFont="1" applyFill="1" applyBorder="1" applyAlignment="1">
      <alignment horizontal="centerContinuous" vertical="center"/>
    </xf>
    <xf numFmtId="165" fontId="67" fillId="0" borderId="34" xfId="342" applyFont="1" applyFill="1" applyBorder="1" applyAlignment="1">
      <alignment horizontal="centerContinuous" vertical="center"/>
    </xf>
    <xf numFmtId="165" fontId="62" fillId="0" borderId="18" xfId="345" applyFont="1" applyFill="1" applyBorder="1" applyAlignment="1" applyProtection="1">
      <alignment horizontal="left"/>
    </xf>
    <xf numFmtId="165" fontId="62" fillId="0" borderId="0" xfId="345" applyFont="1" applyFill="1" applyBorder="1" applyAlignment="1" applyProtection="1">
      <alignment horizontal="left"/>
    </xf>
    <xf numFmtId="165" fontId="65" fillId="0" borderId="35" xfId="345" applyFont="1" applyFill="1" applyBorder="1" applyAlignment="1">
      <alignment horizontal="centerContinuous" vertical="center"/>
    </xf>
    <xf numFmtId="165" fontId="63" fillId="0" borderId="0" xfId="345" applyFont="1" applyFill="1"/>
    <xf numFmtId="165" fontId="62" fillId="0" borderId="18" xfId="345" quotePrefix="1" applyFont="1" applyFill="1" applyBorder="1" applyAlignment="1" applyProtection="1">
      <alignment horizontal="left"/>
    </xf>
    <xf numFmtId="165" fontId="62" fillId="0" borderId="0" xfId="345" quotePrefix="1" applyFont="1" applyFill="1" applyBorder="1" applyAlignment="1" applyProtection="1">
      <alignment horizontal="left"/>
    </xf>
    <xf numFmtId="165" fontId="65" fillId="0" borderId="0" xfId="342" applyFont="1" applyFill="1" applyBorder="1" applyAlignment="1" applyProtection="1">
      <alignment horizontal="right"/>
    </xf>
    <xf numFmtId="165" fontId="62" fillId="0" borderId="36" xfId="345" quotePrefix="1" applyFont="1" applyFill="1" applyBorder="1" applyAlignment="1" applyProtection="1">
      <alignment horizontal="left"/>
    </xf>
    <xf numFmtId="165" fontId="62" fillId="0" borderId="29" xfId="345" quotePrefix="1" applyFont="1" applyFill="1" applyBorder="1" applyAlignment="1" applyProtection="1">
      <alignment horizontal="left"/>
    </xf>
    <xf numFmtId="165" fontId="62" fillId="0" borderId="29" xfId="345" applyFont="1" applyFill="1" applyBorder="1" applyAlignment="1" applyProtection="1">
      <alignment horizontal="left"/>
    </xf>
    <xf numFmtId="165" fontId="65" fillId="0" borderId="37" xfId="345" applyFont="1" applyFill="1" applyBorder="1" applyAlignment="1">
      <alignment horizontal="centerContinuous" vertical="center"/>
    </xf>
    <xf numFmtId="165" fontId="63" fillId="0" borderId="18" xfId="345" quotePrefix="1" applyFont="1" applyFill="1" applyBorder="1" applyAlignment="1" applyProtection="1">
      <alignment horizontal="left"/>
    </xf>
    <xf numFmtId="165" fontId="63" fillId="0" borderId="0" xfId="345" quotePrefix="1" applyFont="1" applyFill="1" applyBorder="1" applyAlignment="1" applyProtection="1">
      <alignment horizontal="left"/>
    </xf>
    <xf numFmtId="1" fontId="63" fillId="0" borderId="0" xfId="345" applyNumberFormat="1" applyFont="1" applyFill="1" applyBorder="1"/>
    <xf numFmtId="165" fontId="68" fillId="0" borderId="38" xfId="345" applyFont="1" applyFill="1" applyBorder="1" applyAlignment="1">
      <alignment horizontal="centerContinuous"/>
    </xf>
    <xf numFmtId="165" fontId="63" fillId="0" borderId="36" xfId="345" quotePrefix="1" applyFont="1" applyFill="1" applyBorder="1" applyAlignment="1" applyProtection="1">
      <alignment horizontal="left"/>
    </xf>
    <xf numFmtId="165" fontId="63" fillId="0" borderId="29" xfId="345" quotePrefix="1" applyFont="1" applyFill="1" applyBorder="1" applyAlignment="1" applyProtection="1">
      <alignment horizontal="left"/>
    </xf>
    <xf numFmtId="165" fontId="68" fillId="0" borderId="40" xfId="345" applyFont="1" applyFill="1" applyBorder="1" applyAlignment="1">
      <alignment horizontal="centerContinuous"/>
    </xf>
    <xf numFmtId="165" fontId="63" fillId="0" borderId="0" xfId="345" applyFont="1" applyFill="1" applyBorder="1" applyAlignment="1">
      <alignment vertical="center"/>
    </xf>
    <xf numFmtId="1" fontId="63" fillId="0" borderId="11" xfId="345" applyNumberFormat="1" applyFont="1" applyFill="1" applyBorder="1"/>
    <xf numFmtId="165" fontId="68" fillId="0" borderId="39" xfId="345" applyFont="1" applyFill="1" applyBorder="1" applyAlignment="1">
      <alignment horizontal="centerContinuous"/>
    </xf>
    <xf numFmtId="165" fontId="63" fillId="0" borderId="18" xfId="345" applyFont="1" applyFill="1" applyBorder="1" applyAlignment="1" applyProtection="1">
      <alignment horizontal="left"/>
    </xf>
    <xf numFmtId="165" fontId="68" fillId="0" borderId="41" xfId="345" applyFont="1" applyFill="1" applyBorder="1" applyAlignment="1">
      <alignment horizontal="centerContinuous"/>
    </xf>
    <xf numFmtId="1" fontId="63" fillId="0" borderId="29" xfId="345" applyNumberFormat="1" applyFont="1" applyFill="1" applyBorder="1"/>
    <xf numFmtId="165" fontId="63" fillId="0" borderId="10" xfId="345" quotePrefix="1" applyFont="1" applyFill="1" applyBorder="1" applyAlignment="1" applyProtection="1">
      <alignment horizontal="left"/>
    </xf>
    <xf numFmtId="165" fontId="63" fillId="0" borderId="11" xfId="345" quotePrefix="1" applyFont="1" applyFill="1" applyBorder="1" applyAlignment="1" applyProtection="1">
      <alignment horizontal="left"/>
    </xf>
    <xf numFmtId="165" fontId="68" fillId="0" borderId="46" xfId="345" applyFont="1" applyFill="1" applyBorder="1" applyAlignment="1">
      <alignment horizontal="centerContinuous"/>
    </xf>
    <xf numFmtId="165" fontId="63" fillId="0" borderId="36" xfId="345" applyFont="1" applyFill="1" applyBorder="1" applyAlignment="1" applyProtection="1">
      <alignment horizontal="left"/>
    </xf>
    <xf numFmtId="165" fontId="63" fillId="0" borderId="29" xfId="345" applyFont="1" applyFill="1" applyBorder="1" applyAlignment="1" applyProtection="1">
      <alignment horizontal="left"/>
    </xf>
    <xf numFmtId="165" fontId="63" fillId="0" borderId="0" xfId="345" quotePrefix="1" applyFont="1" applyFill="1" applyBorder="1" applyAlignment="1" applyProtection="1">
      <alignment horizontal="left"/>
      <protection locked="0"/>
    </xf>
    <xf numFmtId="165" fontId="63" fillId="0" borderId="0" xfId="345" applyFont="1" applyFill="1" applyBorder="1" applyAlignment="1" applyProtection="1">
      <alignment horizontal="left"/>
      <protection locked="0"/>
    </xf>
    <xf numFmtId="165" fontId="63" fillId="0" borderId="29" xfId="345" quotePrefix="1" applyFont="1" applyFill="1" applyBorder="1" applyAlignment="1" applyProtection="1">
      <alignment horizontal="left"/>
      <protection locked="0"/>
    </xf>
    <xf numFmtId="171" fontId="74" fillId="0" borderId="0" xfId="342" applyNumberFormat="1" applyFont="1" applyFill="1" applyBorder="1" applyAlignment="1" applyProtection="1">
      <alignment horizontal="right" vertical="center"/>
    </xf>
    <xf numFmtId="165" fontId="88" fillId="0" borderId="0" xfId="345" applyFont="1" applyFill="1" applyAlignment="1">
      <alignment vertical="center"/>
    </xf>
    <xf numFmtId="165" fontId="62" fillId="0" borderId="0" xfId="342" applyFont="1" applyFill="1" applyAlignment="1" applyProtection="1">
      <alignment horizontal="centerContinuous" vertical="center"/>
      <protection locked="0"/>
    </xf>
    <xf numFmtId="165" fontId="62" fillId="0" borderId="0" xfId="342" applyFont="1" applyFill="1" applyAlignment="1">
      <alignment horizontal="centerContinuous" vertical="center"/>
    </xf>
    <xf numFmtId="165" fontId="62" fillId="0" borderId="29" xfId="342" applyFont="1" applyFill="1" applyBorder="1" applyAlignment="1">
      <alignment vertical="center"/>
    </xf>
    <xf numFmtId="165" fontId="65" fillId="0" borderId="0" xfId="342" applyFont="1" applyFill="1" applyAlignment="1">
      <alignment horizontal="right" vertical="center"/>
    </xf>
    <xf numFmtId="165" fontId="62" fillId="0" borderId="47" xfId="342" applyFont="1" applyFill="1" applyBorder="1" applyAlignment="1">
      <alignment vertical="center"/>
    </xf>
    <xf numFmtId="165" fontId="65" fillId="0" borderId="0" xfId="342" applyFont="1" applyFill="1" applyBorder="1" applyAlignment="1">
      <alignment vertical="center"/>
    </xf>
    <xf numFmtId="165" fontId="62" fillId="0" borderId="12" xfId="342" applyFont="1" applyFill="1" applyBorder="1" applyAlignment="1">
      <alignment vertical="center"/>
    </xf>
    <xf numFmtId="165" fontId="62" fillId="0" borderId="18" xfId="342" applyFont="1" applyFill="1" applyBorder="1" applyAlignment="1">
      <alignment vertical="center"/>
    </xf>
    <xf numFmtId="165" fontId="62" fillId="0" borderId="0" xfId="342" applyFont="1" applyFill="1" applyBorder="1" applyAlignment="1">
      <alignment vertical="center"/>
    </xf>
    <xf numFmtId="165" fontId="62" fillId="0" borderId="18" xfId="342" applyFont="1" applyFill="1" applyBorder="1" applyAlignment="1">
      <alignment horizontal="center" vertical="center"/>
    </xf>
    <xf numFmtId="165" fontId="62" fillId="0" borderId="0" xfId="342" applyFont="1" applyFill="1" applyBorder="1" applyAlignment="1">
      <alignment horizontal="center" vertical="center"/>
    </xf>
    <xf numFmtId="165" fontId="62" fillId="0" borderId="18" xfId="342" applyFont="1" applyFill="1" applyBorder="1" applyAlignment="1">
      <alignment horizontal="left" vertical="center"/>
    </xf>
    <xf numFmtId="165" fontId="62" fillId="0" borderId="0" xfId="342" applyFont="1" applyFill="1" applyBorder="1" applyAlignment="1">
      <alignment horizontal="left" vertical="center"/>
    </xf>
    <xf numFmtId="165" fontId="62" fillId="0" borderId="35" xfId="342" applyFont="1" applyFill="1" applyBorder="1" applyAlignment="1">
      <alignment vertical="center"/>
    </xf>
    <xf numFmtId="165" fontId="65" fillId="0" borderId="0" xfId="342" applyFont="1" applyFill="1" applyBorder="1" applyAlignment="1">
      <alignment horizontal="centerContinuous" vertical="center"/>
    </xf>
    <xf numFmtId="165" fontId="65" fillId="0" borderId="20" xfId="342" applyFont="1" applyFill="1" applyBorder="1" applyAlignment="1">
      <alignment vertical="center"/>
    </xf>
    <xf numFmtId="165" fontId="65" fillId="0" borderId="21" xfId="342" applyFont="1" applyFill="1" applyBorder="1" applyAlignment="1">
      <alignment vertical="center"/>
    </xf>
    <xf numFmtId="165" fontId="65" fillId="0" borderId="35" xfId="342" applyFont="1" applyFill="1" applyBorder="1" applyAlignment="1">
      <alignment vertical="center"/>
    </xf>
    <xf numFmtId="165" fontId="67" fillId="0" borderId="27" xfId="342" applyFont="1" applyFill="1" applyBorder="1" applyAlignment="1">
      <alignment horizontal="centerContinuous" vertical="center"/>
    </xf>
    <xf numFmtId="165" fontId="67" fillId="0" borderId="28" xfId="342" applyFont="1" applyFill="1" applyBorder="1" applyAlignment="1">
      <alignment horizontal="centerContinuous" vertical="center"/>
    </xf>
    <xf numFmtId="165" fontId="67" fillId="0" borderId="42" xfId="342" applyFont="1" applyFill="1" applyBorder="1" applyAlignment="1">
      <alignment horizontal="centerContinuous" vertical="center"/>
    </xf>
    <xf numFmtId="165" fontId="67" fillId="0" borderId="48" xfId="342" applyFont="1" applyFill="1" applyBorder="1" applyAlignment="1">
      <alignment horizontal="center" vertical="center"/>
    </xf>
    <xf numFmtId="165" fontId="67" fillId="0" borderId="28" xfId="342" applyFont="1" applyFill="1" applyBorder="1" applyAlignment="1">
      <alignment horizontal="center" vertical="center"/>
    </xf>
    <xf numFmtId="165" fontId="67" fillId="0" borderId="49" xfId="342" applyFont="1" applyFill="1" applyBorder="1" applyAlignment="1">
      <alignment horizontal="center" vertical="center"/>
    </xf>
    <xf numFmtId="165" fontId="67" fillId="0" borderId="42" xfId="342" applyFont="1" applyFill="1" applyBorder="1" applyAlignment="1">
      <alignment horizontal="center" vertical="center"/>
    </xf>
    <xf numFmtId="165" fontId="67" fillId="0" borderId="50" xfId="342" applyFont="1" applyFill="1" applyBorder="1" applyAlignment="1">
      <alignment horizontal="center" vertical="center"/>
    </xf>
    <xf numFmtId="165" fontId="63" fillId="0" borderId="0" xfId="342" applyFont="1" applyFill="1" applyAlignment="1">
      <alignment horizontal="center" vertical="center"/>
    </xf>
    <xf numFmtId="165" fontId="62" fillId="0" borderId="10" xfId="342" applyFont="1" applyFill="1" applyBorder="1"/>
    <xf numFmtId="165" fontId="62" fillId="0" borderId="11" xfId="342" applyFont="1" applyFill="1" applyBorder="1"/>
    <xf numFmtId="165" fontId="62" fillId="0" borderId="11" xfId="342" applyFont="1" applyFill="1" applyBorder="1" applyAlignment="1" applyProtection="1">
      <alignment horizontal="left"/>
    </xf>
    <xf numFmtId="165" fontId="65" fillId="0" borderId="14" xfId="342" applyFont="1" applyFill="1" applyBorder="1" applyAlignment="1">
      <alignment horizontal="centerContinuous" vertical="center"/>
    </xf>
    <xf numFmtId="165" fontId="62" fillId="0" borderId="18" xfId="342" applyFont="1" applyFill="1" applyBorder="1"/>
    <xf numFmtId="165" fontId="62" fillId="0" borderId="0" xfId="342" applyFont="1" applyFill="1" applyBorder="1"/>
    <xf numFmtId="165" fontId="62" fillId="0" borderId="0" xfId="342" applyFont="1" applyFill="1" applyBorder="1" applyAlignment="1" applyProtection="1">
      <alignment horizontal="left"/>
    </xf>
    <xf numFmtId="165" fontId="62" fillId="0" borderId="36" xfId="342" applyFont="1" applyFill="1" applyBorder="1"/>
    <xf numFmtId="165" fontId="62" fillId="0" borderId="29" xfId="342" applyFont="1" applyFill="1" applyBorder="1"/>
    <xf numFmtId="165" fontId="62" fillId="0" borderId="29" xfId="342" applyFont="1" applyFill="1" applyBorder="1" applyAlignment="1" applyProtection="1">
      <alignment horizontal="left"/>
    </xf>
    <xf numFmtId="165" fontId="63" fillId="0" borderId="18" xfId="342" quotePrefix="1" applyFont="1" applyFill="1" applyBorder="1" applyAlignment="1" applyProtection="1">
      <alignment horizontal="left"/>
    </xf>
    <xf numFmtId="165" fontId="63" fillId="0" borderId="0" xfId="342" quotePrefix="1" applyFont="1" applyFill="1" applyBorder="1" applyAlignment="1" applyProtection="1">
      <alignment horizontal="left"/>
    </xf>
    <xf numFmtId="165" fontId="63" fillId="0" borderId="0" xfId="342" applyFont="1" applyFill="1" applyBorder="1" applyAlignment="1" applyProtection="1">
      <alignment horizontal="left"/>
    </xf>
    <xf numFmtId="165" fontId="68" fillId="0" borderId="12" xfId="342" applyFont="1" applyFill="1" applyBorder="1" applyAlignment="1">
      <alignment horizontal="centerContinuous" vertical="center"/>
    </xf>
    <xf numFmtId="165" fontId="63" fillId="0" borderId="18" xfId="342" applyFont="1" applyFill="1" applyBorder="1" applyAlignment="1" applyProtection="1">
      <alignment horizontal="left"/>
    </xf>
    <xf numFmtId="165" fontId="68" fillId="0" borderId="0" xfId="342" applyFont="1" applyFill="1" applyBorder="1" applyAlignment="1">
      <alignment horizontal="centerContinuous" vertical="center"/>
    </xf>
    <xf numFmtId="165" fontId="63" fillId="0" borderId="36" xfId="342" applyFont="1" applyFill="1" applyBorder="1" applyAlignment="1" applyProtection="1">
      <alignment horizontal="left"/>
    </xf>
    <xf numFmtId="165" fontId="63" fillId="0" borderId="29" xfId="342" applyFont="1" applyFill="1" applyBorder="1" applyAlignment="1" applyProtection="1">
      <alignment horizontal="left"/>
    </xf>
    <xf numFmtId="165" fontId="68" fillId="0" borderId="29" xfId="342" applyFont="1" applyFill="1" applyBorder="1" applyAlignment="1">
      <alignment horizontal="centerContinuous" vertical="center"/>
    </xf>
    <xf numFmtId="165" fontId="63" fillId="0" borderId="0" xfId="342" applyFont="1" applyFill="1" applyBorder="1" applyAlignment="1">
      <alignment vertical="center"/>
    </xf>
    <xf numFmtId="165" fontId="68" fillId="0" borderId="24" xfId="342" applyFont="1" applyFill="1" applyBorder="1" applyAlignment="1">
      <alignment horizontal="centerContinuous" vertical="center"/>
    </xf>
    <xf numFmtId="165" fontId="68" fillId="0" borderId="37" xfId="342" applyFont="1" applyFill="1" applyBorder="1" applyAlignment="1">
      <alignment horizontal="centerContinuous" vertical="center"/>
    </xf>
    <xf numFmtId="165" fontId="74" fillId="0" borderId="10" xfId="342" quotePrefix="1" applyFont="1" applyFill="1" applyBorder="1" applyAlignment="1" applyProtection="1">
      <alignment horizontal="left"/>
    </xf>
    <xf numFmtId="165" fontId="63" fillId="0" borderId="11" xfId="342" quotePrefix="1" applyFont="1" applyFill="1" applyBorder="1" applyAlignment="1" applyProtection="1">
      <alignment horizontal="left"/>
    </xf>
    <xf numFmtId="1" fontId="63" fillId="0" borderId="11" xfId="342" applyNumberFormat="1" applyFont="1" applyFill="1" applyBorder="1"/>
    <xf numFmtId="165" fontId="68" fillId="0" borderId="11" xfId="342" applyFont="1" applyFill="1" applyBorder="1" applyAlignment="1">
      <alignment horizontal="centerContinuous" vertical="center"/>
    </xf>
    <xf numFmtId="165" fontId="68" fillId="0" borderId="14" xfId="342" applyFont="1" applyFill="1" applyBorder="1" applyAlignment="1">
      <alignment horizontal="centerContinuous" vertical="center"/>
    </xf>
    <xf numFmtId="165" fontId="63" fillId="0" borderId="10" xfId="342" quotePrefix="1" applyFont="1" applyFill="1" applyBorder="1" applyAlignment="1" applyProtection="1">
      <alignment horizontal="left"/>
    </xf>
    <xf numFmtId="165" fontId="63" fillId="0" borderId="11" xfId="342" applyFont="1" applyFill="1" applyBorder="1" applyAlignment="1" applyProtection="1">
      <alignment horizontal="left"/>
    </xf>
    <xf numFmtId="165" fontId="63" fillId="0" borderId="36" xfId="342" quotePrefix="1" applyFont="1" applyFill="1" applyBorder="1" applyAlignment="1" applyProtection="1">
      <alignment horizontal="left"/>
    </xf>
    <xf numFmtId="165" fontId="74" fillId="0" borderId="0" xfId="342" applyFont="1" applyFill="1" applyAlignment="1">
      <alignment vertical="center"/>
    </xf>
    <xf numFmtId="1" fontId="63" fillId="0" borderId="10" xfId="343" applyNumberFormat="1" applyFont="1" applyFill="1" applyBorder="1"/>
    <xf numFmtId="0" fontId="63" fillId="0" borderId="10" xfId="343" quotePrefix="1" applyFont="1" applyFill="1" applyBorder="1" applyAlignment="1">
      <alignment horizontal="right"/>
    </xf>
    <xf numFmtId="1" fontId="63" fillId="0" borderId="11" xfId="340" applyNumberFormat="1" applyFont="1" applyBorder="1"/>
    <xf numFmtId="165" fontId="67" fillId="0" borderId="51" xfId="342" applyFont="1" applyFill="1" applyBorder="1" applyAlignment="1">
      <alignment horizontal="center" vertical="center"/>
    </xf>
    <xf numFmtId="171" fontId="74" fillId="0" borderId="0" xfId="343" applyNumberFormat="1" applyFont="1" applyFill="1" applyBorder="1" applyAlignment="1" applyProtection="1">
      <alignment horizontal="right" vertical="center"/>
    </xf>
    <xf numFmtId="171" fontId="74" fillId="0" borderId="29" xfId="343" applyNumberFormat="1" applyFont="1" applyFill="1" applyBorder="1" applyAlignment="1" applyProtection="1">
      <alignment horizontal="right" vertical="center"/>
    </xf>
    <xf numFmtId="165" fontId="62" fillId="0" borderId="0" xfId="339" applyFont="1" applyAlignment="1" applyProtection="1">
      <alignment horizontal="left"/>
    </xf>
    <xf numFmtId="0" fontId="62" fillId="0" borderId="0" xfId="449" applyFont="1" applyAlignment="1"/>
    <xf numFmtId="3" fontId="63" fillId="0" borderId="0" xfId="449" applyNumberFormat="1" applyFont="1" applyAlignment="1"/>
    <xf numFmtId="3" fontId="63" fillId="0" borderId="0" xfId="449" applyNumberFormat="1" applyFont="1"/>
    <xf numFmtId="0" fontId="51" fillId="0" borderId="0" xfId="449" applyFont="1"/>
    <xf numFmtId="0" fontId="63" fillId="0" borderId="0" xfId="449" quotePrefix="1" applyFont="1" applyAlignment="1"/>
    <xf numFmtId="0" fontId="62" fillId="0" borderId="0" xfId="449" applyFont="1" applyAlignment="1">
      <alignment horizontal="centerContinuous" vertical="center"/>
    </xf>
    <xf numFmtId="0" fontId="63" fillId="0" borderId="0" xfId="449" quotePrefix="1" applyFont="1" applyAlignment="1">
      <alignment horizontal="centerContinuous"/>
    </xf>
    <xf numFmtId="3" fontId="63" fillId="0" borderId="0" xfId="449" applyNumberFormat="1" applyFont="1" applyAlignment="1">
      <alignment horizontal="centerContinuous"/>
    </xf>
    <xf numFmtId="0" fontId="63" fillId="0" borderId="0" xfId="449" applyFont="1"/>
    <xf numFmtId="3" fontId="63" fillId="0" borderId="29" xfId="449" applyNumberFormat="1" applyFont="1" applyBorder="1"/>
    <xf numFmtId="3" fontId="62" fillId="0" borderId="0" xfId="449" applyNumberFormat="1" applyFont="1" applyAlignment="1">
      <alignment horizontal="centerContinuous"/>
    </xf>
    <xf numFmtId="3" fontId="65" fillId="0" borderId="0" xfId="449" applyNumberFormat="1" applyFont="1" applyAlignment="1">
      <alignment horizontal="centerContinuous"/>
    </xf>
    <xf numFmtId="0" fontId="68" fillId="0" borderId="15" xfId="449" applyFont="1" applyBorder="1"/>
    <xf numFmtId="0" fontId="65" fillId="0" borderId="15" xfId="449" applyFont="1" applyBorder="1" applyAlignment="1">
      <alignment horizontal="centerContinuous" vertical="top"/>
    </xf>
    <xf numFmtId="3" fontId="65" fillId="0" borderId="29" xfId="449" applyNumberFormat="1" applyFont="1" applyBorder="1" applyAlignment="1">
      <alignment horizontal="centerContinuous" vertical="top"/>
    </xf>
    <xf numFmtId="3" fontId="65" fillId="0" borderId="28" xfId="449" applyNumberFormat="1" applyFont="1" applyBorder="1" applyAlignment="1">
      <alignment horizontal="centerContinuous"/>
    </xf>
    <xf numFmtId="3" fontId="65" fillId="0" borderId="45" xfId="449" applyNumberFormat="1" applyFont="1" applyBorder="1" applyAlignment="1">
      <alignment horizontal="centerContinuous"/>
    </xf>
    <xf numFmtId="3" fontId="65" fillId="0" borderId="28" xfId="449" applyNumberFormat="1" applyFont="1" applyBorder="1" applyAlignment="1">
      <alignment horizontal="centerContinuous" vertical="top"/>
    </xf>
    <xf numFmtId="0" fontId="65" fillId="0" borderId="20" xfId="449" applyFont="1" applyBorder="1" applyAlignment="1">
      <alignment horizontal="center"/>
    </xf>
    <xf numFmtId="0" fontId="65" fillId="0" borderId="20" xfId="449" applyFont="1" applyBorder="1" applyAlignment="1">
      <alignment horizontal="centerContinuous"/>
    </xf>
    <xf numFmtId="3" fontId="65" fillId="0" borderId="35" xfId="449" applyNumberFormat="1" applyFont="1" applyBorder="1" applyAlignment="1">
      <alignment horizontal="center"/>
    </xf>
    <xf numFmtId="3" fontId="65" fillId="0" borderId="35" xfId="449" quotePrefix="1" applyNumberFormat="1" applyFont="1" applyBorder="1" applyAlignment="1">
      <alignment horizontal="center"/>
    </xf>
    <xf numFmtId="0" fontId="65" fillId="0" borderId="23" xfId="449" applyFont="1" applyBorder="1"/>
    <xf numFmtId="0" fontId="65" fillId="0" borderId="23" xfId="449" applyFont="1" applyBorder="1" applyAlignment="1">
      <alignment horizontal="centerContinuous"/>
    </xf>
    <xf numFmtId="0" fontId="69" fillId="0" borderId="0" xfId="449" applyFont="1"/>
    <xf numFmtId="0" fontId="67" fillId="0" borderId="23" xfId="449" quotePrefix="1" applyFont="1" applyBorder="1" applyAlignment="1">
      <alignment horizontal="center" vertical="center"/>
    </xf>
    <xf numFmtId="0" fontId="67" fillId="0" borderId="42" xfId="449" quotePrefix="1" applyFont="1" applyBorder="1" applyAlignment="1">
      <alignment horizontal="center" vertical="center"/>
    </xf>
    <xf numFmtId="3" fontId="67" fillId="0" borderId="45" xfId="449" quotePrefix="1" applyNumberFormat="1" applyFont="1" applyBorder="1" applyAlignment="1">
      <alignment horizontal="center" vertical="center"/>
    </xf>
    <xf numFmtId="0" fontId="51" fillId="0" borderId="0" xfId="449" applyFont="1" applyAlignment="1">
      <alignment horizontal="center" vertical="center"/>
    </xf>
    <xf numFmtId="0" fontId="62" fillId="0" borderId="23" xfId="449" applyFont="1" applyBorder="1"/>
    <xf numFmtId="0" fontId="62" fillId="0" borderId="42" xfId="449" applyFont="1" applyBorder="1"/>
    <xf numFmtId="3" fontId="69" fillId="0" borderId="0" xfId="449" applyNumberFormat="1" applyFont="1" applyBorder="1"/>
    <xf numFmtId="0" fontId="62" fillId="0" borderId="15" xfId="449" applyFont="1" applyBorder="1"/>
    <xf numFmtId="0" fontId="62" fillId="0" borderId="23" xfId="449" quotePrefix="1" applyFont="1" applyBorder="1"/>
    <xf numFmtId="0" fontId="62" fillId="0" borderId="20" xfId="449" applyFont="1" applyBorder="1"/>
    <xf numFmtId="0" fontId="63" fillId="0" borderId="20" xfId="449" quotePrefix="1" applyFont="1" applyBorder="1"/>
    <xf numFmtId="0" fontId="68" fillId="0" borderId="20" xfId="449" quotePrefix="1" applyFont="1" applyBorder="1"/>
    <xf numFmtId="0" fontId="63" fillId="0" borderId="23" xfId="449" applyFont="1" applyBorder="1"/>
    <xf numFmtId="165" fontId="69" fillId="0" borderId="0" xfId="339" applyFont="1" applyAlignment="1" applyProtection="1">
      <alignment horizontal="left"/>
    </xf>
    <xf numFmtId="165" fontId="51" fillId="0" borderId="0" xfId="339" applyFont="1"/>
    <xf numFmtId="165" fontId="62" fillId="0" borderId="0" xfId="339" applyFont="1" applyAlignment="1" applyProtection="1">
      <alignment horizontal="centerContinuous"/>
    </xf>
    <xf numFmtId="165" fontId="69" fillId="0" borderId="0" xfId="339" applyFont="1" applyAlignment="1" applyProtection="1">
      <alignment horizontal="centerContinuous"/>
    </xf>
    <xf numFmtId="165" fontId="65" fillId="0" borderId="0" xfId="339" applyFont="1" applyAlignment="1" applyProtection="1">
      <alignment horizontal="right"/>
    </xf>
    <xf numFmtId="165" fontId="63" fillId="0" borderId="16" xfId="339" applyFont="1" applyBorder="1"/>
    <xf numFmtId="0" fontId="62" fillId="0" borderId="0" xfId="449" quotePrefix="1" applyFont="1" applyFill="1" applyBorder="1"/>
    <xf numFmtId="165" fontId="69" fillId="0" borderId="0" xfId="339" applyFont="1" applyFill="1"/>
    <xf numFmtId="165" fontId="51" fillId="0" borderId="0" xfId="339" applyFont="1" applyFill="1"/>
    <xf numFmtId="165" fontId="65" fillId="0" borderId="21" xfId="339" applyFont="1" applyBorder="1" applyAlignment="1" applyProtection="1">
      <alignment horizontal="center"/>
    </xf>
    <xf numFmtId="165" fontId="65" fillId="0" borderId="17" xfId="339" applyFont="1" applyBorder="1" applyAlignment="1" applyProtection="1">
      <alignment horizontal="center"/>
    </xf>
    <xf numFmtId="165" fontId="65" fillId="0" borderId="35" xfId="339" applyFont="1" applyBorder="1" applyAlignment="1" applyProtection="1">
      <alignment horizontal="center"/>
    </xf>
    <xf numFmtId="165" fontId="65" fillId="0" borderId="35" xfId="339" applyFont="1" applyBorder="1" applyAlignment="1" applyProtection="1">
      <alignment horizontal="left"/>
    </xf>
    <xf numFmtId="165" fontId="65" fillId="0" borderId="15" xfId="339" applyFont="1" applyBorder="1" applyAlignment="1" applyProtection="1">
      <alignment horizontal="left"/>
    </xf>
    <xf numFmtId="165" fontId="62" fillId="0" borderId="25" xfId="339" applyFont="1" applyBorder="1"/>
    <xf numFmtId="165" fontId="65" fillId="0" borderId="26" xfId="339" applyFont="1" applyBorder="1" applyAlignment="1">
      <alignment horizontal="center"/>
    </xf>
    <xf numFmtId="0" fontId="65" fillId="0" borderId="22" xfId="339" quotePrefix="1" applyNumberFormat="1" applyFont="1" applyBorder="1" applyAlignment="1" applyProtection="1">
      <alignment horizontal="center"/>
    </xf>
    <xf numFmtId="165" fontId="65" fillId="0" borderId="23" xfId="339" quotePrefix="1" applyFont="1" applyBorder="1" applyAlignment="1" applyProtection="1">
      <alignment horizontal="center"/>
    </xf>
    <xf numFmtId="165" fontId="67" fillId="0" borderId="55" xfId="339" applyFont="1" applyBorder="1" applyAlignment="1" applyProtection="1">
      <alignment horizontal="center" vertical="center"/>
    </xf>
    <xf numFmtId="165" fontId="67" fillId="0" borderId="40" xfId="339" applyFont="1" applyBorder="1" applyAlignment="1" applyProtection="1">
      <alignment horizontal="center" vertical="center"/>
    </xf>
    <xf numFmtId="165" fontId="67" fillId="0" borderId="26" xfId="339" applyFont="1" applyBorder="1" applyAlignment="1" applyProtection="1">
      <alignment horizontal="center" vertical="center"/>
    </xf>
    <xf numFmtId="165" fontId="67" fillId="0" borderId="22" xfId="339" applyFont="1" applyBorder="1" applyAlignment="1" applyProtection="1">
      <alignment horizontal="center" vertical="center"/>
    </xf>
    <xf numFmtId="165" fontId="67" fillId="0" borderId="0" xfId="339" applyFont="1"/>
    <xf numFmtId="165" fontId="62" fillId="0" borderId="0" xfId="339" applyFont="1" applyFill="1"/>
    <xf numFmtId="165" fontId="71" fillId="0" borderId="0" xfId="339" applyFont="1" applyFill="1"/>
    <xf numFmtId="165" fontId="67" fillId="0" borderId="0" xfId="339" applyFont="1" applyFill="1"/>
    <xf numFmtId="165" fontId="63" fillId="0" borderId="21" xfId="339" quotePrefix="1" applyFont="1" applyBorder="1" applyAlignment="1" applyProtection="1">
      <alignment horizontal="left"/>
    </xf>
    <xf numFmtId="165" fontId="62" fillId="0" borderId="0" xfId="339" quotePrefix="1" applyFont="1" applyFill="1" applyBorder="1" applyAlignment="1" applyProtection="1">
      <alignment horizontal="left"/>
    </xf>
    <xf numFmtId="165" fontId="69" fillId="0" borderId="0" xfId="339" applyFont="1"/>
    <xf numFmtId="165" fontId="63" fillId="0" borderId="25" xfId="339" applyFont="1" applyBorder="1"/>
    <xf numFmtId="165" fontId="62" fillId="0" borderId="0" xfId="339" applyFont="1"/>
    <xf numFmtId="0" fontId="92" fillId="0" borderId="0" xfId="0" applyFont="1" applyAlignment="1"/>
    <xf numFmtId="0" fontId="84" fillId="0" borderId="0" xfId="0" applyFont="1"/>
    <xf numFmtId="0" fontId="95" fillId="0" borderId="0" xfId="0" applyFont="1"/>
    <xf numFmtId="165" fontId="62" fillId="0" borderId="0" xfId="451" applyFont="1" applyAlignment="1">
      <alignment horizontal="centerContinuous"/>
    </xf>
    <xf numFmtId="165" fontId="63" fillId="0" borderId="0" xfId="451" applyFont="1" applyAlignment="1">
      <alignment horizontal="centerContinuous"/>
    </xf>
    <xf numFmtId="165" fontId="63" fillId="0" borderId="0" xfId="451" applyFont="1" applyAlignment="1"/>
    <xf numFmtId="165" fontId="63" fillId="0" borderId="0" xfId="451" applyFont="1"/>
    <xf numFmtId="165" fontId="63" fillId="0" borderId="0" xfId="451" applyFont="1" applyAlignment="1" applyProtection="1">
      <alignment horizontal="centerContinuous"/>
    </xf>
    <xf numFmtId="165" fontId="63" fillId="0" borderId="0" xfId="451" applyFont="1" applyAlignment="1">
      <alignment horizontal="right"/>
    </xf>
    <xf numFmtId="165" fontId="63" fillId="0" borderId="0" xfId="451" applyFont="1" applyAlignment="1" applyProtection="1">
      <alignment horizontal="right"/>
    </xf>
    <xf numFmtId="165" fontId="62" fillId="0" borderId="0" xfId="451" applyFont="1" applyAlignment="1" applyProtection="1">
      <alignment horizontal="left"/>
    </xf>
    <xf numFmtId="165" fontId="63" fillId="0" borderId="0" xfId="451" applyFont="1" applyAlignment="1" applyProtection="1">
      <alignment horizontal="left"/>
    </xf>
    <xf numFmtId="0" fontId="63" fillId="0" borderId="0" xfId="0" applyFont="1" applyAlignment="1" applyProtection="1">
      <alignment horizontal="right"/>
    </xf>
    <xf numFmtId="0" fontId="63" fillId="0" borderId="0" xfId="0" applyFont="1" applyAlignment="1" applyProtection="1">
      <alignment horizontal="left"/>
    </xf>
    <xf numFmtId="165" fontId="62" fillId="0" borderId="0" xfId="451" applyFont="1"/>
    <xf numFmtId="0" fontId="81" fillId="0" borderId="0" xfId="0" applyFont="1" applyAlignment="1" applyProtection="1">
      <alignment horizontal="left"/>
    </xf>
    <xf numFmtId="0" fontId="80" fillId="0" borderId="0" xfId="0" applyFont="1"/>
    <xf numFmtId="165" fontId="63" fillId="0" borderId="0" xfId="451" applyFont="1" applyFill="1"/>
    <xf numFmtId="0" fontId="63" fillId="0" borderId="0" xfId="0" applyFont="1" applyFill="1" applyAlignment="1" applyProtection="1">
      <alignment horizontal="right"/>
    </xf>
    <xf numFmtId="0" fontId="81" fillId="0" borderId="0" xfId="0" applyFont="1"/>
    <xf numFmtId="0" fontId="80" fillId="0" borderId="0" xfId="0" applyFont="1" applyAlignment="1" applyProtection="1">
      <alignment horizontal="left"/>
    </xf>
    <xf numFmtId="165" fontId="80" fillId="0" borderId="0" xfId="451" applyFont="1"/>
    <xf numFmtId="0" fontId="80" fillId="0" borderId="0" xfId="0" applyFont="1" applyAlignment="1" applyProtection="1">
      <alignment horizontal="right"/>
    </xf>
    <xf numFmtId="0" fontId="81" fillId="0" borderId="0" xfId="0" applyFont="1" applyFill="1" applyAlignment="1" applyProtection="1">
      <alignment horizontal="left"/>
    </xf>
    <xf numFmtId="171" fontId="72" fillId="0" borderId="0" xfId="343" applyNumberFormat="1" applyFont="1" applyFill="1" applyBorder="1" applyAlignment="1" applyProtection="1">
      <alignment horizontal="right" vertical="center"/>
    </xf>
    <xf numFmtId="171" fontId="72" fillId="0" borderId="35" xfId="343" applyNumberFormat="1" applyFont="1" applyFill="1" applyBorder="1" applyAlignment="1" applyProtection="1">
      <alignment horizontal="right" vertical="center"/>
    </xf>
    <xf numFmtId="171" fontId="72" fillId="0" borderId="29" xfId="343" applyNumberFormat="1" applyFont="1" applyFill="1" applyBorder="1" applyAlignment="1" applyProtection="1">
      <alignment horizontal="right" vertical="center"/>
    </xf>
    <xf numFmtId="171" fontId="72" fillId="0" borderId="37" xfId="343" applyNumberFormat="1" applyFont="1" applyFill="1" applyBorder="1" applyAlignment="1" applyProtection="1">
      <alignment horizontal="right" vertical="center"/>
    </xf>
    <xf numFmtId="171" fontId="74" fillId="0" borderId="35" xfId="343" applyNumberFormat="1" applyFont="1" applyFill="1" applyBorder="1" applyAlignment="1" applyProtection="1">
      <alignment horizontal="right" vertical="center"/>
    </xf>
    <xf numFmtId="171" fontId="74" fillId="0" borderId="37" xfId="343" applyNumberFormat="1" applyFont="1" applyFill="1" applyBorder="1" applyAlignment="1" applyProtection="1">
      <alignment horizontal="right" vertical="center"/>
    </xf>
    <xf numFmtId="171" fontId="74" fillId="0" borderId="36" xfId="343" applyNumberFormat="1" applyFont="1" applyFill="1" applyBorder="1" applyAlignment="1" applyProtection="1">
      <alignment horizontal="right" vertical="center"/>
    </xf>
    <xf numFmtId="171" fontId="72" fillId="0" borderId="18" xfId="342" applyNumberFormat="1" applyFont="1" applyFill="1" applyBorder="1" applyAlignment="1" applyProtection="1">
      <alignment horizontal="right" vertical="center"/>
    </xf>
    <xf numFmtId="171" fontId="72" fillId="0" borderId="0" xfId="342" applyNumberFormat="1" applyFont="1" applyFill="1" applyBorder="1" applyAlignment="1" applyProtection="1">
      <alignment horizontal="right" vertical="center"/>
    </xf>
    <xf numFmtId="171" fontId="72" fillId="0" borderId="35" xfId="342" applyNumberFormat="1" applyFont="1" applyFill="1" applyBorder="1" applyAlignment="1" applyProtection="1">
      <alignment horizontal="right" vertical="center"/>
    </xf>
    <xf numFmtId="171" fontId="72" fillId="0" borderId="36" xfId="342" applyNumberFormat="1" applyFont="1" applyFill="1" applyBorder="1" applyAlignment="1" applyProtection="1">
      <alignment horizontal="right" vertical="center"/>
    </xf>
    <xf numFmtId="171" fontId="72" fillId="0" borderId="29" xfId="342" applyNumberFormat="1" applyFont="1" applyFill="1" applyBorder="1" applyAlignment="1" applyProtection="1">
      <alignment horizontal="right" vertical="center"/>
    </xf>
    <xf numFmtId="171" fontId="72" fillId="0" borderId="37" xfId="342" applyNumberFormat="1" applyFont="1" applyFill="1" applyBorder="1" applyAlignment="1" applyProtection="1">
      <alignment horizontal="right" vertical="center"/>
    </xf>
    <xf numFmtId="171" fontId="74" fillId="0" borderId="18" xfId="342" applyNumberFormat="1" applyFont="1" applyFill="1" applyBorder="1" applyAlignment="1" applyProtection="1">
      <alignment horizontal="right" vertical="center"/>
    </xf>
    <xf numFmtId="171" fontId="74" fillId="0" borderId="35" xfId="342" applyNumberFormat="1" applyFont="1" applyFill="1" applyBorder="1" applyAlignment="1" applyProtection="1">
      <alignment horizontal="right" vertical="center"/>
    </xf>
    <xf numFmtId="171" fontId="74" fillId="0" borderId="36" xfId="342" applyNumberFormat="1" applyFont="1" applyFill="1" applyBorder="1" applyAlignment="1" applyProtection="1">
      <alignment horizontal="right" vertical="center"/>
    </xf>
    <xf numFmtId="171" fontId="74" fillId="0" borderId="29" xfId="342" applyNumberFormat="1" applyFont="1" applyFill="1" applyBorder="1" applyAlignment="1" applyProtection="1">
      <alignment horizontal="right" vertical="center"/>
    </xf>
    <xf numFmtId="171" fontId="74" fillId="0" borderId="37" xfId="342" applyNumberFormat="1" applyFont="1" applyFill="1" applyBorder="1" applyAlignment="1" applyProtection="1">
      <alignment horizontal="right" vertical="center"/>
    </xf>
    <xf numFmtId="167" fontId="63" fillId="0" borderId="0" xfId="449" applyNumberFormat="1" applyFont="1" applyFill="1" applyBorder="1"/>
    <xf numFmtId="0" fontId="51" fillId="0" borderId="0" xfId="449" applyFont="1" applyFill="1" applyBorder="1"/>
    <xf numFmtId="165" fontId="80" fillId="0" borderId="0" xfId="340" applyFont="1" applyFill="1" applyBorder="1"/>
    <xf numFmtId="167" fontId="62" fillId="0" borderId="37" xfId="449" applyNumberFormat="1" applyFont="1" applyFill="1" applyBorder="1"/>
    <xf numFmtId="167" fontId="63" fillId="0" borderId="35" xfId="449" applyNumberFormat="1" applyFont="1" applyFill="1" applyBorder="1"/>
    <xf numFmtId="167" fontId="63" fillId="0" borderId="20" xfId="449" applyNumberFormat="1" applyFont="1" applyFill="1" applyBorder="1"/>
    <xf numFmtId="167" fontId="63" fillId="0" borderId="35" xfId="450" applyNumberFormat="1" applyFont="1" applyFill="1" applyBorder="1" applyProtection="1"/>
    <xf numFmtId="165" fontId="51" fillId="0" borderId="0" xfId="339" applyFont="1" applyFill="1" applyBorder="1"/>
    <xf numFmtId="167" fontId="63" fillId="0" borderId="22" xfId="0" applyNumberFormat="1" applyFont="1" applyFill="1" applyBorder="1" applyProtection="1"/>
    <xf numFmtId="165" fontId="100" fillId="0" borderId="0" xfId="340" quotePrefix="1" applyFont="1"/>
    <xf numFmtId="165" fontId="65" fillId="0" borderId="56" xfId="340" quotePrefix="1" applyFont="1" applyBorder="1" applyAlignment="1" applyProtection="1">
      <alignment horizontal="center" vertical="center"/>
    </xf>
    <xf numFmtId="171" fontId="74" fillId="0" borderId="20" xfId="340" applyNumberFormat="1" applyFont="1" applyFill="1" applyBorder="1" applyAlignment="1" applyProtection="1">
      <alignment horizontal="right"/>
    </xf>
    <xf numFmtId="165" fontId="65" fillId="0" borderId="57" xfId="340" applyFont="1" applyBorder="1" applyAlignment="1" applyProtection="1">
      <alignment horizontal="center" vertical="center"/>
    </xf>
    <xf numFmtId="165" fontId="65" fillId="0" borderId="44" xfId="340" applyFont="1" applyBorder="1" applyAlignment="1">
      <alignment horizontal="center" vertical="center"/>
    </xf>
    <xf numFmtId="165" fontId="62" fillId="0" borderId="0" xfId="466" applyFont="1" applyAlignment="1">
      <alignment horizontal="left"/>
    </xf>
    <xf numFmtId="165" fontId="68" fillId="0" borderId="0" xfId="467" applyFont="1"/>
    <xf numFmtId="165" fontId="65" fillId="0" borderId="0" xfId="467" applyFont="1" applyAlignment="1">
      <alignment horizontal="centerContinuous"/>
    </xf>
    <xf numFmtId="165" fontId="68" fillId="0" borderId="0" xfId="467" applyFont="1" applyAlignment="1">
      <alignment horizontal="centerContinuous"/>
    </xf>
    <xf numFmtId="165" fontId="68" fillId="0" borderId="47" xfId="467" applyFont="1" applyBorder="1"/>
    <xf numFmtId="165" fontId="65" fillId="0" borderId="12" xfId="467" applyFont="1" applyBorder="1"/>
    <xf numFmtId="165" fontId="65" fillId="0" borderId="15" xfId="467" applyFont="1" applyBorder="1" applyAlignment="1" applyProtection="1">
      <alignment horizontal="center"/>
    </xf>
    <xf numFmtId="165" fontId="65" fillId="0" borderId="17" xfId="467" applyFont="1" applyBorder="1" applyAlignment="1" applyProtection="1">
      <alignment horizontal="center"/>
    </xf>
    <xf numFmtId="165" fontId="68" fillId="0" borderId="18" xfId="467" applyFont="1" applyBorder="1"/>
    <xf numFmtId="165" fontId="65" fillId="0" borderId="0" xfId="467" applyFont="1" applyBorder="1" applyAlignment="1" applyProtection="1">
      <alignment horizontal="centerContinuous"/>
    </xf>
    <xf numFmtId="165" fontId="65" fillId="0" borderId="20" xfId="467" applyFont="1" applyBorder="1" applyAlignment="1" applyProtection="1">
      <alignment horizontal="center"/>
    </xf>
    <xf numFmtId="165" fontId="68" fillId="0" borderId="58" xfId="467" applyFont="1" applyBorder="1"/>
    <xf numFmtId="165" fontId="65" fillId="0" borderId="24" xfId="467" applyFont="1" applyBorder="1"/>
    <xf numFmtId="165" fontId="67" fillId="0" borderId="42" xfId="467" applyFont="1" applyBorder="1" applyAlignment="1" applyProtection="1">
      <alignment horizontal="center" vertical="center"/>
    </xf>
    <xf numFmtId="165" fontId="67" fillId="0" borderId="45" xfId="467" applyFont="1" applyBorder="1" applyAlignment="1" applyProtection="1">
      <alignment horizontal="center" vertical="center"/>
    </xf>
    <xf numFmtId="165" fontId="67" fillId="0" borderId="0" xfId="467" applyFont="1" applyBorder="1" applyAlignment="1">
      <alignment horizontal="centerContinuous"/>
    </xf>
    <xf numFmtId="165" fontId="63" fillId="0" borderId="19" xfId="467" quotePrefix="1" applyFont="1" applyBorder="1" applyAlignment="1" applyProtection="1">
      <alignment horizontal="left"/>
    </xf>
    <xf numFmtId="165" fontId="63" fillId="0" borderId="0" xfId="467" quotePrefix="1" applyFont="1" applyBorder="1" applyAlignment="1" applyProtection="1">
      <alignment horizontal="left"/>
    </xf>
    <xf numFmtId="167" fontId="63" fillId="25" borderId="23" xfId="467" applyNumberFormat="1" applyFont="1" applyFill="1" applyBorder="1" applyAlignment="1" applyProtection="1">
      <alignment horizontal="right"/>
    </xf>
    <xf numFmtId="167" fontId="63" fillId="0" borderId="29" xfId="467" applyNumberFormat="1" applyFont="1" applyFill="1" applyBorder="1" applyAlignment="1" applyProtection="1">
      <alignment horizontal="right"/>
    </xf>
    <xf numFmtId="167" fontId="63" fillId="0" borderId="26" xfId="467" applyNumberFormat="1" applyFont="1" applyFill="1" applyBorder="1" applyAlignment="1" applyProtection="1">
      <alignment horizontal="right"/>
    </xf>
    <xf numFmtId="165" fontId="68" fillId="0" borderId="0" xfId="467" applyFont="1" applyBorder="1" applyAlignment="1" applyProtection="1">
      <alignment horizontal="left"/>
    </xf>
    <xf numFmtId="167" fontId="68" fillId="0" borderId="0" xfId="467" applyNumberFormat="1" applyFont="1" applyBorder="1" applyAlignment="1" applyProtection="1">
      <alignment horizontal="left"/>
    </xf>
    <xf numFmtId="167" fontId="68" fillId="0" borderId="0" xfId="467" applyNumberFormat="1" applyFont="1" applyBorder="1" applyProtection="1"/>
    <xf numFmtId="165" fontId="68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4" fillId="0" borderId="0" xfId="0" applyFont="1" applyFill="1"/>
    <xf numFmtId="171" fontId="72" fillId="0" borderId="20" xfId="340" applyNumberFormat="1" applyFont="1" applyFill="1" applyBorder="1" applyAlignment="1" applyProtection="1">
      <alignment horizontal="right"/>
    </xf>
    <xf numFmtId="165" fontId="83" fillId="0" borderId="34" xfId="340" quotePrefix="1" applyFont="1" applyBorder="1" applyAlignment="1" applyProtection="1">
      <alignment horizontal="center" vertical="center"/>
    </xf>
    <xf numFmtId="165" fontId="67" fillId="0" borderId="34" xfId="341" quotePrefix="1" applyFont="1" applyBorder="1" applyAlignment="1" applyProtection="1">
      <alignment horizontal="center" vertical="center"/>
    </xf>
    <xf numFmtId="165" fontId="65" fillId="0" borderId="43" xfId="341" applyFont="1" applyBorder="1" applyAlignment="1" applyProtection="1">
      <alignment horizontal="center" vertical="center"/>
    </xf>
    <xf numFmtId="165" fontId="65" fillId="0" borderId="20" xfId="341" applyFont="1" applyBorder="1" applyAlignment="1" applyProtection="1">
      <alignment horizontal="center" vertical="center"/>
    </xf>
    <xf numFmtId="165" fontId="65" fillId="0" borderId="22" xfId="341" quotePrefix="1" applyFont="1" applyBorder="1" applyAlignment="1" applyProtection="1">
      <alignment horizontal="center" vertical="center"/>
    </xf>
    <xf numFmtId="165" fontId="105" fillId="0" borderId="0" xfId="342" applyFont="1" applyFill="1" applyAlignment="1">
      <alignment vertical="center"/>
    </xf>
    <xf numFmtId="165" fontId="68" fillId="0" borderId="0" xfId="342" applyFont="1" applyFill="1" applyAlignment="1">
      <alignment vertical="center"/>
    </xf>
    <xf numFmtId="165" fontId="67" fillId="0" borderId="27" xfId="467" applyFont="1" applyBorder="1" applyAlignment="1" applyProtection="1">
      <alignment horizontal="center" vertical="center"/>
    </xf>
    <xf numFmtId="165" fontId="65" fillId="0" borderId="18" xfId="467" applyFont="1" applyBorder="1" applyAlignment="1" applyProtection="1">
      <alignment horizontal="center"/>
    </xf>
    <xf numFmtId="165" fontId="65" fillId="0" borderId="17" xfId="467" applyFont="1" applyBorder="1" applyAlignment="1" applyProtection="1">
      <alignment horizontal="centerContinuous"/>
    </xf>
    <xf numFmtId="165" fontId="65" fillId="0" borderId="20" xfId="467" applyFont="1" applyBorder="1" applyAlignment="1" applyProtection="1">
      <alignment horizontal="centerContinuous"/>
    </xf>
    <xf numFmtId="167" fontId="63" fillId="0" borderId="23" xfId="467" applyNumberFormat="1" applyFont="1" applyFill="1" applyBorder="1" applyProtection="1"/>
    <xf numFmtId="165" fontId="65" fillId="0" borderId="10" xfId="467" applyFont="1" applyBorder="1" applyAlignment="1" applyProtection="1">
      <alignment horizontal="center"/>
    </xf>
    <xf numFmtId="165" fontId="65" fillId="0" borderId="0" xfId="467" applyFont="1" applyAlignment="1" applyProtection="1">
      <alignment horizontal="right"/>
    </xf>
    <xf numFmtId="0" fontId="62" fillId="0" borderId="0" xfId="313" applyFont="1" applyFill="1"/>
    <xf numFmtId="0" fontId="63" fillId="0" borderId="0" xfId="313" applyFont="1" applyFill="1" applyBorder="1"/>
    <xf numFmtId="0" fontId="63" fillId="0" borderId="0" xfId="313" applyFont="1" applyFill="1"/>
    <xf numFmtId="0" fontId="37" fillId="0" borderId="0" xfId="313" applyFill="1"/>
    <xf numFmtId="0" fontId="51" fillId="0" borderId="0" xfId="313" applyFont="1" applyFill="1"/>
    <xf numFmtId="0" fontId="63" fillId="0" borderId="0" xfId="313" applyFont="1" applyFill="1" applyBorder="1" applyAlignment="1">
      <alignment horizontal="center"/>
    </xf>
    <xf numFmtId="0" fontId="63" fillId="0" borderId="0" xfId="313" applyFont="1" applyFill="1" applyAlignment="1">
      <alignment horizontal="center"/>
    </xf>
    <xf numFmtId="0" fontId="51" fillId="0" borderId="0" xfId="313" applyFont="1" applyFill="1" applyBorder="1" applyAlignment="1">
      <alignment horizontal="center"/>
    </xf>
    <xf numFmtId="0" fontId="51" fillId="0" borderId="29" xfId="313" applyFont="1" applyFill="1" applyBorder="1"/>
    <xf numFmtId="0" fontId="62" fillId="0" borderId="0" xfId="313" applyFont="1" applyFill="1" applyAlignment="1">
      <alignment horizontal="right" vertical="center"/>
    </xf>
    <xf numFmtId="0" fontId="63" fillId="0" borderId="15" xfId="313" applyFont="1" applyFill="1" applyBorder="1"/>
    <xf numFmtId="0" fontId="62" fillId="0" borderId="10" xfId="313" applyFont="1" applyFill="1" applyBorder="1" applyAlignment="1">
      <alignment horizontal="center"/>
    </xf>
    <xf numFmtId="0" fontId="62" fillId="0" borderId="35" xfId="313" applyFont="1" applyFill="1" applyBorder="1" applyAlignment="1">
      <alignment horizontal="center" vertical="center"/>
    </xf>
    <xf numFmtId="0" fontId="62" fillId="0" borderId="20" xfId="313" applyFont="1" applyFill="1" applyBorder="1" applyAlignment="1">
      <alignment horizontal="center"/>
    </xf>
    <xf numFmtId="0" fontId="62" fillId="0" borderId="18" xfId="313" applyFont="1" applyFill="1" applyBorder="1" applyAlignment="1">
      <alignment horizontal="center" vertical="center"/>
    </xf>
    <xf numFmtId="0" fontId="62" fillId="0" borderId="0" xfId="313" applyFont="1" applyFill="1" applyBorder="1" applyAlignment="1">
      <alignment horizontal="center"/>
    </xf>
    <xf numFmtId="0" fontId="62" fillId="0" borderId="35" xfId="313" applyFont="1" applyFill="1" applyBorder="1" applyAlignment="1">
      <alignment horizontal="center"/>
    </xf>
    <xf numFmtId="0" fontId="62" fillId="0" borderId="15" xfId="313" applyFont="1" applyFill="1" applyBorder="1" applyAlignment="1">
      <alignment horizontal="center"/>
    </xf>
    <xf numFmtId="0" fontId="62" fillId="0" borderId="14" xfId="313" applyFont="1" applyFill="1" applyBorder="1" applyAlignment="1">
      <alignment horizontal="center"/>
    </xf>
    <xf numFmtId="0" fontId="63" fillId="0" borderId="20" xfId="313" applyFont="1" applyFill="1" applyBorder="1"/>
    <xf numFmtId="0" fontId="62" fillId="0" borderId="36" xfId="313" applyFont="1" applyFill="1" applyBorder="1" applyAlignment="1">
      <alignment horizontal="center" vertical="center"/>
    </xf>
    <xf numFmtId="0" fontId="108" fillId="0" borderId="35" xfId="313" applyFont="1" applyFill="1" applyBorder="1" applyAlignment="1">
      <alignment horizontal="left" vertical="center"/>
    </xf>
    <xf numFmtId="0" fontId="62" fillId="0" borderId="36" xfId="313" quotePrefix="1" applyFont="1" applyFill="1" applyBorder="1" applyAlignment="1">
      <alignment horizontal="center" vertical="center"/>
    </xf>
    <xf numFmtId="0" fontId="62" fillId="0" borderId="37" xfId="313" quotePrefix="1" applyFont="1" applyFill="1" applyBorder="1" applyAlignment="1">
      <alignment horizontal="center" vertical="center"/>
    </xf>
    <xf numFmtId="0" fontId="62" fillId="0" borderId="37" xfId="313" applyFont="1" applyFill="1" applyBorder="1" applyAlignment="1">
      <alignment horizontal="center" vertical="center"/>
    </xf>
    <xf numFmtId="0" fontId="62" fillId="0" borderId="23" xfId="313" quotePrefix="1" applyFont="1" applyFill="1" applyBorder="1" applyAlignment="1">
      <alignment horizontal="center" vertical="center"/>
    </xf>
    <xf numFmtId="20" fontId="62" fillId="0" borderId="37" xfId="313" quotePrefix="1" applyNumberFormat="1" applyFont="1" applyFill="1" applyBorder="1" applyAlignment="1">
      <alignment horizontal="center" vertical="center"/>
    </xf>
    <xf numFmtId="0" fontId="67" fillId="0" borderId="42" xfId="313" applyFont="1" applyFill="1" applyBorder="1" applyAlignment="1">
      <alignment horizontal="center" vertical="center"/>
    </xf>
    <xf numFmtId="0" fontId="67" fillId="0" borderId="27" xfId="313" applyFont="1" applyFill="1" applyBorder="1" applyAlignment="1">
      <alignment horizontal="center" vertical="center"/>
    </xf>
    <xf numFmtId="0" fontId="67" fillId="0" borderId="45" xfId="313" applyFont="1" applyFill="1" applyBorder="1" applyAlignment="1">
      <alignment horizontal="center" vertical="center"/>
    </xf>
    <xf numFmtId="0" fontId="67" fillId="0" borderId="11" xfId="313" applyFont="1" applyFill="1" applyBorder="1" applyAlignment="1">
      <alignment horizontal="center" vertical="center"/>
    </xf>
    <xf numFmtId="0" fontId="51" fillId="0" borderId="0" xfId="313" applyFont="1" applyFill="1" applyAlignment="1">
      <alignment vertical="center"/>
    </xf>
    <xf numFmtId="0" fontId="63" fillId="0" borderId="0" xfId="313" applyFont="1" applyFill="1" applyAlignment="1">
      <alignment vertical="center"/>
    </xf>
    <xf numFmtId="0" fontId="62" fillId="0" borderId="20" xfId="313" applyFont="1" applyFill="1" applyBorder="1" applyAlignment="1">
      <alignment vertical="center"/>
    </xf>
    <xf numFmtId="3" fontId="62" fillId="0" borderId="14" xfId="313" applyNumberFormat="1" applyFont="1" applyFill="1" applyBorder="1" applyAlignment="1">
      <alignment vertical="center"/>
    </xf>
    <xf numFmtId="166" fontId="62" fillId="0" borderId="35" xfId="233" applyNumberFormat="1" applyFont="1" applyFill="1" applyBorder="1" applyAlignment="1">
      <alignment vertical="center"/>
    </xf>
    <xf numFmtId="0" fontId="37" fillId="0" borderId="0" xfId="313" applyFill="1" applyAlignment="1">
      <alignment vertical="center"/>
    </xf>
    <xf numFmtId="0" fontId="69" fillId="0" borderId="20" xfId="313" applyFont="1" applyFill="1" applyBorder="1" applyAlignment="1">
      <alignment vertical="center"/>
    </xf>
    <xf numFmtId="166" fontId="62" fillId="0" borderId="35" xfId="313" applyNumberFormat="1" applyFont="1" applyFill="1" applyBorder="1" applyAlignment="1">
      <alignment vertical="center"/>
    </xf>
    <xf numFmtId="0" fontId="63" fillId="0" borderId="20" xfId="313" applyFont="1" applyFill="1" applyBorder="1" applyAlignment="1">
      <alignment vertical="center"/>
    </xf>
    <xf numFmtId="166" fontId="63" fillId="0" borderId="35" xfId="233" applyNumberFormat="1" applyFont="1" applyFill="1" applyBorder="1" applyAlignment="1">
      <alignment vertical="center"/>
    </xf>
    <xf numFmtId="0" fontId="51" fillId="0" borderId="20" xfId="313" applyFont="1" applyFill="1" applyBorder="1" applyAlignment="1">
      <alignment vertical="center"/>
    </xf>
    <xf numFmtId="166" fontId="63" fillId="0" borderId="35" xfId="313" applyNumberFormat="1" applyFont="1" applyFill="1" applyBorder="1" applyAlignment="1">
      <alignment vertical="center"/>
    </xf>
    <xf numFmtId="0" fontId="63" fillId="0" borderId="20" xfId="313" applyFont="1" applyFill="1" applyBorder="1" applyAlignment="1">
      <alignment horizontal="left" vertical="center"/>
    </xf>
    <xf numFmtId="0" fontId="63" fillId="0" borderId="20" xfId="313" quotePrefix="1" applyFont="1" applyFill="1" applyBorder="1" applyAlignment="1">
      <alignment vertical="center"/>
    </xf>
    <xf numFmtId="0" fontId="62" fillId="0" borderId="23" xfId="313" applyFont="1" applyFill="1" applyBorder="1" applyAlignment="1">
      <alignment vertical="center"/>
    </xf>
    <xf numFmtId="166" fontId="62" fillId="0" borderId="23" xfId="233" applyNumberFormat="1" applyFont="1" applyFill="1" applyBorder="1" applyAlignment="1">
      <alignment vertical="center"/>
    </xf>
    <xf numFmtId="165" fontId="63" fillId="25" borderId="0" xfId="483" applyNumberFormat="1" applyFont="1" applyFill="1"/>
    <xf numFmtId="165" fontId="63" fillId="25" borderId="0" xfId="483" applyNumberFormat="1" applyFont="1" applyFill="1" applyBorder="1"/>
    <xf numFmtId="165" fontId="80" fillId="25" borderId="0" xfId="483" applyNumberFormat="1" applyFont="1" applyFill="1"/>
    <xf numFmtId="165" fontId="62" fillId="25" borderId="0" xfId="483" applyNumberFormat="1" applyFont="1" applyFill="1" applyAlignment="1" applyProtection="1">
      <alignment horizontal="centerContinuous"/>
    </xf>
    <xf numFmtId="165" fontId="63" fillId="25" borderId="0" xfId="483" applyNumberFormat="1" applyFont="1" applyFill="1" applyAlignment="1">
      <alignment horizontal="centerContinuous"/>
    </xf>
    <xf numFmtId="165" fontId="63" fillId="25" borderId="0" xfId="483" applyNumberFormat="1" applyFont="1" applyFill="1" applyBorder="1" applyAlignment="1">
      <alignment horizontal="centerContinuous"/>
    </xf>
    <xf numFmtId="165" fontId="63" fillId="25" borderId="29" xfId="483" applyNumberFormat="1" applyFont="1" applyFill="1" applyBorder="1"/>
    <xf numFmtId="165" fontId="65" fillId="25" borderId="29" xfId="483" applyNumberFormat="1" applyFont="1" applyFill="1" applyBorder="1" applyAlignment="1">
      <alignment horizontal="right"/>
    </xf>
    <xf numFmtId="165" fontId="63" fillId="25" borderId="10" xfId="483" applyNumberFormat="1" applyFont="1" applyFill="1" applyBorder="1"/>
    <xf numFmtId="165" fontId="63" fillId="25" borderId="14" xfId="483" applyNumberFormat="1" applyFont="1" applyFill="1" applyBorder="1"/>
    <xf numFmtId="165" fontId="63" fillId="25" borderId="18" xfId="483" applyNumberFormat="1" applyFont="1" applyFill="1" applyBorder="1"/>
    <xf numFmtId="165" fontId="62" fillId="25" borderId="35" xfId="483" applyNumberFormat="1" applyFont="1" applyFill="1" applyBorder="1" applyAlignment="1" applyProtection="1">
      <alignment horizontal="centerContinuous"/>
    </xf>
    <xf numFmtId="165" fontId="80" fillId="25" borderId="0" xfId="483" applyNumberFormat="1" applyFont="1" applyFill="1" applyAlignment="1" applyProtection="1">
      <alignment horizontal="center"/>
    </xf>
    <xf numFmtId="165" fontId="62" fillId="25" borderId="35" xfId="483" applyNumberFormat="1" applyFont="1" applyFill="1" applyBorder="1" applyAlignment="1" applyProtection="1">
      <alignment horizontal="center"/>
    </xf>
    <xf numFmtId="165" fontId="65" fillId="25" borderId="18" xfId="483" applyNumberFormat="1" applyFont="1" applyFill="1" applyBorder="1" applyAlignment="1">
      <alignment horizontal="centerContinuous"/>
    </xf>
    <xf numFmtId="165" fontId="65" fillId="25" borderId="11" xfId="483" applyNumberFormat="1" applyFont="1" applyFill="1" applyBorder="1" applyAlignment="1">
      <alignment horizontal="centerContinuous"/>
    </xf>
    <xf numFmtId="165" fontId="109" fillId="25" borderId="28" xfId="483" applyNumberFormat="1" applyFont="1" applyFill="1" applyBorder="1" applyAlignment="1">
      <alignment horizontal="left"/>
    </xf>
    <xf numFmtId="165" fontId="109" fillId="25" borderId="37" xfId="483" applyNumberFormat="1" applyFont="1" applyFill="1" applyBorder="1" applyAlignment="1">
      <alignment horizontal="left"/>
    </xf>
    <xf numFmtId="165" fontId="110" fillId="25" borderId="0" xfId="483" applyNumberFormat="1" applyFont="1" applyFill="1" applyBorder="1" applyAlignment="1" applyProtection="1">
      <alignment horizontal="center"/>
      <protection locked="0"/>
    </xf>
    <xf numFmtId="165" fontId="69" fillId="25" borderId="15" xfId="483" applyNumberFormat="1" applyFont="1" applyFill="1" applyBorder="1" applyAlignment="1">
      <alignment horizontal="center"/>
    </xf>
    <xf numFmtId="165" fontId="62" fillId="25" borderId="35" xfId="483" applyNumberFormat="1" applyFont="1" applyFill="1" applyBorder="1" applyAlignment="1" applyProtection="1">
      <alignment horizontal="left"/>
    </xf>
    <xf numFmtId="165" fontId="62" fillId="25" borderId="18" xfId="483" applyNumberFormat="1" applyFont="1" applyFill="1" applyBorder="1" applyAlignment="1" applyProtection="1">
      <alignment horizontal="center"/>
    </xf>
    <xf numFmtId="165" fontId="65" fillId="25" borderId="10" xfId="483" applyNumberFormat="1" applyFont="1" applyFill="1" applyBorder="1" applyAlignment="1"/>
    <xf numFmtId="165" fontId="109" fillId="25" borderId="29" xfId="483" applyNumberFormat="1" applyFont="1" applyFill="1" applyBorder="1" applyAlignment="1">
      <alignment horizontal="left"/>
    </xf>
    <xf numFmtId="165" fontId="69" fillId="25" borderId="18" xfId="483" applyNumberFormat="1" applyFont="1" applyFill="1" applyBorder="1" applyAlignment="1" applyProtection="1">
      <alignment horizontal="center"/>
    </xf>
    <xf numFmtId="165" fontId="69" fillId="25" borderId="20" xfId="483" applyNumberFormat="1" applyFont="1" applyFill="1" applyBorder="1" applyAlignment="1">
      <alignment horizontal="center"/>
    </xf>
    <xf numFmtId="165" fontId="51" fillId="25" borderId="35" xfId="483" applyNumberFormat="1" applyFont="1" applyFill="1" applyBorder="1" applyAlignment="1" applyProtection="1">
      <alignment horizontal="left"/>
      <protection locked="0"/>
    </xf>
    <xf numFmtId="165" fontId="62" fillId="25" borderId="0" xfId="483" applyNumberFormat="1" applyFont="1" applyFill="1" applyBorder="1" applyAlignment="1" applyProtection="1">
      <alignment horizontal="center"/>
    </xf>
    <xf numFmtId="165" fontId="62" fillId="25" borderId="20" xfId="483" applyNumberFormat="1" applyFont="1" applyFill="1" applyBorder="1" applyAlignment="1" applyProtection="1">
      <alignment horizontal="center"/>
    </xf>
    <xf numFmtId="165" fontId="69" fillId="25" borderId="35" xfId="483" applyNumberFormat="1" applyFont="1" applyFill="1" applyBorder="1" applyAlignment="1" applyProtection="1">
      <alignment horizontal="center"/>
    </xf>
    <xf numFmtId="165" fontId="63" fillId="25" borderId="36" xfId="483" applyNumberFormat="1" applyFont="1" applyFill="1" applyBorder="1"/>
    <xf numFmtId="165" fontId="51" fillId="25" borderId="22" xfId="483" applyNumberFormat="1" applyFont="1" applyFill="1" applyBorder="1" applyAlignment="1">
      <alignment horizontal="left"/>
    </xf>
    <xf numFmtId="165" fontId="70" fillId="25" borderId="58" xfId="483" quotePrefix="1" applyNumberFormat="1" applyFont="1" applyFill="1" applyBorder="1" applyAlignment="1" applyProtection="1">
      <alignment horizontal="center"/>
    </xf>
    <xf numFmtId="165" fontId="70" fillId="25" borderId="22" xfId="483" quotePrefix="1" applyNumberFormat="1" applyFont="1" applyFill="1" applyBorder="1" applyAlignment="1" applyProtection="1">
      <alignment horizontal="center"/>
    </xf>
    <xf numFmtId="165" fontId="70" fillId="25" borderId="26" xfId="483" quotePrefix="1" applyNumberFormat="1" applyFont="1" applyFill="1" applyBorder="1" applyAlignment="1" applyProtection="1">
      <alignment horizontal="center"/>
    </xf>
    <xf numFmtId="165" fontId="69" fillId="25" borderId="36" xfId="483" applyNumberFormat="1" applyFont="1" applyFill="1" applyBorder="1" applyAlignment="1" applyProtection="1">
      <alignment horizontal="centerContinuous"/>
    </xf>
    <xf numFmtId="165" fontId="109" fillId="25" borderId="23" xfId="483" applyNumberFormat="1" applyFont="1" applyFill="1" applyBorder="1" applyAlignment="1" applyProtection="1">
      <alignment horizontal="center"/>
    </xf>
    <xf numFmtId="165" fontId="63" fillId="25" borderId="27" xfId="483" applyNumberFormat="1" applyFont="1" applyFill="1" applyBorder="1"/>
    <xf numFmtId="165" fontId="63" fillId="25" borderId="28" xfId="483" applyNumberFormat="1" applyFont="1" applyFill="1" applyBorder="1"/>
    <xf numFmtId="165" fontId="111" fillId="25" borderId="33" xfId="483" applyNumberFormat="1" applyFont="1" applyFill="1" applyBorder="1" applyAlignment="1" applyProtection="1">
      <alignment horizontal="centerContinuous" vertical="center"/>
    </xf>
    <xf numFmtId="165" fontId="111" fillId="25" borderId="36" xfId="483" applyNumberFormat="1" applyFont="1" applyFill="1" applyBorder="1" applyAlignment="1" applyProtection="1">
      <alignment horizontal="center"/>
    </xf>
    <xf numFmtId="165" fontId="111" fillId="25" borderId="29" xfId="483" applyNumberFormat="1" applyFont="1" applyFill="1" applyBorder="1" applyAlignment="1" applyProtection="1">
      <alignment horizontal="center"/>
    </xf>
    <xf numFmtId="165" fontId="111" fillId="25" borderId="33" xfId="483" applyNumberFormat="1" applyFont="1" applyFill="1" applyBorder="1" applyAlignment="1" applyProtection="1">
      <alignment horizontal="center"/>
    </xf>
    <xf numFmtId="165" fontId="111" fillId="25" borderId="27" xfId="483" applyNumberFormat="1" applyFont="1" applyFill="1" applyBorder="1" applyAlignment="1" applyProtection="1">
      <alignment horizontal="center"/>
    </xf>
    <xf numFmtId="165" fontId="111" fillId="25" borderId="42" xfId="483" applyNumberFormat="1" applyFont="1" applyFill="1" applyBorder="1" applyAlignment="1" applyProtection="1">
      <alignment horizontal="center"/>
    </xf>
    <xf numFmtId="165" fontId="63" fillId="25" borderId="11" xfId="483" applyNumberFormat="1" applyFont="1" applyFill="1" applyBorder="1"/>
    <xf numFmtId="165" fontId="72" fillId="25" borderId="14" xfId="483" applyNumberFormat="1" applyFont="1" applyFill="1" applyBorder="1" applyAlignment="1" applyProtection="1">
      <alignment horizontal="center"/>
    </xf>
    <xf numFmtId="174" fontId="72" fillId="25" borderId="0" xfId="483" applyNumberFormat="1" applyFont="1" applyFill="1" applyBorder="1"/>
    <xf numFmtId="174" fontId="72" fillId="25" borderId="14" xfId="483" applyNumberFormat="1" applyFont="1" applyFill="1" applyBorder="1"/>
    <xf numFmtId="174" fontId="72" fillId="25" borderId="15" xfId="483" applyNumberFormat="1" applyFont="1" applyFill="1" applyBorder="1"/>
    <xf numFmtId="174" fontId="72" fillId="25" borderId="0" xfId="483" applyNumberFormat="1" applyFont="1" applyFill="1" applyBorder="1" applyProtection="1"/>
    <xf numFmtId="174" fontId="72" fillId="25" borderId="35" xfId="483" applyNumberFormat="1" applyFont="1" applyFill="1" applyBorder="1" applyProtection="1"/>
    <xf numFmtId="165" fontId="81" fillId="25" borderId="0" xfId="483" applyNumberFormat="1" applyFont="1" applyFill="1"/>
    <xf numFmtId="165" fontId="81" fillId="25" borderId="0" xfId="483" applyNumberFormat="1" applyFont="1" applyFill="1" applyBorder="1"/>
    <xf numFmtId="49" fontId="63" fillId="25" borderId="18" xfId="483" applyNumberFormat="1" applyFont="1" applyFill="1" applyBorder="1" applyAlignment="1">
      <alignment vertical="center"/>
    </xf>
    <xf numFmtId="165" fontId="63" fillId="25" borderId="0" xfId="483" quotePrefix="1" applyNumberFormat="1" applyFont="1" applyFill="1" applyBorder="1" applyAlignment="1" applyProtection="1">
      <alignment horizontal="center" vertical="center"/>
    </xf>
    <xf numFmtId="165" fontId="63" fillId="25" borderId="35" xfId="483" applyNumberFormat="1" applyFont="1" applyFill="1" applyBorder="1" applyAlignment="1" applyProtection="1">
      <alignment horizontal="left" vertical="center" wrapText="1"/>
    </xf>
    <xf numFmtId="165" fontId="80" fillId="25" borderId="0" xfId="483" applyNumberFormat="1" applyFont="1" applyFill="1" applyBorder="1"/>
    <xf numFmtId="165" fontId="63" fillId="25" borderId="35" xfId="483" applyNumberFormat="1" applyFont="1" applyFill="1" applyBorder="1" applyAlignment="1">
      <alignment vertical="center" wrapText="1"/>
    </xf>
    <xf numFmtId="49" fontId="63" fillId="25" borderId="61" xfId="483" applyNumberFormat="1" applyFont="1" applyFill="1" applyBorder="1" applyAlignment="1">
      <alignment vertical="center"/>
    </xf>
    <xf numFmtId="49" fontId="63" fillId="25" borderId="36" xfId="483" applyNumberFormat="1" applyFont="1" applyFill="1" applyBorder="1" applyAlignment="1">
      <alignment vertical="center"/>
    </xf>
    <xf numFmtId="165" fontId="63" fillId="25" borderId="29" xfId="483" quotePrefix="1" applyNumberFormat="1" applyFont="1" applyFill="1" applyBorder="1" applyAlignment="1" applyProtection="1">
      <alignment horizontal="center" vertical="center"/>
    </xf>
    <xf numFmtId="165" fontId="63" fillId="25" borderId="37" xfId="483" applyNumberFormat="1" applyFont="1" applyFill="1" applyBorder="1" applyAlignment="1">
      <alignment vertical="center"/>
    </xf>
    <xf numFmtId="165" fontId="63" fillId="0" borderId="0" xfId="483" applyNumberFormat="1" applyFont="1" applyFill="1"/>
    <xf numFmtId="165" fontId="80" fillId="0" borderId="0" xfId="483" applyNumberFormat="1" applyFont="1" applyFill="1" applyAlignment="1" applyProtection="1">
      <alignment horizontal="center"/>
    </xf>
    <xf numFmtId="165" fontId="80" fillId="0" borderId="0" xfId="483" applyNumberFormat="1" applyFont="1" applyFill="1"/>
    <xf numFmtId="165" fontId="62" fillId="0" borderId="0" xfId="485" applyNumberFormat="1" applyFont="1"/>
    <xf numFmtId="165" fontId="63" fillId="0" borderId="0" xfId="485" applyNumberFormat="1" applyFont="1"/>
    <xf numFmtId="165" fontId="63" fillId="0" borderId="0" xfId="485" applyNumberFormat="1" applyFont="1" applyBorder="1"/>
    <xf numFmtId="165" fontId="80" fillId="0" borderId="0" xfId="485" applyNumberFormat="1" applyFont="1"/>
    <xf numFmtId="165" fontId="62" fillId="0" borderId="0" xfId="485" applyNumberFormat="1" applyFont="1" applyAlignment="1" applyProtection="1">
      <alignment horizontal="centerContinuous"/>
    </xf>
    <xf numFmtId="165" fontId="63" fillId="0" borderId="0" xfId="485" applyNumberFormat="1" applyFont="1" applyAlignment="1">
      <alignment horizontal="centerContinuous"/>
    </xf>
    <xf numFmtId="165" fontId="63" fillId="0" borderId="0" xfId="485" applyNumberFormat="1" applyFont="1" applyBorder="1" applyAlignment="1">
      <alignment horizontal="centerContinuous"/>
    </xf>
    <xf numFmtId="165" fontId="65" fillId="0" borderId="29" xfId="485" applyNumberFormat="1" applyFont="1" applyBorder="1" applyAlignment="1">
      <alignment horizontal="right"/>
    </xf>
    <xf numFmtId="165" fontId="63" fillId="0" borderId="15" xfId="485" applyNumberFormat="1" applyFont="1" applyBorder="1"/>
    <xf numFmtId="165" fontId="62" fillId="0" borderId="20" xfId="485" applyNumberFormat="1" applyFont="1" applyBorder="1" applyAlignment="1" applyProtection="1">
      <alignment horizontal="centerContinuous"/>
    </xf>
    <xf numFmtId="165" fontId="80" fillId="0" borderId="0" xfId="485" applyNumberFormat="1" applyFont="1" applyAlignment="1" applyProtection="1">
      <alignment horizontal="center"/>
    </xf>
    <xf numFmtId="165" fontId="62" fillId="0" borderId="20" xfId="485" applyNumberFormat="1" applyFont="1" applyBorder="1" applyAlignment="1" applyProtection="1">
      <alignment horizontal="center"/>
    </xf>
    <xf numFmtId="165" fontId="65" fillId="0" borderId="18" xfId="485" applyNumberFormat="1" applyFont="1" applyBorder="1" applyAlignment="1">
      <alignment horizontal="centerContinuous"/>
    </xf>
    <xf numFmtId="165" fontId="65" fillId="0" borderId="11" xfId="485" applyNumberFormat="1" applyFont="1" applyBorder="1" applyAlignment="1">
      <alignment horizontal="centerContinuous"/>
    </xf>
    <xf numFmtId="165" fontId="109" fillId="0" borderId="28" xfId="485" applyNumberFormat="1" applyFont="1" applyBorder="1" applyAlignment="1">
      <alignment horizontal="left"/>
    </xf>
    <xf numFmtId="165" fontId="109" fillId="0" borderId="37" xfId="485" applyNumberFormat="1" applyFont="1" applyBorder="1" applyAlignment="1">
      <alignment horizontal="left"/>
    </xf>
    <xf numFmtId="165" fontId="110" fillId="0" borderId="35" xfId="485" applyNumberFormat="1" applyFont="1" applyBorder="1" applyAlignment="1" applyProtection="1">
      <alignment horizontal="center"/>
      <protection locked="0"/>
    </xf>
    <xf numFmtId="165" fontId="69" fillId="0" borderId="35" xfId="485" applyNumberFormat="1" applyFont="1" applyBorder="1" applyAlignment="1">
      <alignment horizontal="center"/>
    </xf>
    <xf numFmtId="165" fontId="62" fillId="0" borderId="20" xfId="485" applyNumberFormat="1" applyFont="1" applyBorder="1" applyAlignment="1" applyProtection="1">
      <alignment horizontal="left"/>
    </xf>
    <xf numFmtId="165" fontId="62" fillId="0" borderId="18" xfId="485" applyNumberFormat="1" applyFont="1" applyBorder="1" applyAlignment="1" applyProtection="1">
      <alignment horizontal="center"/>
    </xf>
    <xf numFmtId="165" fontId="62" fillId="0" borderId="0" xfId="485" applyNumberFormat="1" applyFont="1" applyBorder="1" applyAlignment="1" applyProtection="1">
      <alignment horizontal="center"/>
    </xf>
    <xf numFmtId="165" fontId="65" fillId="0" borderId="10" xfId="485" applyNumberFormat="1" applyFont="1" applyBorder="1" applyAlignment="1"/>
    <xf numFmtId="165" fontId="109" fillId="0" borderId="29" xfId="485" applyNumberFormat="1" applyFont="1" applyBorder="1" applyAlignment="1">
      <alignment horizontal="left"/>
    </xf>
    <xf numFmtId="165" fontId="69" fillId="0" borderId="20" xfId="485" applyNumberFormat="1" applyFont="1" applyBorder="1" applyAlignment="1" applyProtection="1">
      <alignment horizontal="center"/>
    </xf>
    <xf numFmtId="165" fontId="81" fillId="0" borderId="0" xfId="485" applyNumberFormat="1" applyFont="1" applyBorder="1" applyAlignment="1" applyProtection="1">
      <alignment horizontal="centerContinuous"/>
      <protection locked="0"/>
    </xf>
    <xf numFmtId="165" fontId="51" fillId="0" borderId="20" xfId="485" applyNumberFormat="1" applyFont="1" applyBorder="1" applyAlignment="1" applyProtection="1">
      <alignment horizontal="left"/>
      <protection locked="0"/>
    </xf>
    <xf numFmtId="165" fontId="69" fillId="0" borderId="35" xfId="485" applyNumberFormat="1" applyFont="1" applyBorder="1" applyAlignment="1" applyProtection="1">
      <alignment horizontal="center"/>
    </xf>
    <xf numFmtId="165" fontId="51" fillId="0" borderId="26" xfId="485" applyNumberFormat="1" applyFont="1" applyBorder="1" applyAlignment="1">
      <alignment horizontal="left"/>
    </xf>
    <xf numFmtId="165" fontId="70" fillId="0" borderId="58" xfId="485" quotePrefix="1" applyNumberFormat="1" applyFont="1" applyBorder="1" applyAlignment="1" applyProtection="1">
      <alignment horizontal="center"/>
    </xf>
    <xf numFmtId="165" fontId="70" fillId="0" borderId="22" xfId="485" quotePrefix="1" applyNumberFormat="1" applyFont="1" applyBorder="1" applyAlignment="1" applyProtection="1">
      <alignment horizontal="center"/>
    </xf>
    <xf numFmtId="165" fontId="70" fillId="0" borderId="26" xfId="485" quotePrefix="1" applyNumberFormat="1" applyFont="1" applyBorder="1" applyAlignment="1" applyProtection="1">
      <alignment horizontal="center"/>
    </xf>
    <xf numFmtId="165" fontId="69" fillId="0" borderId="23" xfId="485" applyNumberFormat="1" applyFont="1" applyBorder="1" applyAlignment="1" applyProtection="1">
      <alignment horizontal="centerContinuous"/>
    </xf>
    <xf numFmtId="165" fontId="109" fillId="0" borderId="37" xfId="485" applyNumberFormat="1" applyFont="1" applyBorder="1" applyAlignment="1" applyProtection="1">
      <alignment horizontal="center"/>
    </xf>
    <xf numFmtId="165" fontId="115" fillId="0" borderId="0" xfId="485" applyNumberFormat="1" applyFont="1" applyBorder="1" applyAlignment="1">
      <alignment horizontal="left"/>
    </xf>
    <xf numFmtId="165" fontId="111" fillId="0" borderId="34" xfId="485" applyNumberFormat="1" applyFont="1" applyBorder="1" applyAlignment="1" applyProtection="1">
      <alignment horizontal="centerContinuous" vertical="center"/>
    </xf>
    <xf numFmtId="165" fontId="111" fillId="0" borderId="36" xfId="485" applyNumberFormat="1" applyFont="1" applyBorder="1" applyAlignment="1" applyProtection="1">
      <alignment horizontal="center"/>
    </xf>
    <xf numFmtId="165" fontId="111" fillId="0" borderId="29" xfId="485" applyNumberFormat="1" applyFont="1" applyBorder="1" applyAlignment="1" applyProtection="1">
      <alignment horizontal="center"/>
    </xf>
    <xf numFmtId="165" fontId="111" fillId="0" borderId="33" xfId="485" applyNumberFormat="1" applyFont="1" applyBorder="1" applyAlignment="1" applyProtection="1">
      <alignment horizontal="center"/>
    </xf>
    <xf numFmtId="165" fontId="111" fillId="0" borderId="42" xfId="485" applyNumberFormat="1" applyFont="1" applyBorder="1" applyAlignment="1" applyProtection="1">
      <alignment horizontal="center"/>
    </xf>
    <xf numFmtId="165" fontId="111" fillId="0" borderId="45" xfId="485" applyNumberFormat="1" applyFont="1" applyBorder="1" applyAlignment="1" applyProtection="1">
      <alignment horizontal="center"/>
    </xf>
    <xf numFmtId="165" fontId="72" fillId="0" borderId="20" xfId="485" applyNumberFormat="1" applyFont="1" applyBorder="1" applyAlignment="1" applyProtection="1">
      <alignment horizontal="center"/>
    </xf>
    <xf numFmtId="165" fontId="81" fillId="0" borderId="0" xfId="485" applyNumberFormat="1" applyFont="1"/>
    <xf numFmtId="1" fontId="63" fillId="0" borderId="20" xfId="485" applyNumberFormat="1" applyFont="1" applyBorder="1" applyAlignment="1">
      <alignment vertical="center" wrapText="1"/>
    </xf>
    <xf numFmtId="165" fontId="81" fillId="0" borderId="0" xfId="485" applyNumberFormat="1" applyFont="1" applyBorder="1"/>
    <xf numFmtId="165" fontId="80" fillId="0" borderId="0" xfId="485" applyNumberFormat="1" applyFont="1" applyBorder="1"/>
    <xf numFmtId="1" fontId="63" fillId="0" borderId="23" xfId="485" applyNumberFormat="1" applyFont="1" applyBorder="1" applyAlignment="1">
      <alignment vertical="center"/>
    </xf>
    <xf numFmtId="165" fontId="100" fillId="0" borderId="0" xfId="485" applyNumberFormat="1" applyFont="1" applyBorder="1"/>
    <xf numFmtId="165" fontId="68" fillId="25" borderId="0" xfId="483" quotePrefix="1" applyNumberFormat="1" applyFont="1" applyFill="1"/>
    <xf numFmtId="3" fontId="80" fillId="0" borderId="0" xfId="485" applyNumberFormat="1" applyFont="1"/>
    <xf numFmtId="165" fontId="63" fillId="25" borderId="0" xfId="310" applyNumberFormat="1" applyFont="1" applyFill="1"/>
    <xf numFmtId="165" fontId="63" fillId="25" borderId="0" xfId="310" applyNumberFormat="1" applyFont="1" applyFill="1" applyBorder="1"/>
    <xf numFmtId="165" fontId="80" fillId="25" borderId="0" xfId="310" applyNumberFormat="1" applyFont="1" applyFill="1"/>
    <xf numFmtId="165" fontId="62" fillId="25" borderId="0" xfId="310" applyNumberFormat="1" applyFont="1" applyFill="1" applyAlignment="1" applyProtection="1">
      <alignment horizontal="centerContinuous"/>
    </xf>
    <xf numFmtId="165" fontId="63" fillId="25" borderId="0" xfId="310" applyNumberFormat="1" applyFont="1" applyFill="1" applyAlignment="1">
      <alignment horizontal="centerContinuous"/>
    </xf>
    <xf numFmtId="165" fontId="63" fillId="25" borderId="0" xfId="310" applyNumberFormat="1" applyFont="1" applyFill="1" applyBorder="1" applyAlignment="1">
      <alignment horizontal="centerContinuous"/>
    </xf>
    <xf numFmtId="165" fontId="63" fillId="25" borderId="29" xfId="310" applyNumberFormat="1" applyFont="1" applyFill="1" applyBorder="1"/>
    <xf numFmtId="165" fontId="65" fillId="25" borderId="29" xfId="310" applyNumberFormat="1" applyFont="1" applyFill="1" applyBorder="1" applyAlignment="1">
      <alignment horizontal="right"/>
    </xf>
    <xf numFmtId="165" fontId="63" fillId="25" borderId="10" xfId="310" applyNumberFormat="1" applyFont="1" applyFill="1" applyBorder="1"/>
    <xf numFmtId="165" fontId="63" fillId="25" borderId="14" xfId="310" applyNumberFormat="1" applyFont="1" applyFill="1" applyBorder="1"/>
    <xf numFmtId="165" fontId="63" fillId="25" borderId="18" xfId="310" applyNumberFormat="1" applyFont="1" applyFill="1" applyBorder="1"/>
    <xf numFmtId="165" fontId="62" fillId="25" borderId="35" xfId="310" applyNumberFormat="1" applyFont="1" applyFill="1" applyBorder="1" applyAlignment="1" applyProtection="1">
      <alignment horizontal="centerContinuous"/>
    </xf>
    <xf numFmtId="165" fontId="62" fillId="25" borderId="35" xfId="310" applyNumberFormat="1" applyFont="1" applyFill="1" applyBorder="1" applyAlignment="1" applyProtection="1">
      <alignment horizontal="center"/>
    </xf>
    <xf numFmtId="165" fontId="65" fillId="25" borderId="18" xfId="310" applyNumberFormat="1" applyFont="1" applyFill="1" applyBorder="1" applyAlignment="1">
      <alignment horizontal="centerContinuous"/>
    </xf>
    <xf numFmtId="165" fontId="109" fillId="25" borderId="28" xfId="310" applyNumberFormat="1" applyFont="1" applyFill="1" applyBorder="1" applyAlignment="1">
      <alignment horizontal="left"/>
    </xf>
    <xf numFmtId="165" fontId="109" fillId="25" borderId="37" xfId="310" applyNumberFormat="1" applyFont="1" applyFill="1" applyBorder="1" applyAlignment="1">
      <alignment horizontal="left"/>
    </xf>
    <xf numFmtId="165" fontId="110" fillId="25" borderId="35" xfId="310" applyNumberFormat="1" applyFont="1" applyFill="1" applyBorder="1" applyAlignment="1" applyProtection="1">
      <alignment horizontal="center"/>
      <protection locked="0"/>
    </xf>
    <xf numFmtId="165" fontId="69" fillId="25" borderId="35" xfId="310" applyNumberFormat="1" applyFont="1" applyFill="1" applyBorder="1" applyAlignment="1">
      <alignment horizontal="center"/>
    </xf>
    <xf numFmtId="165" fontId="62" fillId="25" borderId="35" xfId="310" applyNumberFormat="1" applyFont="1" applyFill="1" applyBorder="1" applyAlignment="1" applyProtection="1">
      <alignment horizontal="left"/>
    </xf>
    <xf numFmtId="165" fontId="62" fillId="25" borderId="18" xfId="310" applyNumberFormat="1" applyFont="1" applyFill="1" applyBorder="1" applyAlignment="1" applyProtection="1">
      <alignment horizontal="center"/>
    </xf>
    <xf numFmtId="165" fontId="65" fillId="25" borderId="10" xfId="310" applyNumberFormat="1" applyFont="1" applyFill="1" applyBorder="1" applyAlignment="1"/>
    <xf numFmtId="165" fontId="109" fillId="25" borderId="29" xfId="310" applyNumberFormat="1" applyFont="1" applyFill="1" applyBorder="1" applyAlignment="1">
      <alignment horizontal="left"/>
    </xf>
    <xf numFmtId="165" fontId="69" fillId="25" borderId="20" xfId="310" applyNumberFormat="1" applyFont="1" applyFill="1" applyBorder="1" applyAlignment="1" applyProtection="1">
      <alignment horizontal="center"/>
    </xf>
    <xf numFmtId="165" fontId="51" fillId="25" borderId="35" xfId="310" applyNumberFormat="1" applyFont="1" applyFill="1" applyBorder="1" applyAlignment="1" applyProtection="1">
      <alignment horizontal="left"/>
      <protection locked="0"/>
    </xf>
    <xf numFmtId="165" fontId="62" fillId="25" borderId="0" xfId="310" applyNumberFormat="1" applyFont="1" applyFill="1" applyBorder="1" applyAlignment="1" applyProtection="1">
      <alignment horizontal="center"/>
    </xf>
    <xf numFmtId="165" fontId="62" fillId="25" borderId="20" xfId="310" applyNumberFormat="1" applyFont="1" applyFill="1" applyBorder="1" applyAlignment="1" applyProtection="1">
      <alignment horizontal="center"/>
    </xf>
    <xf numFmtId="165" fontId="69" fillId="25" borderId="35" xfId="310" applyNumberFormat="1" applyFont="1" applyFill="1" applyBorder="1" applyAlignment="1" applyProtection="1">
      <alignment horizontal="center"/>
    </xf>
    <xf numFmtId="165" fontId="63" fillId="25" borderId="36" xfId="310" applyNumberFormat="1" applyFont="1" applyFill="1" applyBorder="1"/>
    <xf numFmtId="165" fontId="51" fillId="25" borderId="22" xfId="310" applyNumberFormat="1" applyFont="1" applyFill="1" applyBorder="1" applyAlignment="1">
      <alignment horizontal="left"/>
    </xf>
    <xf numFmtId="165" fontId="70" fillId="25" borderId="58" xfId="310" quotePrefix="1" applyNumberFormat="1" applyFont="1" applyFill="1" applyBorder="1" applyAlignment="1" applyProtection="1">
      <alignment horizontal="center"/>
    </xf>
    <xf numFmtId="165" fontId="70" fillId="25" borderId="26" xfId="310" quotePrefix="1" applyNumberFormat="1" applyFont="1" applyFill="1" applyBorder="1" applyAlignment="1" applyProtection="1">
      <alignment horizontal="center"/>
    </xf>
    <xf numFmtId="165" fontId="69" fillId="25" borderId="23" xfId="310" applyNumberFormat="1" applyFont="1" applyFill="1" applyBorder="1" applyAlignment="1" applyProtection="1">
      <alignment horizontal="centerContinuous"/>
    </xf>
    <xf numFmtId="165" fontId="109" fillId="25" borderId="37" xfId="310" applyNumberFormat="1" applyFont="1" applyFill="1" applyBorder="1" applyAlignment="1" applyProtection="1">
      <alignment horizontal="center"/>
    </xf>
    <xf numFmtId="165" fontId="63" fillId="25" borderId="27" xfId="310" applyNumberFormat="1" applyFont="1" applyFill="1" applyBorder="1"/>
    <xf numFmtId="165" fontId="63" fillId="25" borderId="28" xfId="310" applyNumberFormat="1" applyFont="1" applyFill="1" applyBorder="1"/>
    <xf numFmtId="165" fontId="111" fillId="25" borderId="33" xfId="310" applyNumberFormat="1" applyFont="1" applyFill="1" applyBorder="1" applyAlignment="1" applyProtection="1">
      <alignment horizontal="centerContinuous" vertical="center"/>
    </xf>
    <xf numFmtId="165" fontId="111" fillId="25" borderId="36" xfId="310" applyNumberFormat="1" applyFont="1" applyFill="1" applyBorder="1" applyAlignment="1" applyProtection="1">
      <alignment horizontal="center"/>
    </xf>
    <xf numFmtId="165" fontId="111" fillId="25" borderId="33" xfId="310" applyNumberFormat="1" applyFont="1" applyFill="1" applyBorder="1" applyAlignment="1" applyProtection="1">
      <alignment horizontal="center"/>
    </xf>
    <xf numFmtId="165" fontId="111" fillId="25" borderId="42" xfId="310" applyNumberFormat="1" applyFont="1" applyFill="1" applyBorder="1" applyAlignment="1" applyProtection="1">
      <alignment horizontal="center"/>
    </xf>
    <xf numFmtId="165" fontId="111" fillId="25" borderId="45" xfId="310" applyNumberFormat="1" applyFont="1" applyFill="1" applyBorder="1" applyAlignment="1" applyProtection="1">
      <alignment horizontal="center"/>
    </xf>
    <xf numFmtId="165" fontId="63" fillId="25" borderId="11" xfId="310" applyNumberFormat="1" applyFont="1" applyFill="1" applyBorder="1"/>
    <xf numFmtId="165" fontId="72" fillId="25" borderId="14" xfId="310" applyNumberFormat="1" applyFont="1" applyFill="1" applyBorder="1" applyAlignment="1" applyProtection="1">
      <alignment horizontal="center"/>
    </xf>
    <xf numFmtId="165" fontId="81" fillId="25" borderId="0" xfId="310" applyNumberFormat="1" applyFont="1" applyFill="1"/>
    <xf numFmtId="165" fontId="80" fillId="0" borderId="0" xfId="310" applyNumberFormat="1" applyFont="1" applyFill="1"/>
    <xf numFmtId="165" fontId="81" fillId="0" borderId="0" xfId="310" applyNumberFormat="1" applyFont="1" applyFill="1"/>
    <xf numFmtId="165" fontId="81" fillId="0" borderId="0" xfId="310" applyNumberFormat="1" applyFont="1" applyFill="1" applyBorder="1"/>
    <xf numFmtId="165" fontId="80" fillId="0" borderId="0" xfId="310" applyNumberFormat="1" applyFont="1" applyFill="1" applyBorder="1"/>
    <xf numFmtId="165" fontId="80" fillId="25" borderId="0" xfId="310" applyNumberFormat="1" applyFont="1" applyFill="1" applyBorder="1"/>
    <xf numFmtId="165" fontId="80" fillId="25" borderId="29" xfId="310" applyNumberFormat="1" applyFont="1" applyFill="1" applyBorder="1"/>
    <xf numFmtId="165" fontId="63" fillId="25" borderId="0" xfId="310" applyNumberFormat="1" applyFont="1" applyFill="1" applyBorder="1" applyAlignment="1" applyProtection="1">
      <alignment horizontal="center"/>
    </xf>
    <xf numFmtId="165" fontId="63" fillId="25" borderId="36" xfId="310" quotePrefix="1" applyNumberFormat="1" applyFont="1" applyFill="1" applyBorder="1" applyAlignment="1" applyProtection="1">
      <alignment horizontal="left" vertical="center"/>
    </xf>
    <xf numFmtId="165" fontId="63" fillId="25" borderId="29" xfId="310" applyNumberFormat="1" applyFont="1" applyFill="1" applyBorder="1" applyAlignment="1" applyProtection="1">
      <alignment horizontal="center" vertical="center"/>
    </xf>
    <xf numFmtId="165" fontId="63" fillId="25" borderId="11" xfId="310" applyNumberFormat="1" applyFont="1" applyFill="1" applyBorder="1" applyAlignment="1" applyProtection="1">
      <alignment horizontal="left"/>
    </xf>
    <xf numFmtId="165" fontId="63" fillId="25" borderId="11" xfId="310" applyNumberFormat="1" applyFont="1" applyFill="1" applyBorder="1" applyAlignment="1" applyProtection="1">
      <alignment horizontal="center"/>
    </xf>
    <xf numFmtId="174" fontId="63" fillId="25" borderId="11" xfId="310" applyNumberFormat="1" applyFont="1" applyFill="1" applyBorder="1"/>
    <xf numFmtId="174" fontId="74" fillId="25" borderId="11" xfId="310" applyNumberFormat="1" applyFont="1" applyFill="1" applyBorder="1" applyProtection="1"/>
    <xf numFmtId="165" fontId="63" fillId="25" borderId="0" xfId="310" quotePrefix="1" applyNumberFormat="1" applyFont="1" applyFill="1" applyBorder="1" applyAlignment="1" applyProtection="1">
      <alignment horizontal="left"/>
    </xf>
    <xf numFmtId="165" fontId="63" fillId="25" borderId="0" xfId="310" applyNumberFormat="1" applyFont="1" applyFill="1" applyBorder="1" applyAlignment="1" applyProtection="1">
      <alignment horizontal="left"/>
    </xf>
    <xf numFmtId="175" fontId="63" fillId="25" borderId="0" xfId="310" applyNumberFormat="1" applyFont="1" applyFill="1" applyBorder="1"/>
    <xf numFmtId="174" fontId="63" fillId="25" borderId="0" xfId="310" applyNumberFormat="1" applyFont="1" applyFill="1" applyBorder="1"/>
    <xf numFmtId="175" fontId="74" fillId="25" borderId="0" xfId="310" applyNumberFormat="1" applyFont="1" applyFill="1" applyBorder="1" applyProtection="1"/>
    <xf numFmtId="169" fontId="112" fillId="25" borderId="0" xfId="326" applyNumberFormat="1" applyFont="1" applyFill="1" applyBorder="1"/>
    <xf numFmtId="165" fontId="100" fillId="25" borderId="0" xfId="310" applyNumberFormat="1" applyFont="1" applyFill="1"/>
    <xf numFmtId="165" fontId="81" fillId="25" borderId="0" xfId="310" applyNumberFormat="1" applyFont="1" applyFill="1" applyAlignment="1">
      <alignment horizontal="center"/>
    </xf>
    <xf numFmtId="167" fontId="80" fillId="25" borderId="0" xfId="310" applyNumberFormat="1" applyFont="1" applyFill="1"/>
    <xf numFmtId="3" fontId="80" fillId="25" borderId="0" xfId="310" applyNumberFormat="1" applyFont="1" applyFill="1"/>
    <xf numFmtId="165" fontId="63" fillId="25" borderId="0" xfId="315" applyNumberFormat="1" applyFont="1" applyFill="1"/>
    <xf numFmtId="165" fontId="63" fillId="25" borderId="0" xfId="315" applyNumberFormat="1" applyFont="1" applyFill="1" applyBorder="1"/>
    <xf numFmtId="165" fontId="80" fillId="25" borderId="0" xfId="315" applyNumberFormat="1" applyFont="1" applyFill="1"/>
    <xf numFmtId="165" fontId="62" fillId="25" borderId="0" xfId="315" applyNumberFormat="1" applyFont="1" applyFill="1" applyAlignment="1" applyProtection="1">
      <alignment horizontal="centerContinuous"/>
    </xf>
    <xf numFmtId="165" fontId="63" fillId="25" borderId="0" xfId="315" applyNumberFormat="1" applyFont="1" applyFill="1" applyAlignment="1">
      <alignment horizontal="centerContinuous"/>
    </xf>
    <xf numFmtId="165" fontId="63" fillId="25" borderId="0" xfId="315" applyNumberFormat="1" applyFont="1" applyFill="1" applyBorder="1" applyAlignment="1">
      <alignment horizontal="centerContinuous"/>
    </xf>
    <xf numFmtId="165" fontId="63" fillId="25" borderId="29" xfId="315" applyNumberFormat="1" applyFont="1" applyFill="1" applyBorder="1"/>
    <xf numFmtId="165" fontId="65" fillId="25" borderId="29" xfId="315" applyNumberFormat="1" applyFont="1" applyFill="1" applyBorder="1" applyAlignment="1">
      <alignment horizontal="right"/>
    </xf>
    <xf numFmtId="165" fontId="63" fillId="25" borderId="10" xfId="315" applyNumberFormat="1" applyFont="1" applyFill="1" applyBorder="1"/>
    <xf numFmtId="165" fontId="63" fillId="25" borderId="14" xfId="315" applyNumberFormat="1" applyFont="1" applyFill="1" applyBorder="1"/>
    <xf numFmtId="165" fontId="63" fillId="25" borderId="18" xfId="315" applyNumberFormat="1" applyFont="1" applyFill="1" applyBorder="1"/>
    <xf numFmtId="165" fontId="62" fillId="25" borderId="35" xfId="315" applyNumberFormat="1" applyFont="1" applyFill="1" applyBorder="1" applyAlignment="1" applyProtection="1">
      <alignment horizontal="centerContinuous"/>
    </xf>
    <xf numFmtId="165" fontId="80" fillId="25" borderId="0" xfId="315" applyNumberFormat="1" applyFont="1" applyFill="1" applyAlignment="1" applyProtection="1">
      <alignment horizontal="center"/>
    </xf>
    <xf numFmtId="165" fontId="62" fillId="25" borderId="35" xfId="315" applyNumberFormat="1" applyFont="1" applyFill="1" applyBorder="1" applyAlignment="1" applyProtection="1">
      <alignment horizontal="center"/>
    </xf>
    <xf numFmtId="165" fontId="65" fillId="25" borderId="18" xfId="315" applyNumberFormat="1" applyFont="1" applyFill="1" applyBorder="1" applyAlignment="1">
      <alignment horizontal="centerContinuous"/>
    </xf>
    <xf numFmtId="165" fontId="109" fillId="25" borderId="28" xfId="315" applyNumberFormat="1" applyFont="1" applyFill="1" applyBorder="1" applyAlignment="1">
      <alignment horizontal="left"/>
    </xf>
    <xf numFmtId="165" fontId="109" fillId="25" borderId="45" xfId="315" applyNumberFormat="1" applyFont="1" applyFill="1" applyBorder="1" applyAlignment="1">
      <alignment horizontal="left"/>
    </xf>
    <xf numFmtId="165" fontId="110" fillId="25" borderId="20" xfId="315" applyNumberFormat="1" applyFont="1" applyFill="1" applyBorder="1" applyAlignment="1" applyProtection="1">
      <alignment horizontal="center"/>
      <protection locked="0"/>
    </xf>
    <xf numFmtId="165" fontId="69" fillId="25" borderId="35" xfId="315" applyNumberFormat="1" applyFont="1" applyFill="1" applyBorder="1" applyAlignment="1">
      <alignment horizontal="center"/>
    </xf>
    <xf numFmtId="165" fontId="62" fillId="25" borderId="35" xfId="315" applyNumberFormat="1" applyFont="1" applyFill="1" applyBorder="1" applyAlignment="1" applyProtection="1">
      <alignment horizontal="left"/>
    </xf>
    <xf numFmtId="165" fontId="62" fillId="25" borderId="18" xfId="315" applyNumberFormat="1" applyFont="1" applyFill="1" applyBorder="1" applyAlignment="1" applyProtection="1">
      <alignment horizontal="center"/>
    </xf>
    <xf numFmtId="165" fontId="65" fillId="25" borderId="10" xfId="315" applyNumberFormat="1" applyFont="1" applyFill="1" applyBorder="1" applyAlignment="1"/>
    <xf numFmtId="165" fontId="109" fillId="25" borderId="29" xfId="315" applyNumberFormat="1" applyFont="1" applyFill="1" applyBorder="1" applyAlignment="1">
      <alignment horizontal="left"/>
    </xf>
    <xf numFmtId="165" fontId="69" fillId="25" borderId="20" xfId="315" applyNumberFormat="1" applyFont="1" applyFill="1" applyBorder="1" applyAlignment="1" applyProtection="1">
      <alignment horizontal="center"/>
    </xf>
    <xf numFmtId="165" fontId="51" fillId="25" borderId="35" xfId="315" applyNumberFormat="1" applyFont="1" applyFill="1" applyBorder="1" applyAlignment="1" applyProtection="1">
      <alignment horizontal="left"/>
      <protection locked="0"/>
    </xf>
    <xf numFmtId="165" fontId="62" fillId="25" borderId="0" xfId="315" applyNumberFormat="1" applyFont="1" applyFill="1" applyBorder="1" applyAlignment="1" applyProtection="1">
      <alignment horizontal="center"/>
    </xf>
    <xf numFmtId="165" fontId="62" fillId="25" borderId="20" xfId="315" applyNumberFormat="1" applyFont="1" applyFill="1" applyBorder="1" applyAlignment="1" applyProtection="1">
      <alignment horizontal="center"/>
    </xf>
    <xf numFmtId="165" fontId="69" fillId="25" borderId="35" xfId="315" applyNumberFormat="1" applyFont="1" applyFill="1" applyBorder="1" applyAlignment="1" applyProtection="1">
      <alignment horizontal="center"/>
    </xf>
    <xf numFmtId="165" fontId="63" fillId="25" borderId="36" xfId="315" applyNumberFormat="1" applyFont="1" applyFill="1" applyBorder="1"/>
    <xf numFmtId="165" fontId="51" fillId="25" borderId="22" xfId="315" applyNumberFormat="1" applyFont="1" applyFill="1" applyBorder="1" applyAlignment="1">
      <alignment horizontal="left"/>
    </xf>
    <xf numFmtId="165" fontId="70" fillId="25" borderId="58" xfId="315" quotePrefix="1" applyNumberFormat="1" applyFont="1" applyFill="1" applyBorder="1" applyAlignment="1" applyProtection="1">
      <alignment horizontal="center"/>
    </xf>
    <xf numFmtId="165" fontId="70" fillId="25" borderId="26" xfId="315" quotePrefix="1" applyNumberFormat="1" applyFont="1" applyFill="1" applyBorder="1" applyAlignment="1" applyProtection="1">
      <alignment horizontal="center"/>
    </xf>
    <xf numFmtId="165" fontId="69" fillId="25" borderId="23" xfId="315" applyNumberFormat="1" applyFont="1" applyFill="1" applyBorder="1" applyAlignment="1" applyProtection="1">
      <alignment horizontal="centerContinuous"/>
    </xf>
    <xf numFmtId="165" fontId="109" fillId="25" borderId="37" xfId="315" applyNumberFormat="1" applyFont="1" applyFill="1" applyBorder="1" applyAlignment="1" applyProtection="1">
      <alignment horizontal="center"/>
    </xf>
    <xf numFmtId="165" fontId="63" fillId="25" borderId="27" xfId="315" applyNumberFormat="1" applyFont="1" applyFill="1" applyBorder="1"/>
    <xf numFmtId="165" fontId="63" fillId="25" borderId="28" xfId="315" applyNumberFormat="1" applyFont="1" applyFill="1" applyBorder="1"/>
    <xf numFmtId="165" fontId="111" fillId="25" borderId="33" xfId="315" applyNumberFormat="1" applyFont="1" applyFill="1" applyBorder="1" applyAlignment="1" applyProtection="1">
      <alignment horizontal="centerContinuous" vertical="center"/>
    </xf>
    <xf numFmtId="165" fontId="111" fillId="25" borderId="36" xfId="315" applyNumberFormat="1" applyFont="1" applyFill="1" applyBorder="1" applyAlignment="1" applyProtection="1">
      <alignment horizontal="center"/>
    </xf>
    <xf numFmtId="165" fontId="111" fillId="25" borderId="33" xfId="315" applyNumberFormat="1" applyFont="1" applyFill="1" applyBorder="1" applyAlignment="1" applyProtection="1">
      <alignment horizontal="center"/>
    </xf>
    <xf numFmtId="165" fontId="111" fillId="25" borderId="42" xfId="315" applyNumberFormat="1" applyFont="1" applyFill="1" applyBorder="1" applyAlignment="1" applyProtection="1">
      <alignment horizontal="center"/>
    </xf>
    <xf numFmtId="165" fontId="111" fillId="25" borderId="45" xfId="315" applyNumberFormat="1" applyFont="1" applyFill="1" applyBorder="1" applyAlignment="1" applyProtection="1">
      <alignment horizontal="center"/>
    </xf>
    <xf numFmtId="165" fontId="63" fillId="25" borderId="11" xfId="315" applyNumberFormat="1" applyFont="1" applyFill="1" applyBorder="1"/>
    <xf numFmtId="165" fontId="72" fillId="25" borderId="14" xfId="315" applyNumberFormat="1" applyFont="1" applyFill="1" applyBorder="1" applyAlignment="1" applyProtection="1">
      <alignment horizontal="center"/>
    </xf>
    <xf numFmtId="174" fontId="72" fillId="25" borderId="0" xfId="315" applyNumberFormat="1" applyFont="1" applyFill="1" applyBorder="1"/>
    <xf numFmtId="174" fontId="72" fillId="25" borderId="14" xfId="315" applyNumberFormat="1" applyFont="1" applyFill="1" applyBorder="1"/>
    <xf numFmtId="174" fontId="72" fillId="25" borderId="15" xfId="315" applyNumberFormat="1" applyFont="1" applyFill="1" applyBorder="1"/>
    <xf numFmtId="174" fontId="72" fillId="25" borderId="18" xfId="315" applyNumberFormat="1" applyFont="1" applyFill="1" applyBorder="1" applyProtection="1"/>
    <xf numFmtId="174" fontId="72" fillId="25" borderId="14" xfId="315" applyNumberFormat="1" applyFont="1" applyFill="1" applyBorder="1" applyProtection="1"/>
    <xf numFmtId="165" fontId="68" fillId="25" borderId="0" xfId="315" quotePrefix="1" applyNumberFormat="1" applyFont="1" applyFill="1" applyBorder="1" applyAlignment="1" applyProtection="1">
      <alignment horizontal="left"/>
    </xf>
    <xf numFmtId="1" fontId="63" fillId="25" borderId="35" xfId="315" applyNumberFormat="1" applyFont="1" applyFill="1" applyBorder="1" applyAlignment="1">
      <alignment horizontal="left"/>
    </xf>
    <xf numFmtId="165" fontId="81" fillId="25" borderId="0" xfId="315" applyNumberFormat="1" applyFont="1" applyFill="1"/>
    <xf numFmtId="165" fontId="81" fillId="25" borderId="0" xfId="315" applyNumberFormat="1" applyFont="1" applyFill="1" applyBorder="1"/>
    <xf numFmtId="165" fontId="80" fillId="25" borderId="0" xfId="315" applyNumberFormat="1" applyFont="1" applyFill="1" applyBorder="1"/>
    <xf numFmtId="165" fontId="63" fillId="25" borderId="11" xfId="315" applyNumberFormat="1" applyFont="1" applyFill="1" applyBorder="1" applyAlignment="1" applyProtection="1">
      <alignment horizontal="left"/>
    </xf>
    <xf numFmtId="165" fontId="63" fillId="25" borderId="11" xfId="315" applyNumberFormat="1" applyFont="1" applyFill="1" applyBorder="1" applyAlignment="1" applyProtection="1">
      <alignment horizontal="center"/>
    </xf>
    <xf numFmtId="174" fontId="63" fillId="25" borderId="11" xfId="315" applyNumberFormat="1" applyFont="1" applyFill="1" applyBorder="1"/>
    <xf numFmtId="174" fontId="74" fillId="25" borderId="11" xfId="315" applyNumberFormat="1" applyFont="1" applyFill="1" applyBorder="1" applyProtection="1"/>
    <xf numFmtId="167" fontId="80" fillId="25" borderId="0" xfId="315" applyNumberFormat="1" applyFont="1" applyFill="1"/>
    <xf numFmtId="3" fontId="80" fillId="25" borderId="0" xfId="315" applyNumberFormat="1" applyFont="1" applyFill="1"/>
    <xf numFmtId="0" fontId="51" fillId="0" borderId="0" xfId="449" applyFont="1" applyAlignment="1">
      <alignment horizontal="center"/>
    </xf>
    <xf numFmtId="3" fontId="62" fillId="0" borderId="0" xfId="449" applyNumberFormat="1" applyFont="1" applyAlignment="1">
      <alignment horizontal="right"/>
    </xf>
    <xf numFmtId="0" fontId="63" fillId="0" borderId="15" xfId="449" applyFont="1" applyBorder="1"/>
    <xf numFmtId="0" fontId="63" fillId="0" borderId="14" xfId="449" applyFont="1" applyBorder="1"/>
    <xf numFmtId="165" fontId="62" fillId="0" borderId="17" xfId="341" applyFont="1" applyBorder="1" applyAlignment="1">
      <alignment horizontal="center"/>
    </xf>
    <xf numFmtId="3" fontId="62" fillId="0" borderId="15" xfId="449" applyNumberFormat="1" applyFont="1" applyBorder="1" applyAlignment="1">
      <alignment horizontal="center"/>
    </xf>
    <xf numFmtId="0" fontId="62" fillId="0" borderId="35" xfId="449" applyFont="1" applyBorder="1" applyAlignment="1">
      <alignment horizontal="center"/>
    </xf>
    <xf numFmtId="165" fontId="62" fillId="0" borderId="20" xfId="341" applyFont="1" applyBorder="1" applyAlignment="1" applyProtection="1">
      <alignment horizontal="center" vertical="center"/>
    </xf>
    <xf numFmtId="3" fontId="62" fillId="0" borderId="20" xfId="449" applyNumberFormat="1" applyFont="1" applyBorder="1" applyAlignment="1">
      <alignment horizontal="center"/>
    </xf>
    <xf numFmtId="0" fontId="63" fillId="0" borderId="20" xfId="449" applyFont="1" applyBorder="1"/>
    <xf numFmtId="0" fontId="62" fillId="0" borderId="37" xfId="449" applyFont="1" applyBorder="1"/>
    <xf numFmtId="165" fontId="62" fillId="0" borderId="23" xfId="341" applyFont="1" applyBorder="1" applyAlignment="1">
      <alignment horizontal="center"/>
    </xf>
    <xf numFmtId="3" fontId="62" fillId="0" borderId="35" xfId="449" quotePrefix="1" applyNumberFormat="1" applyFont="1" applyBorder="1" applyAlignment="1">
      <alignment horizontal="center"/>
    </xf>
    <xf numFmtId="0" fontId="67" fillId="0" borderId="27" xfId="449" quotePrefix="1" applyFont="1" applyBorder="1" applyAlignment="1">
      <alignment horizontal="center" vertical="center"/>
    </xf>
    <xf numFmtId="0" fontId="62" fillId="0" borderId="15" xfId="449" applyFont="1" applyBorder="1" applyAlignment="1">
      <alignment horizontal="center"/>
    </xf>
    <xf numFmtId="0" fontId="62" fillId="0" borderId="15" xfId="449" quotePrefix="1" applyFont="1" applyBorder="1"/>
    <xf numFmtId="0" fontId="51" fillId="0" borderId="20" xfId="449" applyFont="1" applyBorder="1"/>
    <xf numFmtId="0" fontId="68" fillId="0" borderId="20" xfId="487" applyFont="1" applyBorder="1" applyAlignment="1">
      <alignment vertical="center"/>
    </xf>
    <xf numFmtId="0" fontId="69" fillId="0" borderId="20" xfId="449" applyFont="1" applyBorder="1"/>
    <xf numFmtId="0" fontId="62" fillId="0" borderId="20" xfId="487" quotePrefix="1" applyFont="1" applyBorder="1" applyAlignment="1">
      <alignment vertical="center"/>
    </xf>
    <xf numFmtId="0" fontId="63" fillId="0" borderId="20" xfId="487" quotePrefix="1" applyFont="1" applyBorder="1" applyAlignment="1"/>
    <xf numFmtId="0" fontId="63" fillId="0" borderId="20" xfId="487" quotePrefix="1" applyFont="1" applyBorder="1" applyAlignment="1">
      <alignment vertical="center"/>
    </xf>
    <xf numFmtId="0" fontId="62" fillId="0" borderId="20" xfId="449" applyFont="1" applyBorder="1" applyAlignment="1">
      <alignment horizontal="center"/>
    </xf>
    <xf numFmtId="0" fontId="62" fillId="0" borderId="20" xfId="449" quotePrefix="1" applyFont="1" applyBorder="1"/>
    <xf numFmtId="0" fontId="63" fillId="0" borderId="20" xfId="488" quotePrefix="1" applyFont="1" applyBorder="1" applyAlignment="1" applyProtection="1">
      <alignment horizontal="left" vertical="center"/>
      <protection locked="0" hidden="1"/>
    </xf>
    <xf numFmtId="0" fontId="63" fillId="0" borderId="20" xfId="488" quotePrefix="1" applyFont="1" applyBorder="1" applyAlignment="1" applyProtection="1">
      <alignment vertical="center"/>
      <protection locked="0" hidden="1"/>
    </xf>
    <xf numFmtId="0" fontId="51" fillId="0" borderId="23" xfId="449" applyFont="1" applyBorder="1"/>
    <xf numFmtId="0" fontId="63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9" fillId="0" borderId="0" xfId="0" applyFont="1" applyProtection="1">
      <protection locked="0" hidden="1"/>
    </xf>
    <xf numFmtId="0" fontId="120" fillId="0" borderId="0" xfId="0" applyFont="1" applyProtection="1">
      <protection locked="0" hidden="1"/>
    </xf>
    <xf numFmtId="0" fontId="119" fillId="0" borderId="0" xfId="0" applyFont="1" applyBorder="1" applyProtection="1">
      <protection locked="0" hidden="1"/>
    </xf>
    <xf numFmtId="0" fontId="66" fillId="0" borderId="0" xfId="0" applyFont="1" applyAlignment="1" applyProtection="1">
      <alignment horizontal="center"/>
      <protection locked="0" hidden="1"/>
    </xf>
    <xf numFmtId="0" fontId="119" fillId="0" borderId="10" xfId="0" applyFont="1" applyBorder="1" applyProtection="1">
      <protection locked="0" hidden="1"/>
    </xf>
    <xf numFmtId="0" fontId="119" fillId="0" borderId="11" xfId="0" applyFont="1" applyBorder="1" applyProtection="1">
      <protection locked="0" hidden="1"/>
    </xf>
    <xf numFmtId="0" fontId="119" fillId="0" borderId="14" xfId="0" applyFont="1" applyBorder="1" applyProtection="1">
      <protection locked="0" hidden="1"/>
    </xf>
    <xf numFmtId="0" fontId="81" fillId="0" borderId="11" xfId="492" applyFont="1" applyFill="1" applyBorder="1" applyAlignment="1">
      <alignment horizontal="centerContinuous" vertical="center"/>
    </xf>
    <xf numFmtId="0" fontId="120" fillId="0" borderId="15" xfId="0" applyFont="1" applyBorder="1" applyAlignment="1" applyProtection="1">
      <alignment horizontal="center" vertical="center"/>
      <protection locked="0" hidden="1"/>
    </xf>
    <xf numFmtId="0" fontId="120" fillId="0" borderId="28" xfId="0" applyFont="1" applyBorder="1" applyAlignment="1" applyProtection="1">
      <alignment horizontal="centerContinuous" vertical="center"/>
      <protection locked="0" hidden="1"/>
    </xf>
    <xf numFmtId="0" fontId="120" fillId="0" borderId="45" xfId="0" applyFont="1" applyBorder="1" applyAlignment="1" applyProtection="1">
      <alignment horizontal="centerContinuous" vertical="center"/>
      <protection locked="0" hidden="1"/>
    </xf>
    <xf numFmtId="0" fontId="120" fillId="0" borderId="14" xfId="0" applyFont="1" applyBorder="1" applyAlignment="1" applyProtection="1">
      <alignment horizontal="centerContinuous" vertical="center"/>
      <protection locked="0" hidden="1"/>
    </xf>
    <xf numFmtId="0" fontId="120" fillId="0" borderId="18" xfId="0" applyFont="1" applyBorder="1" applyAlignment="1" applyProtection="1">
      <alignment horizontal="centerContinuous"/>
      <protection locked="0" hidden="1"/>
    </xf>
    <xf numFmtId="0" fontId="120" fillId="0" borderId="0" xfId="0" applyFont="1" applyBorder="1" applyAlignment="1" applyProtection="1">
      <alignment horizontal="centerContinuous"/>
      <protection locked="0" hidden="1"/>
    </xf>
    <xf numFmtId="0" fontId="121" fillId="0" borderId="35" xfId="0" applyFont="1" applyBorder="1" applyAlignment="1" applyProtection="1">
      <alignment horizontal="centerContinuous"/>
      <protection locked="0" hidden="1"/>
    </xf>
    <xf numFmtId="0" fontId="81" fillId="0" borderId="0" xfId="492" applyFont="1" applyFill="1" applyBorder="1" applyAlignment="1">
      <alignment horizontal="centerContinuous" vertical="center"/>
    </xf>
    <xf numFmtId="0" fontId="120" fillId="0" borderId="20" xfId="0" applyFont="1" applyBorder="1" applyAlignment="1" applyProtection="1">
      <alignment horizontal="center" vertical="center"/>
      <protection locked="0" hidden="1"/>
    </xf>
    <xf numFmtId="0" fontId="120" fillId="0" borderId="15" xfId="0" applyFont="1" applyBorder="1" applyAlignment="1" applyProtection="1">
      <alignment horizontal="center"/>
      <protection locked="0" hidden="1"/>
    </xf>
    <xf numFmtId="0" fontId="119" fillId="0" borderId="18" xfId="0" applyFont="1" applyBorder="1" applyProtection="1">
      <protection locked="0" hidden="1"/>
    </xf>
    <xf numFmtId="0" fontId="119" fillId="0" borderId="35" xfId="0" applyFont="1" applyBorder="1" applyProtection="1">
      <protection locked="0" hidden="1"/>
    </xf>
    <xf numFmtId="0" fontId="81" fillId="0" borderId="36" xfId="492" applyFont="1" applyFill="1" applyBorder="1" applyAlignment="1">
      <alignment horizontal="centerContinuous" vertical="center"/>
    </xf>
    <xf numFmtId="0" fontId="120" fillId="0" borderId="20" xfId="0" quotePrefix="1" applyFont="1" applyBorder="1" applyAlignment="1" applyProtection="1">
      <alignment horizontal="centerContinuous" vertical="center"/>
      <protection locked="0" hidden="1"/>
    </xf>
    <xf numFmtId="0" fontId="120" fillId="0" borderId="20" xfId="0" applyFont="1" applyBorder="1" applyAlignment="1" applyProtection="1">
      <alignment horizontal="centerContinuous" vertical="center"/>
      <protection locked="0" hidden="1"/>
    </xf>
    <xf numFmtId="0" fontId="122" fillId="0" borderId="0" xfId="0" applyFont="1" applyProtection="1">
      <protection locked="0" hidden="1"/>
    </xf>
    <xf numFmtId="0" fontId="123" fillId="0" borderId="18" xfId="0" applyFont="1" applyBorder="1" applyAlignment="1" applyProtection="1">
      <alignment horizontal="center" vertical="center"/>
      <protection locked="0" hidden="1"/>
    </xf>
    <xf numFmtId="0" fontId="123" fillId="0" borderId="0" xfId="0" applyFont="1" applyBorder="1" applyAlignment="1" applyProtection="1">
      <alignment horizontal="center" vertical="center"/>
      <protection locked="0" hidden="1"/>
    </xf>
    <xf numFmtId="0" fontId="123" fillId="0" borderId="37" xfId="0" applyFont="1" applyBorder="1" applyAlignment="1" applyProtection="1">
      <alignment horizontal="center" vertical="center"/>
      <protection locked="0" hidden="1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Continuous" vertical="center"/>
      <protection locked="0" hidden="1"/>
    </xf>
    <xf numFmtId="0" fontId="119" fillId="0" borderId="0" xfId="0" applyFont="1" applyAlignment="1" applyProtection="1">
      <alignment horizontal="center" vertical="top"/>
      <protection locked="0" hidden="1"/>
    </xf>
    <xf numFmtId="0" fontId="120" fillId="0" borderId="18" xfId="0" applyFont="1" applyBorder="1" applyAlignment="1" applyProtection="1">
      <alignment vertical="center"/>
      <protection locked="0" hidden="1"/>
    </xf>
    <xf numFmtId="0" fontId="120" fillId="0" borderId="0" xfId="0" applyFont="1" applyBorder="1" applyAlignment="1" applyProtection="1">
      <alignment vertical="center"/>
      <protection locked="0" hidden="1"/>
    </xf>
    <xf numFmtId="0" fontId="120" fillId="0" borderId="35" xfId="0" applyFont="1" applyBorder="1" applyAlignment="1" applyProtection="1">
      <alignment vertical="center"/>
      <protection locked="0" hidden="1"/>
    </xf>
    <xf numFmtId="166" fontId="62" fillId="0" borderId="20" xfId="0" applyNumberFormat="1" applyFont="1" applyFill="1" applyBorder="1" applyAlignment="1" applyProtection="1">
      <alignment vertical="center"/>
      <protection locked="0" hidden="1"/>
    </xf>
    <xf numFmtId="0" fontId="125" fillId="0" borderId="18" xfId="0" applyFont="1" applyBorder="1" applyAlignment="1" applyProtection="1">
      <alignment vertical="center"/>
      <protection locked="0" hidden="1"/>
    </xf>
    <xf numFmtId="0" fontId="125" fillId="0" borderId="0" xfId="0" applyFont="1" applyBorder="1" applyAlignment="1" applyProtection="1">
      <alignment vertical="center"/>
      <protection locked="0" hidden="1"/>
    </xf>
    <xf numFmtId="166" fontId="63" fillId="0" borderId="20" xfId="0" applyNumberFormat="1" applyFont="1" applyFill="1" applyBorder="1" applyAlignment="1" applyProtection="1">
      <alignment vertical="center"/>
      <protection locked="0" hidden="1"/>
    </xf>
    <xf numFmtId="0" fontId="120" fillId="0" borderId="18" xfId="0" quotePrefix="1" applyFont="1" applyBorder="1" applyAlignment="1" applyProtection="1">
      <alignment horizontal="center"/>
      <protection locked="0" hidden="1"/>
    </xf>
    <xf numFmtId="0" fontId="120" fillId="0" borderId="0" xfId="0" applyFont="1" applyBorder="1" applyAlignment="1" applyProtection="1">
      <alignment horizontal="left"/>
      <protection locked="0" hidden="1"/>
    </xf>
    <xf numFmtId="0" fontId="120" fillId="0" borderId="35" xfId="0" quotePrefix="1" applyFont="1" applyBorder="1" applyAlignment="1" applyProtection="1">
      <alignment horizontal="center"/>
      <protection locked="0" hidden="1"/>
    </xf>
    <xf numFmtId="0" fontId="119" fillId="0" borderId="18" xfId="0" applyFont="1" applyBorder="1" applyAlignment="1" applyProtection="1">
      <alignment vertical="center"/>
      <protection locked="0" hidden="1"/>
    </xf>
    <xf numFmtId="0" fontId="124" fillId="0" borderId="0" xfId="0" applyFont="1" applyBorder="1" applyAlignment="1" applyProtection="1">
      <alignment vertical="center"/>
      <protection locked="0" hidden="1"/>
    </xf>
    <xf numFmtId="0" fontId="119" fillId="0" borderId="35" xfId="0" applyFont="1" applyBorder="1" applyAlignment="1" applyProtection="1">
      <alignment vertical="center"/>
      <protection locked="0" hidden="1"/>
    </xf>
    <xf numFmtId="0" fontId="119" fillId="0" borderId="0" xfId="0" applyFont="1" applyBorder="1" applyAlignment="1" applyProtection="1">
      <alignment vertical="center"/>
      <protection locked="0" hidden="1"/>
    </xf>
    <xf numFmtId="0" fontId="119" fillId="0" borderId="18" xfId="0" applyFont="1" applyBorder="1" applyAlignment="1" applyProtection="1">
      <alignment horizontal="left" vertical="center"/>
      <protection locked="0" hidden="1"/>
    </xf>
    <xf numFmtId="0" fontId="119" fillId="0" borderId="35" xfId="0" applyFont="1" applyBorder="1" applyAlignment="1" applyProtection="1">
      <alignment horizontal="left" vertical="center"/>
      <protection locked="0" hidden="1"/>
    </xf>
    <xf numFmtId="2" fontId="119" fillId="0" borderId="0" xfId="0" applyNumberFormat="1" applyFont="1" applyBorder="1" applyAlignment="1" applyProtection="1">
      <alignment horizontal="center" vertical="top" wrapText="1"/>
      <protection locked="0" hidden="1"/>
    </xf>
    <xf numFmtId="2" fontId="119" fillId="0" borderId="0" xfId="0" applyNumberFormat="1" applyFont="1" applyBorder="1" applyAlignment="1" applyProtection="1">
      <alignment vertical="top" wrapText="1"/>
      <protection locked="0" hidden="1"/>
    </xf>
    <xf numFmtId="2" fontId="119" fillId="0" borderId="35" xfId="0" applyNumberFormat="1" applyFont="1" applyBorder="1" applyAlignment="1" applyProtection="1">
      <alignment vertical="center" wrapText="1"/>
      <protection locked="0" hidden="1"/>
    </xf>
    <xf numFmtId="0" fontId="120" fillId="0" borderId="35" xfId="0" applyFont="1" applyBorder="1" applyAlignment="1" applyProtection="1">
      <alignment horizontal="center" vertical="center"/>
      <protection locked="0" hidden="1"/>
    </xf>
    <xf numFmtId="0" fontId="120" fillId="0" borderId="18" xfId="0" applyFont="1" applyBorder="1" applyAlignment="1" applyProtection="1">
      <alignment horizontal="center" vertical="center"/>
      <protection locked="0" hidden="1"/>
    </xf>
    <xf numFmtId="2" fontId="119" fillId="0" borderId="35" xfId="0" applyNumberFormat="1" applyFont="1" applyBorder="1" applyAlignment="1" applyProtection="1">
      <alignment vertical="top" wrapText="1"/>
      <protection locked="0" hidden="1"/>
    </xf>
    <xf numFmtId="0" fontId="119" fillId="0" borderId="0" xfId="0" applyFont="1" applyAlignment="1" applyProtection="1">
      <alignment vertical="center"/>
      <protection locked="0" hidden="1"/>
    </xf>
    <xf numFmtId="0" fontId="120" fillId="0" borderId="18" xfId="0" applyFont="1" applyBorder="1" applyAlignment="1" applyProtection="1">
      <alignment horizontal="center"/>
      <protection locked="0" hidden="1"/>
    </xf>
    <xf numFmtId="0" fontId="120" fillId="0" borderId="0" xfId="0" applyFont="1" applyBorder="1" applyAlignment="1" applyProtection="1">
      <protection locked="0" hidden="1"/>
    </xf>
    <xf numFmtId="0" fontId="120" fillId="0" borderId="35" xfId="0" applyFont="1" applyBorder="1" applyAlignment="1" applyProtection="1">
      <protection locked="0" hidden="1"/>
    </xf>
    <xf numFmtId="0" fontId="120" fillId="0" borderId="36" xfId="0" applyFont="1" applyBorder="1" applyAlignment="1" applyProtection="1">
      <alignment horizontal="center" vertical="center"/>
      <protection locked="0" hidden="1"/>
    </xf>
    <xf numFmtId="0" fontId="120" fillId="0" borderId="29" xfId="0" applyFont="1" applyBorder="1" applyAlignment="1" applyProtection="1">
      <alignment vertical="center"/>
      <protection locked="0" hidden="1"/>
    </xf>
    <xf numFmtId="0" fontId="120" fillId="0" borderId="37" xfId="0" applyFont="1" applyBorder="1" applyAlignment="1" applyProtection="1">
      <alignment vertical="center"/>
      <protection locked="0" hidden="1"/>
    </xf>
    <xf numFmtId="166" fontId="62" fillId="0" borderId="23" xfId="0" applyNumberFormat="1" applyFont="1" applyFill="1" applyBorder="1" applyAlignment="1" applyProtection="1">
      <alignment vertical="center"/>
      <protection locked="0" hidden="1"/>
    </xf>
    <xf numFmtId="0" fontId="120" fillId="0" borderId="0" xfId="0" applyFont="1" applyAlignment="1" applyProtection="1">
      <alignment horizontal="center"/>
      <protection locked="0" hidden="1"/>
    </xf>
    <xf numFmtId="178" fontId="86" fillId="0" borderId="29" xfId="340" applyNumberFormat="1" applyFont="1" applyFill="1" applyBorder="1" applyAlignment="1" applyProtection="1"/>
    <xf numFmtId="177" fontId="120" fillId="0" borderId="15" xfId="0" applyNumberFormat="1" applyFont="1" applyFill="1" applyBorder="1" applyAlignment="1" applyProtection="1">
      <alignment vertical="center"/>
      <protection locked="0" hidden="1"/>
    </xf>
    <xf numFmtId="177" fontId="120" fillId="0" borderId="20" xfId="0" applyNumberFormat="1" applyFont="1" applyFill="1" applyBorder="1" applyAlignment="1" applyProtection="1">
      <alignment vertical="center"/>
      <protection locked="0" hidden="1"/>
    </xf>
    <xf numFmtId="177" fontId="119" fillId="0" borderId="20" xfId="0" applyNumberFormat="1" applyFont="1" applyFill="1" applyBorder="1" applyAlignment="1" applyProtection="1">
      <alignment vertical="center"/>
      <protection locked="0" hidden="1"/>
    </xf>
    <xf numFmtId="177" fontId="119" fillId="0" borderId="35" xfId="0" applyNumberFormat="1" applyFont="1" applyFill="1" applyBorder="1" applyAlignment="1" applyProtection="1">
      <alignment horizontal="right" vertical="center"/>
      <protection locked="0" hidden="1"/>
    </xf>
    <xf numFmtId="177" fontId="120" fillId="0" borderId="23" xfId="0" applyNumberFormat="1" applyFont="1" applyFill="1" applyBorder="1" applyAlignment="1" applyProtection="1">
      <alignment vertical="center"/>
      <protection locked="0" hidden="1"/>
    </xf>
    <xf numFmtId="177" fontId="120" fillId="0" borderId="10" xfId="0" applyNumberFormat="1" applyFont="1" applyBorder="1" applyAlignment="1" applyProtection="1">
      <alignment vertical="center"/>
      <protection locked="0" hidden="1"/>
    </xf>
    <xf numFmtId="177" fontId="120" fillId="0" borderId="18" xfId="0" applyNumberFormat="1" applyFont="1" applyBorder="1" applyAlignment="1" applyProtection="1">
      <alignment vertical="center"/>
      <protection locked="0" hidden="1"/>
    </xf>
    <xf numFmtId="177" fontId="119" fillId="0" borderId="18" xfId="0" applyNumberFormat="1" applyFont="1" applyBorder="1" applyAlignment="1" applyProtection="1">
      <alignment vertical="center"/>
      <protection locked="0" hidden="1"/>
    </xf>
    <xf numFmtId="166" fontId="62" fillId="0" borderId="15" xfId="0" applyNumberFormat="1" applyFont="1" applyFill="1" applyBorder="1" applyAlignment="1" applyProtection="1">
      <alignment vertical="center"/>
      <protection locked="0" hidden="1"/>
    </xf>
    <xf numFmtId="165" fontId="77" fillId="0" borderId="0" xfId="342" applyFont="1" applyFill="1" applyAlignment="1">
      <alignment vertical="center"/>
    </xf>
    <xf numFmtId="0" fontId="0" fillId="25" borderId="0" xfId="0" applyFill="1"/>
    <xf numFmtId="0" fontId="68" fillId="25" borderId="0" xfId="0" applyFont="1" applyFill="1"/>
    <xf numFmtId="0" fontId="68" fillId="0" borderId="0" xfId="0" applyFont="1"/>
    <xf numFmtId="177" fontId="120" fillId="25" borderId="20" xfId="0" applyNumberFormat="1" applyFont="1" applyFill="1" applyBorder="1" applyAlignment="1" applyProtection="1">
      <alignment vertical="center"/>
      <protection locked="0" hidden="1"/>
    </xf>
    <xf numFmtId="165" fontId="63" fillId="0" borderId="0" xfId="339" quotePrefix="1" applyFont="1" applyBorder="1" applyAlignment="1" applyProtection="1">
      <alignment horizontal="left"/>
    </xf>
    <xf numFmtId="171" fontId="74" fillId="25" borderId="35" xfId="343" applyNumberFormat="1" applyFont="1" applyFill="1" applyBorder="1" applyAlignment="1" applyProtection="1">
      <alignment horizontal="right" vertical="center"/>
    </xf>
    <xf numFmtId="171" fontId="74" fillId="25" borderId="37" xfId="343" applyNumberFormat="1" applyFont="1" applyFill="1" applyBorder="1" applyAlignment="1" applyProtection="1">
      <alignment horizontal="right" vertical="center"/>
    </xf>
    <xf numFmtId="165" fontId="51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3" fillId="0" borderId="0" xfId="339" quotePrefix="1" applyFont="1" applyFill="1" applyBorder="1" applyAlignment="1" applyProtection="1">
      <alignment horizontal="left"/>
    </xf>
    <xf numFmtId="165" fontId="80" fillId="0" borderId="0" xfId="340" applyFont="1" applyAlignment="1"/>
    <xf numFmtId="165" fontId="68" fillId="0" borderId="0" xfId="340" applyFont="1" applyAlignment="1"/>
    <xf numFmtId="4" fontId="51" fillId="0" borderId="0" xfId="449" applyNumberFormat="1" applyFont="1"/>
    <xf numFmtId="4" fontId="69" fillId="0" borderId="0" xfId="449" applyNumberFormat="1" applyFont="1"/>
    <xf numFmtId="177" fontId="119" fillId="0" borderId="0" xfId="0" applyNumberFormat="1" applyFont="1" applyProtection="1">
      <protection locked="0" hidden="1"/>
    </xf>
    <xf numFmtId="165" fontId="80" fillId="25" borderId="0" xfId="340" applyFont="1" applyFill="1"/>
    <xf numFmtId="165" fontId="106" fillId="25" borderId="0" xfId="340" applyFont="1" applyFill="1" applyAlignment="1">
      <alignment horizontal="center"/>
    </xf>
    <xf numFmtId="165" fontId="80" fillId="25" borderId="0" xfId="340" applyFont="1" applyFill="1" applyAlignment="1">
      <alignment horizontal="center" vertical="center"/>
    </xf>
    <xf numFmtId="165" fontId="85" fillId="25" borderId="0" xfId="340" applyFont="1" applyFill="1" applyAlignment="1">
      <alignment horizontal="center" vertical="center"/>
    </xf>
    <xf numFmtId="1" fontId="80" fillId="25" borderId="0" xfId="340" applyNumberFormat="1" applyFont="1" applyFill="1"/>
    <xf numFmtId="3" fontId="80" fillId="25" borderId="0" xfId="340" applyNumberFormat="1" applyFont="1" applyFill="1"/>
    <xf numFmtId="1" fontId="85" fillId="25" borderId="0" xfId="340" applyNumberFormat="1" applyFont="1" applyFill="1"/>
    <xf numFmtId="165" fontId="80" fillId="25" borderId="0" xfId="340" applyFont="1" applyFill="1" applyBorder="1"/>
    <xf numFmtId="1" fontId="80" fillId="25" borderId="0" xfId="340" applyNumberFormat="1" applyFont="1" applyFill="1" applyBorder="1"/>
    <xf numFmtId="3" fontId="80" fillId="25" borderId="0" xfId="340" applyNumberFormat="1" applyFont="1" applyFill="1" applyBorder="1"/>
    <xf numFmtId="177" fontId="119" fillId="0" borderId="20" xfId="0" applyNumberFormat="1" applyFont="1" applyBorder="1" applyAlignment="1" applyProtection="1">
      <alignment vertical="center"/>
      <protection locked="0" hidden="1"/>
    </xf>
    <xf numFmtId="177" fontId="120" fillId="0" borderId="20" xfId="0" applyNumberFormat="1" applyFont="1" applyBorder="1" applyAlignment="1" applyProtection="1">
      <alignment vertical="center"/>
      <protection locked="0" hidden="1"/>
    </xf>
    <xf numFmtId="177" fontId="120" fillId="0" borderId="23" xfId="0" applyNumberFormat="1" applyFont="1" applyBorder="1" applyAlignment="1" applyProtection="1">
      <alignment vertical="center"/>
      <protection locked="0" hidden="1"/>
    </xf>
    <xf numFmtId="171" fontId="74" fillId="25" borderId="0" xfId="342" applyNumberFormat="1" applyFont="1" applyFill="1" applyBorder="1" applyAlignment="1" applyProtection="1">
      <alignment horizontal="right" vertical="center"/>
    </xf>
    <xf numFmtId="171" fontId="74" fillId="25" borderId="35" xfId="342" applyNumberFormat="1" applyFont="1" applyFill="1" applyBorder="1" applyAlignment="1" applyProtection="1">
      <alignment horizontal="right" vertical="center"/>
    </xf>
    <xf numFmtId="179" fontId="74" fillId="0" borderId="0" xfId="342" applyNumberFormat="1" applyFont="1" applyFill="1" applyBorder="1" applyAlignment="1" applyProtection="1">
      <alignment vertical="center"/>
    </xf>
    <xf numFmtId="179" fontId="72" fillId="0" borderId="0" xfId="342" applyNumberFormat="1" applyFont="1" applyFill="1" applyBorder="1" applyAlignment="1" applyProtection="1">
      <alignment vertical="center"/>
    </xf>
    <xf numFmtId="179" fontId="72" fillId="0" borderId="14" xfId="342" applyNumberFormat="1" applyFont="1" applyFill="1" applyBorder="1" applyAlignment="1" applyProtection="1">
      <alignment vertical="center"/>
    </xf>
    <xf numFmtId="179" fontId="72" fillId="0" borderId="18" xfId="342" applyNumberFormat="1" applyFont="1" applyFill="1" applyBorder="1" applyAlignment="1" applyProtection="1">
      <alignment vertical="center"/>
    </xf>
    <xf numFmtId="179" fontId="72" fillId="0" borderId="35" xfId="342" applyNumberFormat="1" applyFont="1" applyFill="1" applyBorder="1" applyAlignment="1" applyProtection="1">
      <alignment vertical="center"/>
    </xf>
    <xf numFmtId="179" fontId="74" fillId="0" borderId="10" xfId="342" applyNumberFormat="1" applyFont="1" applyFill="1" applyBorder="1" applyAlignment="1" applyProtection="1">
      <alignment vertical="center"/>
    </xf>
    <xf numFmtId="179" fontId="74" fillId="0" borderId="11" xfId="342" applyNumberFormat="1" applyFont="1" applyFill="1" applyBorder="1" applyAlignment="1" applyProtection="1">
      <alignment vertical="center"/>
    </xf>
    <xf numFmtId="179" fontId="74" fillId="25" borderId="11" xfId="342" applyNumberFormat="1" applyFont="1" applyFill="1" applyBorder="1" applyAlignment="1" applyProtection="1">
      <alignment vertical="center"/>
    </xf>
    <xf numFmtId="179" fontId="74" fillId="0" borderId="18" xfId="342" applyNumberFormat="1" applyFont="1" applyFill="1" applyBorder="1" applyAlignment="1" applyProtection="1">
      <alignment vertical="center"/>
    </xf>
    <xf numFmtId="179" fontId="74" fillId="0" borderId="35" xfId="342" applyNumberFormat="1" applyFont="1" applyFill="1" applyBorder="1" applyAlignment="1" applyProtection="1">
      <alignment vertical="center"/>
    </xf>
    <xf numFmtId="179" fontId="72" fillId="0" borderId="10" xfId="343" applyNumberFormat="1" applyFont="1" applyFill="1" applyBorder="1" applyAlignment="1" applyProtection="1">
      <alignment vertical="center"/>
    </xf>
    <xf numFmtId="179" fontId="62" fillId="0" borderId="0" xfId="343" applyNumberFormat="1" applyFont="1" applyFill="1" applyBorder="1" applyAlignment="1" applyProtection="1">
      <alignment vertical="center"/>
    </xf>
    <xf numFmtId="179" fontId="74" fillId="0" borderId="0" xfId="343" applyNumberFormat="1" applyFont="1" applyFill="1" applyBorder="1" applyAlignment="1" applyProtection="1">
      <alignment horizontal="right" vertical="center"/>
    </xf>
    <xf numFmtId="179" fontId="62" fillId="0" borderId="14" xfId="343" applyNumberFormat="1" applyFont="1" applyFill="1" applyBorder="1" applyAlignment="1" applyProtection="1">
      <alignment vertical="center"/>
    </xf>
    <xf numFmtId="179" fontId="72" fillId="0" borderId="0" xfId="343" applyNumberFormat="1" applyFont="1" applyFill="1" applyBorder="1" applyAlignment="1" applyProtection="1">
      <alignment vertical="center"/>
    </xf>
    <xf numFmtId="179" fontId="62" fillId="0" borderId="35" xfId="343" applyNumberFormat="1" applyFont="1" applyFill="1" applyBorder="1" applyAlignment="1" applyProtection="1">
      <alignment vertical="center"/>
    </xf>
    <xf numFmtId="179" fontId="74" fillId="0" borderId="0" xfId="343" applyNumberFormat="1" applyFont="1" applyFill="1" applyBorder="1" applyAlignment="1" applyProtection="1">
      <alignment vertical="center"/>
    </xf>
    <xf numFmtId="179" fontId="74" fillId="0" borderId="11" xfId="343" applyNumberFormat="1" applyFont="1" applyFill="1" applyBorder="1" applyAlignment="1" applyProtection="1">
      <alignment vertical="center"/>
    </xf>
    <xf numFmtId="179" fontId="74" fillId="0" borderId="14" xfId="342" applyNumberFormat="1" applyFont="1" applyFill="1" applyBorder="1" applyAlignment="1" applyProtection="1">
      <alignment vertical="center"/>
    </xf>
    <xf numFmtId="179" fontId="74" fillId="0" borderId="35" xfId="343" applyNumberFormat="1" applyFont="1" applyFill="1" applyBorder="1" applyAlignment="1" applyProtection="1">
      <alignment vertical="center"/>
    </xf>
    <xf numFmtId="179" fontId="74" fillId="0" borderId="10" xfId="343" applyNumberFormat="1" applyFont="1" applyFill="1" applyBorder="1" applyAlignment="1" applyProtection="1">
      <alignment vertical="center"/>
    </xf>
    <xf numFmtId="179" fontId="72" fillId="0" borderId="10" xfId="342" applyNumberFormat="1" applyFont="1" applyFill="1" applyBorder="1" applyAlignment="1" applyProtection="1">
      <alignment vertical="center"/>
    </xf>
    <xf numFmtId="179" fontId="72" fillId="0" borderId="11" xfId="342" applyNumberFormat="1" applyFont="1" applyFill="1" applyBorder="1" applyAlignment="1" applyProtection="1">
      <alignment vertical="center"/>
    </xf>
    <xf numFmtId="171" fontId="74" fillId="25" borderId="18" xfId="342" applyNumberFormat="1" applyFont="1" applyFill="1" applyBorder="1" applyAlignment="1" applyProtection="1">
      <alignment horizontal="right" vertical="center"/>
    </xf>
    <xf numFmtId="171" fontId="127" fillId="0" borderId="0" xfId="342" applyNumberFormat="1" applyFont="1" applyFill="1" applyBorder="1" applyAlignment="1" applyProtection="1">
      <alignment horizontal="right" vertical="center"/>
    </xf>
    <xf numFmtId="171" fontId="127" fillId="0" borderId="35" xfId="342" applyNumberFormat="1" applyFont="1" applyFill="1" applyBorder="1" applyAlignment="1" applyProtection="1">
      <alignment horizontal="right" vertical="center"/>
    </xf>
    <xf numFmtId="171" fontId="127" fillId="0" borderId="29" xfId="342" applyNumberFormat="1" applyFont="1" applyFill="1" applyBorder="1" applyAlignment="1" applyProtection="1">
      <alignment horizontal="right" vertical="center"/>
    </xf>
    <xf numFmtId="171" fontId="127" fillId="0" borderId="37" xfId="342" applyNumberFormat="1" applyFont="1" applyFill="1" applyBorder="1" applyAlignment="1" applyProtection="1">
      <alignment horizontal="right" vertical="center"/>
    </xf>
    <xf numFmtId="171" fontId="105" fillId="0" borderId="0" xfId="342" applyNumberFormat="1" applyFont="1" applyFill="1" applyBorder="1" applyAlignment="1" applyProtection="1">
      <alignment horizontal="right" vertical="center"/>
    </xf>
    <xf numFmtId="171" fontId="105" fillId="25" borderId="0" xfId="342" applyNumberFormat="1" applyFont="1" applyFill="1" applyBorder="1" applyAlignment="1" applyProtection="1">
      <alignment horizontal="right" vertical="center"/>
    </xf>
    <xf numFmtId="171" fontId="105" fillId="0" borderId="35" xfId="342" applyNumberFormat="1" applyFont="1" applyFill="1" applyBorder="1" applyAlignment="1" applyProtection="1">
      <alignment horizontal="right" vertical="center"/>
    </xf>
    <xf numFmtId="171" fontId="105" fillId="0" borderId="29" xfId="342" applyNumberFormat="1" applyFont="1" applyFill="1" applyBorder="1" applyAlignment="1" applyProtection="1">
      <alignment horizontal="right" vertical="center"/>
    </xf>
    <xf numFmtId="171" fontId="105" fillId="0" borderId="37" xfId="342" applyNumberFormat="1" applyFont="1" applyFill="1" applyBorder="1" applyAlignment="1" applyProtection="1">
      <alignment horizontal="right" vertical="center"/>
    </xf>
    <xf numFmtId="179" fontId="127" fillId="0" borderId="0" xfId="345" applyNumberFormat="1" applyFont="1" applyFill="1" applyBorder="1" applyAlignment="1" applyProtection="1">
      <alignment horizontal="right" vertical="center"/>
    </xf>
    <xf numFmtId="179" fontId="127" fillId="0" borderId="14" xfId="345" applyNumberFormat="1" applyFont="1" applyFill="1" applyBorder="1" applyAlignment="1" applyProtection="1">
      <alignment horizontal="right" vertical="center"/>
    </xf>
    <xf numFmtId="179" fontId="127" fillId="0" borderId="35" xfId="345" applyNumberFormat="1" applyFont="1" applyFill="1" applyBorder="1" applyAlignment="1" applyProtection="1">
      <alignment horizontal="right" vertical="center"/>
    </xf>
    <xf numFmtId="171" fontId="65" fillId="0" borderId="0" xfId="0" applyNumberFormat="1" applyFont="1" applyFill="1" applyBorder="1" applyAlignment="1" applyProtection="1">
      <alignment horizontal="right" vertical="center"/>
    </xf>
    <xf numFmtId="179" fontId="105" fillId="0" borderId="0" xfId="345" applyNumberFormat="1" applyFont="1" applyFill="1" applyBorder="1" applyAlignment="1" applyProtection="1">
      <alignment horizontal="right" vertical="center"/>
    </xf>
    <xf numFmtId="179" fontId="105" fillId="0" borderId="35" xfId="345" applyNumberFormat="1" applyFont="1" applyFill="1" applyBorder="1" applyAlignment="1" applyProtection="1">
      <alignment horizontal="right" vertical="center"/>
    </xf>
    <xf numFmtId="171" fontId="68" fillId="0" borderId="0" xfId="0" applyNumberFormat="1" applyFont="1" applyFill="1" applyBorder="1" applyAlignment="1" applyProtection="1">
      <alignment horizontal="right" vertical="center"/>
    </xf>
    <xf numFmtId="179" fontId="105" fillId="0" borderId="52" xfId="345" applyNumberFormat="1" applyFont="1" applyFill="1" applyBorder="1" applyAlignment="1" applyProtection="1">
      <alignment horizontal="right" vertical="center"/>
    </xf>
    <xf numFmtId="179" fontId="105" fillId="0" borderId="19" xfId="345" applyNumberFormat="1" applyFont="1" applyFill="1" applyBorder="1" applyAlignment="1" applyProtection="1">
      <alignment horizontal="right" vertical="center"/>
    </xf>
    <xf numFmtId="179" fontId="105" fillId="0" borderId="0" xfId="345" applyNumberFormat="1" applyFont="1" applyFill="1" applyAlignment="1" applyProtection="1">
      <alignment horizontal="right" vertical="center"/>
    </xf>
    <xf numFmtId="179" fontId="105" fillId="0" borderId="11" xfId="342" applyNumberFormat="1" applyFont="1" applyFill="1" applyBorder="1" applyAlignment="1" applyProtection="1">
      <alignment horizontal="right" vertical="center"/>
    </xf>
    <xf numFmtId="180" fontId="62" fillId="0" borderId="20" xfId="467" applyNumberFormat="1" applyFont="1" applyBorder="1" applyAlignment="1" applyProtection="1">
      <alignment horizontal="right"/>
    </xf>
    <xf numFmtId="180" fontId="62" fillId="0" borderId="18" xfId="467" applyNumberFormat="1" applyFont="1" applyFill="1" applyBorder="1" applyAlignment="1" applyProtection="1">
      <alignment horizontal="right"/>
    </xf>
    <xf numFmtId="180" fontId="62" fillId="0" borderId="20" xfId="467" applyNumberFormat="1" applyFont="1" applyFill="1" applyBorder="1" applyAlignment="1" applyProtection="1">
      <alignment horizontal="right"/>
    </xf>
    <xf numFmtId="180" fontId="63" fillId="0" borderId="20" xfId="467" applyNumberFormat="1" applyFont="1" applyBorder="1" applyAlignment="1" applyProtection="1">
      <alignment horizontal="right"/>
    </xf>
    <xf numFmtId="180" fontId="63" fillId="0" borderId="18" xfId="467" applyNumberFormat="1" applyFont="1" applyFill="1" applyBorder="1" applyAlignment="1" applyProtection="1">
      <alignment horizontal="right"/>
    </xf>
    <xf numFmtId="180" fontId="63" fillId="0" borderId="20" xfId="467" applyNumberFormat="1" applyFont="1" applyFill="1" applyBorder="1" applyAlignment="1" applyProtection="1">
      <alignment horizontal="right"/>
    </xf>
    <xf numFmtId="171" fontId="74" fillId="25" borderId="0" xfId="343" applyNumberFormat="1" applyFont="1" applyFill="1" applyBorder="1" applyAlignment="1" applyProtection="1">
      <alignment horizontal="right" vertical="center"/>
    </xf>
    <xf numFmtId="171" fontId="129" fillId="0" borderId="35" xfId="340" applyNumberFormat="1" applyFont="1" applyFill="1" applyBorder="1" applyAlignment="1" applyProtection="1">
      <alignment horizontal="right"/>
    </xf>
    <xf numFmtId="171" fontId="129" fillId="0" borderId="37" xfId="340" applyNumberFormat="1" applyFont="1" applyFill="1" applyBorder="1" applyAlignment="1" applyProtection="1">
      <alignment horizontal="right"/>
    </xf>
    <xf numFmtId="0" fontId="123" fillId="0" borderId="23" xfId="0" applyFont="1" applyBorder="1" applyAlignment="1" applyProtection="1">
      <alignment horizontal="center" vertical="center"/>
      <protection locked="0" hidden="1"/>
    </xf>
    <xf numFmtId="0" fontId="63" fillId="0" borderId="0" xfId="0" applyFont="1" applyFill="1" applyAlignment="1">
      <alignment horizontal="left"/>
    </xf>
    <xf numFmtId="0" fontId="63" fillId="0" borderId="0" xfId="0" quotePrefix="1" applyFont="1" applyFill="1" applyAlignment="1">
      <alignment horizontal="left"/>
    </xf>
    <xf numFmtId="0" fontId="63" fillId="0" borderId="0" xfId="0" applyFont="1" applyFill="1"/>
    <xf numFmtId="167" fontId="62" fillId="0" borderId="20" xfId="449" applyNumberFormat="1" applyFont="1" applyFill="1" applyBorder="1"/>
    <xf numFmtId="0" fontId="62" fillId="0" borderId="0" xfId="313" applyFont="1" applyFill="1" applyAlignment="1">
      <alignment horizontal="center"/>
    </xf>
    <xf numFmtId="167" fontId="62" fillId="0" borderId="23" xfId="449" applyNumberFormat="1" applyFont="1" applyFill="1" applyBorder="1"/>
    <xf numFmtId="167" fontId="62" fillId="0" borderId="42" xfId="449" applyNumberFormat="1" applyFont="1" applyFill="1" applyBorder="1"/>
    <xf numFmtId="167" fontId="62" fillId="0" borderId="15" xfId="449" applyNumberFormat="1" applyFont="1" applyFill="1" applyBorder="1"/>
    <xf numFmtId="167" fontId="62" fillId="0" borderId="14" xfId="449" applyNumberFormat="1" applyFont="1" applyFill="1" applyBorder="1"/>
    <xf numFmtId="3" fontId="91" fillId="0" borderId="53" xfId="0" applyNumberFormat="1" applyFont="1" applyFill="1" applyBorder="1" applyProtection="1"/>
    <xf numFmtId="3" fontId="63" fillId="0" borderId="23" xfId="449" applyNumberFormat="1" applyFont="1" applyFill="1" applyBorder="1"/>
    <xf numFmtId="3" fontId="63" fillId="0" borderId="37" xfId="449" applyNumberFormat="1" applyFont="1" applyFill="1" applyBorder="1"/>
    <xf numFmtId="0" fontId="120" fillId="0" borderId="0" xfId="0" applyFont="1" applyAlignment="1" applyProtection="1">
      <alignment horizontal="center"/>
      <protection locked="0" hidden="1"/>
    </xf>
    <xf numFmtId="165" fontId="65" fillId="0" borderId="20" xfId="339" applyFont="1" applyBorder="1" applyAlignment="1" applyProtection="1">
      <alignment horizontal="center"/>
    </xf>
    <xf numFmtId="165" fontId="65" fillId="0" borderId="53" xfId="339" applyFont="1" applyBorder="1" applyAlignment="1" applyProtection="1">
      <alignment horizontal="left"/>
    </xf>
    <xf numFmtId="0" fontId="65" fillId="0" borderId="22" xfId="0" applyFont="1" applyBorder="1" applyAlignment="1" applyProtection="1">
      <alignment horizontal="center"/>
    </xf>
    <xf numFmtId="165" fontId="65" fillId="0" borderId="66" xfId="339" quotePrefix="1" applyNumberFormat="1" applyFont="1" applyBorder="1" applyAlignment="1" applyProtection="1">
      <alignment horizontal="center"/>
    </xf>
    <xf numFmtId="167" fontId="63" fillId="0" borderId="15" xfId="450" applyNumberFormat="1" applyFont="1" applyFill="1" applyBorder="1" applyProtection="1"/>
    <xf numFmtId="167" fontId="63" fillId="0" borderId="26" xfId="339" applyNumberFormat="1" applyFont="1" applyFill="1" applyBorder="1" applyProtection="1"/>
    <xf numFmtId="165" fontId="51" fillId="0" borderId="0" xfId="339" applyFont="1" applyBorder="1"/>
    <xf numFmtId="167" fontId="51" fillId="0" borderId="0" xfId="339" applyNumberFormat="1" applyFont="1" applyBorder="1" applyProtection="1"/>
    <xf numFmtId="10" fontId="51" fillId="0" borderId="0" xfId="339" applyNumberFormat="1" applyFont="1" applyBorder="1" applyProtection="1"/>
    <xf numFmtId="3" fontId="107" fillId="0" borderId="0" xfId="313" applyNumberFormat="1" applyFont="1" applyFill="1" applyBorder="1" applyAlignment="1">
      <alignment vertical="center"/>
    </xf>
    <xf numFmtId="165" fontId="62" fillId="0" borderId="18" xfId="340" applyFont="1" applyBorder="1"/>
    <xf numFmtId="1" fontId="63" fillId="0" borderId="18" xfId="340" applyNumberFormat="1" applyFont="1" applyBorder="1"/>
    <xf numFmtId="1" fontId="63" fillId="0" borderId="18" xfId="340" applyNumberFormat="1" applyFont="1" applyFill="1" applyBorder="1"/>
    <xf numFmtId="1" fontId="63" fillId="0" borderId="18" xfId="346" applyNumberFormat="1" applyFont="1" applyBorder="1"/>
    <xf numFmtId="165" fontId="80" fillId="0" borderId="36" xfId="340" applyFont="1" applyBorder="1"/>
    <xf numFmtId="171" fontId="72" fillId="0" borderId="23" xfId="340" applyNumberFormat="1" applyFont="1" applyFill="1" applyBorder="1" applyAlignment="1" applyProtection="1">
      <alignment horizontal="right"/>
    </xf>
    <xf numFmtId="171" fontId="130" fillId="0" borderId="35" xfId="340" applyNumberFormat="1" applyFont="1" applyFill="1" applyBorder="1" applyAlignment="1" applyProtection="1">
      <alignment horizontal="right"/>
    </xf>
    <xf numFmtId="179" fontId="97" fillId="25" borderId="0" xfId="343" applyNumberFormat="1" applyFont="1" applyFill="1" applyBorder="1" applyAlignment="1" applyProtection="1">
      <alignment vertical="center"/>
    </xf>
    <xf numFmtId="179" fontId="105" fillId="0" borderId="14" xfId="342" applyNumberFormat="1" applyFont="1" applyFill="1" applyBorder="1" applyAlignment="1" applyProtection="1">
      <alignment horizontal="right" vertical="center"/>
    </xf>
    <xf numFmtId="49" fontId="63" fillId="25" borderId="18" xfId="483" applyNumberFormat="1" applyFont="1" applyFill="1" applyBorder="1" applyAlignment="1" applyProtection="1">
      <alignment horizontal="left"/>
    </xf>
    <xf numFmtId="165" fontId="63" fillId="25" borderId="0" xfId="483" quotePrefix="1" applyNumberFormat="1" applyFont="1" applyFill="1" applyBorder="1" applyAlignment="1" applyProtection="1">
      <alignment horizontal="center"/>
    </xf>
    <xf numFmtId="165" fontId="63" fillId="25" borderId="35" xfId="483" applyNumberFormat="1" applyFont="1" applyFill="1" applyBorder="1" applyAlignment="1" applyProtection="1">
      <alignment horizontal="left"/>
    </xf>
    <xf numFmtId="3" fontId="112" fillId="0" borderId="0" xfId="326" applyNumberFormat="1" applyFont="1" applyFill="1"/>
    <xf numFmtId="169" fontId="112" fillId="0" borderId="0" xfId="326" applyNumberFormat="1" applyFont="1" applyFill="1"/>
    <xf numFmtId="49" fontId="63" fillId="25" borderId="18" xfId="483" applyNumberFormat="1" applyFont="1" applyFill="1" applyBorder="1"/>
    <xf numFmtId="165" fontId="63" fillId="25" borderId="35" xfId="483" applyNumberFormat="1" applyFont="1" applyFill="1" applyBorder="1"/>
    <xf numFmtId="49" fontId="63" fillId="25" borderId="18" xfId="483" quotePrefix="1" applyNumberFormat="1" applyFont="1" applyFill="1" applyBorder="1"/>
    <xf numFmtId="169" fontId="112" fillId="0" borderId="0" xfId="326" applyNumberFormat="1" applyFont="1" applyFill="1" applyAlignment="1">
      <alignment vertical="center"/>
    </xf>
    <xf numFmtId="165" fontId="113" fillId="25" borderId="0" xfId="483" applyNumberFormat="1" applyFont="1" applyFill="1"/>
    <xf numFmtId="165" fontId="63" fillId="25" borderId="35" xfId="483" applyNumberFormat="1" applyFont="1" applyFill="1" applyBorder="1" applyAlignment="1">
      <alignment wrapText="1"/>
    </xf>
    <xf numFmtId="165" fontId="63" fillId="25" borderId="62" xfId="483" applyNumberFormat="1" applyFont="1" applyFill="1" applyBorder="1" applyAlignment="1">
      <alignment horizontal="center"/>
    </xf>
    <xf numFmtId="165" fontId="68" fillId="25" borderId="63" xfId="483" applyNumberFormat="1" applyFont="1" applyFill="1" applyBorder="1"/>
    <xf numFmtId="49" fontId="97" fillId="25" borderId="0" xfId="483" applyNumberFormat="1" applyFont="1" applyFill="1"/>
    <xf numFmtId="165" fontId="68" fillId="25" borderId="0" xfId="483" applyNumberFormat="1" applyFont="1" applyFill="1"/>
    <xf numFmtId="165" fontId="62" fillId="0" borderId="0" xfId="483" applyNumberFormat="1" applyFont="1" applyFill="1" applyAlignment="1">
      <alignment horizontal="center"/>
    </xf>
    <xf numFmtId="174" fontId="72" fillId="0" borderId="0" xfId="485" applyNumberFormat="1" applyFont="1" applyBorder="1"/>
    <xf numFmtId="174" fontId="72" fillId="0" borderId="14" xfId="485" applyNumberFormat="1" applyFont="1" applyBorder="1"/>
    <xf numFmtId="174" fontId="72" fillId="0" borderId="15" xfId="485" applyNumberFormat="1" applyFont="1" applyBorder="1"/>
    <xf numFmtId="174" fontId="72" fillId="0" borderId="0" xfId="485" applyNumberFormat="1" applyFont="1" applyBorder="1" applyProtection="1"/>
    <xf numFmtId="174" fontId="72" fillId="0" borderId="35" xfId="485" applyNumberFormat="1" applyFont="1" applyBorder="1" applyProtection="1"/>
    <xf numFmtId="1" fontId="63" fillId="0" borderId="20" xfId="485" applyNumberFormat="1" applyFont="1" applyBorder="1"/>
    <xf numFmtId="0" fontId="23" fillId="0" borderId="0" xfId="326"/>
    <xf numFmtId="165" fontId="113" fillId="0" borderId="20" xfId="485" applyNumberFormat="1" applyFont="1" applyBorder="1"/>
    <xf numFmtId="1" fontId="63" fillId="0" borderId="20" xfId="485" applyNumberFormat="1" applyFont="1" applyBorder="1" applyAlignment="1">
      <alignment wrapText="1"/>
    </xf>
    <xf numFmtId="1" fontId="63" fillId="0" borderId="20" xfId="486" applyNumberFormat="1" applyFont="1" applyBorder="1"/>
    <xf numFmtId="49" fontId="63" fillId="0" borderId="61" xfId="485" applyNumberFormat="1" applyFont="1" applyBorder="1"/>
    <xf numFmtId="165" fontId="80" fillId="0" borderId="0" xfId="485" applyNumberFormat="1" applyFont="1" applyFill="1" applyBorder="1"/>
    <xf numFmtId="4" fontId="80" fillId="0" borderId="0" xfId="485" applyNumberFormat="1" applyFont="1"/>
    <xf numFmtId="174" fontId="72" fillId="0" borderId="0" xfId="310" applyNumberFormat="1" applyFont="1" applyFill="1" applyBorder="1"/>
    <xf numFmtId="174" fontId="72" fillId="0" borderId="14" xfId="310" applyNumberFormat="1" applyFont="1" applyFill="1" applyBorder="1"/>
    <xf numFmtId="174" fontId="72" fillId="0" borderId="15" xfId="310" applyNumberFormat="1" applyFont="1" applyFill="1" applyBorder="1"/>
    <xf numFmtId="174" fontId="72" fillId="25" borderId="0" xfId="310" applyNumberFormat="1" applyFont="1" applyFill="1" applyBorder="1" applyProtection="1"/>
    <xf numFmtId="174" fontId="72" fillId="25" borderId="35" xfId="310" applyNumberFormat="1" applyFont="1" applyFill="1" applyBorder="1" applyProtection="1"/>
    <xf numFmtId="165" fontId="63" fillId="25" borderId="18" xfId="310" quotePrefix="1" applyNumberFormat="1" applyFont="1" applyFill="1" applyBorder="1" applyAlignment="1" applyProtection="1">
      <alignment horizontal="left"/>
    </xf>
    <xf numFmtId="165" fontId="63" fillId="25" borderId="0" xfId="310" quotePrefix="1" applyNumberFormat="1" applyFont="1" applyFill="1" applyBorder="1" applyAlignment="1" applyProtection="1">
      <alignment horizontal="center"/>
    </xf>
    <xf numFmtId="165" fontId="63" fillId="25" borderId="35" xfId="310" applyNumberFormat="1" applyFont="1" applyFill="1" applyBorder="1" applyAlignment="1" applyProtection="1">
      <alignment horizontal="left"/>
    </xf>
    <xf numFmtId="165" fontId="63" fillId="0" borderId="18" xfId="310" quotePrefix="1" applyNumberFormat="1" applyFont="1" applyFill="1" applyBorder="1" applyAlignment="1" applyProtection="1">
      <alignment horizontal="left"/>
    </xf>
    <xf numFmtId="165" fontId="63" fillId="0" borderId="0" xfId="310" applyNumberFormat="1" applyFont="1" applyFill="1" applyBorder="1" applyAlignment="1" applyProtection="1">
      <alignment horizontal="center"/>
    </xf>
    <xf numFmtId="165" fontId="63" fillId="0" borderId="35" xfId="310" applyNumberFormat="1" applyFont="1" applyFill="1" applyBorder="1" applyAlignment="1" applyProtection="1">
      <alignment horizontal="left"/>
    </xf>
    <xf numFmtId="165" fontId="63" fillId="0" borderId="0" xfId="310" quotePrefix="1" applyNumberFormat="1" applyFont="1" applyFill="1" applyBorder="1" applyAlignment="1" applyProtection="1">
      <alignment horizontal="center"/>
    </xf>
    <xf numFmtId="165" fontId="63" fillId="25" borderId="37" xfId="310" applyNumberFormat="1" applyFont="1" applyFill="1" applyBorder="1" applyAlignment="1" applyProtection="1">
      <alignment horizontal="left" wrapText="1"/>
    </xf>
    <xf numFmtId="3" fontId="67" fillId="0" borderId="42" xfId="449" quotePrefix="1" applyNumberFormat="1" applyFont="1" applyBorder="1" applyAlignment="1">
      <alignment horizontal="center" vertical="center"/>
    </xf>
    <xf numFmtId="2" fontId="51" fillId="0" borderId="0" xfId="449" applyNumberFormat="1" applyFont="1"/>
    <xf numFmtId="4" fontId="132" fillId="0" borderId="0" xfId="449" applyNumberFormat="1" applyFont="1"/>
    <xf numFmtId="176" fontId="51" fillId="0" borderId="0" xfId="449" applyNumberFormat="1" applyFont="1"/>
    <xf numFmtId="177" fontId="120" fillId="0" borderId="15" xfId="0" applyNumberFormat="1" applyFont="1" applyFill="1" applyBorder="1" applyAlignment="1" applyProtection="1">
      <alignment horizontal="right" vertical="center"/>
      <protection locked="0" hidden="1"/>
    </xf>
    <xf numFmtId="167" fontId="63" fillId="0" borderId="23" xfId="449" applyNumberFormat="1" applyFont="1" applyFill="1" applyBorder="1"/>
    <xf numFmtId="0" fontId="62" fillId="0" borderId="18" xfId="449" applyFont="1" applyBorder="1"/>
    <xf numFmtId="167" fontId="62" fillId="0" borderId="35" xfId="449" applyNumberFormat="1" applyFont="1" applyFill="1" applyBorder="1"/>
    <xf numFmtId="0" fontId="134" fillId="0" borderId="0" xfId="0" applyFont="1" applyProtection="1">
      <protection locked="0" hidden="1"/>
    </xf>
    <xf numFmtId="0" fontId="134" fillId="0" borderId="0" xfId="0" applyFont="1" applyBorder="1" applyProtection="1">
      <protection locked="0" hidden="1"/>
    </xf>
    <xf numFmtId="0" fontId="68" fillId="0" borderId="0" xfId="313" applyFont="1" applyFill="1"/>
    <xf numFmtId="0" fontId="120" fillId="0" borderId="15" xfId="0" applyFont="1" applyBorder="1" applyAlignment="1" applyProtection="1">
      <alignment horizontal="centerContinuous"/>
      <protection locked="0" hidden="1"/>
    </xf>
    <xf numFmtId="0" fontId="120" fillId="0" borderId="20" xfId="0" quotePrefix="1" applyFont="1" applyBorder="1" applyAlignment="1" applyProtection="1">
      <alignment horizontal="center" vertical="center"/>
      <protection locked="0" hidden="1"/>
    </xf>
    <xf numFmtId="20" fontId="120" fillId="0" borderId="20" xfId="0" quotePrefix="1" applyNumberFormat="1" applyFont="1" applyBorder="1" applyAlignment="1" applyProtection="1">
      <alignment horizontal="center" vertical="center"/>
      <protection locked="0" hidden="1"/>
    </xf>
    <xf numFmtId="0" fontId="124" fillId="0" borderId="23" xfId="0" applyFont="1" applyBorder="1" applyAlignment="1" applyProtection="1">
      <alignment horizontal="center"/>
      <protection locked="0" hidden="1"/>
    </xf>
    <xf numFmtId="165" fontId="63" fillId="0" borderId="0" xfId="483" quotePrefix="1" applyNumberFormat="1" applyFont="1" applyFill="1"/>
    <xf numFmtId="165" fontId="62" fillId="0" borderId="0" xfId="467" applyFont="1" applyAlignment="1">
      <alignment horizontal="center"/>
    </xf>
    <xf numFmtId="178" fontId="117" fillId="0" borderId="0" xfId="0" applyNumberFormat="1" applyFont="1" applyAlignment="1">
      <alignment horizontal="right"/>
    </xf>
    <xf numFmtId="178" fontId="116" fillId="0" borderId="0" xfId="0" applyNumberFormat="1" applyFont="1" applyAlignment="1">
      <alignment horizontal="right" vertical="center"/>
    </xf>
    <xf numFmtId="178" fontId="117" fillId="27" borderId="20" xfId="0" applyNumberFormat="1" applyFont="1" applyFill="1" applyBorder="1" applyAlignment="1">
      <alignment horizontal="right"/>
    </xf>
    <xf numFmtId="178" fontId="63" fillId="0" borderId="20" xfId="313" applyNumberFormat="1" applyFont="1" applyFill="1" applyBorder="1" applyAlignment="1">
      <alignment vertical="center"/>
    </xf>
    <xf numFmtId="178" fontId="72" fillId="25" borderId="0" xfId="341" applyNumberFormat="1" applyFont="1" applyFill="1" applyBorder="1" applyAlignment="1" applyProtection="1"/>
    <xf numFmtId="178" fontId="117" fillId="0" borderId="12" xfId="0" applyNumberFormat="1" applyFont="1" applyBorder="1" applyAlignment="1">
      <alignment horizontal="right" wrapText="1"/>
    </xf>
    <xf numFmtId="178" fontId="74" fillId="25" borderId="18" xfId="341" applyNumberFormat="1" applyFont="1" applyFill="1" applyBorder="1" applyAlignment="1" applyProtection="1"/>
    <xf numFmtId="178" fontId="116" fillId="0" borderId="0" xfId="0" applyNumberFormat="1" applyFont="1" applyBorder="1" applyAlignment="1">
      <alignment horizontal="right" wrapText="1"/>
    </xf>
    <xf numFmtId="178" fontId="74" fillId="25" borderId="36" xfId="341" applyNumberFormat="1" applyFont="1" applyFill="1" applyBorder="1" applyAlignment="1" applyProtection="1"/>
    <xf numFmtId="178" fontId="116" fillId="0" borderId="29" xfId="0" applyNumberFormat="1" applyFont="1" applyBorder="1" applyAlignment="1">
      <alignment horizontal="right" wrapText="1"/>
    </xf>
    <xf numFmtId="165" fontId="80" fillId="25" borderId="11" xfId="483" applyNumberFormat="1" applyFont="1" applyFill="1" applyBorder="1"/>
    <xf numFmtId="178" fontId="112" fillId="0" borderId="0" xfId="326" applyNumberFormat="1" applyFont="1" applyFill="1" applyAlignment="1">
      <alignment vertical="center"/>
    </xf>
    <xf numFmtId="178" fontId="112" fillId="0" borderId="0" xfId="326" applyNumberFormat="1" applyFont="1" applyFill="1"/>
    <xf numFmtId="178" fontId="112" fillId="0" borderId="35" xfId="326" applyNumberFormat="1" applyFont="1" applyFill="1" applyBorder="1"/>
    <xf numFmtId="178" fontId="63" fillId="0" borderId="35" xfId="483" applyNumberFormat="1" applyFont="1" applyFill="1" applyBorder="1" applyAlignment="1">
      <alignment vertical="center"/>
    </xf>
    <xf numFmtId="178" fontId="74" fillId="0" borderId="18" xfId="483" applyNumberFormat="1" applyFont="1" applyFill="1" applyBorder="1" applyAlignment="1" applyProtection="1">
      <alignment vertical="center"/>
    </xf>
    <xf numFmtId="178" fontId="112" fillId="0" borderId="35" xfId="326" applyNumberFormat="1" applyFont="1" applyFill="1" applyBorder="1" applyAlignment="1">
      <alignment vertical="center"/>
    </xf>
    <xf numFmtId="178" fontId="112" fillId="0" borderId="18" xfId="326" applyNumberFormat="1" applyFont="1" applyFill="1" applyBorder="1" applyAlignment="1">
      <alignment vertical="center"/>
    </xf>
    <xf numFmtId="178" fontId="112" fillId="0" borderId="63" xfId="326" applyNumberFormat="1" applyFont="1" applyFill="1" applyBorder="1"/>
    <xf numFmtId="178" fontId="114" fillId="0" borderId="29" xfId="326" applyNumberFormat="1" applyFont="1" applyFill="1" applyBorder="1"/>
    <xf numFmtId="178" fontId="63" fillId="0" borderId="37" xfId="483" applyNumberFormat="1" applyFont="1" applyFill="1" applyBorder="1" applyAlignment="1">
      <alignment vertical="center"/>
    </xf>
    <xf numFmtId="178" fontId="74" fillId="0" borderId="29" xfId="483" applyNumberFormat="1" applyFont="1" applyFill="1" applyBorder="1" applyAlignment="1" applyProtection="1">
      <alignment vertical="center"/>
    </xf>
    <xf numFmtId="178" fontId="112" fillId="0" borderId="37" xfId="326" applyNumberFormat="1" applyFont="1" applyFill="1" applyBorder="1" applyAlignment="1">
      <alignment vertical="center"/>
    </xf>
    <xf numFmtId="178" fontId="72" fillId="0" borderId="0" xfId="483" applyNumberFormat="1" applyFont="1" applyFill="1" applyBorder="1" applyAlignment="1">
      <alignment vertical="center"/>
    </xf>
    <xf numFmtId="178" fontId="72" fillId="0" borderId="20" xfId="483" applyNumberFormat="1" applyFont="1" applyFill="1" applyBorder="1" applyAlignment="1">
      <alignment vertical="center"/>
    </xf>
    <xf numFmtId="178" fontId="72" fillId="0" borderId="35" xfId="483" applyNumberFormat="1" applyFont="1" applyFill="1" applyBorder="1" applyAlignment="1">
      <alignment vertical="center"/>
    </xf>
    <xf numFmtId="178" fontId="81" fillId="0" borderId="0" xfId="483" applyNumberFormat="1" applyFont="1" applyFill="1" applyBorder="1" applyAlignment="1">
      <alignment vertical="center"/>
    </xf>
    <xf numFmtId="178" fontId="63" fillId="0" borderId="61" xfId="483" applyNumberFormat="1" applyFont="1" applyFill="1" applyBorder="1" applyAlignment="1">
      <alignment vertical="center"/>
    </xf>
    <xf numFmtId="178" fontId="63" fillId="0" borderId="62" xfId="483" applyNumberFormat="1" applyFont="1" applyFill="1" applyBorder="1" applyAlignment="1">
      <alignment vertical="center"/>
    </xf>
    <xf numFmtId="178" fontId="112" fillId="0" borderId="63" xfId="326" applyNumberFormat="1" applyFont="1" applyFill="1" applyBorder="1" applyAlignment="1">
      <alignment vertical="center"/>
    </xf>
    <xf numFmtId="178" fontId="63" fillId="0" borderId="63" xfId="483" applyNumberFormat="1" applyFont="1" applyFill="1" applyBorder="1" applyAlignment="1">
      <alignment vertical="center"/>
    </xf>
    <xf numFmtId="178" fontId="74" fillId="0" borderId="62" xfId="483" applyNumberFormat="1" applyFont="1" applyFill="1" applyBorder="1" applyAlignment="1" applyProtection="1">
      <alignment vertical="center"/>
    </xf>
    <xf numFmtId="178" fontId="74" fillId="0" borderId="36" xfId="484" applyNumberFormat="1" applyFont="1" applyFill="1" applyBorder="1" applyAlignment="1">
      <alignment horizontal="right" vertical="center" wrapText="1"/>
    </xf>
    <xf numFmtId="178" fontId="114" fillId="0" borderId="29" xfId="326" applyNumberFormat="1" applyFont="1" applyFill="1" applyBorder="1" applyAlignment="1">
      <alignment vertical="center"/>
    </xf>
    <xf numFmtId="169" fontId="112" fillId="0" borderId="0" xfId="326" applyNumberFormat="1" applyFont="1" applyFill="1" applyBorder="1"/>
    <xf numFmtId="169" fontId="112" fillId="0" borderId="0" xfId="326" applyNumberFormat="1" applyFont="1" applyFill="1" applyBorder="1" applyAlignment="1">
      <alignment vertical="center"/>
    </xf>
    <xf numFmtId="174" fontId="63" fillId="0" borderId="0" xfId="483" applyNumberFormat="1" applyFont="1" applyFill="1" applyBorder="1"/>
    <xf numFmtId="3" fontId="74" fillId="0" borderId="0" xfId="484" applyNumberFormat="1" applyFont="1" applyFill="1" applyBorder="1" applyAlignment="1">
      <alignment horizontal="right" wrapText="1"/>
    </xf>
    <xf numFmtId="165" fontId="80" fillId="0" borderId="0" xfId="483" applyNumberFormat="1" applyFont="1" applyFill="1" applyBorder="1" applyAlignment="1" applyProtection="1">
      <alignment horizontal="center"/>
    </xf>
    <xf numFmtId="178" fontId="72" fillId="0" borderId="0" xfId="485" applyNumberFormat="1" applyFont="1" applyFill="1" applyBorder="1"/>
    <xf numFmtId="178" fontId="72" fillId="0" borderId="35" xfId="485" applyNumberFormat="1" applyFont="1" applyFill="1" applyBorder="1"/>
    <xf numFmtId="178" fontId="63" fillId="0" borderId="35" xfId="485" applyNumberFormat="1" applyFont="1" applyFill="1" applyBorder="1"/>
    <xf numFmtId="178" fontId="74" fillId="0" borderId="18" xfId="485" applyNumberFormat="1" applyFont="1" applyFill="1" applyBorder="1" applyProtection="1"/>
    <xf numFmtId="178" fontId="74" fillId="0" borderId="18" xfId="485" applyNumberFormat="1" applyFont="1" applyFill="1" applyBorder="1" applyAlignment="1" applyProtection="1">
      <alignment vertical="center"/>
    </xf>
    <xf numFmtId="178" fontId="116" fillId="0" borderId="0" xfId="326" applyNumberFormat="1" applyFont="1" applyFill="1" applyBorder="1"/>
    <xf numFmtId="178" fontId="63" fillId="0" borderId="20" xfId="485" applyNumberFormat="1" applyFont="1" applyFill="1" applyBorder="1"/>
    <xf numFmtId="178" fontId="63" fillId="0" borderId="61" xfId="485" applyNumberFormat="1" applyFont="1" applyFill="1" applyBorder="1"/>
    <xf numFmtId="178" fontId="63" fillId="0" borderId="62" xfId="485" applyNumberFormat="1" applyFont="1" applyFill="1" applyBorder="1"/>
    <xf numFmtId="178" fontId="63" fillId="0" borderId="63" xfId="485" applyNumberFormat="1" applyFont="1" applyFill="1" applyBorder="1"/>
    <xf numFmtId="178" fontId="63" fillId="0" borderId="68" xfId="485" applyNumberFormat="1" applyFont="1" applyFill="1" applyBorder="1"/>
    <xf numFmtId="178" fontId="74" fillId="0" borderId="62" xfId="485" applyNumberFormat="1" applyFont="1" applyFill="1" applyBorder="1" applyProtection="1"/>
    <xf numFmtId="178" fontId="112" fillId="0" borderId="36" xfId="326" applyNumberFormat="1" applyFont="1" applyFill="1" applyBorder="1"/>
    <xf numFmtId="178" fontId="63" fillId="0" borderId="37" xfId="485" applyNumberFormat="1" applyFont="1" applyFill="1" applyBorder="1"/>
    <xf numFmtId="178" fontId="63" fillId="0" borderId="23" xfId="485" applyNumberFormat="1" applyFont="1" applyFill="1" applyBorder="1"/>
    <xf numFmtId="178" fontId="74" fillId="0" borderId="36" xfId="485" applyNumberFormat="1" applyFont="1" applyFill="1" applyBorder="1" applyAlignment="1" applyProtection="1">
      <alignment vertical="center"/>
    </xf>
    <xf numFmtId="178" fontId="112" fillId="0" borderId="37" xfId="326" applyNumberFormat="1" applyFont="1" applyFill="1" applyBorder="1"/>
    <xf numFmtId="178" fontId="72" fillId="0" borderId="0" xfId="310" applyNumberFormat="1" applyFont="1" applyFill="1" applyBorder="1" applyAlignment="1">
      <alignment vertical="center"/>
    </xf>
    <xf numFmtId="178" fontId="72" fillId="0" borderId="35" xfId="310" applyNumberFormat="1" applyFont="1" applyFill="1" applyBorder="1" applyAlignment="1">
      <alignment vertical="center"/>
    </xf>
    <xf numFmtId="178" fontId="72" fillId="25" borderId="0" xfId="310" applyNumberFormat="1" applyFont="1" applyFill="1" applyBorder="1" applyAlignment="1" applyProtection="1">
      <alignment vertical="center"/>
    </xf>
    <xf numFmtId="178" fontId="72" fillId="25" borderId="35" xfId="310" applyNumberFormat="1" applyFont="1" applyFill="1" applyBorder="1" applyAlignment="1" applyProtection="1">
      <alignment vertical="center"/>
    </xf>
    <xf numFmtId="178" fontId="116" fillId="0" borderId="0" xfId="310" applyNumberFormat="1" applyFont="1" applyFill="1" applyAlignment="1">
      <alignment vertical="center"/>
    </xf>
    <xf numFmtId="178" fontId="116" fillId="0" borderId="35" xfId="310" applyNumberFormat="1" applyFont="1" applyFill="1" applyBorder="1" applyAlignment="1">
      <alignment vertical="center"/>
    </xf>
    <xf numFmtId="178" fontId="116" fillId="0" borderId="18" xfId="310" applyNumberFormat="1" applyFont="1" applyFill="1" applyBorder="1" applyAlignment="1">
      <alignment vertical="center"/>
    </xf>
    <xf numFmtId="178" fontId="112" fillId="25" borderId="35" xfId="326" applyNumberFormat="1" applyFont="1" applyFill="1" applyBorder="1" applyAlignment="1">
      <alignment vertical="center"/>
    </xf>
    <xf numFmtId="178" fontId="74" fillId="25" borderId="18" xfId="310" applyNumberFormat="1" applyFont="1" applyFill="1" applyBorder="1" applyAlignment="1" applyProtection="1">
      <alignment vertical="center"/>
    </xf>
    <xf numFmtId="178" fontId="74" fillId="0" borderId="18" xfId="310" applyNumberFormat="1" applyFont="1" applyFill="1" applyBorder="1" applyAlignment="1" applyProtection="1">
      <alignment vertical="center"/>
    </xf>
    <xf numFmtId="178" fontId="74" fillId="25" borderId="36" xfId="310" applyNumberFormat="1" applyFont="1" applyFill="1" applyBorder="1" applyAlignment="1" applyProtection="1">
      <alignment vertical="center"/>
    </xf>
    <xf numFmtId="0" fontId="63" fillId="25" borderId="18" xfId="315" quotePrefix="1" applyNumberFormat="1" applyFont="1" applyFill="1" applyBorder="1" applyAlignment="1">
      <alignment horizontal="center"/>
    </xf>
    <xf numFmtId="178" fontId="117" fillId="0" borderId="0" xfId="315" applyNumberFormat="1" applyFont="1" applyFill="1"/>
    <xf numFmtId="178" fontId="72" fillId="0" borderId="35" xfId="315" applyNumberFormat="1" applyFont="1" applyFill="1" applyBorder="1"/>
    <xf numFmtId="178" fontId="72" fillId="25" borderId="18" xfId="315" applyNumberFormat="1" applyFont="1" applyFill="1" applyBorder="1" applyProtection="1"/>
    <xf numFmtId="178" fontId="118" fillId="25" borderId="35" xfId="326" applyNumberFormat="1" applyFont="1" applyFill="1" applyBorder="1" applyAlignment="1"/>
    <xf numFmtId="178" fontId="116" fillId="0" borderId="0" xfId="315" applyNumberFormat="1" applyFont="1" applyFill="1"/>
    <xf numFmtId="178" fontId="63" fillId="0" borderId="35" xfId="315" applyNumberFormat="1" applyFont="1" applyFill="1" applyBorder="1"/>
    <xf numFmtId="178" fontId="74" fillId="25" borderId="18" xfId="315" applyNumberFormat="1" applyFont="1" applyFill="1" applyBorder="1" applyProtection="1"/>
    <xf numFmtId="178" fontId="112" fillId="25" borderId="35" xfId="326" applyNumberFormat="1" applyFont="1" applyFill="1" applyBorder="1"/>
    <xf numFmtId="165" fontId="65" fillId="0" borderId="0" xfId="467" applyFont="1" applyBorder="1" applyAlignment="1" applyProtection="1">
      <alignment horizontal="center"/>
    </xf>
    <xf numFmtId="165" fontId="67" fillId="0" borderId="0" xfId="467" applyFont="1" applyBorder="1" applyAlignment="1" applyProtection="1">
      <alignment horizontal="center" vertical="center"/>
    </xf>
    <xf numFmtId="180" fontId="62" fillId="0" borderId="0" xfId="467" applyNumberFormat="1" applyFont="1" applyFill="1" applyBorder="1" applyAlignment="1" applyProtection="1">
      <alignment horizontal="right"/>
    </xf>
    <xf numFmtId="180" fontId="63" fillId="0" borderId="0" xfId="467" applyNumberFormat="1" applyFont="1" applyFill="1" applyBorder="1" applyAlignment="1" applyProtection="1">
      <alignment horizontal="right"/>
    </xf>
    <xf numFmtId="167" fontId="63" fillId="0" borderId="0" xfId="467" applyNumberFormat="1" applyFont="1" applyFill="1" applyBorder="1" applyAlignment="1" applyProtection="1">
      <alignment horizontal="right"/>
    </xf>
    <xf numFmtId="3" fontId="69" fillId="0" borderId="0" xfId="449" applyNumberFormat="1" applyFont="1"/>
    <xf numFmtId="166" fontId="62" fillId="0" borderId="14" xfId="449" applyNumberFormat="1" applyFont="1" applyBorder="1" applyAlignment="1">
      <alignment horizontal="right"/>
    </xf>
    <xf numFmtId="166" fontId="62" fillId="0" borderId="35" xfId="449" applyNumberFormat="1" applyFont="1" applyBorder="1" applyAlignment="1">
      <alignment horizontal="right"/>
    </xf>
    <xf numFmtId="166" fontId="63" fillId="0" borderId="35" xfId="449" applyNumberFormat="1" applyFont="1" applyBorder="1" applyAlignment="1">
      <alignment horizontal="right"/>
    </xf>
    <xf numFmtId="166" fontId="63" fillId="0" borderId="37" xfId="449" applyNumberFormat="1" applyFont="1" applyBorder="1" applyAlignment="1">
      <alignment horizontal="right"/>
    </xf>
    <xf numFmtId="0" fontId="51" fillId="0" borderId="0" xfId="449" applyFont="1" applyAlignment="1">
      <alignment horizontal="right"/>
    </xf>
    <xf numFmtId="0" fontId="113" fillId="25" borderId="18" xfId="483" applyNumberFormat="1" applyFont="1" applyFill="1" applyBorder="1" applyAlignment="1">
      <alignment horizontal="left"/>
    </xf>
    <xf numFmtId="165" fontId="113" fillId="25" borderId="0" xfId="483" applyNumberFormat="1" applyFont="1" applyFill="1" applyAlignment="1">
      <alignment horizontal="center"/>
    </xf>
    <xf numFmtId="166" fontId="135" fillId="0" borderId="11" xfId="339" applyNumberFormat="1" applyFont="1" applyFill="1" applyBorder="1" applyAlignment="1" applyProtection="1">
      <alignment horizontal="right"/>
    </xf>
    <xf numFmtId="182" fontId="62" fillId="0" borderId="37" xfId="449" applyNumberFormat="1" applyFont="1" applyFill="1" applyBorder="1"/>
    <xf numFmtId="182" fontId="62" fillId="0" borderId="14" xfId="449" applyNumberFormat="1" applyFont="1" applyFill="1" applyBorder="1"/>
    <xf numFmtId="182" fontId="62" fillId="0" borderId="35" xfId="449" applyNumberFormat="1" applyFont="1" applyFill="1" applyBorder="1"/>
    <xf numFmtId="182" fontId="62" fillId="0" borderId="10" xfId="449" applyNumberFormat="1" applyFont="1" applyFill="1" applyBorder="1"/>
    <xf numFmtId="182" fontId="62" fillId="0" borderId="15" xfId="449" applyNumberFormat="1" applyFont="1" applyFill="1" applyBorder="1"/>
    <xf numFmtId="182" fontId="63" fillId="0" borderId="35" xfId="449" applyNumberFormat="1" applyFont="1" applyFill="1" applyBorder="1"/>
    <xf numFmtId="182" fontId="63" fillId="0" borderId="20" xfId="449" applyNumberFormat="1" applyFont="1" applyFill="1" applyBorder="1"/>
    <xf numFmtId="182" fontId="63" fillId="0" borderId="37" xfId="449" applyNumberFormat="1" applyFont="1" applyFill="1" applyBorder="1"/>
    <xf numFmtId="182" fontId="63" fillId="0" borderId="20" xfId="339" applyNumberFormat="1" applyFont="1" applyFill="1" applyBorder="1" applyProtection="1"/>
    <xf numFmtId="182" fontId="63" fillId="0" borderId="38" xfId="339" applyNumberFormat="1" applyFont="1" applyFill="1" applyBorder="1" applyProtection="1"/>
    <xf numFmtId="182" fontId="63" fillId="0" borderId="23" xfId="339" applyNumberFormat="1" applyFont="1" applyFill="1" applyBorder="1" applyProtection="1"/>
    <xf numFmtId="182" fontId="63" fillId="0" borderId="22" xfId="339" applyNumberFormat="1" applyFont="1" applyFill="1" applyBorder="1" applyProtection="1"/>
    <xf numFmtId="182" fontId="76" fillId="0" borderId="22" xfId="339" applyNumberFormat="1" applyFont="1" applyFill="1" applyBorder="1" applyProtection="1"/>
    <xf numFmtId="181" fontId="51" fillId="0" borderId="0" xfId="449" applyNumberFormat="1" applyFont="1"/>
    <xf numFmtId="3" fontId="62" fillId="0" borderId="10" xfId="313" applyNumberFormat="1" applyFont="1" applyFill="1" applyBorder="1" applyAlignment="1">
      <alignment vertical="center"/>
    </xf>
    <xf numFmtId="3" fontId="62" fillId="0" borderId="11" xfId="313" applyNumberFormat="1" applyFont="1" applyFill="1" applyBorder="1" applyAlignment="1">
      <alignment vertical="center"/>
    </xf>
    <xf numFmtId="3" fontId="62" fillId="0" borderId="18" xfId="313" applyNumberFormat="1" applyFont="1" applyFill="1" applyBorder="1" applyAlignment="1">
      <alignment vertical="center"/>
    </xf>
    <xf numFmtId="3" fontId="62" fillId="0" borderId="0" xfId="313" applyNumberFormat="1" applyFont="1" applyFill="1" applyBorder="1" applyAlignment="1">
      <alignment vertical="center"/>
    </xf>
    <xf numFmtId="3" fontId="62" fillId="0" borderId="35" xfId="313" applyNumberFormat="1" applyFont="1" applyFill="1" applyBorder="1" applyAlignment="1">
      <alignment vertical="center"/>
    </xf>
    <xf numFmtId="3" fontId="63" fillId="0" borderId="18" xfId="313" applyNumberFormat="1" applyFont="1" applyFill="1" applyBorder="1" applyAlignment="1">
      <alignment vertical="center"/>
    </xf>
    <xf numFmtId="3" fontId="63" fillId="0" borderId="0" xfId="313" applyNumberFormat="1" applyFont="1" applyFill="1" applyBorder="1" applyAlignment="1">
      <alignment vertical="center"/>
    </xf>
    <xf numFmtId="3" fontId="63" fillId="0" borderId="35" xfId="313" applyNumberFormat="1" applyFont="1" applyFill="1" applyBorder="1" applyAlignment="1">
      <alignment vertical="center"/>
    </xf>
    <xf numFmtId="3" fontId="64" fillId="0" borderId="35" xfId="313" applyNumberFormat="1" applyFont="1" applyFill="1" applyBorder="1" applyAlignment="1">
      <alignment vertical="center"/>
    </xf>
    <xf numFmtId="3" fontId="62" fillId="0" borderId="36" xfId="313" applyNumberFormat="1" applyFont="1" applyFill="1" applyBorder="1" applyAlignment="1">
      <alignment vertical="center"/>
    </xf>
    <xf numFmtId="3" fontId="62" fillId="0" borderId="29" xfId="313" applyNumberFormat="1" applyFont="1" applyFill="1" applyBorder="1" applyAlignment="1">
      <alignment vertical="center"/>
    </xf>
    <xf numFmtId="3" fontId="62" fillId="0" borderId="37" xfId="313" applyNumberFormat="1" applyFont="1" applyFill="1" applyBorder="1" applyAlignment="1">
      <alignment vertical="center"/>
    </xf>
    <xf numFmtId="3" fontId="62" fillId="0" borderId="0" xfId="313" applyNumberFormat="1" applyFont="1" applyFill="1" applyAlignment="1">
      <alignment vertical="center"/>
    </xf>
    <xf numFmtId="3" fontId="63" fillId="0" borderId="0" xfId="313" applyNumberFormat="1" applyFont="1" applyFill="1" applyAlignment="1">
      <alignment vertical="center"/>
    </xf>
    <xf numFmtId="3" fontId="37" fillId="0" borderId="0" xfId="313" applyNumberFormat="1" applyFill="1" applyAlignment="1">
      <alignment vertical="center"/>
    </xf>
    <xf numFmtId="182" fontId="62" fillId="0" borderId="42" xfId="449" applyNumberFormat="1" applyFont="1" applyFill="1" applyBorder="1"/>
    <xf numFmtId="182" fontId="62" fillId="0" borderId="23" xfId="449" applyNumberFormat="1" applyFont="1" applyFill="1" applyBorder="1"/>
    <xf numFmtId="182" fontId="51" fillId="0" borderId="20" xfId="449" applyNumberFormat="1" applyFont="1" applyBorder="1"/>
    <xf numFmtId="182" fontId="63" fillId="0" borderId="23" xfId="449" applyNumberFormat="1" applyFont="1" applyFill="1" applyBorder="1"/>
    <xf numFmtId="165" fontId="100" fillId="0" borderId="0" xfId="485" applyNumberFormat="1" applyFont="1" applyFill="1" applyBorder="1"/>
    <xf numFmtId="179" fontId="138" fillId="0" borderId="0" xfId="0" applyNumberFormat="1" applyFont="1" applyAlignment="1">
      <alignment horizontal="center" vertical="center"/>
    </xf>
    <xf numFmtId="165" fontId="68" fillId="0" borderId="0" xfId="340" applyFont="1"/>
    <xf numFmtId="0" fontId="62" fillId="0" borderId="23" xfId="449" quotePrefix="1" applyFont="1" applyBorder="1" applyAlignment="1">
      <alignment vertical="top"/>
    </xf>
    <xf numFmtId="3" fontId="65" fillId="0" borderId="27" xfId="449" applyNumberFormat="1" applyFont="1" applyBorder="1" applyAlignment="1">
      <alignment horizontal="centerContinuous" vertical="top"/>
    </xf>
    <xf numFmtId="182" fontId="51" fillId="0" borderId="20" xfId="449" applyNumberFormat="1" applyFont="1" applyBorder="1" applyAlignment="1">
      <alignment horizontal="right" vertical="top"/>
    </xf>
    <xf numFmtId="3" fontId="62" fillId="0" borderId="18" xfId="313" applyNumberFormat="1" applyFont="1" applyFill="1" applyBorder="1" applyAlignment="1">
      <alignment horizontal="right" vertical="center"/>
    </xf>
    <xf numFmtId="166" fontId="62" fillId="0" borderId="10" xfId="0" applyNumberFormat="1" applyFont="1" applyFill="1" applyBorder="1" applyAlignment="1" applyProtection="1">
      <alignment vertical="center"/>
      <protection locked="0" hidden="1"/>
    </xf>
    <xf numFmtId="166" fontId="62" fillId="0" borderId="18" xfId="0" applyNumberFormat="1" applyFont="1" applyFill="1" applyBorder="1" applyAlignment="1" applyProtection="1">
      <alignment vertical="center"/>
      <protection locked="0" hidden="1"/>
    </xf>
    <xf numFmtId="166" fontId="63" fillId="0" borderId="18" xfId="0" applyNumberFormat="1" applyFont="1" applyFill="1" applyBorder="1" applyAlignment="1" applyProtection="1">
      <alignment vertical="center"/>
      <protection locked="0" hidden="1"/>
    </xf>
    <xf numFmtId="166" fontId="62" fillId="0" borderId="36" xfId="0" applyNumberFormat="1" applyFont="1" applyFill="1" applyBorder="1" applyAlignment="1" applyProtection="1">
      <alignment vertical="center"/>
      <protection locked="0" hidden="1"/>
    </xf>
    <xf numFmtId="166" fontId="62" fillId="0" borderId="35" xfId="0" applyNumberFormat="1" applyFont="1" applyFill="1" applyBorder="1" applyAlignment="1" applyProtection="1">
      <alignment vertical="center"/>
      <protection locked="0" hidden="1"/>
    </xf>
    <xf numFmtId="166" fontId="63" fillId="0" borderId="35" xfId="0" applyNumberFormat="1" applyFont="1" applyFill="1" applyBorder="1" applyAlignment="1" applyProtection="1">
      <alignment vertical="center"/>
      <protection locked="0" hidden="1"/>
    </xf>
    <xf numFmtId="0" fontId="123" fillId="0" borderId="35" xfId="0" applyFont="1" applyBorder="1" applyAlignment="1" applyProtection="1">
      <alignment horizontal="center" vertical="center"/>
      <protection locked="0" hidden="1"/>
    </xf>
    <xf numFmtId="167" fontId="63" fillId="0" borderId="20" xfId="339" applyNumberFormat="1" applyFont="1" applyFill="1" applyBorder="1" applyProtection="1"/>
    <xf numFmtId="167" fontId="63" fillId="0" borderId="10" xfId="450" applyNumberFormat="1" applyFont="1" applyBorder="1" applyAlignment="1" applyProtection="1"/>
    <xf numFmtId="167" fontId="63" fillId="0" borderId="20" xfId="450" applyNumberFormat="1" applyFont="1" applyFill="1" applyBorder="1" applyProtection="1"/>
    <xf numFmtId="167" fontId="63" fillId="0" borderId="35" xfId="339" applyNumberFormat="1" applyFont="1" applyFill="1" applyBorder="1" applyProtection="1"/>
    <xf numFmtId="167" fontId="63" fillId="0" borderId="40" xfId="339" applyNumberFormat="1" applyFont="1" applyFill="1" applyBorder="1" applyProtection="1"/>
    <xf numFmtId="3" fontId="37" fillId="0" borderId="0" xfId="313" applyNumberFormat="1" applyFill="1"/>
    <xf numFmtId="178" fontId="63" fillId="0" borderId="23" xfId="313" applyNumberFormat="1" applyFont="1" applyFill="1" applyBorder="1" applyAlignment="1">
      <alignment vertical="center"/>
    </xf>
    <xf numFmtId="0" fontId="112" fillId="0" borderId="0" xfId="0" applyFont="1" applyFill="1" applyAlignment="1" applyProtection="1">
      <alignment horizontal="right"/>
    </xf>
    <xf numFmtId="0" fontId="112" fillId="0" borderId="0" xfId="0" applyFont="1" applyFill="1" applyAlignment="1" applyProtection="1">
      <alignment horizontal="left"/>
    </xf>
    <xf numFmtId="0" fontId="112" fillId="0" borderId="0" xfId="0" applyFont="1" applyFill="1"/>
    <xf numFmtId="0" fontId="136" fillId="0" borderId="0" xfId="0" applyFont="1" applyFill="1" applyAlignment="1" applyProtection="1">
      <alignment horizontal="right"/>
    </xf>
    <xf numFmtId="0" fontId="62" fillId="0" borderId="23" xfId="449" quotePrefix="1" applyFont="1" applyBorder="1" applyAlignment="1">
      <alignment wrapText="1"/>
    </xf>
    <xf numFmtId="165" fontId="63" fillId="0" borderId="21" xfId="339" quotePrefix="1" applyFont="1" applyBorder="1" applyAlignment="1" applyProtection="1">
      <alignment horizontal="left" wrapText="1"/>
    </xf>
    <xf numFmtId="3" fontId="62" fillId="0" borderId="10" xfId="313" applyNumberFormat="1" applyFont="1" applyFill="1" applyBorder="1"/>
    <xf numFmtId="3" fontId="63" fillId="0" borderId="18" xfId="313" applyNumberFormat="1" applyFont="1" applyFill="1" applyBorder="1"/>
    <xf numFmtId="3" fontId="62" fillId="0" borderId="18" xfId="313" applyNumberFormat="1" applyFont="1" applyFill="1" applyBorder="1"/>
    <xf numFmtId="3" fontId="62" fillId="0" borderId="36" xfId="313" applyNumberFormat="1" applyFont="1" applyFill="1" applyBorder="1"/>
    <xf numFmtId="0" fontId="123" fillId="0" borderId="45" xfId="0" applyFont="1" applyBorder="1" applyAlignment="1" applyProtection="1">
      <alignment horizontal="center" vertical="center"/>
      <protection locked="0" hidden="1"/>
    </xf>
    <xf numFmtId="182" fontId="63" fillId="0" borderId="35" xfId="449" applyNumberFormat="1" applyFont="1" applyFill="1" applyBorder="1" applyAlignment="1">
      <alignment horizontal="right"/>
    </xf>
    <xf numFmtId="177" fontId="120" fillId="0" borderId="0" xfId="0" applyNumberFormat="1" applyFont="1" applyBorder="1" applyAlignment="1" applyProtection="1">
      <alignment vertical="center"/>
      <protection locked="0" hidden="1"/>
    </xf>
    <xf numFmtId="177" fontId="119" fillId="0" borderId="0" xfId="0" applyNumberFormat="1" applyFont="1" applyBorder="1" applyAlignment="1" applyProtection="1">
      <alignment vertical="center"/>
      <protection locked="0" hidden="1"/>
    </xf>
    <xf numFmtId="177" fontId="120" fillId="25" borderId="0" xfId="0" applyNumberFormat="1" applyFont="1" applyFill="1" applyBorder="1" applyAlignment="1" applyProtection="1">
      <alignment vertical="center"/>
      <protection locked="0" hidden="1"/>
    </xf>
    <xf numFmtId="0" fontId="123" fillId="0" borderId="27" xfId="0" applyFont="1" applyBorder="1" applyAlignment="1" applyProtection="1">
      <alignment horizontal="center" vertical="center"/>
      <protection locked="0" hidden="1"/>
    </xf>
    <xf numFmtId="176" fontId="69" fillId="0" borderId="0" xfId="449" applyNumberFormat="1" applyFont="1"/>
    <xf numFmtId="165" fontId="68" fillId="0" borderId="0" xfId="483" quotePrefix="1" applyNumberFormat="1" applyFont="1" applyFill="1"/>
    <xf numFmtId="184" fontId="116" fillId="0" borderId="0" xfId="0" applyNumberFormat="1" applyFont="1" applyAlignment="1">
      <alignment horizontal="right" vertical="center"/>
    </xf>
    <xf numFmtId="184" fontId="117" fillId="0" borderId="0" xfId="0" applyNumberFormat="1" applyFont="1" applyAlignment="1">
      <alignment horizontal="right"/>
    </xf>
    <xf numFmtId="184" fontId="86" fillId="0" borderId="29" xfId="340" applyNumberFormat="1" applyFont="1" applyFill="1" applyBorder="1" applyAlignment="1" applyProtection="1"/>
    <xf numFmtId="1" fontId="63" fillId="0" borderId="20" xfId="485" applyNumberFormat="1" applyFont="1" applyFill="1" applyBorder="1"/>
    <xf numFmtId="165" fontId="63" fillId="25" borderId="0" xfId="310" quotePrefix="1" applyNumberFormat="1" applyFont="1" applyFill="1" applyBorder="1" applyAlignment="1" applyProtection="1">
      <alignment horizontal="center" vertical="center"/>
    </xf>
    <xf numFmtId="165" fontId="63" fillId="25" borderId="0" xfId="483" quotePrefix="1" applyNumberFormat="1" applyFont="1" applyFill="1" applyBorder="1" applyAlignment="1" applyProtection="1">
      <alignment horizontal="center" vertical="center" wrapText="1"/>
    </xf>
    <xf numFmtId="165" fontId="63" fillId="25" borderId="35" xfId="483" applyNumberFormat="1" applyFont="1" applyFill="1" applyBorder="1" applyAlignment="1" applyProtection="1">
      <alignment wrapText="1"/>
    </xf>
    <xf numFmtId="49" fontId="63" fillId="25" borderId="18" xfId="483" applyNumberFormat="1" applyFont="1" applyFill="1" applyBorder="1" applyAlignment="1">
      <alignment vertical="center" wrapText="1"/>
    </xf>
    <xf numFmtId="165" fontId="63" fillId="25" borderId="18" xfId="310" quotePrefix="1" applyNumberFormat="1" applyFont="1" applyFill="1" applyBorder="1" applyAlignment="1" applyProtection="1">
      <alignment horizontal="left" vertical="center"/>
    </xf>
    <xf numFmtId="167" fontId="63" fillId="0" borderId="20" xfId="339" applyNumberFormat="1" applyFont="1" applyFill="1" applyBorder="1" applyProtection="1"/>
    <xf numFmtId="167" fontId="63" fillId="0" borderId="20" xfId="339" applyNumberFormat="1" applyFont="1" applyFill="1" applyBorder="1" applyProtection="1"/>
    <xf numFmtId="165" fontId="80" fillId="25" borderId="0" xfId="483" applyNumberFormat="1" applyFont="1" applyFill="1" applyAlignment="1" applyProtection="1">
      <alignment horizontal="center"/>
    </xf>
    <xf numFmtId="169" fontId="112" fillId="0" borderId="0" xfId="326" applyNumberFormat="1" applyFont="1" applyFill="1"/>
    <xf numFmtId="165" fontId="81" fillId="25" borderId="0" xfId="483" applyNumberFormat="1" applyFont="1" applyFill="1"/>
    <xf numFmtId="165" fontId="63" fillId="25" borderId="35" xfId="483" applyNumberFormat="1" applyFont="1" applyFill="1" applyBorder="1" applyAlignment="1" applyProtection="1">
      <alignment horizontal="left" vertical="center" wrapText="1"/>
    </xf>
    <xf numFmtId="165" fontId="80" fillId="25" borderId="0" xfId="310" applyNumberFormat="1" applyFont="1" applyFill="1"/>
    <xf numFmtId="165" fontId="81" fillId="25" borderId="0" xfId="310" applyNumberFormat="1" applyFont="1" applyFill="1"/>
    <xf numFmtId="0" fontId="123" fillId="0" borderId="27" xfId="0" applyFont="1" applyBorder="1" applyAlignment="1" applyProtection="1">
      <alignment horizontal="center" vertical="center"/>
      <protection locked="0" hidden="1"/>
    </xf>
    <xf numFmtId="0" fontId="62" fillId="0" borderId="14" xfId="313" applyFont="1" applyFill="1" applyBorder="1" applyAlignment="1">
      <alignment horizontal="center" vertical="center"/>
    </xf>
    <xf numFmtId="177" fontId="120" fillId="0" borderId="15" xfId="0" applyNumberFormat="1" applyFont="1" applyBorder="1" applyAlignment="1" applyProtection="1">
      <alignment vertical="center"/>
      <protection locked="0" hidden="1"/>
    </xf>
    <xf numFmtId="0" fontId="119" fillId="0" borderId="23" xfId="0" applyFont="1" applyBorder="1" applyProtection="1">
      <protection locked="0" hidden="1"/>
    </xf>
    <xf numFmtId="0" fontId="62" fillId="0" borderId="0" xfId="449" applyFont="1" applyFill="1" applyAlignment="1"/>
    <xf numFmtId="3" fontId="63" fillId="0" borderId="0" xfId="449" applyNumberFormat="1" applyFont="1" applyFill="1" applyAlignment="1"/>
    <xf numFmtId="0" fontId="51" fillId="0" borderId="0" xfId="449" applyFont="1" applyFill="1"/>
    <xf numFmtId="0" fontId="63" fillId="0" borderId="0" xfId="449" quotePrefix="1" applyFont="1" applyFill="1" applyAlignment="1"/>
    <xf numFmtId="0" fontId="62" fillId="0" borderId="0" xfId="449" applyFont="1" applyFill="1" applyAlignment="1">
      <alignment horizontal="centerContinuous" vertical="center"/>
    </xf>
    <xf numFmtId="0" fontId="63" fillId="0" borderId="0" xfId="449" quotePrefix="1" applyFont="1" applyFill="1" applyAlignment="1">
      <alignment horizontal="centerContinuous"/>
    </xf>
    <xf numFmtId="3" fontId="63" fillId="0" borderId="0" xfId="449" applyNumberFormat="1" applyFont="1" applyFill="1" applyAlignment="1">
      <alignment horizontal="centerContinuous"/>
    </xf>
    <xf numFmtId="0" fontId="63" fillId="0" borderId="0" xfId="449" applyFont="1" applyFill="1"/>
    <xf numFmtId="3" fontId="63" fillId="0" borderId="0" xfId="449" applyNumberFormat="1" applyFont="1" applyFill="1" applyBorder="1"/>
    <xf numFmtId="3" fontId="63" fillId="0" borderId="0" xfId="449" applyNumberFormat="1" applyFont="1" applyFill="1"/>
    <xf numFmtId="3" fontId="62" fillId="0" borderId="0" xfId="449" applyNumberFormat="1" applyFont="1" applyFill="1" applyAlignment="1">
      <alignment horizontal="centerContinuous"/>
    </xf>
    <xf numFmtId="3" fontId="65" fillId="0" borderId="0" xfId="449" applyNumberFormat="1" applyFont="1" applyFill="1" applyAlignment="1">
      <alignment horizontal="centerContinuous"/>
    </xf>
    <xf numFmtId="0" fontId="68" fillId="0" borderId="15" xfId="449" applyFont="1" applyFill="1" applyBorder="1"/>
    <xf numFmtId="0" fontId="65" fillId="0" borderId="15" xfId="449" applyFont="1" applyFill="1" applyBorder="1" applyAlignment="1">
      <alignment horizontal="centerContinuous" vertical="top"/>
    </xf>
    <xf numFmtId="3" fontId="65" fillId="0" borderId="42" xfId="449" applyNumberFormat="1" applyFont="1" applyFill="1" applyBorder="1" applyAlignment="1">
      <alignment horizontal="centerContinuous" vertical="top"/>
    </xf>
    <xf numFmtId="3" fontId="65" fillId="0" borderId="42" xfId="449" applyNumberFormat="1" applyFont="1" applyFill="1" applyBorder="1" applyAlignment="1">
      <alignment horizontal="centerContinuous"/>
    </xf>
    <xf numFmtId="3" fontId="65" fillId="0" borderId="28" xfId="449" applyNumberFormat="1" applyFont="1" applyFill="1" applyBorder="1" applyAlignment="1">
      <alignment horizontal="centerContinuous" vertical="top"/>
    </xf>
    <xf numFmtId="3" fontId="65" fillId="0" borderId="28" xfId="449" applyNumberFormat="1" applyFont="1" applyFill="1" applyBorder="1" applyAlignment="1">
      <alignment horizontal="centerContinuous"/>
    </xf>
    <xf numFmtId="3" fontId="65" fillId="0" borderId="45" xfId="449" applyNumberFormat="1" applyFont="1" applyFill="1" applyBorder="1" applyAlignment="1">
      <alignment horizontal="centerContinuous"/>
    </xf>
    <xf numFmtId="0" fontId="65" fillId="0" borderId="20" xfId="449" applyFont="1" applyFill="1" applyBorder="1" applyAlignment="1">
      <alignment horizontal="center"/>
    </xf>
    <xf numFmtId="0" fontId="65" fillId="0" borderId="20" xfId="449" applyFont="1" applyFill="1" applyBorder="1" applyAlignment="1">
      <alignment horizontal="centerContinuous"/>
    </xf>
    <xf numFmtId="3" fontId="65" fillId="0" borderId="35" xfId="449" applyNumberFormat="1" applyFont="1" applyFill="1" applyBorder="1" applyAlignment="1">
      <alignment horizontal="center"/>
    </xf>
    <xf numFmtId="3" fontId="65" fillId="0" borderId="15" xfId="449" quotePrefix="1" applyNumberFormat="1" applyFont="1" applyFill="1" applyBorder="1" applyAlignment="1">
      <alignment horizontal="center"/>
    </xf>
    <xf numFmtId="0" fontId="65" fillId="0" borderId="23" xfId="449" applyFont="1" applyFill="1" applyBorder="1"/>
    <xf numFmtId="0" fontId="65" fillId="0" borderId="23" xfId="449" applyFont="1" applyFill="1" applyBorder="1" applyAlignment="1">
      <alignment horizontal="centerContinuous"/>
    </xf>
    <xf numFmtId="3" fontId="65" fillId="0" borderId="35" xfId="449" quotePrefix="1" applyNumberFormat="1" applyFont="1" applyFill="1" applyBorder="1" applyAlignment="1">
      <alignment horizontal="center"/>
    </xf>
    <xf numFmtId="3" fontId="65" fillId="0" borderId="20" xfId="449" quotePrefix="1" applyNumberFormat="1" applyFont="1" applyFill="1" applyBorder="1" applyAlignment="1">
      <alignment horizontal="center"/>
    </xf>
    <xf numFmtId="0" fontId="67" fillId="0" borderId="23" xfId="449" quotePrefix="1" applyFont="1" applyFill="1" applyBorder="1" applyAlignment="1">
      <alignment horizontal="center" vertical="center"/>
    </xf>
    <xf numFmtId="0" fontId="67" fillId="0" borderId="42" xfId="449" quotePrefix="1" applyFont="1" applyFill="1" applyBorder="1" applyAlignment="1">
      <alignment horizontal="center" vertical="center"/>
    </xf>
    <xf numFmtId="3" fontId="67" fillId="0" borderId="45" xfId="449" quotePrefix="1" applyNumberFormat="1" applyFont="1" applyFill="1" applyBorder="1" applyAlignment="1">
      <alignment horizontal="center" vertical="center"/>
    </xf>
    <xf numFmtId="3" fontId="67" fillId="0" borderId="42" xfId="449" quotePrefix="1" applyNumberFormat="1" applyFont="1" applyFill="1" applyBorder="1" applyAlignment="1">
      <alignment horizontal="center" vertical="center"/>
    </xf>
    <xf numFmtId="0" fontId="51" fillId="0" borderId="0" xfId="449" applyFont="1" applyFill="1" applyAlignment="1">
      <alignment horizontal="center" vertical="center"/>
    </xf>
    <xf numFmtId="0" fontId="62" fillId="0" borderId="15" xfId="449" applyFont="1" applyFill="1" applyBorder="1"/>
    <xf numFmtId="167" fontId="63" fillId="0" borderId="20" xfId="449" applyNumberFormat="1" applyFont="1" applyFill="1" applyBorder="1" applyAlignment="1">
      <alignment horizontal="right"/>
    </xf>
    <xf numFmtId="166" fontId="63" fillId="0" borderId="15" xfId="449" applyNumberFormat="1" applyFont="1" applyFill="1" applyBorder="1"/>
    <xf numFmtId="0" fontId="62" fillId="0" borderId="20" xfId="449" applyFont="1" applyFill="1" applyBorder="1"/>
    <xf numFmtId="166" fontId="63" fillId="0" borderId="18" xfId="449" applyNumberFormat="1" applyFont="1" applyFill="1" applyBorder="1"/>
    <xf numFmtId="166" fontId="63" fillId="0" borderId="20" xfId="449" applyNumberFormat="1" applyFont="1" applyFill="1" applyBorder="1"/>
    <xf numFmtId="166" fontId="63" fillId="0" borderId="35" xfId="449" applyNumberFormat="1" applyFont="1" applyFill="1" applyBorder="1"/>
    <xf numFmtId="0" fontId="62" fillId="0" borderId="23" xfId="449" applyFont="1" applyFill="1" applyBorder="1"/>
    <xf numFmtId="167" fontId="63" fillId="0" borderId="37" xfId="449" applyNumberFormat="1" applyFont="1" applyFill="1" applyBorder="1"/>
    <xf numFmtId="166" fontId="63" fillId="0" borderId="23" xfId="449" applyNumberFormat="1" applyFont="1" applyFill="1" applyBorder="1"/>
    <xf numFmtId="166" fontId="63" fillId="0" borderId="36" xfId="449" applyNumberFormat="1" applyFont="1" applyFill="1" applyBorder="1"/>
    <xf numFmtId="0" fontId="98" fillId="0" borderId="0" xfId="452"/>
    <xf numFmtId="0" fontId="98" fillId="0" borderId="0" xfId="452" applyFill="1"/>
    <xf numFmtId="10" fontId="63" fillId="0" borderId="23" xfId="449" applyNumberFormat="1" applyFont="1" applyFill="1" applyBorder="1"/>
    <xf numFmtId="3" fontId="91" fillId="0" borderId="0" xfId="452" applyNumberFormat="1" applyFont="1" applyBorder="1" applyAlignment="1">
      <alignment horizontal="left" vertical="top" wrapText="1"/>
    </xf>
    <xf numFmtId="3" fontId="91" fillId="0" borderId="0" xfId="452" applyNumberFormat="1" applyFont="1" applyAlignment="1">
      <alignment vertical="top" wrapText="1"/>
    </xf>
    <xf numFmtId="3" fontId="63" fillId="0" borderId="0" xfId="452" applyNumberFormat="1" applyFont="1" applyAlignment="1">
      <alignment horizontal="right" vertical="top" wrapText="1"/>
    </xf>
    <xf numFmtId="3" fontId="88" fillId="0" borderId="29" xfId="452" applyNumberFormat="1" applyFont="1" applyBorder="1" applyAlignment="1">
      <alignment horizontal="center" vertical="top" wrapText="1"/>
    </xf>
    <xf numFmtId="3" fontId="91" fillId="0" borderId="29" xfId="452" applyNumberFormat="1" applyFont="1" applyBorder="1" applyAlignment="1">
      <alignment vertical="top" wrapText="1"/>
    </xf>
    <xf numFmtId="3" fontId="63" fillId="0" borderId="0" xfId="452" applyNumberFormat="1" applyFont="1" applyAlignment="1">
      <alignment horizontal="center" vertical="top" wrapText="1"/>
    </xf>
    <xf numFmtId="4" fontId="91" fillId="25" borderId="42" xfId="452" applyNumberFormat="1" applyFont="1" applyFill="1" applyBorder="1" applyAlignment="1">
      <alignment horizontal="center" vertical="center" wrapText="1"/>
    </xf>
    <xf numFmtId="3" fontId="91" fillId="0" borderId="42" xfId="452" applyNumberFormat="1" applyFont="1" applyBorder="1" applyAlignment="1">
      <alignment horizontal="center" vertical="center" wrapText="1"/>
    </xf>
    <xf numFmtId="3" fontId="62" fillId="0" borderId="0" xfId="452" applyNumberFormat="1" applyFont="1" applyAlignment="1">
      <alignment horizontal="center" vertical="top" wrapText="1"/>
    </xf>
    <xf numFmtId="4" fontId="63" fillId="25" borderId="42" xfId="452" applyNumberFormat="1" applyFont="1" applyFill="1" applyBorder="1" applyAlignment="1">
      <alignment horizontal="center" vertical="center" wrapText="1"/>
    </xf>
    <xf numFmtId="49" fontId="63" fillId="0" borderId="42" xfId="452" applyNumberFormat="1" applyFont="1" applyBorder="1" applyAlignment="1">
      <alignment horizontal="center" vertical="center" wrapText="1"/>
    </xf>
    <xf numFmtId="0" fontId="63" fillId="0" borderId="42" xfId="452" applyFont="1" applyBorder="1" applyAlignment="1">
      <alignment horizontal="center" vertical="center" wrapText="1"/>
    </xf>
    <xf numFmtId="3" fontId="63" fillId="0" borderId="42" xfId="452" applyNumberFormat="1" applyFont="1" applyFill="1" applyBorder="1" applyAlignment="1">
      <alignment horizontal="center" vertical="center" wrapText="1"/>
    </xf>
    <xf numFmtId="3" fontId="63" fillId="25" borderId="42" xfId="452" applyNumberFormat="1" applyFont="1" applyFill="1" applyBorder="1" applyAlignment="1">
      <alignment horizontal="center" vertical="center" wrapText="1"/>
    </xf>
    <xf numFmtId="0" fontId="63" fillId="0" borderId="42" xfId="452" applyFont="1" applyFill="1" applyBorder="1" applyAlignment="1">
      <alignment horizontal="left" vertical="center" wrapText="1" indent="1"/>
    </xf>
    <xf numFmtId="185" fontId="63" fillId="0" borderId="15" xfId="452" applyNumberFormat="1" applyFont="1" applyBorder="1" applyAlignment="1">
      <alignment horizontal="center" vertical="center"/>
    </xf>
    <xf numFmtId="185" fontId="63" fillId="25" borderId="42" xfId="452" applyNumberFormat="1" applyFont="1" applyFill="1" applyBorder="1" applyAlignment="1">
      <alignment horizontal="center" vertical="center" wrapText="1"/>
    </xf>
    <xf numFmtId="166" fontId="63" fillId="0" borderId="42" xfId="453" applyNumberFormat="1" applyFont="1" applyBorder="1" applyAlignment="1">
      <alignment horizontal="center" vertical="center"/>
    </xf>
    <xf numFmtId="3" fontId="63" fillId="0" borderId="0" xfId="452" applyNumberFormat="1" applyFont="1" applyFill="1" applyBorder="1" applyAlignment="1">
      <alignment vertical="center" wrapText="1"/>
    </xf>
    <xf numFmtId="3" fontId="63" fillId="0" borderId="0" xfId="452" applyNumberFormat="1" applyFont="1" applyFill="1" applyAlignment="1">
      <alignment vertical="center" wrapText="1"/>
    </xf>
    <xf numFmtId="185" fontId="63" fillId="0" borderId="42" xfId="452" applyNumberFormat="1" applyFont="1" applyBorder="1" applyAlignment="1">
      <alignment horizontal="center" vertical="center"/>
    </xf>
    <xf numFmtId="0" fontId="62" fillId="0" borderId="69" xfId="452" applyFont="1" applyFill="1" applyBorder="1" applyAlignment="1">
      <alignment horizontal="center" vertical="center" wrapText="1"/>
    </xf>
    <xf numFmtId="185" fontId="62" fillId="0" borderId="69" xfId="452" applyNumberFormat="1" applyFont="1" applyBorder="1" applyAlignment="1">
      <alignment horizontal="center" vertical="center"/>
    </xf>
    <xf numFmtId="185" fontId="62" fillId="25" borderId="69" xfId="452" applyNumberFormat="1" applyFont="1" applyFill="1" applyBorder="1" applyAlignment="1">
      <alignment horizontal="center" vertical="center"/>
    </xf>
    <xf numFmtId="166" fontId="62" fillId="0" borderId="69" xfId="453" applyNumberFormat="1" applyFont="1" applyBorder="1" applyAlignment="1">
      <alignment horizontal="center" vertical="center"/>
    </xf>
    <xf numFmtId="0" fontId="87" fillId="0" borderId="23" xfId="534" applyFont="1" applyFill="1" applyBorder="1" applyAlignment="1">
      <alignment horizontal="left" vertical="center" wrapText="1" indent="1"/>
    </xf>
    <xf numFmtId="177" fontId="87" fillId="0" borderId="23" xfId="534" applyNumberFormat="1" applyFont="1" applyBorder="1" applyAlignment="1">
      <alignment horizontal="center" vertical="center"/>
    </xf>
    <xf numFmtId="185" fontId="63" fillId="25" borderId="23" xfId="452" applyNumberFormat="1" applyFont="1" applyFill="1" applyBorder="1" applyAlignment="1">
      <alignment horizontal="center" vertical="center" wrapText="1"/>
    </xf>
    <xf numFmtId="0" fontId="87" fillId="0" borderId="42" xfId="534" applyFont="1" applyFill="1" applyBorder="1" applyAlignment="1">
      <alignment horizontal="left" vertical="center" wrapText="1" indent="1"/>
    </xf>
    <xf numFmtId="177" fontId="87" fillId="0" borderId="42" xfId="534" applyNumberFormat="1" applyFont="1" applyBorder="1" applyAlignment="1">
      <alignment horizontal="center" vertical="center"/>
    </xf>
    <xf numFmtId="0" fontId="87" fillId="0" borderId="67" xfId="534" applyFont="1" applyFill="1" applyBorder="1" applyAlignment="1">
      <alignment horizontal="left" vertical="center" wrapText="1" indent="1"/>
    </xf>
    <xf numFmtId="177" fontId="87" fillId="0" borderId="67" xfId="534" applyNumberFormat="1" applyFont="1" applyBorder="1" applyAlignment="1">
      <alignment horizontal="center" vertical="center"/>
    </xf>
    <xf numFmtId="185" fontId="63" fillId="25" borderId="67" xfId="452" applyNumberFormat="1" applyFont="1" applyFill="1" applyBorder="1" applyAlignment="1">
      <alignment horizontal="center" vertical="center" wrapText="1"/>
    </xf>
    <xf numFmtId="166" fontId="112" fillId="0" borderId="67" xfId="453" applyNumberFormat="1" applyFont="1" applyBorder="1" applyAlignment="1">
      <alignment horizontal="center" vertical="center"/>
    </xf>
    <xf numFmtId="166" fontId="62" fillId="25" borderId="69" xfId="452" applyNumberFormat="1" applyFont="1" applyFill="1" applyBorder="1" applyAlignment="1">
      <alignment horizontal="center" vertical="center"/>
    </xf>
    <xf numFmtId="0" fontId="63" fillId="25" borderId="23" xfId="534" applyFont="1" applyFill="1" applyBorder="1" applyAlignment="1">
      <alignment horizontal="left" vertical="center" wrapText="1" indent="1"/>
    </xf>
    <xf numFmtId="166" fontId="63" fillId="0" borderId="23" xfId="453" applyNumberFormat="1" applyFont="1" applyBorder="1" applyAlignment="1">
      <alignment horizontal="center" vertical="center"/>
    </xf>
    <xf numFmtId="0" fontId="63" fillId="25" borderId="42" xfId="465" applyFont="1" applyFill="1" applyBorder="1" applyAlignment="1">
      <alignment horizontal="left" vertical="center" wrapText="1" indent="1"/>
    </xf>
    <xf numFmtId="0" fontId="63" fillId="25" borderId="15" xfId="465" applyFont="1" applyFill="1" applyBorder="1" applyAlignment="1">
      <alignment horizontal="left" vertical="center" wrapText="1" indent="1"/>
    </xf>
    <xf numFmtId="0" fontId="63" fillId="25" borderId="67" xfId="534" applyFont="1" applyFill="1" applyBorder="1" applyAlignment="1">
      <alignment horizontal="left" vertical="center" wrapText="1" indent="1"/>
    </xf>
    <xf numFmtId="166" fontId="63" fillId="0" borderId="67" xfId="453" applyNumberFormat="1" applyFont="1" applyBorder="1" applyAlignment="1">
      <alignment horizontal="center" vertical="center"/>
    </xf>
    <xf numFmtId="0" fontId="62" fillId="25" borderId="69" xfId="452" applyFont="1" applyFill="1" applyBorder="1" applyAlignment="1">
      <alignment horizontal="center" vertical="center" wrapText="1"/>
    </xf>
    <xf numFmtId="166" fontId="63" fillId="0" borderId="69" xfId="453" applyNumberFormat="1" applyFont="1" applyBorder="1" applyAlignment="1">
      <alignment horizontal="center" vertical="center"/>
    </xf>
    <xf numFmtId="185" fontId="63" fillId="0" borderId="23" xfId="452" applyNumberFormat="1" applyFont="1" applyBorder="1" applyAlignment="1">
      <alignment horizontal="center" vertical="center"/>
    </xf>
    <xf numFmtId="0" fontId="63" fillId="0" borderId="67" xfId="452" applyFont="1" applyFill="1" applyBorder="1" applyAlignment="1">
      <alignment horizontal="left" vertical="center" wrapText="1" indent="1"/>
    </xf>
    <xf numFmtId="185" fontId="63" fillId="0" borderId="67" xfId="452" applyNumberFormat="1" applyFont="1" applyBorder="1" applyAlignment="1">
      <alignment horizontal="center" vertical="center"/>
    </xf>
    <xf numFmtId="177" fontId="63" fillId="25" borderId="67" xfId="453" applyNumberFormat="1" applyFont="1" applyFill="1" applyBorder="1" applyAlignment="1">
      <alignment horizontal="center" vertical="center"/>
    </xf>
    <xf numFmtId="3" fontId="62" fillId="0" borderId="70" xfId="452" applyNumberFormat="1" applyFont="1" applyFill="1" applyBorder="1" applyAlignment="1">
      <alignment horizontal="center" vertical="center" wrapText="1"/>
    </xf>
    <xf numFmtId="185" fontId="62" fillId="0" borderId="70" xfId="452" applyNumberFormat="1" applyFont="1" applyBorder="1" applyAlignment="1">
      <alignment horizontal="center" vertical="center"/>
    </xf>
    <xf numFmtId="185" fontId="62" fillId="25" borderId="70" xfId="452" applyNumberFormat="1" applyFont="1" applyFill="1" applyBorder="1" applyAlignment="1">
      <alignment horizontal="center" vertical="center"/>
    </xf>
    <xf numFmtId="166" fontId="62" fillId="0" borderId="70" xfId="452" applyNumberFormat="1" applyFont="1" applyBorder="1" applyAlignment="1">
      <alignment horizontal="center" vertical="center"/>
    </xf>
    <xf numFmtId="3" fontId="63" fillId="0" borderId="0" xfId="452" applyNumberFormat="1" applyFont="1" applyFill="1" applyBorder="1" applyAlignment="1">
      <alignment horizontal="right" vertical="center" wrapText="1"/>
    </xf>
    <xf numFmtId="3" fontId="63" fillId="0" borderId="0" xfId="452" applyNumberFormat="1" applyFont="1" applyFill="1" applyAlignment="1">
      <alignment horizontal="right" vertical="center" wrapText="1"/>
    </xf>
    <xf numFmtId="3" fontId="63" fillId="25" borderId="0" xfId="452" applyNumberFormat="1" applyFont="1" applyFill="1" applyBorder="1" applyAlignment="1">
      <alignment horizontal="right" vertical="top" wrapText="1"/>
    </xf>
    <xf numFmtId="3" fontId="63" fillId="0" borderId="0" xfId="452" applyNumberFormat="1" applyFont="1" applyBorder="1" applyAlignment="1">
      <alignment horizontal="right" vertical="top" wrapText="1"/>
    </xf>
    <xf numFmtId="3" fontId="63" fillId="0" borderId="0" xfId="452" applyNumberFormat="1" applyFont="1" applyAlignment="1">
      <alignment horizontal="left" vertical="top" wrapText="1"/>
    </xf>
    <xf numFmtId="3" fontId="63" fillId="25" borderId="0" xfId="452" applyNumberFormat="1" applyFont="1" applyFill="1" applyAlignment="1">
      <alignment horizontal="right" vertical="top" wrapText="1"/>
    </xf>
    <xf numFmtId="3" fontId="63" fillId="0" borderId="0" xfId="452" applyNumberFormat="1" applyFont="1" applyBorder="1" applyAlignment="1">
      <alignment horizontal="right" vertical="top" wrapText="1" indent="2"/>
    </xf>
    <xf numFmtId="167" fontId="137" fillId="0" borderId="0" xfId="455" applyNumberFormat="1" applyFont="1" applyFill="1" applyAlignment="1"/>
    <xf numFmtId="167" fontId="143" fillId="0" borderId="0" xfId="534" applyNumberFormat="1" applyFont="1" applyFill="1" applyAlignment="1">
      <alignment horizontal="center"/>
    </xf>
    <xf numFmtId="167" fontId="143" fillId="0" borderId="0" xfId="534" applyNumberFormat="1" applyFont="1" applyFill="1" applyBorder="1" applyAlignment="1">
      <alignment horizontal="left"/>
    </xf>
    <xf numFmtId="167" fontId="143" fillId="0" borderId="0" xfId="534" applyNumberFormat="1" applyFont="1" applyFill="1" applyAlignment="1">
      <alignment horizontal="left" indent="1"/>
    </xf>
    <xf numFmtId="167" fontId="143" fillId="0" borderId="0" xfId="534" applyNumberFormat="1" applyFont="1" applyFill="1" applyAlignment="1">
      <alignment vertical="center"/>
    </xf>
    <xf numFmtId="4" fontId="144" fillId="0" borderId="0" xfId="534" applyNumberFormat="1" applyFont="1" applyFill="1" applyAlignment="1">
      <alignment vertical="center"/>
    </xf>
    <xf numFmtId="177" fontId="144" fillId="0" borderId="0" xfId="534" applyNumberFormat="1" applyFont="1" applyFill="1" applyAlignment="1">
      <alignment vertical="center"/>
    </xf>
    <xf numFmtId="43" fontId="144" fillId="0" borderId="0" xfId="534" applyNumberFormat="1" applyFont="1" applyFill="1" applyAlignment="1">
      <alignment horizontal="center" vertical="center"/>
    </xf>
    <xf numFmtId="0" fontId="144" fillId="0" borderId="0" xfId="534" applyFont="1" applyFill="1" applyAlignment="1">
      <alignment horizontal="center" vertical="center"/>
    </xf>
    <xf numFmtId="0" fontId="113" fillId="0" borderId="0" xfId="456" applyFont="1" applyFill="1"/>
    <xf numFmtId="167" fontId="147" fillId="0" borderId="0" xfId="534" applyNumberFormat="1" applyFont="1" applyFill="1" applyBorder="1" applyAlignment="1">
      <alignment horizontal="center" wrapText="1"/>
    </xf>
    <xf numFmtId="167" fontId="143" fillId="0" borderId="0" xfId="534" applyNumberFormat="1" applyFont="1" applyFill="1" applyBorder="1" applyAlignment="1">
      <alignment horizontal="center"/>
    </xf>
    <xf numFmtId="167" fontId="143" fillId="0" borderId="0" xfId="534" applyNumberFormat="1" applyFont="1" applyFill="1" applyBorder="1" applyAlignment="1">
      <alignment horizontal="left" indent="1"/>
    </xf>
    <xf numFmtId="167" fontId="143" fillId="0" borderId="0" xfId="534" applyNumberFormat="1" applyFont="1" applyFill="1" applyBorder="1" applyAlignment="1">
      <alignment vertical="center"/>
    </xf>
    <xf numFmtId="167" fontId="148" fillId="0" borderId="42" xfId="456" applyNumberFormat="1" applyFont="1" applyFill="1" applyBorder="1" applyAlignment="1">
      <alignment horizontal="center" vertical="center" wrapText="1"/>
    </xf>
    <xf numFmtId="167" fontId="148" fillId="0" borderId="42" xfId="456" applyNumberFormat="1" applyFont="1" applyFill="1" applyBorder="1" applyAlignment="1">
      <alignment horizontal="center" vertical="center"/>
    </xf>
    <xf numFmtId="4" fontId="148" fillId="0" borderId="42" xfId="456" applyNumberFormat="1" applyFont="1" applyFill="1" applyBorder="1" applyAlignment="1">
      <alignment horizontal="center" vertical="center" wrapText="1"/>
    </xf>
    <xf numFmtId="177" fontId="148" fillId="0" borderId="42" xfId="456" applyNumberFormat="1" applyFont="1" applyFill="1" applyBorder="1" applyAlignment="1">
      <alignment horizontal="center" vertical="center" wrapText="1"/>
    </xf>
    <xf numFmtId="20" fontId="148" fillId="0" borderId="42" xfId="456" quotePrefix="1" applyNumberFormat="1" applyFont="1" applyFill="1" applyBorder="1" applyAlignment="1">
      <alignment horizontal="center" vertical="center" wrapText="1"/>
    </xf>
    <xf numFmtId="0" fontId="148" fillId="0" borderId="75" xfId="456" quotePrefix="1" applyFont="1" applyFill="1" applyBorder="1" applyAlignment="1">
      <alignment horizontal="center" vertical="center" wrapText="1"/>
    </xf>
    <xf numFmtId="167" fontId="149" fillId="0" borderId="76" xfId="456" applyNumberFormat="1" applyFont="1" applyFill="1" applyBorder="1" applyAlignment="1">
      <alignment horizontal="center" vertical="center" wrapText="1"/>
    </xf>
    <xf numFmtId="167" fontId="149" fillId="0" borderId="15" xfId="456" applyNumberFormat="1" applyFont="1" applyFill="1" applyBorder="1" applyAlignment="1">
      <alignment horizontal="center" vertical="center" wrapText="1"/>
    </xf>
    <xf numFmtId="0" fontId="149" fillId="0" borderId="15" xfId="456" applyFont="1" applyFill="1" applyBorder="1" applyAlignment="1">
      <alignment horizontal="center" vertical="center" wrapText="1"/>
    </xf>
    <xf numFmtId="49" fontId="149" fillId="0" borderId="15" xfId="456" applyNumberFormat="1" applyFont="1" applyFill="1" applyBorder="1" applyAlignment="1">
      <alignment horizontal="center" vertical="center" wrapText="1"/>
    </xf>
    <xf numFmtId="0" fontId="149" fillId="0" borderId="77" xfId="456" applyFont="1" applyFill="1" applyBorder="1" applyAlignment="1">
      <alignment horizontal="center" vertical="center" wrapText="1"/>
    </xf>
    <xf numFmtId="0" fontId="113" fillId="0" borderId="0" xfId="456" applyFont="1" applyFill="1" applyAlignment="1">
      <alignment horizontal="center" vertical="center"/>
    </xf>
    <xf numFmtId="167" fontId="143" fillId="0" borderId="78" xfId="534" quotePrefix="1" applyNumberFormat="1" applyFont="1" applyFill="1" applyBorder="1" applyAlignment="1">
      <alignment horizontal="center" vertical="center"/>
    </xf>
    <xf numFmtId="167" fontId="143" fillId="0" borderId="79" xfId="534" quotePrefix="1" applyNumberFormat="1" applyFont="1" applyFill="1" applyBorder="1" applyAlignment="1">
      <alignment horizontal="center" vertical="center"/>
    </xf>
    <xf numFmtId="0" fontId="143" fillId="0" borderId="79" xfId="456" applyFont="1" applyFill="1" applyBorder="1" applyAlignment="1">
      <alignment horizontal="left" vertical="center" wrapText="1"/>
    </xf>
    <xf numFmtId="0" fontId="143" fillId="0" borderId="79" xfId="534" applyFont="1" applyFill="1" applyBorder="1" applyAlignment="1">
      <alignment horizontal="left" vertical="center" wrapText="1" indent="1"/>
    </xf>
    <xf numFmtId="167" fontId="149" fillId="0" borderId="79" xfId="456" applyNumberFormat="1" applyFont="1" applyFill="1" applyBorder="1" applyAlignment="1">
      <alignment horizontal="center" vertical="center" wrapText="1"/>
    </xf>
    <xf numFmtId="49" fontId="149" fillId="0" borderId="79" xfId="456" applyNumberFormat="1" applyFont="1" applyFill="1" applyBorder="1" applyAlignment="1">
      <alignment horizontal="center" vertical="center" wrapText="1"/>
    </xf>
    <xf numFmtId="185" fontId="150" fillId="0" borderId="79" xfId="453" applyNumberFormat="1" applyFont="1" applyFill="1" applyBorder="1" applyAlignment="1">
      <alignment vertical="center"/>
    </xf>
    <xf numFmtId="186" fontId="150" fillId="0" borderId="79" xfId="453" applyNumberFormat="1" applyFont="1" applyFill="1" applyBorder="1" applyAlignment="1">
      <alignment horizontal="right" vertical="center"/>
    </xf>
    <xf numFmtId="166" fontId="143" fillId="25" borderId="80" xfId="456" applyNumberFormat="1" applyFont="1" applyFill="1" applyBorder="1" applyAlignment="1">
      <alignment horizontal="right" vertical="center"/>
    </xf>
    <xf numFmtId="167" fontId="143" fillId="0" borderId="81" xfId="534" quotePrefix="1" applyNumberFormat="1" applyFont="1" applyFill="1" applyBorder="1" applyAlignment="1">
      <alignment horizontal="center" vertical="center" wrapText="1"/>
    </xf>
    <xf numFmtId="167" fontId="143" fillId="0" borderId="82" xfId="534" quotePrefix="1" applyNumberFormat="1" applyFont="1" applyFill="1" applyBorder="1" applyAlignment="1">
      <alignment horizontal="center" vertical="center"/>
    </xf>
    <xf numFmtId="0" fontId="143" fillId="0" borderId="82" xfId="456" applyFont="1" applyFill="1" applyBorder="1" applyAlignment="1">
      <alignment horizontal="left" vertical="center" wrapText="1"/>
    </xf>
    <xf numFmtId="0" fontId="143" fillId="0" borderId="82" xfId="534" applyFont="1" applyFill="1" applyBorder="1" applyAlignment="1">
      <alignment horizontal="left" vertical="center" wrapText="1" indent="1"/>
    </xf>
    <xf numFmtId="167" fontId="149" fillId="0" borderId="82" xfId="456" applyNumberFormat="1" applyFont="1" applyFill="1" applyBorder="1" applyAlignment="1">
      <alignment horizontal="center" vertical="center" wrapText="1"/>
    </xf>
    <xf numFmtId="0" fontId="149" fillId="0" borderId="82" xfId="456" applyFont="1" applyFill="1" applyBorder="1" applyAlignment="1">
      <alignment vertical="center" wrapText="1"/>
    </xf>
    <xf numFmtId="185" fontId="150" fillId="0" borderId="82" xfId="453" applyNumberFormat="1" applyFont="1" applyFill="1" applyBorder="1" applyAlignment="1">
      <alignment vertical="center"/>
    </xf>
    <xf numFmtId="41" fontId="150" fillId="0" borderId="82" xfId="453" applyNumberFormat="1" applyFont="1" applyFill="1" applyBorder="1" applyAlignment="1">
      <alignment vertical="center"/>
    </xf>
    <xf numFmtId="186" fontId="150" fillId="0" borderId="82" xfId="453" applyNumberFormat="1" applyFont="1" applyFill="1" applyBorder="1" applyAlignment="1">
      <alignment horizontal="right" vertical="center"/>
    </xf>
    <xf numFmtId="186" fontId="150" fillId="25" borderId="83" xfId="453" applyNumberFormat="1" applyFont="1" applyFill="1" applyBorder="1" applyAlignment="1">
      <alignment horizontal="right" vertical="center"/>
    </xf>
    <xf numFmtId="167" fontId="143" fillId="0" borderId="78" xfId="534" quotePrefix="1" applyNumberFormat="1" applyFont="1" applyFill="1" applyBorder="1" applyAlignment="1">
      <alignment horizontal="center" vertical="center" wrapText="1"/>
    </xf>
    <xf numFmtId="0" fontId="149" fillId="0" borderId="79" xfId="456" applyFont="1" applyFill="1" applyBorder="1" applyAlignment="1">
      <alignment vertical="center" wrapText="1"/>
    </xf>
    <xf numFmtId="41" fontId="150" fillId="0" borderId="79" xfId="453" applyNumberFormat="1" applyFont="1" applyFill="1" applyBorder="1" applyAlignment="1">
      <alignment vertical="center"/>
    </xf>
    <xf numFmtId="186" fontId="150" fillId="25" borderId="80" xfId="453" applyNumberFormat="1" applyFont="1" applyFill="1" applyBorder="1" applyAlignment="1">
      <alignment horizontal="right" vertical="center"/>
    </xf>
    <xf numFmtId="167" fontId="143" fillId="0" borderId="20" xfId="534" quotePrefix="1" applyNumberFormat="1" applyFont="1" applyFill="1" applyBorder="1" applyAlignment="1">
      <alignment horizontal="center" vertical="center" wrapText="1"/>
    </xf>
    <xf numFmtId="167" fontId="143" fillId="0" borderId="20" xfId="534" quotePrefix="1" applyNumberFormat="1" applyFont="1" applyFill="1" applyBorder="1" applyAlignment="1">
      <alignment horizontal="center" vertical="center"/>
    </xf>
    <xf numFmtId="0" fontId="143" fillId="0" borderId="20" xfId="456" applyFont="1" applyFill="1" applyBorder="1" applyAlignment="1">
      <alignment horizontal="left" vertical="center" wrapText="1"/>
    </xf>
    <xf numFmtId="0" fontId="143" fillId="0" borderId="20" xfId="534" applyFont="1" applyFill="1" applyBorder="1" applyAlignment="1">
      <alignment horizontal="left" vertical="center" wrapText="1" indent="1"/>
    </xf>
    <xf numFmtId="167" fontId="149" fillId="0" borderId="20" xfId="456" applyNumberFormat="1" applyFont="1" applyFill="1" applyBorder="1" applyAlignment="1">
      <alignment horizontal="center" vertical="center" wrapText="1"/>
    </xf>
    <xf numFmtId="0" fontId="149" fillId="0" borderId="20" xfId="456" applyFont="1" applyFill="1" applyBorder="1" applyAlignment="1">
      <alignment vertical="center" wrapText="1"/>
    </xf>
    <xf numFmtId="185" fontId="150" fillId="0" borderId="20" xfId="453" applyNumberFormat="1" applyFont="1" applyFill="1" applyBorder="1" applyAlignment="1">
      <alignment vertical="center"/>
    </xf>
    <xf numFmtId="186" fontId="150" fillId="0" borderId="20" xfId="453" applyNumberFormat="1" applyFont="1" applyFill="1" applyBorder="1" applyAlignment="1">
      <alignment horizontal="right" vertical="center"/>
    </xf>
    <xf numFmtId="41" fontId="150" fillId="0" borderId="20" xfId="453" applyNumberFormat="1" applyFont="1" applyFill="1" applyBorder="1" applyAlignment="1">
      <alignment vertical="center"/>
    </xf>
    <xf numFmtId="186" fontId="150" fillId="25" borderId="84" xfId="453" applyNumberFormat="1" applyFont="1" applyFill="1" applyBorder="1" applyAlignment="1">
      <alignment horizontal="right" vertical="center"/>
    </xf>
    <xf numFmtId="167" fontId="143" fillId="0" borderId="79" xfId="534" applyNumberFormat="1" applyFont="1" applyFill="1" applyBorder="1" applyAlignment="1">
      <alignment vertical="center" wrapText="1"/>
    </xf>
    <xf numFmtId="185" fontId="143" fillId="0" borderId="79" xfId="534" applyNumberFormat="1" applyFont="1" applyFill="1" applyBorder="1" applyAlignment="1">
      <alignment vertical="center"/>
    </xf>
    <xf numFmtId="177" fontId="150" fillId="0" borderId="79" xfId="453" applyNumberFormat="1" applyFont="1" applyFill="1" applyBorder="1" applyAlignment="1">
      <alignment vertical="center"/>
    </xf>
    <xf numFmtId="166" fontId="143" fillId="0" borderId="79" xfId="456" applyNumberFormat="1" applyFont="1" applyFill="1" applyBorder="1" applyAlignment="1">
      <alignment horizontal="right" vertical="center"/>
    </xf>
    <xf numFmtId="167" fontId="143" fillId="0" borderId="86" xfId="534" quotePrefix="1" applyNumberFormat="1" applyFont="1" applyFill="1" applyBorder="1" applyAlignment="1">
      <alignment horizontal="center" vertical="center"/>
    </xf>
    <xf numFmtId="167" fontId="143" fillId="0" borderId="86" xfId="534" applyNumberFormat="1" applyFont="1" applyFill="1" applyBorder="1" applyAlignment="1">
      <alignment vertical="center" wrapText="1"/>
    </xf>
    <xf numFmtId="0" fontId="143" fillId="0" borderId="86" xfId="534" applyFont="1" applyFill="1" applyBorder="1" applyAlignment="1">
      <alignment horizontal="left" vertical="center" wrapText="1" indent="1"/>
    </xf>
    <xf numFmtId="185" fontId="143" fillId="0" borderId="86" xfId="534" applyNumberFormat="1" applyFont="1" applyFill="1" applyBorder="1" applyAlignment="1">
      <alignment vertical="center"/>
    </xf>
    <xf numFmtId="185" fontId="150" fillId="0" borderId="86" xfId="453" applyNumberFormat="1" applyFont="1" applyFill="1" applyBorder="1" applyAlignment="1">
      <alignment vertical="center"/>
    </xf>
    <xf numFmtId="177" fontId="143" fillId="0" borderId="86" xfId="456" applyNumberFormat="1" applyFont="1" applyFill="1" applyBorder="1" applyAlignment="1">
      <alignment vertical="center"/>
    </xf>
    <xf numFmtId="166" fontId="143" fillId="0" borderId="86" xfId="456" applyNumberFormat="1" applyFont="1" applyFill="1" applyBorder="1" applyAlignment="1">
      <alignment horizontal="right" vertical="center"/>
    </xf>
    <xf numFmtId="166" fontId="143" fillId="25" borderId="87" xfId="456" applyNumberFormat="1" applyFont="1" applyFill="1" applyBorder="1" applyAlignment="1">
      <alignment horizontal="right" vertical="center"/>
    </xf>
    <xf numFmtId="167" fontId="143" fillId="0" borderId="72" xfId="534" quotePrefix="1" applyNumberFormat="1" applyFont="1" applyFill="1" applyBorder="1" applyAlignment="1">
      <alignment horizontal="center" vertical="center"/>
    </xf>
    <xf numFmtId="167" fontId="143" fillId="0" borderId="72" xfId="534" applyNumberFormat="1" applyFont="1" applyFill="1" applyBorder="1" applyAlignment="1">
      <alignment horizontal="left" vertical="center" wrapText="1"/>
    </xf>
    <xf numFmtId="0" fontId="143" fillId="0" borderId="72" xfId="534" applyFont="1" applyFill="1" applyBorder="1" applyAlignment="1">
      <alignment horizontal="left" vertical="center" wrapText="1" indent="1"/>
    </xf>
    <xf numFmtId="185" fontId="143" fillId="0" borderId="72" xfId="534" applyNumberFormat="1" applyFont="1" applyFill="1" applyBorder="1" applyAlignment="1">
      <alignment vertical="center"/>
    </xf>
    <xf numFmtId="185" fontId="150" fillId="0" borderId="72" xfId="453" applyNumberFormat="1" applyFont="1" applyFill="1" applyBorder="1" applyAlignment="1">
      <alignment vertical="center"/>
    </xf>
    <xf numFmtId="177" fontId="143" fillId="0" borderId="72" xfId="456" applyNumberFormat="1" applyFont="1" applyFill="1" applyBorder="1" applyAlignment="1">
      <alignment vertical="center"/>
    </xf>
    <xf numFmtId="166" fontId="143" fillId="0" borderId="72" xfId="456" applyNumberFormat="1" applyFont="1" applyFill="1" applyBorder="1" applyAlignment="1">
      <alignment horizontal="right" vertical="center"/>
    </xf>
    <xf numFmtId="166" fontId="143" fillId="25" borderId="73" xfId="456" applyNumberFormat="1" applyFont="1" applyFill="1" applyBorder="1" applyAlignment="1">
      <alignment horizontal="right" vertical="center"/>
    </xf>
    <xf numFmtId="167" fontId="143" fillId="0" borderId="89" xfId="534" quotePrefix="1" applyNumberFormat="1" applyFont="1" applyFill="1" applyBorder="1" applyAlignment="1">
      <alignment horizontal="center" vertical="center"/>
    </xf>
    <xf numFmtId="167" fontId="143" fillId="0" borderId="89" xfId="534" applyNumberFormat="1" applyFont="1" applyFill="1" applyBorder="1" applyAlignment="1">
      <alignment vertical="center" wrapText="1"/>
    </xf>
    <xf numFmtId="0" fontId="143" fillId="0" borderId="89" xfId="534" applyFont="1" applyFill="1" applyBorder="1" applyAlignment="1">
      <alignment horizontal="left" vertical="center" wrapText="1" indent="1"/>
    </xf>
    <xf numFmtId="185" fontId="143" fillId="0" borderId="89" xfId="534" applyNumberFormat="1" applyFont="1" applyFill="1" applyBorder="1" applyAlignment="1">
      <alignment vertical="center"/>
    </xf>
    <xf numFmtId="185" fontId="150" fillId="0" borderId="89" xfId="453" applyNumberFormat="1" applyFont="1" applyFill="1" applyBorder="1" applyAlignment="1">
      <alignment vertical="center"/>
    </xf>
    <xf numFmtId="177" fontId="143" fillId="0" borderId="89" xfId="456" applyNumberFormat="1" applyFont="1" applyFill="1" applyBorder="1" applyAlignment="1">
      <alignment vertical="center"/>
    </xf>
    <xf numFmtId="166" fontId="143" fillId="0" borderId="89" xfId="456" applyNumberFormat="1" applyFont="1" applyFill="1" applyBorder="1" applyAlignment="1">
      <alignment horizontal="right" vertical="center"/>
    </xf>
    <xf numFmtId="166" fontId="143" fillId="25" borderId="90" xfId="456" applyNumberFormat="1" applyFont="1" applyFill="1" applyBorder="1" applyAlignment="1">
      <alignment horizontal="right" vertical="center"/>
    </xf>
    <xf numFmtId="0" fontId="143" fillId="0" borderId="23" xfId="534" applyFont="1" applyFill="1" applyBorder="1" applyAlignment="1">
      <alignment horizontal="left" vertical="center" wrapText="1" indent="1"/>
    </xf>
    <xf numFmtId="185" fontId="143" fillId="0" borderId="23" xfId="534" applyNumberFormat="1" applyFont="1" applyFill="1" applyBorder="1" applyAlignment="1">
      <alignment vertical="center"/>
    </xf>
    <xf numFmtId="185" fontId="150" fillId="0" borderId="23" xfId="453" applyNumberFormat="1" applyFont="1" applyFill="1" applyBorder="1" applyAlignment="1">
      <alignment vertical="center"/>
    </xf>
    <xf numFmtId="177" fontId="150" fillId="0" borderId="23" xfId="453" applyNumberFormat="1" applyFont="1" applyFill="1" applyBorder="1" applyAlignment="1">
      <alignment vertical="center"/>
    </xf>
    <xf numFmtId="166" fontId="143" fillId="0" borderId="23" xfId="456" applyNumberFormat="1" applyFont="1" applyFill="1" applyBorder="1" applyAlignment="1">
      <alignment horizontal="right" vertical="center"/>
    </xf>
    <xf numFmtId="166" fontId="143" fillId="25" borderId="92" xfId="456" applyNumberFormat="1" applyFont="1" applyFill="1" applyBorder="1" applyAlignment="1">
      <alignment horizontal="right" vertical="center"/>
    </xf>
    <xf numFmtId="0" fontId="143" fillId="0" borderId="42" xfId="534" applyFont="1" applyFill="1" applyBorder="1" applyAlignment="1">
      <alignment horizontal="left" vertical="center" wrapText="1" indent="1"/>
    </xf>
    <xf numFmtId="185" fontId="143" fillId="0" borderId="42" xfId="534" applyNumberFormat="1" applyFont="1" applyFill="1" applyBorder="1" applyAlignment="1">
      <alignment vertical="center"/>
    </xf>
    <xf numFmtId="185" fontId="150" fillId="0" borderId="42" xfId="453" applyNumberFormat="1" applyFont="1" applyFill="1" applyBorder="1" applyAlignment="1">
      <alignment vertical="center"/>
    </xf>
    <xf numFmtId="177" fontId="143" fillId="0" borderId="42" xfId="456" applyNumberFormat="1" applyFont="1" applyFill="1" applyBorder="1" applyAlignment="1">
      <alignment vertical="center"/>
    </xf>
    <xf numFmtId="166" fontId="143" fillId="0" borderId="42" xfId="456" applyNumberFormat="1" applyFont="1" applyFill="1" applyBorder="1" applyAlignment="1">
      <alignment horizontal="right" vertical="center"/>
    </xf>
    <xf numFmtId="166" fontId="143" fillId="25" borderId="75" xfId="456" applyNumberFormat="1" applyFont="1" applyFill="1" applyBorder="1" applyAlignment="1">
      <alignment horizontal="right" vertical="center"/>
    </xf>
    <xf numFmtId="0" fontId="143" fillId="0" borderId="15" xfId="534" applyFont="1" applyFill="1" applyBorder="1" applyAlignment="1">
      <alignment horizontal="left" vertical="center" wrapText="1" indent="1"/>
    </xf>
    <xf numFmtId="185" fontId="143" fillId="0" borderId="15" xfId="534" applyNumberFormat="1" applyFont="1" applyFill="1" applyBorder="1" applyAlignment="1">
      <alignment vertical="center"/>
    </xf>
    <xf numFmtId="185" fontId="150" fillId="0" borderId="15" xfId="453" applyNumberFormat="1" applyFont="1" applyFill="1" applyBorder="1" applyAlignment="1">
      <alignment vertical="center"/>
    </xf>
    <xf numFmtId="177" fontId="143" fillId="0" borderId="15" xfId="456" applyNumberFormat="1" applyFont="1" applyFill="1" applyBorder="1" applyAlignment="1">
      <alignment vertical="center"/>
    </xf>
    <xf numFmtId="166" fontId="143" fillId="0" borderId="15" xfId="456" applyNumberFormat="1" applyFont="1" applyFill="1" applyBorder="1" applyAlignment="1">
      <alignment horizontal="right" vertical="center"/>
    </xf>
    <xf numFmtId="166" fontId="143" fillId="0" borderId="77" xfId="456" applyNumberFormat="1" applyFont="1" applyFill="1" applyBorder="1" applyAlignment="1">
      <alignment horizontal="right" vertical="center"/>
    </xf>
    <xf numFmtId="0" fontId="85" fillId="0" borderId="0" xfId="456" applyFont="1" applyFill="1" applyAlignment="1">
      <alignment horizontal="center" vertical="center"/>
    </xf>
    <xf numFmtId="177" fontId="143" fillId="0" borderId="23" xfId="456" applyNumberFormat="1" applyFont="1" applyFill="1" applyBorder="1" applyAlignment="1">
      <alignment vertical="center"/>
    </xf>
    <xf numFmtId="186" fontId="150" fillId="0" borderId="42" xfId="453" applyNumberFormat="1" applyFont="1" applyFill="1" applyBorder="1" applyAlignment="1">
      <alignment horizontal="right" vertical="center"/>
    </xf>
    <xf numFmtId="167" fontId="143" fillId="0" borderId="42" xfId="534" quotePrefix="1" applyNumberFormat="1" applyFont="1" applyFill="1" applyBorder="1" applyAlignment="1">
      <alignment horizontal="center" vertical="center"/>
    </xf>
    <xf numFmtId="167" fontId="143" fillId="0" borderId="42" xfId="534" applyNumberFormat="1" applyFont="1" applyFill="1" applyBorder="1" applyAlignment="1">
      <alignment horizontal="left" vertical="center" wrapText="1"/>
    </xf>
    <xf numFmtId="177" fontId="150" fillId="0" borderId="42" xfId="453" applyNumberFormat="1" applyFont="1" applyFill="1" applyBorder="1" applyAlignment="1">
      <alignment vertical="center"/>
    </xf>
    <xf numFmtId="41" fontId="150" fillId="0" borderId="42" xfId="453" applyNumberFormat="1" applyFont="1" applyFill="1" applyBorder="1" applyAlignment="1">
      <alignment vertical="center"/>
    </xf>
    <xf numFmtId="186" fontId="150" fillId="25" borderId="75" xfId="453" applyNumberFormat="1" applyFont="1" applyFill="1" applyBorder="1" applyAlignment="1">
      <alignment horizontal="right" vertical="center"/>
    </xf>
    <xf numFmtId="186" fontId="150" fillId="25" borderId="42" xfId="453" applyNumberFormat="1" applyFont="1" applyFill="1" applyBorder="1" applyAlignment="1">
      <alignment horizontal="right" vertical="center"/>
    </xf>
    <xf numFmtId="0" fontId="113" fillId="25" borderId="0" xfId="456" applyFont="1" applyFill="1"/>
    <xf numFmtId="167" fontId="143" fillId="0" borderId="89" xfId="534" applyNumberFormat="1" applyFont="1" applyFill="1" applyBorder="1" applyAlignment="1">
      <alignment horizontal="left" vertical="center" wrapText="1"/>
    </xf>
    <xf numFmtId="41" fontId="150" fillId="0" borderId="72" xfId="453" applyNumberFormat="1" applyFont="1" applyFill="1" applyBorder="1" applyAlignment="1">
      <alignment vertical="center"/>
    </xf>
    <xf numFmtId="186" fontId="150" fillId="0" borderId="72" xfId="453" applyNumberFormat="1" applyFont="1" applyFill="1" applyBorder="1" applyAlignment="1">
      <alignment horizontal="right" vertical="center"/>
    </xf>
    <xf numFmtId="186" fontId="150" fillId="25" borderId="73" xfId="453" applyNumberFormat="1" applyFont="1" applyFill="1" applyBorder="1" applyAlignment="1">
      <alignment horizontal="right" vertical="center"/>
    </xf>
    <xf numFmtId="167" fontId="143" fillId="0" borderId="20" xfId="534" applyNumberFormat="1" applyFont="1" applyFill="1" applyBorder="1" applyAlignment="1">
      <alignment horizontal="left" vertical="center" wrapText="1"/>
    </xf>
    <xf numFmtId="185" fontId="143" fillId="0" borderId="20" xfId="534" applyNumberFormat="1" applyFont="1" applyFill="1" applyBorder="1" applyAlignment="1">
      <alignment vertical="center"/>
    </xf>
    <xf numFmtId="177" fontId="143" fillId="0" borderId="20" xfId="456" applyNumberFormat="1" applyFont="1" applyFill="1" applyBorder="1" applyAlignment="1">
      <alignment vertical="center"/>
    </xf>
    <xf numFmtId="166" fontId="143" fillId="0" borderId="20" xfId="456" applyNumberFormat="1" applyFont="1" applyFill="1" applyBorder="1" applyAlignment="1">
      <alignment horizontal="right" vertical="center"/>
    </xf>
    <xf numFmtId="166" fontId="143" fillId="25" borderId="84" xfId="456" applyNumberFormat="1" applyFont="1" applyFill="1" applyBorder="1" applyAlignment="1">
      <alignment horizontal="right" vertical="center"/>
    </xf>
    <xf numFmtId="166" fontId="143" fillId="0" borderId="73" xfId="456" applyNumberFormat="1" applyFont="1" applyFill="1" applyBorder="1" applyAlignment="1">
      <alignment horizontal="right" vertical="center"/>
    </xf>
    <xf numFmtId="167" fontId="143" fillId="0" borderId="93" xfId="534" quotePrefix="1" applyNumberFormat="1" applyFont="1" applyFill="1" applyBorder="1" applyAlignment="1">
      <alignment horizontal="center" vertical="center"/>
    </xf>
    <xf numFmtId="177" fontId="143" fillId="0" borderId="79" xfId="456" applyNumberFormat="1" applyFont="1" applyFill="1" applyBorder="1" applyAlignment="1">
      <alignment vertical="center"/>
    </xf>
    <xf numFmtId="185" fontId="143" fillId="0" borderId="20" xfId="456" applyNumberFormat="1" applyFont="1" applyFill="1" applyBorder="1" applyAlignment="1">
      <alignment vertical="center"/>
    </xf>
    <xf numFmtId="41" fontId="150" fillId="0" borderId="23" xfId="453" applyNumberFormat="1" applyFont="1" applyFill="1" applyBorder="1" applyAlignment="1">
      <alignment vertical="center"/>
    </xf>
    <xf numFmtId="177" fontId="143" fillId="0" borderId="42" xfId="456" applyNumberFormat="1" applyFont="1" applyFill="1" applyBorder="1" applyAlignment="1">
      <alignment horizontal="right" vertical="center"/>
    </xf>
    <xf numFmtId="166" fontId="150" fillId="0" borderId="15" xfId="535" applyNumberFormat="1" applyFont="1" applyFill="1" applyBorder="1" applyAlignment="1">
      <alignment horizontal="right" vertical="center"/>
    </xf>
    <xf numFmtId="166" fontId="143" fillId="25" borderId="77" xfId="456" applyNumberFormat="1" applyFont="1" applyFill="1" applyBorder="1" applyAlignment="1">
      <alignment horizontal="right" vertical="center"/>
    </xf>
    <xf numFmtId="186" fontId="150" fillId="0" borderId="75" xfId="453" applyNumberFormat="1" applyFont="1" applyFill="1" applyBorder="1" applyAlignment="1">
      <alignment horizontal="right" vertical="center"/>
    </xf>
    <xf numFmtId="167" fontId="143" fillId="0" borderId="72" xfId="534" applyNumberFormat="1" applyFont="1" applyFill="1" applyBorder="1" applyAlignment="1">
      <alignment vertical="center" wrapText="1"/>
    </xf>
    <xf numFmtId="166" fontId="150" fillId="0" borderId="42" xfId="535" applyNumberFormat="1" applyFont="1" applyFill="1" applyBorder="1" applyAlignment="1">
      <alignment horizontal="right" vertical="center"/>
    </xf>
    <xf numFmtId="41" fontId="150" fillId="0" borderId="89" xfId="453" applyNumberFormat="1" applyFont="1" applyFill="1" applyBorder="1" applyAlignment="1">
      <alignment vertical="center"/>
    </xf>
    <xf numFmtId="186" fontId="150" fillId="0" borderId="89" xfId="453" applyNumberFormat="1" applyFont="1" applyFill="1" applyBorder="1" applyAlignment="1">
      <alignment horizontal="right" vertical="center"/>
    </xf>
    <xf numFmtId="186" fontId="150" fillId="25" borderId="90" xfId="453" applyNumberFormat="1" applyFont="1" applyFill="1" applyBorder="1" applyAlignment="1">
      <alignment horizontal="right" vertical="center"/>
    </xf>
    <xf numFmtId="167" fontId="151" fillId="0" borderId="85" xfId="534" quotePrefix="1" applyNumberFormat="1" applyFont="1" applyFill="1" applyBorder="1" applyAlignment="1">
      <alignment horizontal="center" vertical="center"/>
    </xf>
    <xf numFmtId="185" fontId="151" fillId="0" borderId="86" xfId="456" applyNumberFormat="1" applyFont="1" applyFill="1" applyBorder="1" applyAlignment="1">
      <alignment vertical="center"/>
    </xf>
    <xf numFmtId="167" fontId="151" fillId="0" borderId="42" xfId="534" quotePrefix="1" applyNumberFormat="1" applyFont="1" applyFill="1" applyBorder="1" applyAlignment="1">
      <alignment horizontal="center" vertical="center"/>
    </xf>
    <xf numFmtId="167" fontId="151" fillId="0" borderId="42" xfId="534" applyNumberFormat="1" applyFont="1" applyFill="1" applyBorder="1" applyAlignment="1">
      <alignment horizontal="left" vertical="center" wrapText="1"/>
    </xf>
    <xf numFmtId="0" fontId="152" fillId="0" borderId="0" xfId="456" applyFont="1" applyFill="1" applyAlignment="1">
      <alignment vertical="top"/>
    </xf>
    <xf numFmtId="41" fontId="150" fillId="0" borderId="86" xfId="453" applyNumberFormat="1" applyFont="1" applyFill="1" applyBorder="1" applyAlignment="1">
      <alignment vertical="center"/>
    </xf>
    <xf numFmtId="186" fontId="150" fillId="0" borderId="86" xfId="453" applyNumberFormat="1" applyFont="1" applyFill="1" applyBorder="1" applyAlignment="1">
      <alignment horizontal="right" vertical="center"/>
    </xf>
    <xf numFmtId="186" fontId="150" fillId="0" borderId="87" xfId="453" applyNumberFormat="1" applyFont="1" applyFill="1" applyBorder="1" applyAlignment="1">
      <alignment horizontal="right" vertical="center"/>
    </xf>
    <xf numFmtId="177" fontId="150" fillId="0" borderId="72" xfId="453" applyNumberFormat="1" applyFont="1" applyFill="1" applyBorder="1" applyAlignment="1">
      <alignment vertical="center"/>
    </xf>
    <xf numFmtId="167" fontId="143" fillId="0" borderId="72" xfId="534" applyNumberFormat="1" applyFont="1" applyFill="1" applyBorder="1" applyAlignment="1">
      <alignment horizontal="left" vertical="center"/>
    </xf>
    <xf numFmtId="167" fontId="143" fillId="0" borderId="42" xfId="534" applyNumberFormat="1" applyFont="1" applyFill="1" applyBorder="1" applyAlignment="1">
      <alignment vertical="center"/>
    </xf>
    <xf numFmtId="167" fontId="143" fillId="0" borderId="23" xfId="534" quotePrefix="1" applyNumberFormat="1" applyFont="1" applyFill="1" applyBorder="1" applyAlignment="1">
      <alignment horizontal="center" vertical="center"/>
    </xf>
    <xf numFmtId="167" fontId="143" fillId="0" borderId="23" xfId="534" applyNumberFormat="1" applyFont="1" applyFill="1" applyBorder="1" applyAlignment="1">
      <alignment horizontal="left" vertical="center"/>
    </xf>
    <xf numFmtId="167" fontId="143" fillId="0" borderId="42" xfId="534" applyNumberFormat="1" applyFont="1" applyFill="1" applyBorder="1" applyAlignment="1">
      <alignment horizontal="left" vertical="center"/>
    </xf>
    <xf numFmtId="0" fontId="143" fillId="0" borderId="89" xfId="534" applyFont="1" applyFill="1" applyBorder="1" applyAlignment="1">
      <alignment horizontal="left" vertical="center" wrapText="1"/>
    </xf>
    <xf numFmtId="49" fontId="143" fillId="0" borderId="20" xfId="534" applyNumberFormat="1" applyFont="1" applyFill="1" applyBorder="1" applyAlignment="1">
      <alignment horizontal="left" vertical="center"/>
    </xf>
    <xf numFmtId="177" fontId="150" fillId="0" borderId="20" xfId="453" applyNumberFormat="1" applyFont="1" applyFill="1" applyBorder="1" applyAlignment="1">
      <alignment vertical="center"/>
    </xf>
    <xf numFmtId="49" fontId="143" fillId="0" borderId="72" xfId="534" quotePrefix="1" applyNumberFormat="1" applyFont="1" applyFill="1" applyBorder="1" applyAlignment="1">
      <alignment horizontal="center" vertical="center"/>
    </xf>
    <xf numFmtId="49" fontId="143" fillId="0" borderId="72" xfId="534" applyNumberFormat="1" applyFont="1" applyFill="1" applyBorder="1" applyAlignment="1">
      <alignment horizontal="left" vertical="center"/>
    </xf>
    <xf numFmtId="167" fontId="143" fillId="0" borderId="72" xfId="534" applyNumberFormat="1" applyFont="1" applyFill="1" applyBorder="1" applyAlignment="1">
      <alignment horizontal="left" vertical="center" wrapText="1" indent="1"/>
    </xf>
    <xf numFmtId="167" fontId="143" fillId="0" borderId="15" xfId="534" quotePrefix="1" applyNumberFormat="1" applyFont="1" applyFill="1" applyBorder="1" applyAlignment="1">
      <alignment horizontal="center" vertical="center"/>
    </xf>
    <xf numFmtId="49" fontId="143" fillId="0" borderId="15" xfId="534" applyNumberFormat="1" applyFont="1" applyFill="1" applyBorder="1" applyAlignment="1">
      <alignment horizontal="left" vertical="center"/>
    </xf>
    <xf numFmtId="167" fontId="143" fillId="0" borderId="15" xfId="534" applyNumberFormat="1" applyFont="1" applyFill="1" applyBorder="1" applyAlignment="1">
      <alignment horizontal="left" vertical="center" wrapText="1" indent="1"/>
    </xf>
    <xf numFmtId="177" fontId="150" fillId="0" borderId="89" xfId="453" applyNumberFormat="1" applyFont="1" applyFill="1" applyBorder="1" applyAlignment="1">
      <alignment vertical="center"/>
    </xf>
    <xf numFmtId="166" fontId="143" fillId="25" borderId="83" xfId="456" applyNumberFormat="1" applyFont="1" applyFill="1" applyBorder="1" applyAlignment="1">
      <alignment horizontal="right" vertical="center"/>
    </xf>
    <xf numFmtId="186" fontId="150" fillId="0" borderId="15" xfId="453" applyNumberFormat="1" applyFont="1" applyFill="1" applyBorder="1" applyAlignment="1">
      <alignment horizontal="right" vertical="center"/>
    </xf>
    <xf numFmtId="0" fontId="151" fillId="0" borderId="72" xfId="534" quotePrefix="1" applyFont="1" applyFill="1" applyBorder="1" applyAlignment="1">
      <alignment horizontal="left" vertical="center" wrapText="1" indent="1"/>
    </xf>
    <xf numFmtId="185" fontId="151" fillId="0" borderId="72" xfId="534" applyNumberFormat="1" applyFont="1" applyFill="1" applyBorder="1" applyAlignment="1">
      <alignment vertical="center"/>
    </xf>
    <xf numFmtId="0" fontId="151" fillId="0" borderId="89" xfId="534" applyFont="1" applyFill="1" applyBorder="1" applyAlignment="1">
      <alignment horizontal="left" vertical="center" wrapText="1" indent="1"/>
    </xf>
    <xf numFmtId="185" fontId="151" fillId="0" borderId="89" xfId="534" applyNumberFormat="1" applyFont="1" applyFill="1" applyBorder="1" applyAlignment="1">
      <alignment vertical="center"/>
    </xf>
    <xf numFmtId="49" fontId="143" fillId="0" borderId="89" xfId="534" quotePrefix="1" applyNumberFormat="1" applyFont="1" applyFill="1" applyBorder="1" applyAlignment="1">
      <alignment horizontal="center" vertical="center"/>
    </xf>
    <xf numFmtId="49" fontId="143" fillId="0" borderId="20" xfId="534" quotePrefix="1" applyNumberFormat="1" applyFont="1" applyFill="1" applyBorder="1" applyAlignment="1">
      <alignment horizontal="center" vertical="center"/>
    </xf>
    <xf numFmtId="0" fontId="143" fillId="0" borderId="20" xfId="534" applyFont="1" applyFill="1" applyBorder="1" applyAlignment="1">
      <alignment horizontal="left" vertical="center" wrapText="1"/>
    </xf>
    <xf numFmtId="49" fontId="143" fillId="0" borderId="89" xfId="534" applyNumberFormat="1" applyFont="1" applyFill="1" applyBorder="1" applyAlignment="1">
      <alignment horizontal="left" vertical="center"/>
    </xf>
    <xf numFmtId="0" fontId="143" fillId="0" borderId="23" xfId="534" quotePrefix="1" applyFont="1" applyFill="1" applyBorder="1" applyAlignment="1">
      <alignment horizontal="center" vertical="center"/>
    </xf>
    <xf numFmtId="0" fontId="143" fillId="0" borderId="23" xfId="534" applyFont="1" applyFill="1" applyBorder="1" applyAlignment="1">
      <alignment horizontal="left" vertical="center" wrapText="1"/>
    </xf>
    <xf numFmtId="0" fontId="143" fillId="0" borderId="15" xfId="534" applyFont="1" applyFill="1" applyBorder="1" applyAlignment="1">
      <alignment horizontal="left" vertical="center" wrapText="1"/>
    </xf>
    <xf numFmtId="166" fontId="150" fillId="0" borderId="72" xfId="535" applyNumberFormat="1" applyFont="1" applyFill="1" applyBorder="1" applyAlignment="1">
      <alignment horizontal="right" vertical="center"/>
    </xf>
    <xf numFmtId="167" fontId="143" fillId="0" borderId="42" xfId="534" applyNumberFormat="1" applyFont="1" applyFill="1" applyBorder="1" applyAlignment="1">
      <alignment horizontal="left" vertical="center" indent="1"/>
    </xf>
    <xf numFmtId="49" fontId="143" fillId="0" borderId="23" xfId="534" quotePrefix="1" applyNumberFormat="1" applyFont="1" applyFill="1" applyBorder="1" applyAlignment="1">
      <alignment horizontal="center" vertical="center"/>
    </xf>
    <xf numFmtId="49" fontId="143" fillId="0" borderId="23" xfId="534" applyNumberFormat="1" applyFont="1" applyFill="1" applyBorder="1" applyAlignment="1">
      <alignment horizontal="left" vertical="center"/>
    </xf>
    <xf numFmtId="167" fontId="143" fillId="0" borderId="15" xfId="534" applyNumberFormat="1" applyFont="1" applyFill="1" applyBorder="1" applyAlignment="1">
      <alignment horizontal="left" vertical="center" indent="1"/>
    </xf>
    <xf numFmtId="0" fontId="143" fillId="0" borderId="15" xfId="534" quotePrefix="1" applyFont="1" applyFill="1" applyBorder="1" applyAlignment="1">
      <alignment horizontal="center" vertical="center"/>
    </xf>
    <xf numFmtId="166" fontId="150" fillId="25" borderId="77" xfId="535" applyNumberFormat="1" applyFont="1" applyFill="1" applyBorder="1" applyAlignment="1">
      <alignment horizontal="right" vertical="center"/>
    </xf>
    <xf numFmtId="0" fontId="143" fillId="0" borderId="72" xfId="534" quotePrefix="1" applyFont="1" applyFill="1" applyBorder="1" applyAlignment="1">
      <alignment horizontal="center" vertical="center"/>
    </xf>
    <xf numFmtId="0" fontId="143" fillId="0" borderId="72" xfId="534" applyFont="1" applyFill="1" applyBorder="1" applyAlignment="1">
      <alignment horizontal="left" vertical="center" wrapText="1"/>
    </xf>
    <xf numFmtId="167" fontId="143" fillId="0" borderId="72" xfId="534" applyNumberFormat="1" applyFont="1" applyFill="1" applyBorder="1" applyAlignment="1">
      <alignment horizontal="left" vertical="center" indent="1"/>
    </xf>
    <xf numFmtId="166" fontId="150" fillId="25" borderId="73" xfId="535" applyNumberFormat="1" applyFont="1" applyFill="1" applyBorder="1" applyAlignment="1">
      <alignment horizontal="right" vertical="center"/>
    </xf>
    <xf numFmtId="167" fontId="143" fillId="0" borderId="89" xfId="534" applyNumberFormat="1" applyFont="1" applyFill="1" applyBorder="1" applyAlignment="1">
      <alignment horizontal="left" vertical="center" wrapText="1" indent="1"/>
    </xf>
    <xf numFmtId="166" fontId="150" fillId="0" borderId="89" xfId="535" applyNumberFormat="1" applyFont="1" applyFill="1" applyBorder="1" applyAlignment="1">
      <alignment horizontal="right" vertical="center"/>
    </xf>
    <xf numFmtId="166" fontId="150" fillId="25" borderId="90" xfId="535" applyNumberFormat="1" applyFont="1" applyFill="1" applyBorder="1" applyAlignment="1">
      <alignment horizontal="right" vertical="center"/>
    </xf>
    <xf numFmtId="0" fontId="143" fillId="0" borderId="78" xfId="534" applyFont="1" applyFill="1" applyBorder="1" applyAlignment="1">
      <alignment horizontal="center" vertical="center"/>
    </xf>
    <xf numFmtId="0" fontId="143" fillId="0" borderId="79" xfId="534" quotePrefix="1" applyFont="1" applyFill="1" applyBorder="1" applyAlignment="1">
      <alignment horizontal="center" vertical="center"/>
    </xf>
    <xf numFmtId="0" fontId="143" fillId="0" borderId="79" xfId="534" applyFont="1" applyFill="1" applyBorder="1" applyAlignment="1">
      <alignment horizontal="left" vertical="center" wrapText="1"/>
    </xf>
    <xf numFmtId="167" fontId="143" fillId="0" borderId="79" xfId="534" applyNumberFormat="1" applyFont="1" applyFill="1" applyBorder="1" applyAlignment="1">
      <alignment horizontal="left" vertical="center" indent="1"/>
    </xf>
    <xf numFmtId="166" fontId="150" fillId="25" borderId="80" xfId="535" applyNumberFormat="1" applyFont="1" applyFill="1" applyBorder="1" applyAlignment="1">
      <alignment horizontal="right" vertical="center"/>
    </xf>
    <xf numFmtId="0" fontId="143" fillId="0" borderId="89" xfId="534" quotePrefix="1" applyFont="1" applyFill="1" applyBorder="1" applyAlignment="1">
      <alignment horizontal="center" vertical="center"/>
    </xf>
    <xf numFmtId="167" fontId="143" fillId="0" borderId="89" xfId="534" applyNumberFormat="1" applyFont="1" applyFill="1" applyBorder="1" applyAlignment="1">
      <alignment horizontal="left" vertical="center" indent="1"/>
    </xf>
    <xf numFmtId="0" fontId="143" fillId="0" borderId="85" xfId="534" applyFont="1" applyFill="1" applyBorder="1" applyAlignment="1">
      <alignment horizontal="center" vertical="center"/>
    </xf>
    <xf numFmtId="0" fontId="143" fillId="0" borderId="86" xfId="534" quotePrefix="1" applyFont="1" applyFill="1" applyBorder="1" applyAlignment="1">
      <alignment horizontal="center" vertical="center"/>
    </xf>
    <xf numFmtId="0" fontId="143" fillId="0" borderId="86" xfId="534" applyFont="1" applyFill="1" applyBorder="1" applyAlignment="1">
      <alignment horizontal="left" vertical="center" wrapText="1"/>
    </xf>
    <xf numFmtId="167" fontId="143" fillId="0" borderId="86" xfId="534" applyNumberFormat="1" applyFont="1" applyFill="1" applyBorder="1" applyAlignment="1">
      <alignment horizontal="left" vertical="center" indent="1"/>
    </xf>
    <xf numFmtId="0" fontId="143" fillId="0" borderId="42" xfId="534" quotePrefix="1" applyFont="1" applyFill="1" applyBorder="1" applyAlignment="1">
      <alignment horizontal="center" vertical="center"/>
    </xf>
    <xf numFmtId="0" fontId="143" fillId="0" borderId="42" xfId="534" applyFont="1" applyFill="1" applyBorder="1" applyAlignment="1">
      <alignment horizontal="left" vertical="center" wrapText="1"/>
    </xf>
    <xf numFmtId="0" fontId="143" fillId="0" borderId="89" xfId="534" applyFont="1" applyFill="1" applyBorder="1" applyAlignment="1">
      <alignment vertical="center" wrapText="1"/>
    </xf>
    <xf numFmtId="0" fontId="143" fillId="0" borderId="81" xfId="534" applyFont="1" applyFill="1" applyBorder="1" applyAlignment="1">
      <alignment horizontal="center" vertical="center"/>
    </xf>
    <xf numFmtId="0" fontId="143" fillId="0" borderId="82" xfId="534" quotePrefix="1" applyFont="1" applyFill="1" applyBorder="1" applyAlignment="1">
      <alignment horizontal="center" vertical="center"/>
    </xf>
    <xf numFmtId="0" fontId="143" fillId="0" borderId="82" xfId="534" applyFont="1" applyFill="1" applyBorder="1" applyAlignment="1">
      <alignment horizontal="left" vertical="center" wrapText="1"/>
    </xf>
    <xf numFmtId="167" fontId="143" fillId="0" borderId="82" xfId="534" applyNumberFormat="1" applyFont="1" applyFill="1" applyBorder="1" applyAlignment="1">
      <alignment horizontal="left" vertical="center" indent="1"/>
    </xf>
    <xf numFmtId="185" fontId="143" fillId="0" borderId="82" xfId="534" applyNumberFormat="1" applyFont="1" applyFill="1" applyBorder="1" applyAlignment="1">
      <alignment vertical="center"/>
    </xf>
    <xf numFmtId="177" fontId="150" fillId="0" borderId="82" xfId="453" applyNumberFormat="1" applyFont="1" applyFill="1" applyBorder="1" applyAlignment="1">
      <alignment vertical="center"/>
    </xf>
    <xf numFmtId="167" fontId="143" fillId="0" borderId="81" xfId="534" applyNumberFormat="1" applyFont="1" applyFill="1" applyBorder="1" applyAlignment="1">
      <alignment horizontal="center"/>
    </xf>
    <xf numFmtId="167" fontId="143" fillId="0" borderId="82" xfId="534" applyNumberFormat="1" applyFont="1" applyFill="1" applyBorder="1" applyAlignment="1">
      <alignment horizontal="center"/>
    </xf>
    <xf numFmtId="167" fontId="143" fillId="0" borderId="82" xfId="534" applyNumberFormat="1" applyFont="1" applyFill="1" applyBorder="1" applyAlignment="1">
      <alignment horizontal="left"/>
    </xf>
    <xf numFmtId="167" fontId="147" fillId="0" borderId="82" xfId="534" applyNumberFormat="1" applyFont="1" applyFill="1" applyBorder="1" applyAlignment="1">
      <alignment horizontal="left" vertical="center" indent="1"/>
    </xf>
    <xf numFmtId="185" fontId="147" fillId="0" borderId="82" xfId="534" applyNumberFormat="1" applyFont="1" applyFill="1" applyBorder="1" applyAlignment="1">
      <alignment horizontal="right" vertical="center"/>
    </xf>
    <xf numFmtId="185" fontId="147" fillId="0" borderId="82" xfId="534" applyNumberFormat="1" applyFont="1" applyFill="1" applyBorder="1" applyAlignment="1">
      <alignment vertical="center"/>
    </xf>
    <xf numFmtId="166" fontId="147" fillId="0" borderId="82" xfId="456" applyNumberFormat="1" applyFont="1" applyFill="1" applyBorder="1" applyAlignment="1">
      <alignment horizontal="right" vertical="center"/>
    </xf>
    <xf numFmtId="166" fontId="147" fillId="25" borderId="83" xfId="456" applyNumberFormat="1" applyFont="1" applyFill="1" applyBorder="1" applyAlignment="1">
      <alignment horizontal="right" vertical="center"/>
    </xf>
    <xf numFmtId="167" fontId="113" fillId="0" borderId="0" xfId="456" applyNumberFormat="1" applyFont="1" applyFill="1" applyAlignment="1">
      <alignment horizontal="center"/>
    </xf>
    <xf numFmtId="167" fontId="113" fillId="0" borderId="0" xfId="456" applyNumberFormat="1" applyFont="1" applyFill="1" applyBorder="1" applyAlignment="1">
      <alignment horizontal="left"/>
    </xf>
    <xf numFmtId="167" fontId="113" fillId="0" borderId="0" xfId="456" applyNumberFormat="1" applyFont="1" applyFill="1" applyAlignment="1">
      <alignment horizontal="left" indent="1"/>
    </xf>
    <xf numFmtId="167" fontId="113" fillId="0" borderId="0" xfId="456" applyNumberFormat="1" applyFont="1" applyFill="1" applyAlignment="1">
      <alignment vertical="center"/>
    </xf>
    <xf numFmtId="43" fontId="113" fillId="0" borderId="0" xfId="456" applyNumberFormat="1" applyFont="1" applyFill="1" applyAlignment="1">
      <alignment vertical="center"/>
    </xf>
    <xf numFmtId="43" fontId="149" fillId="0" borderId="0" xfId="456" applyNumberFormat="1" applyFont="1" applyFill="1" applyAlignment="1"/>
    <xf numFmtId="177" fontId="113" fillId="0" borderId="0" xfId="456" applyNumberFormat="1" applyFont="1" applyFill="1" applyAlignment="1"/>
    <xf numFmtId="43" fontId="113" fillId="0" borderId="0" xfId="456" applyNumberFormat="1" applyFont="1" applyFill="1" applyAlignment="1"/>
    <xf numFmtId="167" fontId="154" fillId="0" borderId="0" xfId="534" applyNumberFormat="1" applyFont="1" applyFill="1" applyBorder="1" applyAlignment="1" applyProtection="1">
      <alignment horizontal="center" vertical="center"/>
      <protection locked="0"/>
    </xf>
    <xf numFmtId="167" fontId="62" fillId="25" borderId="0" xfId="452" applyNumberFormat="1" applyFont="1" applyFill="1"/>
    <xf numFmtId="167" fontId="148" fillId="25" borderId="0" xfId="452" applyNumberFormat="1" applyFont="1" applyFill="1" applyAlignment="1">
      <alignment horizontal="center"/>
    </xf>
    <xf numFmtId="167" fontId="144" fillId="25" borderId="0" xfId="452" applyNumberFormat="1" applyFont="1" applyFill="1" applyBorder="1" applyAlignment="1">
      <alignment horizontal="center" vertical="center"/>
    </xf>
    <xf numFmtId="167" fontId="144" fillId="25" borderId="0" xfId="452" applyNumberFormat="1" applyFont="1" applyFill="1" applyAlignment="1">
      <alignment horizontal="center" vertical="center" wrapText="1"/>
    </xf>
    <xf numFmtId="41" fontId="144" fillId="25" borderId="0" xfId="452" applyNumberFormat="1" applyFont="1" applyFill="1" applyAlignment="1">
      <alignment horizontal="right" vertical="center"/>
    </xf>
    <xf numFmtId="4" fontId="144" fillId="25" borderId="0" xfId="452" applyNumberFormat="1" applyFont="1" applyFill="1" applyAlignment="1">
      <alignment horizontal="right" vertical="center"/>
    </xf>
    <xf numFmtId="43" fontId="144" fillId="25" borderId="0" xfId="452" applyNumberFormat="1" applyFont="1" applyFill="1" applyAlignment="1">
      <alignment horizontal="right" vertical="center"/>
    </xf>
    <xf numFmtId="0" fontId="144" fillId="0" borderId="0" xfId="452" applyFont="1" applyFill="1"/>
    <xf numFmtId="0" fontId="85" fillId="25" borderId="0" xfId="452" applyFont="1" applyFill="1" applyBorder="1" applyAlignment="1"/>
    <xf numFmtId="0" fontId="148" fillId="0" borderId="0" xfId="452" applyFont="1" applyFill="1"/>
    <xf numFmtId="0" fontId="85" fillId="25" borderId="0" xfId="452" applyFont="1" applyFill="1" applyBorder="1" applyAlignment="1">
      <alignment horizontal="center"/>
    </xf>
    <xf numFmtId="0" fontId="79" fillId="25" borderId="0" xfId="452" applyFont="1" applyFill="1" applyBorder="1"/>
    <xf numFmtId="0" fontId="79" fillId="25" borderId="0" xfId="452" applyFont="1" applyFill="1" applyBorder="1" applyAlignment="1">
      <alignment horizontal="right"/>
    </xf>
    <xf numFmtId="0" fontId="104" fillId="25" borderId="0" xfId="452" applyFont="1" applyFill="1" applyBorder="1" applyAlignment="1">
      <alignment horizontal="right"/>
    </xf>
    <xf numFmtId="0" fontId="79" fillId="0" borderId="0" xfId="452" applyFont="1" applyFill="1"/>
    <xf numFmtId="0" fontId="51" fillId="25" borderId="42" xfId="452" applyFont="1" applyFill="1" applyBorder="1" applyAlignment="1">
      <alignment horizontal="center" vertical="center"/>
    </xf>
    <xf numFmtId="0" fontId="51" fillId="25" borderId="45" xfId="452" applyFont="1" applyFill="1" applyBorder="1" applyAlignment="1">
      <alignment horizontal="center" vertical="center"/>
    </xf>
    <xf numFmtId="0" fontId="51" fillId="25" borderId="15" xfId="452" applyFont="1" applyFill="1" applyBorder="1" applyAlignment="1">
      <alignment horizontal="center" vertical="center"/>
    </xf>
    <xf numFmtId="0" fontId="51" fillId="25" borderId="14" xfId="452" applyFont="1" applyFill="1" applyBorder="1" applyAlignment="1">
      <alignment horizontal="center" vertical="center"/>
    </xf>
    <xf numFmtId="0" fontId="83" fillId="0" borderId="0" xfId="452" applyFont="1" applyFill="1" applyAlignment="1">
      <alignment horizontal="center" vertical="center"/>
    </xf>
    <xf numFmtId="0" fontId="51" fillId="25" borderId="27" xfId="452" applyFont="1" applyFill="1" applyBorder="1" applyAlignment="1">
      <alignment horizontal="left" vertical="center" wrapText="1"/>
    </xf>
    <xf numFmtId="185" fontId="51" fillId="0" borderId="42" xfId="452" applyNumberFormat="1" applyFont="1" applyFill="1" applyBorder="1" applyAlignment="1">
      <alignment horizontal="right" vertical="center"/>
    </xf>
    <xf numFmtId="41" fontId="133" fillId="0" borderId="42" xfId="452" applyNumberFormat="1" applyFont="1" applyFill="1" applyBorder="1" applyAlignment="1">
      <alignment horizontal="right" vertical="center"/>
    </xf>
    <xf numFmtId="0" fontId="79" fillId="25" borderId="42" xfId="452" applyFont="1" applyFill="1" applyBorder="1" applyAlignment="1">
      <alignment horizontal="center" vertical="center"/>
    </xf>
    <xf numFmtId="0" fontId="83" fillId="0" borderId="0" xfId="452" applyFont="1" applyFill="1" applyAlignment="1">
      <alignment vertical="center"/>
    </xf>
    <xf numFmtId="0" fontId="79" fillId="25" borderId="20" xfId="452" applyFont="1" applyFill="1" applyBorder="1" applyAlignment="1">
      <alignment horizontal="center" vertical="center"/>
    </xf>
    <xf numFmtId="0" fontId="51" fillId="25" borderId="23" xfId="452" applyFont="1" applyFill="1" applyBorder="1" applyAlignment="1">
      <alignment horizontal="center" vertical="center"/>
    </xf>
    <xf numFmtId="187" fontId="133" fillId="0" borderId="42" xfId="452" applyNumberFormat="1" applyFont="1" applyFill="1" applyBorder="1" applyAlignment="1">
      <alignment horizontal="right" vertical="center"/>
    </xf>
    <xf numFmtId="0" fontId="51" fillId="25" borderId="20" xfId="452" applyFont="1" applyFill="1" applyBorder="1" applyAlignment="1">
      <alignment horizontal="center" vertical="center"/>
    </xf>
    <xf numFmtId="0" fontId="51" fillId="0" borderId="27" xfId="452" applyFont="1" applyFill="1" applyBorder="1" applyAlignment="1">
      <alignment horizontal="left" vertical="center" wrapText="1"/>
    </xf>
    <xf numFmtId="49" fontId="51" fillId="25" borderId="42" xfId="452" applyNumberFormat="1" applyFont="1" applyFill="1" applyBorder="1" applyAlignment="1">
      <alignment horizontal="center" vertical="center"/>
    </xf>
    <xf numFmtId="0" fontId="83" fillId="0" borderId="0" xfId="452" applyFont="1" applyFill="1" applyBorder="1" applyAlignment="1">
      <alignment vertical="center"/>
    </xf>
    <xf numFmtId="0" fontId="51" fillId="25" borderId="36" xfId="452" applyFont="1" applyFill="1" applyBorder="1" applyAlignment="1">
      <alignment horizontal="left" vertical="center" wrapText="1"/>
    </xf>
    <xf numFmtId="188" fontId="51" fillId="25" borderId="42" xfId="452" applyNumberFormat="1" applyFont="1" applyFill="1" applyBorder="1" applyAlignment="1">
      <alignment horizontal="center" vertical="center"/>
    </xf>
    <xf numFmtId="0" fontId="51" fillId="25" borderId="0" xfId="452" applyFont="1" applyFill="1" applyBorder="1" applyAlignment="1">
      <alignment vertical="center"/>
    </xf>
    <xf numFmtId="0" fontId="51" fillId="25" borderId="0" xfId="452" applyFont="1" applyFill="1" applyBorder="1" applyAlignment="1">
      <alignment horizontal="right" vertical="center"/>
    </xf>
    <xf numFmtId="185" fontId="69" fillId="25" borderId="42" xfId="452" applyNumberFormat="1" applyFont="1" applyFill="1" applyBorder="1" applyAlignment="1">
      <alignment horizontal="right" vertical="center"/>
    </xf>
    <xf numFmtId="0" fontId="51" fillId="0" borderId="0" xfId="452" applyFont="1" applyFill="1" applyAlignment="1">
      <alignment vertical="center"/>
    </xf>
    <xf numFmtId="0" fontId="115" fillId="25" borderId="0" xfId="452" applyFont="1" applyFill="1" applyBorder="1"/>
    <xf numFmtId="0" fontId="115" fillId="25" borderId="11" xfId="452" applyFont="1" applyFill="1" applyBorder="1" applyAlignment="1">
      <alignment horizontal="right"/>
    </xf>
    <xf numFmtId="0" fontId="115" fillId="25" borderId="0" xfId="452" applyFont="1" applyFill="1" applyAlignment="1">
      <alignment horizontal="right"/>
    </xf>
    <xf numFmtId="0" fontId="115" fillId="0" borderId="0" xfId="452" applyFont="1" applyFill="1"/>
    <xf numFmtId="0" fontId="79" fillId="25" borderId="0" xfId="452" applyFont="1" applyFill="1" applyBorder="1" applyAlignment="1">
      <alignment wrapText="1"/>
    </xf>
    <xf numFmtId="0" fontId="98" fillId="25" borderId="0" xfId="452" applyFill="1" applyBorder="1"/>
    <xf numFmtId="4" fontId="126" fillId="25" borderId="0" xfId="452" applyNumberFormat="1" applyFont="1" applyFill="1" applyBorder="1"/>
    <xf numFmtId="0" fontId="79" fillId="25" borderId="0" xfId="452" applyFont="1" applyFill="1" applyBorder="1" applyAlignment="1">
      <alignment horizontal="left" wrapText="1"/>
    </xf>
    <xf numFmtId="0" fontId="98" fillId="0" borderId="0" xfId="452" applyFill="1" applyBorder="1"/>
    <xf numFmtId="4" fontId="98" fillId="25" borderId="0" xfId="452" applyNumberFormat="1" applyFill="1" applyBorder="1"/>
    <xf numFmtId="0" fontId="79" fillId="0" borderId="0" xfId="452" applyFont="1" applyFill="1" applyBorder="1"/>
    <xf numFmtId="0" fontId="79" fillId="25" borderId="0" xfId="452" applyFont="1" applyFill="1" applyBorder="1" applyAlignment="1">
      <alignment horizontal="left"/>
    </xf>
    <xf numFmtId="0" fontId="79" fillId="25" borderId="0" xfId="452" applyFont="1" applyFill="1"/>
    <xf numFmtId="0" fontId="115" fillId="25" borderId="0" xfId="452" applyFont="1" applyFill="1" applyBorder="1" applyAlignment="1">
      <alignment horizontal="left"/>
    </xf>
    <xf numFmtId="0" fontId="98" fillId="25" borderId="0" xfId="452" applyFill="1"/>
    <xf numFmtId="0" fontId="155" fillId="25" borderId="0" xfId="452" applyFont="1" applyFill="1"/>
    <xf numFmtId="0" fontId="155" fillId="0" borderId="0" xfId="452" applyFont="1" applyFill="1"/>
    <xf numFmtId="0" fontId="155" fillId="25" borderId="0" xfId="452" applyFont="1" applyFill="1" applyAlignment="1">
      <alignment horizontal="right"/>
    </xf>
    <xf numFmtId="176" fontId="62" fillId="0" borderId="0" xfId="449" applyNumberFormat="1" applyFont="1" applyAlignment="1">
      <alignment horizontal="right"/>
    </xf>
    <xf numFmtId="176" fontId="62" fillId="0" borderId="15" xfId="487" applyNumberFormat="1" applyFont="1" applyFill="1" applyBorder="1" applyAlignment="1">
      <alignment horizontal="right"/>
    </xf>
    <xf numFmtId="176" fontId="62" fillId="0" borderId="20" xfId="449" applyNumberFormat="1" applyFont="1" applyFill="1" applyBorder="1" applyAlignment="1">
      <alignment horizontal="right"/>
    </xf>
    <xf numFmtId="176" fontId="63" fillId="0" borderId="0" xfId="449" applyNumberFormat="1" applyFont="1" applyAlignment="1">
      <alignment horizontal="right"/>
    </xf>
    <xf numFmtId="176" fontId="63" fillId="0" borderId="20" xfId="449" applyNumberFormat="1" applyFont="1" applyFill="1" applyBorder="1" applyAlignment="1">
      <alignment horizontal="right"/>
    </xf>
    <xf numFmtId="176" fontId="63" fillId="0" borderId="23" xfId="449" applyNumberFormat="1" applyFont="1" applyFill="1" applyBorder="1" applyAlignment="1">
      <alignment horizontal="right"/>
    </xf>
    <xf numFmtId="185" fontId="143" fillId="0" borderId="79" xfId="456" applyNumberFormat="1" applyFont="1" applyFill="1" applyBorder="1" applyAlignment="1">
      <alignment vertical="center"/>
    </xf>
    <xf numFmtId="185" fontId="151" fillId="0" borderId="79" xfId="456" applyNumberFormat="1" applyFont="1" applyFill="1" applyBorder="1" applyAlignment="1">
      <alignment vertical="center"/>
    </xf>
    <xf numFmtId="49" fontId="143" fillId="0" borderId="79" xfId="534" applyNumberFormat="1" applyFont="1" applyFill="1" applyBorder="1" applyAlignment="1">
      <alignment horizontal="left" vertical="center"/>
    </xf>
    <xf numFmtId="185" fontId="150" fillId="0" borderId="79" xfId="453" applyNumberFormat="1" applyFont="1" applyFill="1" applyBorder="1" applyAlignment="1">
      <alignment horizontal="right" vertical="center"/>
    </xf>
    <xf numFmtId="165" fontId="63" fillId="0" borderId="35" xfId="310" applyNumberFormat="1" applyFont="1" applyFill="1" applyBorder="1" applyAlignment="1" applyProtection="1">
      <alignment horizontal="left" vertical="center" wrapText="1"/>
    </xf>
    <xf numFmtId="165" fontId="63" fillId="0" borderId="18" xfId="310" quotePrefix="1" applyNumberFormat="1" applyFont="1" applyFill="1" applyBorder="1" applyAlignment="1" applyProtection="1">
      <alignment horizontal="left" vertical="center"/>
    </xf>
    <xf numFmtId="165" fontId="63" fillId="0" borderId="0" xfId="310" quotePrefix="1" applyNumberFormat="1" applyFont="1" applyFill="1" applyBorder="1" applyAlignment="1" applyProtection="1">
      <alignment horizontal="center" vertical="center"/>
    </xf>
    <xf numFmtId="167" fontId="63" fillId="0" borderId="20" xfId="339" applyNumberFormat="1" applyFont="1" applyFill="1" applyBorder="1" applyProtection="1"/>
    <xf numFmtId="167" fontId="63" fillId="0" borderId="10" xfId="450" applyNumberFormat="1" applyFont="1" applyBorder="1" applyAlignment="1" applyProtection="1"/>
    <xf numFmtId="167" fontId="63" fillId="0" borderId="20" xfId="339" applyNumberFormat="1" applyFont="1" applyFill="1" applyBorder="1" applyProtection="1"/>
    <xf numFmtId="0" fontId="0" fillId="0" borderId="0" xfId="0"/>
    <xf numFmtId="167" fontId="63" fillId="0" borderId="20" xfId="339" applyNumberFormat="1" applyFont="1" applyFill="1" applyBorder="1" applyProtection="1"/>
    <xf numFmtId="167" fontId="63" fillId="0" borderId="20" xfId="450" applyNumberFormat="1" applyFont="1" applyFill="1" applyBorder="1" applyProtection="1"/>
    <xf numFmtId="167" fontId="63" fillId="0" borderId="35" xfId="339" applyNumberFormat="1" applyFont="1" applyFill="1" applyBorder="1" applyProtection="1"/>
    <xf numFmtId="0" fontId="156" fillId="0" borderId="0" xfId="0" applyFont="1" applyBorder="1" applyAlignment="1" applyProtection="1">
      <alignment horizontal="left"/>
    </xf>
    <xf numFmtId="0" fontId="156" fillId="0" borderId="0" xfId="0" applyFont="1"/>
    <xf numFmtId="0" fontId="93" fillId="0" borderId="0" xfId="0" applyFont="1" applyAlignment="1">
      <alignment horizontal="center" vertical="center" wrapText="1"/>
    </xf>
    <xf numFmtId="0" fontId="93" fillId="25" borderId="0" xfId="0" applyFont="1" applyFill="1" applyAlignment="1">
      <alignment horizontal="center" vertical="center" wrapText="1"/>
    </xf>
    <xf numFmtId="0" fontId="94" fillId="0" borderId="0" xfId="0" applyFont="1" applyAlignment="1">
      <alignment horizontal="center"/>
    </xf>
    <xf numFmtId="165" fontId="62" fillId="0" borderId="0" xfId="451" applyFont="1" applyAlignment="1">
      <alignment horizontal="center"/>
    </xf>
    <xf numFmtId="165" fontId="65" fillId="0" borderId="54" xfId="339" applyFont="1" applyBorder="1" applyAlignment="1" applyProtection="1">
      <alignment horizontal="center" vertical="center"/>
    </xf>
    <xf numFmtId="165" fontId="65" fillId="0" borderId="64" xfId="339" applyFont="1" applyBorder="1" applyAlignment="1" applyProtection="1">
      <alignment horizontal="center" vertical="center"/>
    </xf>
    <xf numFmtId="165" fontId="65" fillId="0" borderId="65" xfId="339" applyFont="1" applyBorder="1" applyAlignment="1" applyProtection="1">
      <alignment horizontal="center" vertical="center"/>
    </xf>
    <xf numFmtId="165" fontId="65" fillId="0" borderId="49" xfId="339" applyFont="1" applyBorder="1" applyAlignment="1" applyProtection="1">
      <alignment horizontal="center" vertical="center"/>
    </xf>
    <xf numFmtId="165" fontId="65" fillId="0" borderId="28" xfId="339" applyFont="1" applyBorder="1" applyAlignment="1" applyProtection="1">
      <alignment horizontal="center" vertical="center"/>
    </xf>
    <xf numFmtId="165" fontId="65" fillId="0" borderId="45" xfId="339" applyFont="1" applyBorder="1" applyAlignment="1" applyProtection="1">
      <alignment horizontal="center" vertical="center"/>
    </xf>
    <xf numFmtId="165" fontId="68" fillId="0" borderId="0" xfId="340" quotePrefix="1" applyFont="1" applyAlignment="1">
      <alignment vertical="top"/>
    </xf>
    <xf numFmtId="0" fontId="51" fillId="0" borderId="0" xfId="0" applyFont="1" applyAlignment="1"/>
    <xf numFmtId="0" fontId="62" fillId="0" borderId="27" xfId="313" applyFont="1" applyFill="1" applyBorder="1" applyAlignment="1">
      <alignment horizontal="center" vertical="center"/>
    </xf>
    <xf numFmtId="0" fontId="62" fillId="0" borderId="28" xfId="313" applyFont="1" applyFill="1" applyBorder="1" applyAlignment="1">
      <alignment horizontal="center" vertical="center"/>
    </xf>
    <xf numFmtId="0" fontId="62" fillId="0" borderId="45" xfId="313" applyFont="1" applyFill="1" applyBorder="1" applyAlignment="1">
      <alignment horizontal="center" vertical="center"/>
    </xf>
    <xf numFmtId="0" fontId="62" fillId="0" borderId="10" xfId="313" applyFont="1" applyFill="1" applyBorder="1" applyAlignment="1">
      <alignment horizontal="center" vertical="center"/>
    </xf>
    <xf numFmtId="0" fontId="62" fillId="0" borderId="11" xfId="313" applyFont="1" applyFill="1" applyBorder="1" applyAlignment="1">
      <alignment horizontal="center" vertical="center"/>
    </xf>
    <xf numFmtId="0" fontId="62" fillId="0" borderId="14" xfId="313" applyFont="1" applyFill="1" applyBorder="1" applyAlignment="1">
      <alignment horizontal="center" vertical="center"/>
    </xf>
    <xf numFmtId="0" fontId="62" fillId="0" borderId="0" xfId="313" applyFont="1" applyFill="1" applyAlignment="1">
      <alignment horizontal="center"/>
    </xf>
    <xf numFmtId="165" fontId="62" fillId="0" borderId="0" xfId="340" applyFont="1" applyAlignment="1" applyProtection="1">
      <alignment horizontal="center"/>
    </xf>
    <xf numFmtId="165" fontId="80" fillId="25" borderId="0" xfId="340" applyFont="1" applyFill="1" applyAlignment="1">
      <alignment horizontal="right"/>
    </xf>
    <xf numFmtId="165" fontId="65" fillId="0" borderId="10" xfId="340" applyFont="1" applyBorder="1" applyAlignment="1" applyProtection="1">
      <alignment horizontal="center" vertical="center"/>
    </xf>
    <xf numFmtId="165" fontId="65" fillId="0" borderId="14" xfId="340" applyFont="1" applyBorder="1" applyAlignment="1" applyProtection="1">
      <alignment horizontal="center" vertical="center"/>
    </xf>
    <xf numFmtId="165" fontId="65" fillId="0" borderId="18" xfId="340" applyFont="1" applyBorder="1" applyAlignment="1" applyProtection="1">
      <alignment horizontal="center" vertical="center"/>
    </xf>
    <xf numFmtId="165" fontId="65" fillId="0" borderId="35" xfId="340" applyFont="1" applyBorder="1" applyAlignment="1" applyProtection="1">
      <alignment horizontal="center" vertical="center"/>
    </xf>
    <xf numFmtId="165" fontId="83" fillId="0" borderId="27" xfId="340" applyFont="1" applyBorder="1" applyAlignment="1" applyProtection="1">
      <alignment horizontal="center" vertical="center"/>
    </xf>
    <xf numFmtId="165" fontId="83" fillId="0" borderId="45" xfId="340" applyFont="1" applyBorder="1" applyAlignment="1" applyProtection="1">
      <alignment horizontal="center" vertical="center"/>
    </xf>
    <xf numFmtId="0" fontId="124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23" fillId="0" borderId="28" xfId="0" applyFont="1" applyBorder="1" applyAlignment="1" applyProtection="1">
      <alignment horizontal="center" vertical="center"/>
      <protection locked="0" hidden="1"/>
    </xf>
    <xf numFmtId="0" fontId="120" fillId="0" borderId="0" xfId="0" applyFont="1" applyAlignment="1" applyProtection="1">
      <alignment horizontal="center"/>
      <protection locked="0" hidden="1"/>
    </xf>
    <xf numFmtId="165" fontId="68" fillId="0" borderId="0" xfId="340" quotePrefix="1" applyFont="1" applyBorder="1" applyAlignment="1"/>
    <xf numFmtId="0" fontId="68" fillId="0" borderId="0" xfId="0" applyFont="1" applyBorder="1" applyAlignment="1"/>
    <xf numFmtId="0" fontId="90" fillId="0" borderId="0" xfId="0" applyFont="1" applyBorder="1" applyAlignment="1"/>
    <xf numFmtId="0" fontId="90" fillId="0" borderId="0" xfId="0" applyFont="1" applyAlignment="1"/>
    <xf numFmtId="0" fontId="105" fillId="24" borderId="0" xfId="299" applyFont="1" applyFill="1" applyBorder="1" applyAlignment="1">
      <alignment horizontal="left" vertical="center" wrapText="1"/>
    </xf>
    <xf numFmtId="0" fontId="71" fillId="0" borderId="49" xfId="343" applyFont="1" applyFill="1" applyBorder="1" applyAlignment="1">
      <alignment horizontal="center" vertical="center"/>
    </xf>
    <xf numFmtId="0" fontId="71" fillId="0" borderId="51" xfId="343" applyFont="1" applyFill="1" applyBorder="1" applyAlignment="1">
      <alignment horizontal="center" vertical="center"/>
    </xf>
    <xf numFmtId="0" fontId="75" fillId="0" borderId="0" xfId="0" applyFont="1" applyFill="1" applyAlignment="1">
      <alignment vertical="center"/>
    </xf>
    <xf numFmtId="0" fontId="78" fillId="0" borderId="0" xfId="0" applyFont="1"/>
    <xf numFmtId="165" fontId="140" fillId="0" borderId="11" xfId="340" quotePrefix="1" applyFont="1" applyFill="1" applyBorder="1" applyAlignment="1"/>
    <xf numFmtId="0" fontId="140" fillId="0" borderId="11" xfId="0" applyFont="1" applyFill="1" applyBorder="1" applyAlignment="1"/>
    <xf numFmtId="0" fontId="139" fillId="0" borderId="11" xfId="0" applyFont="1" applyFill="1" applyBorder="1" applyAlignment="1"/>
    <xf numFmtId="0" fontId="105" fillId="24" borderId="0" xfId="299" applyFont="1" applyFill="1" applyBorder="1" applyAlignment="1">
      <alignment horizontal="left" vertical="top" wrapText="1"/>
    </xf>
    <xf numFmtId="165" fontId="72" fillId="25" borderId="18" xfId="483" applyNumberFormat="1" applyFont="1" applyFill="1" applyBorder="1" applyAlignment="1" applyProtection="1">
      <alignment horizontal="center"/>
    </xf>
    <xf numFmtId="165" fontId="72" fillId="25" borderId="0" xfId="483" applyNumberFormat="1" applyFont="1" applyFill="1" applyBorder="1" applyAlignment="1" applyProtection="1">
      <alignment horizontal="center"/>
    </xf>
    <xf numFmtId="165" fontId="72" fillId="25" borderId="35" xfId="483" applyNumberFormat="1" applyFont="1" applyFill="1" applyBorder="1" applyAlignment="1" applyProtection="1">
      <alignment horizontal="center"/>
    </xf>
    <xf numFmtId="165" fontId="62" fillId="25" borderId="0" xfId="483" applyNumberFormat="1" applyFont="1" applyFill="1" applyAlignment="1">
      <alignment horizontal="left"/>
    </xf>
    <xf numFmtId="165" fontId="62" fillId="25" borderId="10" xfId="483" applyNumberFormat="1" applyFont="1" applyFill="1" applyBorder="1" applyAlignment="1" applyProtection="1">
      <alignment horizontal="center" vertical="top"/>
    </xf>
    <xf numFmtId="165" fontId="62" fillId="25" borderId="11" xfId="483" applyNumberFormat="1" applyFont="1" applyFill="1" applyBorder="1" applyAlignment="1" applyProtection="1">
      <alignment horizontal="center" vertical="top"/>
    </xf>
    <xf numFmtId="165" fontId="62" fillId="25" borderId="14" xfId="483" applyNumberFormat="1" applyFont="1" applyFill="1" applyBorder="1" applyAlignment="1" applyProtection="1">
      <alignment horizontal="center" vertical="top"/>
    </xf>
    <xf numFmtId="165" fontId="62" fillId="25" borderId="10" xfId="483" applyNumberFormat="1" applyFont="1" applyFill="1" applyBorder="1" applyAlignment="1">
      <alignment horizontal="center" vertical="top"/>
    </xf>
    <xf numFmtId="165" fontId="62" fillId="25" borderId="14" xfId="483" applyNumberFormat="1" applyFont="1" applyFill="1" applyBorder="1" applyAlignment="1">
      <alignment horizontal="center" vertical="top"/>
    </xf>
    <xf numFmtId="165" fontId="72" fillId="25" borderId="36" xfId="483" applyNumberFormat="1" applyFont="1" applyFill="1" applyBorder="1" applyAlignment="1" applyProtection="1">
      <alignment horizontal="center"/>
      <protection locked="0"/>
    </xf>
    <xf numFmtId="165" fontId="72" fillId="25" borderId="29" xfId="483" applyNumberFormat="1" applyFont="1" applyFill="1" applyBorder="1" applyAlignment="1" applyProtection="1">
      <alignment horizontal="center"/>
      <protection locked="0"/>
    </xf>
    <xf numFmtId="165" fontId="72" fillId="25" borderId="37" xfId="483" applyNumberFormat="1" applyFont="1" applyFill="1" applyBorder="1" applyAlignment="1" applyProtection="1">
      <alignment horizontal="center"/>
      <protection locked="0"/>
    </xf>
    <xf numFmtId="165" fontId="62" fillId="0" borderId="10" xfId="485" applyNumberFormat="1" applyFont="1" applyBorder="1" applyAlignment="1" applyProtection="1">
      <alignment horizontal="center" vertical="top"/>
    </xf>
    <xf numFmtId="165" fontId="62" fillId="0" borderId="11" xfId="485" applyNumberFormat="1" applyFont="1" applyBorder="1" applyAlignment="1" applyProtection="1">
      <alignment horizontal="center" vertical="top"/>
    </xf>
    <xf numFmtId="165" fontId="62" fillId="0" borderId="14" xfId="485" applyNumberFormat="1" applyFont="1" applyBorder="1" applyAlignment="1" applyProtection="1">
      <alignment horizontal="center" vertical="top"/>
    </xf>
    <xf numFmtId="165" fontId="62" fillId="0" borderId="10" xfId="485" applyNumberFormat="1" applyFont="1" applyBorder="1" applyAlignment="1">
      <alignment horizontal="center" vertical="top"/>
    </xf>
    <xf numFmtId="165" fontId="62" fillId="0" borderId="14" xfId="485" applyNumberFormat="1" applyFont="1" applyBorder="1" applyAlignment="1">
      <alignment horizontal="center" vertical="top"/>
    </xf>
    <xf numFmtId="165" fontId="72" fillId="25" borderId="18" xfId="310" applyNumberFormat="1" applyFont="1" applyFill="1" applyBorder="1" applyAlignment="1" applyProtection="1">
      <alignment horizontal="center"/>
    </xf>
    <xf numFmtId="165" fontId="72" fillId="25" borderId="0" xfId="310" applyNumberFormat="1" applyFont="1" applyFill="1" applyBorder="1" applyAlignment="1" applyProtection="1">
      <alignment horizontal="center"/>
    </xf>
    <xf numFmtId="165" fontId="72" fillId="25" borderId="35" xfId="310" applyNumberFormat="1" applyFont="1" applyFill="1" applyBorder="1" applyAlignment="1" applyProtection="1">
      <alignment horizontal="center"/>
    </xf>
    <xf numFmtId="165" fontId="100" fillId="25" borderId="0" xfId="310" applyNumberFormat="1" applyFont="1" applyFill="1" applyAlignment="1">
      <alignment horizontal="left"/>
    </xf>
    <xf numFmtId="165" fontId="62" fillId="25" borderId="0" xfId="310" applyNumberFormat="1" applyFont="1" applyFill="1" applyAlignment="1">
      <alignment horizontal="left"/>
    </xf>
    <xf numFmtId="165" fontId="62" fillId="25" borderId="0" xfId="310" applyNumberFormat="1" applyFont="1" applyFill="1" applyAlignment="1" applyProtection="1">
      <alignment horizontal="center"/>
    </xf>
    <xf numFmtId="165" fontId="62" fillId="25" borderId="10" xfId="310" applyNumberFormat="1" applyFont="1" applyFill="1" applyBorder="1" applyAlignment="1" applyProtection="1">
      <alignment horizontal="center" vertical="top"/>
    </xf>
    <xf numFmtId="165" fontId="62" fillId="25" borderId="11" xfId="310" applyNumberFormat="1" applyFont="1" applyFill="1" applyBorder="1" applyAlignment="1" applyProtection="1">
      <alignment horizontal="center" vertical="top"/>
    </xf>
    <xf numFmtId="165" fontId="62" fillId="25" borderId="14" xfId="310" applyNumberFormat="1" applyFont="1" applyFill="1" applyBorder="1" applyAlignment="1" applyProtection="1">
      <alignment horizontal="center" vertical="top"/>
    </xf>
    <xf numFmtId="165" fontId="62" fillId="25" borderId="10" xfId="310" applyNumberFormat="1" applyFont="1" applyFill="1" applyBorder="1" applyAlignment="1">
      <alignment horizontal="center" vertical="top"/>
    </xf>
    <xf numFmtId="165" fontId="62" fillId="25" borderId="14" xfId="310" applyNumberFormat="1" applyFont="1" applyFill="1" applyBorder="1" applyAlignment="1">
      <alignment horizontal="center" vertical="top"/>
    </xf>
    <xf numFmtId="165" fontId="62" fillId="25" borderId="36" xfId="315" applyNumberFormat="1" applyFont="1" applyFill="1" applyBorder="1" applyAlignment="1">
      <alignment horizontal="center" vertical="top"/>
    </xf>
    <xf numFmtId="165" fontId="62" fillId="25" borderId="29" xfId="315" applyNumberFormat="1" applyFont="1" applyFill="1" applyBorder="1" applyAlignment="1">
      <alignment horizontal="center" vertical="top"/>
    </xf>
    <xf numFmtId="165" fontId="62" fillId="25" borderId="37" xfId="315" applyNumberFormat="1" applyFont="1" applyFill="1" applyBorder="1" applyAlignment="1">
      <alignment horizontal="center" vertical="top"/>
    </xf>
    <xf numFmtId="165" fontId="72" fillId="25" borderId="18" xfId="315" applyNumberFormat="1" applyFont="1" applyFill="1" applyBorder="1" applyAlignment="1" applyProtection="1">
      <alignment horizontal="center"/>
    </xf>
    <xf numFmtId="165" fontId="72" fillId="25" borderId="0" xfId="315" applyNumberFormat="1" applyFont="1" applyFill="1" applyBorder="1" applyAlignment="1" applyProtection="1">
      <alignment horizontal="center"/>
    </xf>
    <xf numFmtId="165" fontId="72" fillId="25" borderId="35" xfId="315" applyNumberFormat="1" applyFont="1" applyFill="1" applyBorder="1" applyAlignment="1" applyProtection="1">
      <alignment horizontal="center"/>
    </xf>
    <xf numFmtId="165" fontId="68" fillId="25" borderId="0" xfId="315" applyNumberFormat="1" applyFont="1" applyFill="1" applyAlignment="1">
      <alignment horizontal="left"/>
    </xf>
    <xf numFmtId="165" fontId="62" fillId="25" borderId="0" xfId="315" applyNumberFormat="1" applyFont="1" applyFill="1" applyAlignment="1">
      <alignment horizontal="left"/>
    </xf>
    <xf numFmtId="165" fontId="62" fillId="25" borderId="0" xfId="315" applyNumberFormat="1" applyFont="1" applyFill="1" applyAlignment="1" applyProtection="1">
      <alignment horizontal="center"/>
    </xf>
    <xf numFmtId="165" fontId="62" fillId="25" borderId="10" xfId="315" applyNumberFormat="1" applyFont="1" applyFill="1" applyBorder="1" applyAlignment="1" applyProtection="1">
      <alignment horizontal="center" vertical="top"/>
    </xf>
    <xf numFmtId="165" fontId="62" fillId="25" borderId="11" xfId="315" applyNumberFormat="1" applyFont="1" applyFill="1" applyBorder="1" applyAlignment="1" applyProtection="1">
      <alignment horizontal="center" vertical="top"/>
    </xf>
    <xf numFmtId="165" fontId="62" fillId="25" borderId="14" xfId="315" applyNumberFormat="1" applyFont="1" applyFill="1" applyBorder="1" applyAlignment="1" applyProtection="1">
      <alignment horizontal="center" vertical="top"/>
    </xf>
    <xf numFmtId="165" fontId="62" fillId="25" borderId="10" xfId="315" applyNumberFormat="1" applyFont="1" applyFill="1" applyBorder="1" applyAlignment="1">
      <alignment horizontal="center" vertical="top"/>
    </xf>
    <xf numFmtId="165" fontId="62" fillId="25" borderId="14" xfId="315" applyNumberFormat="1" applyFont="1" applyFill="1" applyBorder="1" applyAlignment="1">
      <alignment horizontal="center" vertical="top"/>
    </xf>
    <xf numFmtId="165" fontId="63" fillId="0" borderId="60" xfId="467" applyFont="1" applyBorder="1" applyAlignment="1" applyProtection="1">
      <alignment horizontal="left"/>
    </xf>
    <xf numFmtId="165" fontId="63" fillId="0" borderId="29" xfId="467" quotePrefix="1" applyFont="1" applyBorder="1" applyAlignment="1" applyProtection="1">
      <alignment horizontal="left"/>
    </xf>
    <xf numFmtId="165" fontId="63" fillId="0" borderId="19" xfId="467" quotePrefix="1" applyFont="1" applyBorder="1" applyAlignment="1" applyProtection="1">
      <alignment horizontal="left"/>
    </xf>
    <xf numFmtId="165" fontId="63" fillId="0" borderId="0" xfId="467" quotePrefix="1" applyFont="1" applyBorder="1" applyAlignment="1" applyProtection="1">
      <alignment horizontal="left"/>
    </xf>
    <xf numFmtId="165" fontId="62" fillId="0" borderId="0" xfId="466" applyFont="1" applyAlignment="1">
      <alignment horizontal="left"/>
    </xf>
    <xf numFmtId="165" fontId="118" fillId="0" borderId="0" xfId="467" applyFont="1" applyAlignment="1">
      <alignment horizontal="center"/>
    </xf>
    <xf numFmtId="165" fontId="67" fillId="0" borderId="54" xfId="467" applyFont="1" applyBorder="1" applyAlignment="1" applyProtection="1">
      <alignment horizontal="center" vertical="center"/>
    </xf>
    <xf numFmtId="165" fontId="67" fillId="0" borderId="59" xfId="467" applyFont="1" applyBorder="1" applyAlignment="1" applyProtection="1">
      <alignment horizontal="center" vertical="center"/>
    </xf>
    <xf numFmtId="165" fontId="62" fillId="0" borderId="13" xfId="467" quotePrefix="1" applyFont="1" applyBorder="1" applyAlignment="1" applyProtection="1">
      <alignment horizontal="left"/>
    </xf>
    <xf numFmtId="165" fontId="62" fillId="0" borderId="12" xfId="467" quotePrefix="1" applyFont="1" applyBorder="1" applyAlignment="1" applyProtection="1">
      <alignment horizontal="left"/>
    </xf>
    <xf numFmtId="165" fontId="62" fillId="0" borderId="19" xfId="467" quotePrefix="1" applyFont="1" applyBorder="1" applyAlignment="1" applyProtection="1">
      <alignment horizontal="left"/>
    </xf>
    <xf numFmtId="165" fontId="62" fillId="0" borderId="0" xfId="467" quotePrefix="1" applyFont="1" applyBorder="1" applyAlignment="1" applyProtection="1">
      <alignment horizontal="left"/>
    </xf>
    <xf numFmtId="0" fontId="62" fillId="0" borderId="0" xfId="449" applyFont="1" applyAlignment="1">
      <alignment horizontal="center" vertical="center"/>
    </xf>
    <xf numFmtId="3" fontId="62" fillId="0" borderId="15" xfId="449" applyNumberFormat="1" applyFont="1" applyBorder="1" applyAlignment="1">
      <alignment horizontal="center" vertical="center"/>
    </xf>
    <xf numFmtId="3" fontId="62" fillId="0" borderId="20" xfId="449" applyNumberFormat="1" applyFont="1" applyBorder="1" applyAlignment="1">
      <alignment horizontal="center" vertical="center"/>
    </xf>
    <xf numFmtId="3" fontId="62" fillId="0" borderId="23" xfId="449" applyNumberFormat="1" applyFont="1" applyBorder="1" applyAlignment="1">
      <alignment horizontal="center" vertical="center"/>
    </xf>
    <xf numFmtId="3" fontId="91" fillId="0" borderId="0" xfId="452" applyNumberFormat="1" applyFont="1" applyAlignment="1">
      <alignment horizontal="right" vertical="top" wrapText="1"/>
    </xf>
    <xf numFmtId="0" fontId="91" fillId="24" borderId="0" xfId="452" applyFont="1" applyFill="1" applyBorder="1" applyAlignment="1">
      <alignment horizontal="center" vertical="center" wrapText="1"/>
    </xf>
    <xf numFmtId="3" fontId="91" fillId="0" borderId="29" xfId="452" applyNumberFormat="1" applyFont="1" applyBorder="1" applyAlignment="1">
      <alignment horizontal="right" vertical="top" wrapText="1"/>
    </xf>
    <xf numFmtId="0" fontId="91" fillId="0" borderId="15" xfId="452" applyFont="1" applyBorder="1" applyAlignment="1">
      <alignment horizontal="center" vertical="center" wrapText="1"/>
    </xf>
    <xf numFmtId="0" fontId="91" fillId="0" borderId="23" xfId="452" applyFont="1" applyBorder="1" applyAlignment="1">
      <alignment horizontal="center" vertical="center" wrapText="1"/>
    </xf>
    <xf numFmtId="3" fontId="91" fillId="0" borderId="15" xfId="452" applyNumberFormat="1" applyFont="1" applyBorder="1" applyAlignment="1">
      <alignment horizontal="center" vertical="center" wrapText="1"/>
    </xf>
    <xf numFmtId="3" fontId="91" fillId="0" borderId="23" xfId="452" applyNumberFormat="1" applyFont="1" applyBorder="1" applyAlignment="1">
      <alignment horizontal="center" vertical="center" wrapText="1"/>
    </xf>
    <xf numFmtId="0" fontId="145" fillId="0" borderId="0" xfId="534" applyFont="1" applyFill="1" applyBorder="1" applyAlignment="1">
      <alignment horizontal="center"/>
    </xf>
    <xf numFmtId="0" fontId="145" fillId="0" borderId="0" xfId="534" applyFont="1" applyFill="1" applyAlignment="1">
      <alignment horizontal="center"/>
    </xf>
    <xf numFmtId="0" fontId="146" fillId="26" borderId="0" xfId="534" applyFont="1" applyFill="1" applyAlignment="1">
      <alignment horizontal="center"/>
    </xf>
    <xf numFmtId="0" fontId="146" fillId="0" borderId="0" xfId="534" applyFont="1" applyFill="1" applyAlignment="1">
      <alignment horizontal="center"/>
    </xf>
    <xf numFmtId="167" fontId="147" fillId="0" borderId="0" xfId="534" applyNumberFormat="1" applyFont="1" applyFill="1" applyBorder="1" applyAlignment="1">
      <alignment horizontal="center" vertical="center"/>
    </xf>
    <xf numFmtId="167" fontId="148" fillId="0" borderId="71" xfId="456" applyNumberFormat="1" applyFont="1" applyFill="1" applyBorder="1" applyAlignment="1">
      <alignment horizontal="center" vertical="center" wrapText="1"/>
    </xf>
    <xf numFmtId="167" fontId="148" fillId="0" borderId="74" xfId="456" applyNumberFormat="1" applyFont="1" applyFill="1" applyBorder="1" applyAlignment="1">
      <alignment horizontal="center" vertical="center" wrapText="1"/>
    </xf>
    <xf numFmtId="167" fontId="148" fillId="0" borderId="72" xfId="456" applyNumberFormat="1" applyFont="1" applyFill="1" applyBorder="1" applyAlignment="1">
      <alignment horizontal="center" vertical="center" wrapText="1"/>
    </xf>
    <xf numFmtId="167" fontId="148" fillId="0" borderId="42" xfId="456" applyNumberFormat="1" applyFont="1" applyFill="1" applyBorder="1" applyAlignment="1">
      <alignment horizontal="center" vertical="center" wrapText="1"/>
    </xf>
    <xf numFmtId="0" fontId="144" fillId="0" borderId="72" xfId="456" applyFont="1" applyFill="1" applyBorder="1" applyAlignment="1">
      <alignment horizontal="center"/>
    </xf>
    <xf numFmtId="4" fontId="148" fillId="0" borderId="72" xfId="456" applyNumberFormat="1" applyFont="1" applyFill="1" applyBorder="1" applyAlignment="1">
      <alignment horizontal="center" vertical="center"/>
    </xf>
    <xf numFmtId="4" fontId="144" fillId="0" borderId="72" xfId="456" applyNumberFormat="1" applyFont="1" applyFill="1" applyBorder="1" applyAlignment="1">
      <alignment horizontal="center" vertical="center"/>
    </xf>
    <xf numFmtId="41" fontId="148" fillId="0" borderId="72" xfId="456" applyNumberFormat="1" applyFont="1" applyFill="1" applyBorder="1" applyAlignment="1">
      <alignment horizontal="center" vertical="center"/>
    </xf>
    <xf numFmtId="41" fontId="144" fillId="0" borderId="72" xfId="456" applyNumberFormat="1" applyFont="1" applyFill="1" applyBorder="1" applyAlignment="1">
      <alignment horizontal="center" vertical="center"/>
    </xf>
    <xf numFmtId="43" fontId="148" fillId="0" borderId="72" xfId="456" applyNumberFormat="1" applyFont="1" applyFill="1" applyBorder="1" applyAlignment="1">
      <alignment horizontal="center" vertical="center"/>
    </xf>
    <xf numFmtId="43" fontId="148" fillId="0" borderId="73" xfId="456" applyNumberFormat="1" applyFont="1" applyFill="1" applyBorder="1" applyAlignment="1">
      <alignment horizontal="center" vertical="center"/>
    </xf>
    <xf numFmtId="167" fontId="143" fillId="0" borderId="71" xfId="534" quotePrefix="1" applyNumberFormat="1" applyFont="1" applyFill="1" applyBorder="1" applyAlignment="1">
      <alignment horizontal="center" vertical="center"/>
    </xf>
    <xf numFmtId="167" fontId="143" fillId="0" borderId="88" xfId="534" quotePrefix="1" applyNumberFormat="1" applyFont="1" applyFill="1" applyBorder="1" applyAlignment="1">
      <alignment horizontal="center" vertical="center"/>
    </xf>
    <xf numFmtId="185" fontId="143" fillId="0" borderId="72" xfId="534" applyNumberFormat="1" applyFont="1" applyFill="1" applyBorder="1" applyAlignment="1">
      <alignment vertical="center"/>
    </xf>
    <xf numFmtId="185" fontId="143" fillId="0" borderId="89" xfId="534" applyNumberFormat="1" applyFont="1" applyFill="1" applyBorder="1" applyAlignment="1">
      <alignment vertical="center"/>
    </xf>
    <xf numFmtId="185" fontId="150" fillId="0" borderId="72" xfId="453" applyNumberFormat="1" applyFont="1" applyFill="1" applyBorder="1" applyAlignment="1">
      <alignment vertical="center"/>
    </xf>
    <xf numFmtId="185" fontId="150" fillId="0" borderId="89" xfId="453" applyNumberFormat="1" applyFont="1" applyFill="1" applyBorder="1" applyAlignment="1">
      <alignment vertical="center"/>
    </xf>
    <xf numFmtId="185" fontId="143" fillId="0" borderId="72" xfId="456" applyNumberFormat="1" applyFont="1" applyFill="1" applyBorder="1" applyAlignment="1">
      <alignment vertical="center"/>
    </xf>
    <xf numFmtId="185" fontId="143" fillId="0" borderId="89" xfId="456" applyNumberFormat="1" applyFont="1" applyFill="1" applyBorder="1" applyAlignment="1">
      <alignment vertical="center"/>
    </xf>
    <xf numFmtId="167" fontId="143" fillId="0" borderId="91" xfId="534" quotePrefix="1" applyNumberFormat="1" applyFont="1" applyFill="1" applyBorder="1" applyAlignment="1">
      <alignment horizontal="center" vertical="center"/>
    </xf>
    <xf numFmtId="167" fontId="143" fillId="0" borderId="74" xfId="534" quotePrefix="1" applyNumberFormat="1" applyFont="1" applyFill="1" applyBorder="1" applyAlignment="1">
      <alignment horizontal="center" vertical="center"/>
    </xf>
    <xf numFmtId="167" fontId="143" fillId="0" borderId="76" xfId="534" quotePrefix="1" applyNumberFormat="1" applyFont="1" applyFill="1" applyBorder="1" applyAlignment="1">
      <alignment horizontal="center" vertical="center"/>
    </xf>
    <xf numFmtId="167" fontId="143" fillId="0" borderId="23" xfId="534" quotePrefix="1" applyNumberFormat="1" applyFont="1" applyFill="1" applyBorder="1" applyAlignment="1">
      <alignment horizontal="center" vertical="center"/>
    </xf>
    <xf numFmtId="167" fontId="143" fillId="0" borderId="42" xfId="534" quotePrefix="1" applyNumberFormat="1" applyFont="1" applyFill="1" applyBorder="1" applyAlignment="1">
      <alignment horizontal="center" vertical="center"/>
    </xf>
    <xf numFmtId="167" fontId="143" fillId="0" borderId="15" xfId="534" quotePrefix="1" applyNumberFormat="1" applyFont="1" applyFill="1" applyBorder="1" applyAlignment="1">
      <alignment horizontal="center" vertical="center"/>
    </xf>
    <xf numFmtId="167" fontId="143" fillId="0" borderId="23" xfId="534" applyNumberFormat="1" applyFont="1" applyFill="1" applyBorder="1" applyAlignment="1">
      <alignment horizontal="left" vertical="center" wrapText="1"/>
    </xf>
    <xf numFmtId="167" fontId="143" fillId="0" borderId="42" xfId="534" applyNumberFormat="1" applyFont="1" applyFill="1" applyBorder="1" applyAlignment="1">
      <alignment horizontal="left" vertical="center" wrapText="1"/>
    </xf>
    <xf numFmtId="167" fontId="143" fillId="0" borderId="15" xfId="534" applyNumberFormat="1" applyFont="1" applyFill="1" applyBorder="1" applyAlignment="1">
      <alignment horizontal="left" vertical="center" wrapText="1"/>
    </xf>
    <xf numFmtId="185" fontId="143" fillId="0" borderId="23" xfId="534" applyNumberFormat="1" applyFont="1" applyFill="1" applyBorder="1" applyAlignment="1">
      <alignment vertical="center"/>
    </xf>
    <xf numFmtId="185" fontId="143" fillId="0" borderId="42" xfId="534" applyNumberFormat="1" applyFont="1" applyFill="1" applyBorder="1" applyAlignment="1">
      <alignment vertical="center"/>
    </xf>
    <xf numFmtId="185" fontId="143" fillId="0" borderId="15" xfId="534" applyNumberFormat="1" applyFont="1" applyFill="1" applyBorder="1" applyAlignment="1">
      <alignment vertical="center"/>
    </xf>
    <xf numFmtId="185" fontId="150" fillId="0" borderId="23" xfId="453" applyNumberFormat="1" applyFont="1" applyFill="1" applyBorder="1" applyAlignment="1">
      <alignment vertical="center"/>
    </xf>
    <xf numFmtId="185" fontId="150" fillId="0" borderId="42" xfId="453" applyNumberFormat="1" applyFont="1" applyFill="1" applyBorder="1" applyAlignment="1">
      <alignment vertical="center"/>
    </xf>
    <xf numFmtId="185" fontId="150" fillId="0" borderId="15" xfId="453" applyNumberFormat="1" applyFont="1" applyFill="1" applyBorder="1" applyAlignment="1">
      <alignment vertical="center"/>
    </xf>
    <xf numFmtId="185" fontId="143" fillId="0" borderId="23" xfId="456" applyNumberFormat="1" applyFont="1" applyFill="1" applyBorder="1" applyAlignment="1">
      <alignment vertical="center"/>
    </xf>
    <xf numFmtId="185" fontId="143" fillId="0" borderId="42" xfId="456" applyNumberFormat="1" applyFont="1" applyFill="1" applyBorder="1" applyAlignment="1">
      <alignment vertical="center"/>
    </xf>
    <xf numFmtId="185" fontId="143" fillId="0" borderId="15" xfId="456" applyNumberFormat="1" applyFont="1" applyFill="1" applyBorder="1" applyAlignment="1">
      <alignment vertical="center"/>
    </xf>
    <xf numFmtId="167" fontId="143" fillId="0" borderId="91" xfId="534" quotePrefix="1" applyNumberFormat="1" applyFont="1" applyFill="1" applyBorder="1" applyAlignment="1">
      <alignment horizontal="center" vertical="center" wrapText="1"/>
    </xf>
    <xf numFmtId="167" fontId="143" fillId="0" borderId="74" xfId="534" quotePrefix="1" applyNumberFormat="1" applyFont="1" applyFill="1" applyBorder="1" applyAlignment="1">
      <alignment horizontal="center" vertical="center" wrapText="1"/>
    </xf>
    <xf numFmtId="167" fontId="143" fillId="0" borderId="76" xfId="534" quotePrefix="1" applyNumberFormat="1" applyFont="1" applyFill="1" applyBorder="1" applyAlignment="1">
      <alignment horizontal="center" vertical="center" wrapText="1"/>
    </xf>
    <xf numFmtId="167" fontId="143" fillId="0" borderId="88" xfId="534" quotePrefix="1" applyNumberFormat="1" applyFont="1" applyFill="1" applyBorder="1" applyAlignment="1">
      <alignment horizontal="center" vertical="center" wrapText="1"/>
    </xf>
    <xf numFmtId="185" fontId="143" fillId="0" borderId="20" xfId="534" applyNumberFormat="1" applyFont="1" applyFill="1" applyBorder="1" applyAlignment="1">
      <alignment vertical="center"/>
    </xf>
    <xf numFmtId="185" fontId="143" fillId="0" borderId="82" xfId="534" applyNumberFormat="1" applyFont="1" applyFill="1" applyBorder="1" applyAlignment="1">
      <alignment vertical="center"/>
    </xf>
    <xf numFmtId="167" fontId="143" fillId="0" borderId="20" xfId="534" quotePrefix="1" applyNumberFormat="1" applyFont="1" applyFill="1" applyBorder="1" applyAlignment="1">
      <alignment horizontal="center" vertical="center"/>
    </xf>
    <xf numFmtId="167" fontId="143" fillId="0" borderId="20" xfId="534" applyNumberFormat="1" applyFont="1" applyFill="1" applyBorder="1" applyAlignment="1">
      <alignment horizontal="left" vertical="center" wrapText="1"/>
    </xf>
    <xf numFmtId="167" fontId="143" fillId="0" borderId="72" xfId="534" quotePrefix="1" applyNumberFormat="1" applyFont="1" applyFill="1" applyBorder="1" applyAlignment="1">
      <alignment horizontal="center" vertical="center"/>
    </xf>
    <xf numFmtId="167" fontId="143" fillId="0" borderId="72" xfId="534" applyNumberFormat="1" applyFont="1" applyFill="1" applyBorder="1" applyAlignment="1">
      <alignment horizontal="left" vertical="center" wrapText="1"/>
    </xf>
    <xf numFmtId="167" fontId="143" fillId="0" borderId="89" xfId="534" quotePrefix="1" applyNumberFormat="1" applyFont="1" applyFill="1" applyBorder="1" applyAlignment="1">
      <alignment horizontal="center" vertical="center"/>
    </xf>
    <xf numFmtId="167" fontId="143" fillId="0" borderId="89" xfId="534" applyNumberFormat="1" applyFont="1" applyFill="1" applyBorder="1" applyAlignment="1">
      <alignment horizontal="left" vertical="center" wrapText="1"/>
    </xf>
    <xf numFmtId="167" fontId="143" fillId="0" borderId="85" xfId="534" quotePrefix="1" applyNumberFormat="1" applyFont="1" applyFill="1" applyBorder="1" applyAlignment="1">
      <alignment horizontal="center" vertical="center"/>
    </xf>
    <xf numFmtId="167" fontId="143" fillId="0" borderId="81" xfId="534" quotePrefix="1" applyNumberFormat="1" applyFont="1" applyFill="1" applyBorder="1" applyAlignment="1">
      <alignment horizontal="center" vertical="center"/>
    </xf>
    <xf numFmtId="185" fontId="143" fillId="0" borderId="86" xfId="534" applyNumberFormat="1" applyFont="1" applyFill="1" applyBorder="1" applyAlignment="1">
      <alignment vertical="center"/>
    </xf>
    <xf numFmtId="167" fontId="143" fillId="0" borderId="71" xfId="534" quotePrefix="1" applyNumberFormat="1" applyFont="1" applyFill="1" applyBorder="1" applyAlignment="1">
      <alignment horizontal="center" vertical="center" wrapText="1"/>
    </xf>
    <xf numFmtId="167" fontId="143" fillId="0" borderId="71" xfId="534" quotePrefix="1" applyNumberFormat="1" applyFont="1" applyFill="1" applyBorder="1" applyAlignment="1">
      <alignment horizontal="center" vertical="top" wrapText="1"/>
    </xf>
    <xf numFmtId="167" fontId="143" fillId="0" borderId="74" xfId="534" quotePrefix="1" applyNumberFormat="1" applyFont="1" applyFill="1" applyBorder="1" applyAlignment="1">
      <alignment horizontal="center" vertical="top"/>
    </xf>
    <xf numFmtId="167" fontId="143" fillId="0" borderId="88" xfId="534" quotePrefix="1" applyNumberFormat="1" applyFont="1" applyFill="1" applyBorder="1" applyAlignment="1">
      <alignment horizontal="center" vertical="top"/>
    </xf>
    <xf numFmtId="167" fontId="143" fillId="0" borderId="93" xfId="534" quotePrefix="1" applyNumberFormat="1" applyFont="1" applyFill="1" applyBorder="1" applyAlignment="1">
      <alignment horizontal="center" vertical="center"/>
    </xf>
    <xf numFmtId="167" fontId="143" fillId="0" borderId="86" xfId="534" quotePrefix="1" applyNumberFormat="1" applyFont="1" applyFill="1" applyBorder="1" applyAlignment="1">
      <alignment horizontal="center" vertical="center"/>
    </xf>
    <xf numFmtId="167" fontId="143" fillId="0" borderId="86" xfId="534" applyNumberFormat="1" applyFont="1" applyFill="1" applyBorder="1" applyAlignment="1">
      <alignment horizontal="left" vertical="center" wrapText="1"/>
    </xf>
    <xf numFmtId="185" fontId="150" fillId="0" borderId="86" xfId="453" applyNumberFormat="1" applyFont="1" applyFill="1" applyBorder="1" applyAlignment="1">
      <alignment vertical="center"/>
    </xf>
    <xf numFmtId="185" fontId="150" fillId="0" borderId="20" xfId="453" applyNumberFormat="1" applyFont="1" applyFill="1" applyBorder="1" applyAlignment="1">
      <alignment vertical="center"/>
    </xf>
    <xf numFmtId="185" fontId="143" fillId="0" borderId="86" xfId="456" applyNumberFormat="1" applyFont="1" applyFill="1" applyBorder="1" applyAlignment="1">
      <alignment vertical="center"/>
    </xf>
    <xf numFmtId="185" fontId="143" fillId="0" borderId="20" xfId="456" applyNumberFormat="1" applyFont="1" applyFill="1" applyBorder="1" applyAlignment="1">
      <alignment vertical="center"/>
    </xf>
    <xf numFmtId="167" fontId="143" fillId="0" borderId="42" xfId="534" applyNumberFormat="1" applyFont="1" applyFill="1" applyBorder="1" applyAlignment="1">
      <alignment horizontal="center" vertical="center" wrapText="1"/>
    </xf>
    <xf numFmtId="167" fontId="143" fillId="0" borderId="72" xfId="534" applyNumberFormat="1" applyFont="1" applyFill="1" applyBorder="1" applyAlignment="1">
      <alignment horizontal="left" vertical="center"/>
    </xf>
    <xf numFmtId="167" fontId="143" fillId="0" borderId="42" xfId="534" applyNumberFormat="1" applyFont="1" applyFill="1" applyBorder="1" applyAlignment="1">
      <alignment horizontal="left" vertical="center"/>
    </xf>
    <xf numFmtId="167" fontId="143" fillId="0" borderId="89" xfId="534" applyNumberFormat="1" applyFont="1" applyFill="1" applyBorder="1" applyAlignment="1">
      <alignment horizontal="left" vertical="center"/>
    </xf>
    <xf numFmtId="0" fontId="143" fillId="0" borderId="72" xfId="534" applyFont="1" applyFill="1" applyBorder="1" applyAlignment="1">
      <alignment horizontal="left" vertical="center" wrapText="1"/>
    </xf>
    <xf numFmtId="0" fontId="143" fillId="0" borderId="42" xfId="534" applyFont="1" applyFill="1" applyBorder="1" applyAlignment="1">
      <alignment horizontal="left" vertical="center" wrapText="1"/>
    </xf>
    <xf numFmtId="0" fontId="143" fillId="0" borderId="89" xfId="534" applyFont="1" applyFill="1" applyBorder="1" applyAlignment="1">
      <alignment horizontal="left" vertical="center" wrapText="1"/>
    </xf>
    <xf numFmtId="0" fontId="143" fillId="0" borderId="91" xfId="534" applyFont="1" applyFill="1" applyBorder="1" applyAlignment="1">
      <alignment horizontal="center" vertical="center"/>
    </xf>
    <xf numFmtId="0" fontId="143" fillId="0" borderId="76" xfId="534" applyFont="1" applyFill="1" applyBorder="1" applyAlignment="1">
      <alignment horizontal="center" vertical="center"/>
    </xf>
    <xf numFmtId="49" fontId="143" fillId="0" borderId="23" xfId="534" applyNumberFormat="1" applyFont="1" applyFill="1" applyBorder="1" applyAlignment="1">
      <alignment horizontal="center" vertical="center"/>
    </xf>
    <xf numFmtId="49" fontId="143" fillId="0" borderId="15" xfId="534" applyNumberFormat="1" applyFont="1" applyFill="1" applyBorder="1" applyAlignment="1">
      <alignment horizontal="center" vertical="center"/>
    </xf>
    <xf numFmtId="49" fontId="143" fillId="0" borderId="23" xfId="534" applyNumberFormat="1" applyFont="1" applyFill="1" applyBorder="1" applyAlignment="1">
      <alignment horizontal="left" vertical="center"/>
    </xf>
    <xf numFmtId="49" fontId="143" fillId="0" borderId="15" xfId="534" applyNumberFormat="1" applyFont="1" applyFill="1" applyBorder="1" applyAlignment="1">
      <alignment horizontal="left" vertical="center"/>
    </xf>
    <xf numFmtId="0" fontId="143" fillId="0" borderId="71" xfId="534" applyFont="1" applyFill="1" applyBorder="1" applyAlignment="1">
      <alignment horizontal="center" vertical="center"/>
    </xf>
    <xf numFmtId="0" fontId="143" fillId="0" borderId="88" xfId="534" applyFont="1" applyFill="1" applyBorder="1" applyAlignment="1">
      <alignment horizontal="center" vertical="center"/>
    </xf>
    <xf numFmtId="41" fontId="153" fillId="0" borderId="72" xfId="456" applyNumberFormat="1" applyFont="1" applyFill="1" applyBorder="1" applyAlignment="1">
      <alignment vertical="center"/>
    </xf>
    <xf numFmtId="41" fontId="153" fillId="0" borderId="89" xfId="456" applyNumberFormat="1" applyFont="1" applyFill="1" applyBorder="1" applyAlignment="1">
      <alignment vertical="center"/>
    </xf>
    <xf numFmtId="167" fontId="143" fillId="0" borderId="15" xfId="534" applyNumberFormat="1" applyFont="1" applyFill="1" applyBorder="1" applyAlignment="1">
      <alignment horizontal="left" vertical="center"/>
    </xf>
    <xf numFmtId="185" fontId="150" fillId="0" borderId="72" xfId="453" applyNumberFormat="1" applyFont="1" applyFill="1" applyBorder="1" applyAlignment="1">
      <alignment horizontal="right" vertical="center"/>
    </xf>
    <xf numFmtId="185" fontId="150" fillId="0" borderId="89" xfId="453" applyNumberFormat="1" applyFont="1" applyFill="1" applyBorder="1" applyAlignment="1">
      <alignment horizontal="right" vertical="center"/>
    </xf>
    <xf numFmtId="185" fontId="143" fillId="0" borderId="72" xfId="456" applyNumberFormat="1" applyFont="1" applyFill="1" applyBorder="1" applyAlignment="1">
      <alignment horizontal="right" vertical="center"/>
    </xf>
    <xf numFmtId="185" fontId="143" fillId="0" borderId="89" xfId="456" applyNumberFormat="1" applyFont="1" applyFill="1" applyBorder="1" applyAlignment="1">
      <alignment horizontal="right" vertical="center"/>
    </xf>
    <xf numFmtId="167" fontId="151" fillId="0" borderId="71" xfId="534" quotePrefix="1" applyNumberFormat="1" applyFont="1" applyFill="1" applyBorder="1" applyAlignment="1">
      <alignment horizontal="center" vertical="center"/>
    </xf>
    <xf numFmtId="167" fontId="151" fillId="0" borderId="88" xfId="534" quotePrefix="1" applyNumberFormat="1" applyFont="1" applyFill="1" applyBorder="1" applyAlignment="1">
      <alignment horizontal="center" vertical="center"/>
    </xf>
    <xf numFmtId="167" fontId="151" fillId="0" borderId="72" xfId="534" quotePrefix="1" applyNumberFormat="1" applyFont="1" applyFill="1" applyBorder="1" applyAlignment="1">
      <alignment horizontal="center" vertical="center"/>
    </xf>
    <xf numFmtId="167" fontId="151" fillId="0" borderId="89" xfId="534" quotePrefix="1" applyNumberFormat="1" applyFont="1" applyFill="1" applyBorder="1" applyAlignment="1">
      <alignment horizontal="center" vertical="center"/>
    </xf>
    <xf numFmtId="167" fontId="151" fillId="0" borderId="72" xfId="534" applyNumberFormat="1" applyFont="1" applyFill="1" applyBorder="1" applyAlignment="1">
      <alignment horizontal="left" vertical="center"/>
    </xf>
    <xf numFmtId="167" fontId="151" fillId="0" borderId="89" xfId="534" applyNumberFormat="1" applyFont="1" applyFill="1" applyBorder="1" applyAlignment="1">
      <alignment horizontal="left" vertical="center"/>
    </xf>
    <xf numFmtId="185" fontId="151" fillId="0" borderId="72" xfId="534" applyNumberFormat="1" applyFont="1" applyFill="1" applyBorder="1" applyAlignment="1">
      <alignment vertical="center"/>
    </xf>
    <xf numFmtId="185" fontId="151" fillId="0" borderId="89" xfId="534" applyNumberFormat="1" applyFont="1" applyFill="1" applyBorder="1" applyAlignment="1">
      <alignment vertical="center"/>
    </xf>
    <xf numFmtId="185" fontId="143" fillId="0" borderId="72" xfId="534" applyNumberFormat="1" applyFont="1" applyFill="1" applyBorder="1" applyAlignment="1">
      <alignment horizontal="right" vertical="center"/>
    </xf>
    <xf numFmtId="185" fontId="143" fillId="0" borderId="89" xfId="534" applyNumberFormat="1" applyFont="1" applyFill="1" applyBorder="1" applyAlignment="1">
      <alignment horizontal="right" vertical="center"/>
    </xf>
    <xf numFmtId="177" fontId="143" fillId="0" borderId="72" xfId="456" applyNumberFormat="1" applyFont="1" applyFill="1" applyBorder="1" applyAlignment="1">
      <alignment vertical="center"/>
    </xf>
    <xf numFmtId="177" fontId="143" fillId="0" borderId="42" xfId="456" applyNumberFormat="1" applyFont="1" applyFill="1" applyBorder="1" applyAlignment="1">
      <alignment vertical="center"/>
    </xf>
    <xf numFmtId="177" fontId="143" fillId="0" borderId="89" xfId="456" applyNumberFormat="1" applyFont="1" applyFill="1" applyBorder="1" applyAlignment="1">
      <alignment vertical="center"/>
    </xf>
    <xf numFmtId="0" fontId="143" fillId="0" borderId="42" xfId="534" quotePrefix="1" applyFont="1" applyFill="1" applyBorder="1" applyAlignment="1">
      <alignment horizontal="center" vertical="center"/>
    </xf>
    <xf numFmtId="0" fontId="143" fillId="0" borderId="42" xfId="534" applyFont="1" applyFill="1" applyBorder="1" applyAlignment="1">
      <alignment horizontal="center" vertical="center" wrapText="1"/>
    </xf>
    <xf numFmtId="17" fontId="143" fillId="0" borderId="91" xfId="534" quotePrefix="1" applyNumberFormat="1" applyFont="1" applyFill="1" applyBorder="1" applyAlignment="1">
      <alignment horizontal="center" vertical="center"/>
    </xf>
    <xf numFmtId="17" fontId="143" fillId="0" borderId="76" xfId="534" quotePrefix="1" applyNumberFormat="1" applyFont="1" applyFill="1" applyBorder="1" applyAlignment="1">
      <alignment horizontal="center" vertical="center"/>
    </xf>
    <xf numFmtId="17" fontId="143" fillId="0" borderId="71" xfId="534" quotePrefix="1" applyNumberFormat="1" applyFont="1" applyFill="1" applyBorder="1" applyAlignment="1">
      <alignment horizontal="center" vertical="center"/>
    </xf>
    <xf numFmtId="0" fontId="143" fillId="0" borderId="72" xfId="534" quotePrefix="1" applyFont="1" applyFill="1" applyBorder="1" applyAlignment="1">
      <alignment horizontal="center" vertical="center"/>
    </xf>
    <xf numFmtId="0" fontId="143" fillId="0" borderId="15" xfId="534" quotePrefix="1" applyFont="1" applyFill="1" applyBorder="1" applyAlignment="1">
      <alignment horizontal="center" vertical="center"/>
    </xf>
    <xf numFmtId="0" fontId="143" fillId="0" borderId="15" xfId="534" applyFont="1" applyFill="1" applyBorder="1" applyAlignment="1">
      <alignment horizontal="left" vertical="center" wrapText="1"/>
    </xf>
    <xf numFmtId="49" fontId="143" fillId="0" borderId="91" xfId="534" applyNumberFormat="1" applyFont="1" applyFill="1" applyBorder="1" applyAlignment="1">
      <alignment horizontal="center" vertical="center"/>
    </xf>
    <xf numFmtId="49" fontId="143" fillId="0" borderId="74" xfId="534" applyNumberFormat="1" applyFont="1" applyFill="1" applyBorder="1" applyAlignment="1">
      <alignment horizontal="center" vertical="center"/>
    </xf>
    <xf numFmtId="49" fontId="143" fillId="0" borderId="76" xfId="534" applyNumberFormat="1" applyFont="1" applyFill="1" applyBorder="1" applyAlignment="1">
      <alignment horizontal="center" vertical="center"/>
    </xf>
    <xf numFmtId="0" fontId="143" fillId="0" borderId="23" xfId="534" quotePrefix="1" applyFont="1" applyFill="1" applyBorder="1" applyAlignment="1">
      <alignment horizontal="center" vertical="center"/>
    </xf>
    <xf numFmtId="0" fontId="143" fillId="0" borderId="23" xfId="534" applyFont="1" applyFill="1" applyBorder="1" applyAlignment="1">
      <alignment horizontal="left" vertical="center" wrapText="1"/>
    </xf>
    <xf numFmtId="17" fontId="143" fillId="0" borderId="74" xfId="534" quotePrefix="1" applyNumberFormat="1" applyFont="1" applyFill="1" applyBorder="1" applyAlignment="1">
      <alignment horizontal="center" vertical="center"/>
    </xf>
    <xf numFmtId="17" fontId="143" fillId="0" borderId="88" xfId="534" quotePrefix="1" applyNumberFormat="1" applyFont="1" applyFill="1" applyBorder="1" applyAlignment="1">
      <alignment horizontal="center" vertical="center"/>
    </xf>
    <xf numFmtId="177" fontId="150" fillId="0" borderId="72" xfId="453" applyNumberFormat="1" applyFont="1" applyFill="1" applyBorder="1" applyAlignment="1">
      <alignment vertical="center"/>
    </xf>
    <xf numFmtId="177" fontId="150" fillId="0" borderId="42" xfId="453" applyNumberFormat="1" applyFont="1" applyFill="1" applyBorder="1" applyAlignment="1">
      <alignment vertical="center"/>
    </xf>
    <xf numFmtId="177" fontId="150" fillId="0" borderId="89" xfId="453" applyNumberFormat="1" applyFont="1" applyFill="1" applyBorder="1" applyAlignment="1">
      <alignment vertical="center"/>
    </xf>
    <xf numFmtId="0" fontId="143" fillId="0" borderId="89" xfId="534" quotePrefix="1" applyFont="1" applyFill="1" applyBorder="1" applyAlignment="1">
      <alignment horizontal="center" vertical="center"/>
    </xf>
    <xf numFmtId="49" fontId="143" fillId="0" borderId="71" xfId="534" quotePrefix="1" applyNumberFormat="1" applyFont="1" applyFill="1" applyBorder="1" applyAlignment="1">
      <alignment horizontal="center" vertical="center"/>
    </xf>
    <xf numFmtId="49" fontId="143" fillId="0" borderId="74" xfId="534" quotePrefix="1" applyNumberFormat="1" applyFont="1" applyFill="1" applyBorder="1" applyAlignment="1">
      <alignment horizontal="center" vertical="center"/>
    </xf>
    <xf numFmtId="49" fontId="143" fillId="0" borderId="88" xfId="534" quotePrefix="1" applyNumberFormat="1" applyFont="1" applyFill="1" applyBorder="1" applyAlignment="1">
      <alignment horizontal="center" vertical="center"/>
    </xf>
    <xf numFmtId="0" fontId="143" fillId="0" borderId="85" xfId="534" applyFont="1" applyFill="1" applyBorder="1" applyAlignment="1">
      <alignment horizontal="center" vertical="center"/>
    </xf>
    <xf numFmtId="0" fontId="143" fillId="0" borderId="93" xfId="534" applyFont="1" applyFill="1" applyBorder="1" applyAlignment="1">
      <alignment horizontal="center" vertical="center"/>
    </xf>
    <xf numFmtId="0" fontId="143" fillId="0" borderId="81" xfId="534" applyFont="1" applyFill="1" applyBorder="1" applyAlignment="1">
      <alignment horizontal="center" vertical="center"/>
    </xf>
    <xf numFmtId="0" fontId="143" fillId="0" borderId="86" xfId="534" quotePrefix="1" applyFont="1" applyFill="1" applyBorder="1" applyAlignment="1">
      <alignment horizontal="center" vertical="center"/>
    </xf>
    <xf numFmtId="0" fontId="143" fillId="0" borderId="86" xfId="534" applyFont="1" applyFill="1" applyBorder="1" applyAlignment="1">
      <alignment horizontal="left" vertical="center"/>
    </xf>
    <xf numFmtId="0" fontId="143" fillId="0" borderId="23" xfId="534" applyFont="1" applyFill="1" applyBorder="1" applyAlignment="1">
      <alignment horizontal="left" vertical="center"/>
    </xf>
    <xf numFmtId="0" fontId="109" fillId="25" borderId="15" xfId="452" applyFont="1" applyFill="1" applyBorder="1" applyAlignment="1">
      <alignment horizontal="center" vertical="center" wrapText="1"/>
    </xf>
    <xf numFmtId="0" fontId="109" fillId="25" borderId="20" xfId="452" applyFont="1" applyFill="1" applyBorder="1" applyAlignment="1">
      <alignment horizontal="center" vertical="center" wrapText="1"/>
    </xf>
    <xf numFmtId="0" fontId="109" fillId="25" borderId="23" xfId="452" applyFont="1" applyFill="1" applyBorder="1" applyAlignment="1">
      <alignment horizontal="center" vertical="center" wrapText="1"/>
    </xf>
    <xf numFmtId="0" fontId="51" fillId="25" borderId="15" xfId="452" applyFont="1" applyFill="1" applyBorder="1" applyAlignment="1">
      <alignment horizontal="center" vertical="center"/>
    </xf>
    <xf numFmtId="0" fontId="51" fillId="25" borderId="20" xfId="452" applyFont="1" applyFill="1" applyBorder="1" applyAlignment="1">
      <alignment horizontal="center" vertical="center"/>
    </xf>
    <xf numFmtId="0" fontId="51" fillId="25" borderId="23" xfId="452" applyFont="1" applyFill="1" applyBorder="1" applyAlignment="1">
      <alignment horizontal="center" vertical="center"/>
    </xf>
    <xf numFmtId="0" fontId="51" fillId="25" borderId="14" xfId="452" applyFont="1" applyFill="1" applyBorder="1" applyAlignment="1">
      <alignment horizontal="center" vertical="center"/>
    </xf>
    <xf numFmtId="0" fontId="51" fillId="25" borderId="35" xfId="452" applyFont="1" applyFill="1" applyBorder="1" applyAlignment="1">
      <alignment horizontal="center" vertical="center"/>
    </xf>
    <xf numFmtId="0" fontId="51" fillId="25" borderId="37" xfId="452" applyFont="1" applyFill="1" applyBorder="1" applyAlignment="1">
      <alignment horizontal="center" vertical="center"/>
    </xf>
    <xf numFmtId="0" fontId="51" fillId="25" borderId="15" xfId="452" applyFont="1" applyFill="1" applyBorder="1" applyAlignment="1">
      <alignment horizontal="center" vertical="center" wrapText="1"/>
    </xf>
    <xf numFmtId="0" fontId="51" fillId="25" borderId="20" xfId="452" applyFont="1" applyFill="1" applyBorder="1" applyAlignment="1">
      <alignment horizontal="center" vertical="center" wrapText="1"/>
    </xf>
    <xf numFmtId="0" fontId="51" fillId="25" borderId="23" xfId="452" applyFont="1" applyFill="1" applyBorder="1" applyAlignment="1">
      <alignment horizontal="center" vertical="center" wrapText="1"/>
    </xf>
    <xf numFmtId="0" fontId="85" fillId="25" borderId="0" xfId="452" applyFont="1" applyFill="1" applyBorder="1" applyAlignment="1">
      <alignment horizontal="center"/>
    </xf>
    <xf numFmtId="0" fontId="51" fillId="25" borderId="42" xfId="452" applyFont="1" applyFill="1" applyBorder="1" applyAlignment="1">
      <alignment horizontal="center" vertical="center"/>
    </xf>
    <xf numFmtId="0" fontId="79" fillId="25" borderId="15" xfId="452" applyFont="1" applyFill="1" applyBorder="1" applyAlignment="1">
      <alignment horizontal="center" vertical="top" wrapText="1"/>
    </xf>
    <xf numFmtId="0" fontId="79" fillId="25" borderId="20" xfId="452" applyFont="1" applyFill="1" applyBorder="1" applyAlignment="1">
      <alignment horizontal="center" vertical="top"/>
    </xf>
    <xf numFmtId="0" fontId="79" fillId="25" borderId="23" xfId="452" applyFont="1" applyFill="1" applyBorder="1" applyAlignment="1">
      <alignment horizontal="center" vertical="top"/>
    </xf>
    <xf numFmtId="0" fontId="79" fillId="25" borderId="15" xfId="452" applyFont="1" applyFill="1" applyBorder="1" applyAlignment="1">
      <alignment horizontal="center" vertical="center"/>
    </xf>
    <xf numFmtId="0" fontId="79" fillId="25" borderId="20" xfId="452" applyFont="1" applyFill="1" applyBorder="1" applyAlignment="1">
      <alignment horizontal="center" vertical="center"/>
    </xf>
    <xf numFmtId="0" fontId="79" fillId="25" borderId="23" xfId="452" applyFont="1" applyFill="1" applyBorder="1" applyAlignment="1">
      <alignment horizontal="center" vertical="center"/>
    </xf>
    <xf numFmtId="49" fontId="51" fillId="25" borderId="15" xfId="452" applyNumberFormat="1" applyFont="1" applyFill="1" applyBorder="1" applyAlignment="1">
      <alignment horizontal="center" vertical="center"/>
    </xf>
    <xf numFmtId="49" fontId="51" fillId="25" borderId="23" xfId="452" applyNumberFormat="1" applyFont="1" applyFill="1" applyBorder="1" applyAlignment="1">
      <alignment horizontal="center" vertical="center"/>
    </xf>
    <xf numFmtId="188" fontId="51" fillId="25" borderId="15" xfId="452" applyNumberFormat="1" applyFont="1" applyFill="1" applyBorder="1" applyAlignment="1">
      <alignment horizontal="center" vertical="center"/>
    </xf>
    <xf numFmtId="188" fontId="51" fillId="25" borderId="23" xfId="452" applyNumberFormat="1" applyFont="1" applyFill="1" applyBorder="1" applyAlignment="1">
      <alignment horizontal="center" vertical="center"/>
    </xf>
  </cellXfs>
  <cellStyles count="56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1"/>
    <cellStyle name="Normalny 16 3" xfId="517"/>
    <cellStyle name="Normalny 16 4" xfId="534"/>
    <cellStyle name="Normalny 16 5" xfId="538"/>
    <cellStyle name="Normalny 17" xfId="459"/>
    <cellStyle name="Normalny 17 2" xfId="503"/>
    <cellStyle name="Normalny 17 3" xfId="518"/>
    <cellStyle name="Normalny 17 4" xfId="539"/>
    <cellStyle name="Normalny 18" xfId="457"/>
    <cellStyle name="Normalny 18 2" xfId="502"/>
    <cellStyle name="Normalny 19" xfId="462"/>
    <cellStyle name="Normalny 19 2" xfId="505"/>
    <cellStyle name="Normalny 19 3" xfId="520"/>
    <cellStyle name="Normalny 19 4" xfId="541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5"/>
    <cellStyle name="Normalny 22 3" xfId="546"/>
    <cellStyle name="Normalny 23" xfId="480"/>
    <cellStyle name="Normalny 23 2" xfId="555"/>
    <cellStyle name="Normalny 24" xfId="489"/>
    <cellStyle name="Normalny 24 2" xfId="558"/>
    <cellStyle name="Normalny 25" xfId="493"/>
    <cellStyle name="Normalny 25 2" xfId="494"/>
    <cellStyle name="Normalny 26" xfId="495"/>
    <cellStyle name="Normalny 27" xfId="496"/>
    <cellStyle name="Normalny 28" xfId="497"/>
    <cellStyle name="Normalny 29" xfId="508"/>
    <cellStyle name="Normalny 3" xfId="313"/>
    <cellStyle name="Normalny 3 10" xfId="469"/>
    <cellStyle name="Normalny 3 10 2" xfId="523"/>
    <cellStyle name="Normalny 3 10 3" xfId="544"/>
    <cellStyle name="Normalny 3 11" xfId="472"/>
    <cellStyle name="Normalny 3 11 2" xfId="526"/>
    <cellStyle name="Normalny 3 11 3" xfId="547"/>
    <cellStyle name="Normalny 3 12" xfId="474"/>
    <cellStyle name="Normalny 3 12 2" xfId="528"/>
    <cellStyle name="Normalny 3 12 3" xfId="549"/>
    <cellStyle name="Normalny 3 13" xfId="476"/>
    <cellStyle name="Normalny 3 13 2" xfId="530"/>
    <cellStyle name="Normalny 3 13 3" xfId="551"/>
    <cellStyle name="Normalny 3 14" xfId="478"/>
    <cellStyle name="Normalny 3 14 2" xfId="532"/>
    <cellStyle name="Normalny 3 14 3" xfId="553"/>
    <cellStyle name="Normalny 3 15" xfId="481"/>
    <cellStyle name="Normalny 3 15 2" xfId="556"/>
    <cellStyle name="Normalny 3 16" xfId="490"/>
    <cellStyle name="Normalny 3 16 2" xfId="559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6"/>
    <cellStyle name="Normalny 3 9 3" xfId="521"/>
    <cellStyle name="Normalny 3 9 4" xfId="542"/>
    <cellStyle name="Normalny 3_Kopia Operatywka czerwiec 2016 BSE dla BP i PM_TW" xfId="323"/>
    <cellStyle name="Normalny 30" xfId="510"/>
    <cellStyle name="Normalny 31" xfId="511"/>
    <cellStyle name="Normalny 32" xfId="513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_NR_3_ III_KWARTAŁ_2009_nowelizacja" xfId="492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1"/>
    <cellStyle name="Procentowy 10 3" xfId="535"/>
    <cellStyle name="Procentowy 10 4" xfId="552"/>
    <cellStyle name="Procentowy 11" xfId="479"/>
    <cellStyle name="Procentowy 11 2" xfId="533"/>
    <cellStyle name="Procentowy 11 3" xfId="554"/>
    <cellStyle name="Procentowy 12" xfId="482"/>
    <cellStyle name="Procentowy 12 2" xfId="557"/>
    <cellStyle name="Procentowy 13" xfId="491"/>
    <cellStyle name="Procentowy 13 2" xfId="560"/>
    <cellStyle name="Procentowy 14" xfId="498"/>
    <cellStyle name="Procentowy 15" xfId="509"/>
    <cellStyle name="Procentowy 16" xfId="512"/>
    <cellStyle name="Procentowy 17" xfId="514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2" xfId="504"/>
    <cellStyle name="Procentowy 5 3" xfId="519"/>
    <cellStyle name="Procentowy 5 4" xfId="540"/>
    <cellStyle name="Procentowy 6" xfId="464"/>
    <cellStyle name="Procentowy 6 2" xfId="507"/>
    <cellStyle name="Procentowy 6 3" xfId="522"/>
    <cellStyle name="Procentowy 6 4" xfId="543"/>
    <cellStyle name="Procentowy 7" xfId="470"/>
    <cellStyle name="Procentowy 7 2" xfId="524"/>
    <cellStyle name="Procentowy 7 3" xfId="545"/>
    <cellStyle name="Procentowy 8" xfId="473"/>
    <cellStyle name="Procentowy 8 2" xfId="527"/>
    <cellStyle name="Procentowy 8 3" xfId="548"/>
    <cellStyle name="Procentowy 9" xfId="475"/>
    <cellStyle name="Procentowy 9 2" xfId="529"/>
    <cellStyle name="Procentowy 9 3" xfId="550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9"/>
    <cellStyle name="Walutowy 2 3" xfId="515"/>
    <cellStyle name="Walutowy 2 4" xfId="536"/>
    <cellStyle name="Waluty [0]" xfId="440"/>
    <cellStyle name="Waluty [0] 2" xfId="500"/>
    <cellStyle name="Waluty [0] 3" xfId="516"/>
    <cellStyle name="Waluty [0] 4" xfId="537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I-XI 2019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0670648927504543E-3"/>
                  <c:y val="7.54499949801356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#,##0</c:formatCode>
              <c:ptCount val="11"/>
              <c:pt idx="0">
                <c:v>38737.01588875999</c:v>
              </c:pt>
              <c:pt idx="1">
                <c:v>26040.327014039976</c:v>
              </c:pt>
              <c:pt idx="2">
                <c:v>25509.125915359953</c:v>
              </c:pt>
              <c:pt idx="3">
                <c:v>39679.199950490074</c:v>
              </c:pt>
              <c:pt idx="4">
                <c:v>32899.955799089468</c:v>
              </c:pt>
              <c:pt idx="5">
                <c:v>29311.498417670286</c:v>
              </c:pt>
              <c:pt idx="6">
                <c:v>36588.76737492939</c:v>
              </c:pt>
              <c:pt idx="7">
                <c:v>34078.060440270114</c:v>
              </c:pt>
              <c:pt idx="8">
                <c:v>33183.933025591192</c:v>
              </c:pt>
              <c:pt idx="9">
                <c:v>36864.039729728189</c:v>
              </c:pt>
              <c:pt idx="10">
                <c:v>34215.668118121801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69455736"/>
        <c:axId val="334458144"/>
      </c:barChart>
      <c:catAx>
        <c:axId val="16945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44581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34458144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6945573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I-XI 2019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166491379.29880002</c:v>
              </c:pt>
              <c:pt idx="1">
                <c:v>65254514.098960012</c:v>
              </c:pt>
              <c:pt idx="2">
                <c:v>37141939.820220016</c:v>
              </c:pt>
              <c:pt idx="3">
                <c:v>49311558.54801999</c:v>
              </c:pt>
              <c:pt idx="4">
                <c:v>10168458.743690001</c:v>
              </c:pt>
              <c:pt idx="5">
                <c:v>7870597.0440199971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I-XI 2019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3431226.7390099997</c:v>
              </c:pt>
              <c:pt idx="2" formatCode="#,##0">
                <c:v>4086973.3052800004</c:v>
              </c:pt>
              <c:pt idx="3" formatCode="#,##0">
                <c:v>19560452.649640407</c:v>
              </c:pt>
              <c:pt idx="4" formatCode="#,##0">
                <c:v>2381623.2455700003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2018-2019</a:t>
            </a:r>
          </a:p>
        </c:rich>
      </c:tx>
      <c:layout>
        <c:manualLayout>
          <c:xMode val="edge"/>
          <c:yMode val="edge"/>
          <c:x val="0.18462368269983223"/>
          <c:y val="4.172755810283726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I-XI 2018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6400340747024209E-3"/>
                  <c:y val="6.30603902544384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840166353625941E-2"/>
                  <c:y val="1.46138730375867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210693187272634E-4"/>
                  <c:y val="1.56062052417087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9473304219392907E-3"/>
                  <c:y val="8.96103041670752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2152623610590578E-3"/>
                  <c:y val="9.4590585381658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6126709131853354E-2"/>
                  <c:y val="6.30628729469684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343394.85165372997</c:v>
              </c:pt>
              <c:pt idx="1">
                <c:v>332334.75693156</c:v>
              </c:pt>
              <c:pt idx="2">
                <c:v>11060.094722169995</c:v>
              </c:pt>
              <c:pt idx="3">
                <c:v>-3546.1823223999954</c:v>
              </c:pt>
              <c:pt idx="4">
                <c:v>5388.1896230600041</c:v>
              </c:pt>
              <c:pt idx="5">
                <c:v>-8934.3719454599996</c:v>
              </c:pt>
            </c:numLit>
          </c:val>
        </c:ser>
        <c:ser>
          <c:idx val="1"/>
          <c:order val="1"/>
          <c:tx>
            <c:v>Wykonanie I-XI 2019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43802609080437E-3"/>
                  <c:y val="-3.67239878993566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9461288097762627E-3"/>
                  <c:y val="4.07360190273555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604955126388774E-2"/>
                  <c:y val="1.22600322501760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530766822298177E-3"/>
                  <c:y val="3.139612973061544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7025048461758661E-3"/>
                  <c:y val="-4.166702872599391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0921794830365698E-2"/>
                  <c:y val="7.09824044676351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367107.592</c:v>
              </c:pt>
              <c:pt idx="1">
                <c:v>368989.93699999998</c:v>
              </c:pt>
              <c:pt idx="2">
                <c:v>-1882.346</c:v>
              </c:pt>
              <c:pt idx="3">
                <c:v>2314.415</c:v>
              </c:pt>
              <c:pt idx="4">
                <c:v>13579.564</c:v>
              </c:pt>
              <c:pt idx="5">
                <c:v>-11265.148999999999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397736"/>
        <c:axId val="758286176"/>
      </c:barChart>
      <c:catAx>
        <c:axId val="642397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8286176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758286176"/>
        <c:scaling>
          <c:orientation val="minMax"/>
          <c:max val="450000"/>
          <c:min val="-10000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7.5879671667547577E-3"/>
              <c:y val="0.3175076706960925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239773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17783858"/>
          <c:y val="0.89614243323442133"/>
          <c:w val="0.33515731874145011"/>
          <c:h val="5.934718100890212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I-XI 2019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212245.12617178002</c:v>
              </c:pt>
              <c:pt idx="1">
                <c:v>26063.942706709975</c:v>
              </c:pt>
              <c:pt idx="2">
                <c:v>66974.529658000421</c:v>
              </c:pt>
              <c:pt idx="3">
                <c:v>10741.544405150011</c:v>
              </c:pt>
              <c:pt idx="4">
                <c:v>26413.986211220003</c:v>
              </c:pt>
              <c:pt idx="5">
                <c:v>20603.125114390004</c:v>
              </c:pt>
              <c:pt idx="6">
                <c:v>5947.6831135300044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I-XI 2019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#,##0</c:formatCode>
              <c:ptCount val="11"/>
              <c:pt idx="0" formatCode="#\ ##0&quot; &quot;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35264.520948090169</c:v>
              </c:pt>
              <c:pt idx="4">
                <c:v>34760.097928499847</c:v>
              </c:pt>
              <c:pt idx="5">
                <c:v>32416.649823500164</c:v>
              </c:pt>
              <c:pt idx="6">
                <c:v>36331.248624680418</c:v>
              </c:pt>
              <c:pt idx="7">
                <c:v>31275.889005909907</c:v>
              </c:pt>
              <c:pt idx="8">
                <c:v>32989.514121989836</c:v>
              </c:pt>
              <c:pt idx="9">
                <c:v>38269.789059769711</c:v>
              </c:pt>
              <c:pt idx="10">
                <c:v>32905.945700780547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34459712"/>
        <c:axId val="642396168"/>
      </c:barChart>
      <c:catAx>
        <c:axId val="33445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423961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42396168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3445971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budżetu państwa w I-XI 2019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7965606882917595E-3"/>
                  <c:y val="5.72838231286662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#,##0</c:formatCode>
              <c:ptCount val="11"/>
              <c:pt idx="0">
                <c:v>6587.3670519599909</c:v>
              </c:pt>
              <c:pt idx="1">
                <c:v>-7380.2382515600839</c:v>
              </c:pt>
              <c:pt idx="2">
                <c:v>-3696.9421497999138</c:v>
              </c:pt>
              <c:pt idx="3">
                <c:v>4414.6790023999056</c:v>
              </c:pt>
              <c:pt idx="4">
                <c:v>-1860.1421294103784</c:v>
              </c:pt>
              <c:pt idx="5">
                <c:v>-3105.1514058298781</c:v>
              </c:pt>
              <c:pt idx="6">
                <c:v>257.51875024897163</c:v>
              </c:pt>
              <c:pt idx="7">
                <c:v>2802.1714343602071</c:v>
              </c:pt>
              <c:pt idx="8">
                <c:v>194.41890360135585</c:v>
              </c:pt>
              <c:pt idx="9">
                <c:v>-1405.7493300415226</c:v>
              </c:pt>
              <c:pt idx="10">
                <c:v>1309.7224173412542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642394992"/>
        <c:axId val="642394208"/>
      </c:barChart>
      <c:catAx>
        <c:axId val="64239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4239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2394208"/>
        <c:scaling>
          <c:orientation val="minMax"/>
          <c:max val="35000"/>
          <c:min val="-15000"/>
        </c:scaling>
        <c:delete val="0"/>
        <c:axPos val="l"/>
        <c:majorGridlines>
          <c:spPr>
            <a:ln w="3175">
              <a:solidFill>
                <a:srgbClr val="000000">
                  <a:alpha val="47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239499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I-XI 2019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503054613885101"/>
          <c:y val="0.25329762168475739"/>
          <c:w val="0.8304571791304815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137250841567854E-3"/>
                  <c:y val="1.03059598743808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3.43531995812690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6.87063991625393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985931398090487E-2"/>
                  <c:y val="6.87063991625393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8906109186703543E-3"/>
                  <c:y val="1.7176599790634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968703062234514E-3"/>
                  <c:y val="1.61973983537513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1484351531117258E-2"/>
                  <c:y val="1.3741279832507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2968703062234514E-3"/>
                  <c:y val="1.7176599790634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8374962449787782E-2"/>
                  <c:y val="2.0611919748761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#,##0</c:formatCode>
              <c:ptCount val="11"/>
              <c:pt idx="0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35264.520948090169</c:v>
              </c:pt>
              <c:pt idx="4">
                <c:v>34760.097928499847</c:v>
              </c:pt>
              <c:pt idx="5">
                <c:v>32416.649823500164</c:v>
              </c:pt>
              <c:pt idx="6">
                <c:v>36331.248624680418</c:v>
              </c:pt>
              <c:pt idx="7">
                <c:v>31275.889005909907</c:v>
              </c:pt>
              <c:pt idx="8">
                <c:v>32989.514121989836</c:v>
              </c:pt>
              <c:pt idx="9">
                <c:v>38269.789059769711</c:v>
              </c:pt>
              <c:pt idx="10">
                <c:v>32905.945700780547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239766081871343E-3"/>
                  <c:y val="9.227220299884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4323695581128565E-3"/>
                  <c:y val="1.37412798325078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968703062234516E-2"/>
                  <c:y val="1.3741279832507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4217605005900288E-17"/>
                  <c:y val="1.3741279832507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8374962449787612E-2"/>
                  <c:y val="2.0611919748761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8.4217605005900288E-17"/>
                  <c:y val="-1.7176599790634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8.4217605005900288E-17"/>
                  <c:y val="6.87063991625393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2968703062234514E-3"/>
                  <c:y val="-1.3741279832507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4.5937406124469029E-3"/>
                  <c:y val="1.7176599790634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2968703062236197E-3"/>
                  <c:y val="-6.298013834706189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#,##0</c:formatCode>
              <c:ptCount val="11"/>
              <c:pt idx="0">
                <c:v>38737.01588875999</c:v>
              </c:pt>
              <c:pt idx="1">
                <c:v>26040.327014039976</c:v>
              </c:pt>
              <c:pt idx="2">
                <c:v>25509.125915359953</c:v>
              </c:pt>
              <c:pt idx="3">
                <c:v>39679.199950490074</c:v>
              </c:pt>
              <c:pt idx="4">
                <c:v>32899.955799089468</c:v>
              </c:pt>
              <c:pt idx="5">
                <c:v>29311.498417670286</c:v>
              </c:pt>
              <c:pt idx="6">
                <c:v>36588.76737492939</c:v>
              </c:pt>
              <c:pt idx="7">
                <c:v>34078.060440270114</c:v>
              </c:pt>
              <c:pt idx="8">
                <c:v>33183.933025591192</c:v>
              </c:pt>
              <c:pt idx="9">
                <c:v>36864.039729728189</c:v>
              </c:pt>
              <c:pt idx="10">
                <c:v>34215.668118121801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642393032"/>
        <c:axId val="642391856"/>
      </c:barChart>
      <c:catAx>
        <c:axId val="642393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42391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42391856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9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1.6697595476380202E-2"/>
              <c:y val="0.467279134865175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239303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4106415267279"/>
          <c:y val="0.80284293013857588"/>
          <c:w val="0.14912280701754388"/>
          <c:h val="0.114186851211072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I-XI</a:t>
            </a:r>
            <a:r>
              <a:rPr lang="pl-PL" baseline="0"/>
              <a:t> </a:t>
            </a:r>
            <a:r>
              <a:rPr lang="pl-PL"/>
              <a:t>2019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0247458808099022E-3"/>
                  <c:y val="2.73714605621000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3274185237665851E-4"/>
                  <c:y val="3.17162387099410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9491761619803202E-3"/>
                  <c:y val="2.384814711577111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359731.3</c:v>
              </c:pt>
              <c:pt idx="1">
                <c:v>25806.04</c:v>
              </c:pt>
              <c:pt idx="2">
                <c:v>2197.1799999999998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5619679013501856E-3"/>
                  <c:y val="5.90898385030346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851176325928356E-3"/>
                  <c:y val="9.543109462096784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8142382865106046E-3"/>
                  <c:y val="9.164465576243582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336238.44755371002</c:v>
              </c:pt>
              <c:pt idx="1">
                <c:v>29460.27593950041</c:v>
              </c:pt>
              <c:pt idx="2">
                <c:v>1408.8681808399999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397344"/>
        <c:axId val="642398128"/>
      </c:barChart>
      <c:catAx>
        <c:axId val="6423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239812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64239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56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239734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I-XI 2019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0074464534563722E-3"/>
                  <c:y val="-1.13807088855312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2.7168233617716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4.30691375925565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3174103849262499E-3"/>
                  <c:y val="-5.205818622733136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6476291967725691E-3"/>
                  <c:y val="-6.20376988121064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960962842387547E-3"/>
                  <c:y val="-6.4134145185756918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229387.94324738969</c:v>
              </c:pt>
              <c:pt idx="1">
                <c:v>28164.63752940001</c:v>
              </c:pt>
              <c:pt idx="2">
                <c:v>79704.564116940281</c:v>
              </c:pt>
              <c:pt idx="3">
                <c:v>20235.499614269989</c:v>
              </c:pt>
              <c:pt idx="4">
                <c:v>28081.994162999999</c:v>
              </c:pt>
              <c:pt idx="5">
                <c:v>21747.223000000002</c:v>
              </c:pt>
              <c:pt idx="6">
                <c:v>8912.658328999998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145770145093859E-2"/>
                  <c:y val="1.36110711193761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839071996533674E-2"/>
                  <c:y val="1.41691964855857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201661728713126E-2"/>
                  <c:y val="1.1593990215585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5322538147154834E-2"/>
                  <c:y val="9.938011503500645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968265841462416E-2"/>
                  <c:y val="1.5972354290024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5079726968252667E-2"/>
                  <c:y val="1.29049109684147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1897081728010499E-3"/>
                  <c:y val="1.59610163657588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212245.12617178002</c:v>
              </c:pt>
              <c:pt idx="1">
                <c:v>26063.942706709975</c:v>
              </c:pt>
              <c:pt idx="2">
                <c:v>66974.529658000421</c:v>
              </c:pt>
              <c:pt idx="3">
                <c:v>10741.544405150011</c:v>
              </c:pt>
              <c:pt idx="4">
                <c:v>26413.986211220003</c:v>
              </c:pt>
              <c:pt idx="5">
                <c:v>20603.125114390004</c:v>
              </c:pt>
              <c:pt idx="6">
                <c:v>5947.6831135300044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393424"/>
        <c:axId val="642393816"/>
      </c:barChart>
      <c:catAx>
        <c:axId val="64239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239381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642393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239342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I-XI 2019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223851512</c:v>
              </c:pt>
              <c:pt idx="1">
                <c:v>13648488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I-XI 2019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42370224555264"/>
                  <c:y val="-2.08477620668769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27348958012</c:v>
              </c:pt>
              <c:pt idx="1">
                <c:v>2612933988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I-XI 2019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336238447.55371004</c:v>
              </c:pt>
              <c:pt idx="1">
                <c:v>29460275.93950041</c:v>
              </c:pt>
              <c:pt idx="2">
                <c:v>1408868.1808399998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442</xdr:row>
      <xdr:rowOff>0</xdr:rowOff>
    </xdr:from>
    <xdr:to>
      <xdr:col>13</xdr:col>
      <xdr:colOff>47625</xdr:colOff>
      <xdr:row>442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433</xdr:row>
      <xdr:rowOff>0</xdr:rowOff>
    </xdr:from>
    <xdr:to>
      <xdr:col>13</xdr:col>
      <xdr:colOff>47625</xdr:colOff>
      <xdr:row>433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436</xdr:row>
      <xdr:rowOff>0</xdr:rowOff>
    </xdr:from>
    <xdr:to>
      <xdr:col>13</xdr:col>
      <xdr:colOff>47625</xdr:colOff>
      <xdr:row>436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431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0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27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9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5" zoomScaleNormal="75" workbookViewId="0">
      <selection activeCell="Y15" sqref="Y15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331" t="s">
        <v>482</v>
      </c>
      <c r="B9" s="331"/>
      <c r="C9" s="331"/>
    </row>
    <row r="16" spans="1:13" ht="20.45" customHeight="1">
      <c r="B16" s="1584" t="s">
        <v>483</v>
      </c>
      <c r="C16" s="1584"/>
      <c r="D16" s="1584"/>
      <c r="E16" s="1584"/>
      <c r="F16" s="1584"/>
      <c r="G16" s="1584"/>
      <c r="H16" s="1584"/>
      <c r="I16" s="1584"/>
      <c r="J16" s="1584"/>
      <c r="K16" s="1584"/>
      <c r="L16" s="1584"/>
      <c r="M16" s="1584"/>
    </row>
    <row r="17" spans="2:13">
      <c r="B17" s="332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</row>
    <row r="18" spans="2:13" ht="20.45" customHeight="1">
      <c r="B18" s="1585" t="s">
        <v>794</v>
      </c>
      <c r="C18" s="1585"/>
      <c r="D18" s="1585"/>
      <c r="E18" s="1585"/>
      <c r="F18" s="1585"/>
      <c r="G18" s="1585"/>
      <c r="H18" s="1585"/>
      <c r="I18" s="1585"/>
      <c r="J18" s="1585"/>
      <c r="K18" s="1585"/>
      <c r="L18" s="1585"/>
      <c r="M18" s="1585"/>
    </row>
    <row r="30" spans="2:13" ht="14.25">
      <c r="C30" s="819"/>
      <c r="D30" s="820"/>
      <c r="E30" s="820"/>
      <c r="F30" s="820"/>
      <c r="G30" s="820"/>
      <c r="H30" s="820"/>
    </row>
    <row r="34" spans="1:14" s="333" customFormat="1" ht="18">
      <c r="A34" s="1586" t="s">
        <v>795</v>
      </c>
      <c r="B34" s="1586"/>
      <c r="C34" s="1586"/>
      <c r="D34" s="1586"/>
      <c r="E34" s="1586"/>
      <c r="F34" s="1586"/>
      <c r="G34" s="1586"/>
      <c r="H34" s="1586"/>
      <c r="I34" s="1586"/>
      <c r="J34" s="1586"/>
      <c r="K34" s="1586"/>
      <c r="L34" s="1586"/>
      <c r="M34" s="1586"/>
      <c r="N34" s="1586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54" transitionEvaluation="1"/>
  <dimension ref="A1:L195"/>
  <sheetViews>
    <sheetView showGridLines="0" topLeftCell="A154" zoomScale="70" zoomScaleNormal="70" zoomScaleSheetLayoutView="55" workbookViewId="0">
      <selection activeCell="P117" sqref="P117"/>
    </sheetView>
  </sheetViews>
  <sheetFormatPr defaultColWidth="16.28515625" defaultRowHeight="15"/>
  <cols>
    <col min="1" max="1" width="5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6" width="14.7109375" style="33" customWidth="1"/>
    <col min="7" max="7" width="14.5703125" style="33" customWidth="1"/>
    <col min="8" max="9" width="14.7109375" style="33" customWidth="1"/>
    <col min="10" max="10" width="14.5703125" style="33" customWidth="1"/>
    <col min="11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5" t="s">
        <v>359</v>
      </c>
      <c r="B1" s="135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7" t="s">
        <v>360</v>
      </c>
      <c r="B2" s="197"/>
      <c r="C2" s="197"/>
      <c r="D2" s="197"/>
      <c r="E2" s="197"/>
      <c r="F2" s="197"/>
      <c r="G2" s="198"/>
      <c r="H2" s="198"/>
      <c r="I2" s="198"/>
      <c r="J2" s="198"/>
      <c r="K2" s="198"/>
      <c r="L2" s="198"/>
    </row>
    <row r="3" spans="1:12" ht="15" customHeight="1">
      <c r="A3" s="197"/>
      <c r="B3" s="197"/>
      <c r="C3" s="197"/>
      <c r="D3" s="197"/>
      <c r="E3" s="197"/>
      <c r="F3" s="197"/>
      <c r="G3" s="198"/>
      <c r="H3" s="198"/>
      <c r="I3" s="198"/>
      <c r="J3" s="198"/>
      <c r="K3" s="198"/>
      <c r="L3" s="198"/>
    </row>
    <row r="4" spans="1:12" ht="15.2" customHeight="1">
      <c r="A4" s="21"/>
      <c r="B4" s="199"/>
      <c r="C4" s="199"/>
      <c r="D4" s="21"/>
      <c r="E4" s="21"/>
      <c r="F4" s="21"/>
      <c r="G4" s="21"/>
      <c r="H4" s="21"/>
      <c r="I4" s="21"/>
      <c r="J4" s="135"/>
      <c r="K4" s="135"/>
      <c r="L4" s="200" t="s">
        <v>2</v>
      </c>
    </row>
    <row r="5" spans="1:12" ht="15.95" customHeight="1">
      <c r="A5" s="201" t="s">
        <v>4</v>
      </c>
      <c r="B5" s="202" t="s">
        <v>4</v>
      </c>
      <c r="C5" s="202" t="s">
        <v>3</v>
      </c>
      <c r="D5" s="203"/>
      <c r="E5" s="19" t="s">
        <v>4</v>
      </c>
      <c r="F5" s="14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4"/>
      <c r="B6" s="205"/>
      <c r="C6" s="24" t="s">
        <v>438</v>
      </c>
      <c r="D6" s="205"/>
      <c r="E6" s="151"/>
      <c r="F6" s="15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4" t="s">
        <v>4</v>
      </c>
      <c r="B7" s="205"/>
      <c r="C7" s="24" t="s">
        <v>11</v>
      </c>
      <c r="D7" s="21"/>
      <c r="E7" s="32" t="s">
        <v>12</v>
      </c>
      <c r="F7" s="15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6" t="s">
        <v>4</v>
      </c>
      <c r="B8" s="207"/>
      <c r="C8" s="24" t="s">
        <v>730</v>
      </c>
      <c r="D8" s="21"/>
      <c r="E8" s="32" t="s">
        <v>4</v>
      </c>
      <c r="F8" s="152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8" t="s">
        <v>4</v>
      </c>
      <c r="B9" s="209"/>
      <c r="C9" s="24" t="s">
        <v>26</v>
      </c>
      <c r="D9" s="21"/>
      <c r="E9" s="156" t="s">
        <v>4</v>
      </c>
      <c r="F9" s="152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4"/>
      <c r="B10" s="205"/>
      <c r="C10" s="24" t="s">
        <v>30</v>
      </c>
      <c r="D10" s="210"/>
      <c r="E10" s="44"/>
      <c r="F10" s="211"/>
      <c r="G10" s="212"/>
      <c r="H10" s="202"/>
      <c r="I10" s="213"/>
      <c r="J10" s="214"/>
      <c r="K10" s="202"/>
      <c r="L10" s="213"/>
    </row>
    <row r="11" spans="1:12" s="223" customFormat="1" ht="9.9499999999999993" customHeight="1">
      <c r="A11" s="215">
        <v>1</v>
      </c>
      <c r="B11" s="216"/>
      <c r="C11" s="216"/>
      <c r="D11" s="216"/>
      <c r="E11" s="217" t="s">
        <v>32</v>
      </c>
      <c r="F11" s="217">
        <v>3</v>
      </c>
      <c r="G11" s="218" t="s">
        <v>34</v>
      </c>
      <c r="H11" s="219" t="s">
        <v>35</v>
      </c>
      <c r="I11" s="220" t="s">
        <v>36</v>
      </c>
      <c r="J11" s="221">
        <v>7</v>
      </c>
      <c r="K11" s="258">
        <v>8</v>
      </c>
      <c r="L11" s="222">
        <v>9</v>
      </c>
    </row>
    <row r="12" spans="1:12" ht="18.95" customHeight="1">
      <c r="A12" s="224"/>
      <c r="B12" s="225"/>
      <c r="C12" s="226" t="s">
        <v>40</v>
      </c>
      <c r="D12" s="227" t="s">
        <v>41</v>
      </c>
      <c r="E12" s="849">
        <v>416234520000</v>
      </c>
      <c r="F12" s="849">
        <v>222579619000</v>
      </c>
      <c r="G12" s="849">
        <v>28476092000</v>
      </c>
      <c r="H12" s="849">
        <v>81440065000</v>
      </c>
      <c r="I12" s="849">
        <v>21783880000</v>
      </c>
      <c r="J12" s="849">
        <v>29199900000</v>
      </c>
      <c r="K12" s="849">
        <v>22207223000</v>
      </c>
      <c r="L12" s="850">
        <v>10547741000</v>
      </c>
    </row>
    <row r="13" spans="1:12" ht="18.95" customHeight="1">
      <c r="A13" s="228"/>
      <c r="B13" s="229"/>
      <c r="C13" s="230"/>
      <c r="D13" s="211" t="s">
        <v>42</v>
      </c>
      <c r="E13" s="851">
        <v>416234520000</v>
      </c>
      <c r="F13" s="849">
        <v>229387943247.39008</v>
      </c>
      <c r="G13" s="849">
        <v>28164637529.399994</v>
      </c>
      <c r="H13" s="849">
        <v>79704564116.939987</v>
      </c>
      <c r="I13" s="849">
        <v>20235499614.269993</v>
      </c>
      <c r="J13" s="849">
        <v>28081994163</v>
      </c>
      <c r="K13" s="849">
        <v>21747223000</v>
      </c>
      <c r="L13" s="852">
        <v>8912658329</v>
      </c>
    </row>
    <row r="14" spans="1:12" ht="18.95" customHeight="1">
      <c r="A14" s="228"/>
      <c r="B14" s="229"/>
      <c r="C14" s="169" t="s">
        <v>4</v>
      </c>
      <c r="D14" s="211" t="s">
        <v>43</v>
      </c>
      <c r="E14" s="851">
        <v>368989937380.78003</v>
      </c>
      <c r="F14" s="849">
        <v>212245126171.78</v>
      </c>
      <c r="G14" s="849">
        <v>26063942706.710003</v>
      </c>
      <c r="H14" s="849">
        <v>66974529657.999977</v>
      </c>
      <c r="I14" s="849">
        <v>10741544405.15</v>
      </c>
      <c r="J14" s="849">
        <v>26413986211.220001</v>
      </c>
      <c r="K14" s="849">
        <v>20603125114.390003</v>
      </c>
      <c r="L14" s="852">
        <v>5947683113.5300016</v>
      </c>
    </row>
    <row r="15" spans="1:12" ht="18.95" customHeight="1">
      <c r="A15" s="228"/>
      <c r="B15" s="229"/>
      <c r="C15" s="230"/>
      <c r="D15" s="211" t="s">
        <v>44</v>
      </c>
      <c r="E15" s="362">
        <v>0.88649528006658374</v>
      </c>
      <c r="F15" s="363">
        <v>0.95356945584393327</v>
      </c>
      <c r="G15" s="363">
        <v>0.91529212318565356</v>
      </c>
      <c r="H15" s="363">
        <v>0.82237814591626346</v>
      </c>
      <c r="I15" s="363">
        <v>0.49309601435327405</v>
      </c>
      <c r="J15" s="363">
        <v>0.90459166679406444</v>
      </c>
      <c r="K15" s="363">
        <v>0.92776684029290846</v>
      </c>
      <c r="L15" s="364">
        <v>0.56388217283018249</v>
      </c>
    </row>
    <row r="16" spans="1:12" ht="18.95" customHeight="1">
      <c r="A16" s="231"/>
      <c r="B16" s="232"/>
      <c r="C16" s="233"/>
      <c r="D16" s="211" t="s">
        <v>45</v>
      </c>
      <c r="E16" s="365">
        <v>0.88649528006658374</v>
      </c>
      <c r="F16" s="366">
        <v>0.92526713988135856</v>
      </c>
      <c r="G16" s="366">
        <v>0.92541374549922206</v>
      </c>
      <c r="H16" s="366">
        <v>0.84028474906075756</v>
      </c>
      <c r="I16" s="366">
        <v>0.53082674556624765</v>
      </c>
      <c r="J16" s="366">
        <v>0.9406022256789115</v>
      </c>
      <c r="K16" s="366">
        <v>0.94739108135277794</v>
      </c>
      <c r="L16" s="367">
        <v>0.6673298688201067</v>
      </c>
    </row>
    <row r="17" spans="1:12" ht="18.95" customHeight="1">
      <c r="A17" s="234" t="s">
        <v>361</v>
      </c>
      <c r="B17" s="235" t="s">
        <v>47</v>
      </c>
      <c r="C17" s="236" t="s">
        <v>362</v>
      </c>
      <c r="D17" s="237" t="s">
        <v>41</v>
      </c>
      <c r="E17" s="853">
        <v>4895636000</v>
      </c>
      <c r="F17" s="854">
        <v>2356235000</v>
      </c>
      <c r="G17" s="854">
        <v>1857000</v>
      </c>
      <c r="H17" s="854">
        <v>1020101000</v>
      </c>
      <c r="I17" s="854">
        <v>137448000</v>
      </c>
      <c r="J17" s="855">
        <v>0</v>
      </c>
      <c r="K17" s="855">
        <v>0</v>
      </c>
      <c r="L17" s="866">
        <v>1379995000</v>
      </c>
    </row>
    <row r="18" spans="1:12" ht="18.95" customHeight="1">
      <c r="A18" s="238"/>
      <c r="B18" s="235"/>
      <c r="C18" s="236"/>
      <c r="D18" s="239" t="s">
        <v>42</v>
      </c>
      <c r="E18" s="856">
        <v>8679944675.5499992</v>
      </c>
      <c r="F18" s="848">
        <v>4602012917.5199995</v>
      </c>
      <c r="G18" s="848">
        <v>2815019.09</v>
      </c>
      <c r="H18" s="848">
        <v>1400109391.2799997</v>
      </c>
      <c r="I18" s="848">
        <v>166832437.75999999</v>
      </c>
      <c r="J18" s="848">
        <v>0</v>
      </c>
      <c r="K18" s="848">
        <v>0</v>
      </c>
      <c r="L18" s="857">
        <v>2508174909.9000001</v>
      </c>
    </row>
    <row r="19" spans="1:12" ht="18.95" customHeight="1">
      <c r="A19" s="238"/>
      <c r="B19" s="235"/>
      <c r="C19" s="236"/>
      <c r="D19" s="239" t="s">
        <v>43</v>
      </c>
      <c r="E19" s="856">
        <v>7277657979.7299995</v>
      </c>
      <c r="F19" s="848">
        <v>3633730639.0899992</v>
      </c>
      <c r="G19" s="848">
        <v>1877557.41</v>
      </c>
      <c r="H19" s="848">
        <v>1134284551.6999993</v>
      </c>
      <c r="I19" s="848">
        <v>105894015.14999995</v>
      </c>
      <c r="J19" s="848">
        <v>0</v>
      </c>
      <c r="K19" s="848">
        <v>0</v>
      </c>
      <c r="L19" s="857">
        <v>2401871216.3800006</v>
      </c>
    </row>
    <row r="20" spans="1:12" ht="18.95" customHeight="1">
      <c r="A20" s="238"/>
      <c r="B20" s="236"/>
      <c r="C20" s="236"/>
      <c r="D20" s="239" t="s">
        <v>44</v>
      </c>
      <c r="E20" s="368">
        <v>1.4865602711741639</v>
      </c>
      <c r="F20" s="195">
        <v>1.5421766670514609</v>
      </c>
      <c r="G20" s="195">
        <v>1.0110702261712439</v>
      </c>
      <c r="H20" s="195">
        <v>1.1119335749107189</v>
      </c>
      <c r="I20" s="195">
        <v>0.77042965448751488</v>
      </c>
      <c r="J20" s="195">
        <v>0</v>
      </c>
      <c r="K20" s="195">
        <v>0</v>
      </c>
      <c r="L20" s="369">
        <v>1.7404926948141122</v>
      </c>
    </row>
    <row r="21" spans="1:12" s="243" customFormat="1" ht="18.95" customHeight="1">
      <c r="A21" s="240"/>
      <c r="B21" s="241"/>
      <c r="C21" s="241"/>
      <c r="D21" s="242" t="s">
        <v>45</v>
      </c>
      <c r="E21" s="370">
        <v>0.83844520348499285</v>
      </c>
      <c r="F21" s="371">
        <v>0.78959592339610329</v>
      </c>
      <c r="G21" s="371">
        <v>0.66697857100500157</v>
      </c>
      <c r="H21" s="371">
        <v>0.81013994960995184</v>
      </c>
      <c r="I21" s="371">
        <v>0.63473276882961949</v>
      </c>
      <c r="J21" s="371">
        <v>0</v>
      </c>
      <c r="K21" s="371">
        <v>0</v>
      </c>
      <c r="L21" s="372">
        <v>0.95761711310466868</v>
      </c>
    </row>
    <row r="22" spans="1:12" ht="18.95" customHeight="1">
      <c r="A22" s="234" t="s">
        <v>363</v>
      </c>
      <c r="B22" s="235" t="s">
        <v>47</v>
      </c>
      <c r="C22" s="236" t="s">
        <v>364</v>
      </c>
      <c r="D22" s="239" t="s">
        <v>41</v>
      </c>
      <c r="E22" s="853">
        <v>9013000</v>
      </c>
      <c r="F22" s="854">
        <v>1490000</v>
      </c>
      <c r="G22" s="854">
        <v>8000</v>
      </c>
      <c r="H22" s="854">
        <v>1465000</v>
      </c>
      <c r="I22" s="854">
        <v>0</v>
      </c>
      <c r="J22" s="855">
        <v>0</v>
      </c>
      <c r="K22" s="855">
        <v>0</v>
      </c>
      <c r="L22" s="866">
        <v>6050000</v>
      </c>
    </row>
    <row r="23" spans="1:12" ht="18.95" customHeight="1">
      <c r="A23" s="234"/>
      <c r="B23" s="235"/>
      <c r="C23" s="236"/>
      <c r="D23" s="239" t="s">
        <v>42</v>
      </c>
      <c r="E23" s="856">
        <v>11966088.57</v>
      </c>
      <c r="F23" s="848">
        <v>2472588.5699999998</v>
      </c>
      <c r="G23" s="848">
        <v>9000</v>
      </c>
      <c r="H23" s="848">
        <v>3434500</v>
      </c>
      <c r="I23" s="848">
        <v>0</v>
      </c>
      <c r="J23" s="848">
        <v>0</v>
      </c>
      <c r="K23" s="848">
        <v>0</v>
      </c>
      <c r="L23" s="857">
        <v>6050000</v>
      </c>
    </row>
    <row r="24" spans="1:12" ht="18.95" customHeight="1">
      <c r="A24" s="234"/>
      <c r="B24" s="235"/>
      <c r="C24" s="236"/>
      <c r="D24" s="239" t="s">
        <v>43</v>
      </c>
      <c r="E24" s="856">
        <v>10554648.300000001</v>
      </c>
      <c r="F24" s="848">
        <v>2039928.81</v>
      </c>
      <c r="G24" s="848">
        <v>8014.89</v>
      </c>
      <c r="H24" s="848">
        <v>3225333.0599999996</v>
      </c>
      <c r="I24" s="848">
        <v>0</v>
      </c>
      <c r="J24" s="848">
        <v>0</v>
      </c>
      <c r="K24" s="848">
        <v>0</v>
      </c>
      <c r="L24" s="857">
        <v>5281371.54</v>
      </c>
    </row>
    <row r="25" spans="1:12" ht="18.95" customHeight="1">
      <c r="A25" s="234"/>
      <c r="B25" s="236"/>
      <c r="C25" s="236"/>
      <c r="D25" s="239" t="s">
        <v>44</v>
      </c>
      <c r="E25" s="368">
        <v>1.1710471873959836</v>
      </c>
      <c r="F25" s="195">
        <v>1.3690797382550335</v>
      </c>
      <c r="G25" s="195">
        <v>1.0018612500000001</v>
      </c>
      <c r="H25" s="195">
        <v>2.201592532423208</v>
      </c>
      <c r="I25" s="195">
        <v>0</v>
      </c>
      <c r="J25" s="195">
        <v>0</v>
      </c>
      <c r="K25" s="195">
        <v>0</v>
      </c>
      <c r="L25" s="369">
        <v>0.87295397355371906</v>
      </c>
    </row>
    <row r="26" spans="1:12" ht="18.95" customHeight="1">
      <c r="A26" s="240"/>
      <c r="B26" s="241"/>
      <c r="C26" s="241"/>
      <c r="D26" s="239" t="s">
        <v>45</v>
      </c>
      <c r="E26" s="370">
        <v>0.88204664692699997</v>
      </c>
      <c r="F26" s="371">
        <v>0.82501748764453775</v>
      </c>
      <c r="G26" s="371">
        <v>0.89054333333333335</v>
      </c>
      <c r="H26" s="371">
        <v>0.93909828504876969</v>
      </c>
      <c r="I26" s="371">
        <v>0</v>
      </c>
      <c r="J26" s="371">
        <v>0</v>
      </c>
      <c r="K26" s="371">
        <v>0</v>
      </c>
      <c r="L26" s="372">
        <v>0.87295397355371906</v>
      </c>
    </row>
    <row r="27" spans="1:12" ht="18.95" customHeight="1">
      <c r="A27" s="234" t="s">
        <v>365</v>
      </c>
      <c r="B27" s="235" t="s">
        <v>47</v>
      </c>
      <c r="C27" s="236" t="s">
        <v>366</v>
      </c>
      <c r="D27" s="237" t="s">
        <v>41</v>
      </c>
      <c r="E27" s="853">
        <v>82741000</v>
      </c>
      <c r="F27" s="854">
        <v>5205000</v>
      </c>
      <c r="G27" s="854">
        <v>1123000</v>
      </c>
      <c r="H27" s="854">
        <v>35291000</v>
      </c>
      <c r="I27" s="854">
        <v>555000</v>
      </c>
      <c r="J27" s="855">
        <v>0</v>
      </c>
      <c r="K27" s="855">
        <v>0</v>
      </c>
      <c r="L27" s="866">
        <v>40567000</v>
      </c>
    </row>
    <row r="28" spans="1:12" ht="18.95" customHeight="1">
      <c r="A28" s="234"/>
      <c r="B28" s="235"/>
      <c r="C28" s="236"/>
      <c r="D28" s="239" t="s">
        <v>42</v>
      </c>
      <c r="E28" s="856">
        <v>152272805.31999999</v>
      </c>
      <c r="F28" s="848">
        <v>5211093</v>
      </c>
      <c r="G28" s="848">
        <v>1614782.86</v>
      </c>
      <c r="H28" s="848">
        <v>36411987.749999993</v>
      </c>
      <c r="I28" s="848">
        <v>881588.39</v>
      </c>
      <c r="J28" s="848">
        <v>0</v>
      </c>
      <c r="K28" s="848">
        <v>0</v>
      </c>
      <c r="L28" s="857">
        <v>108153353.31999999</v>
      </c>
    </row>
    <row r="29" spans="1:12" ht="18.95" customHeight="1">
      <c r="A29" s="234"/>
      <c r="B29" s="235"/>
      <c r="C29" s="236"/>
      <c r="D29" s="239" t="s">
        <v>43</v>
      </c>
      <c r="E29" s="856">
        <v>121255492.22</v>
      </c>
      <c r="F29" s="848">
        <v>5200876</v>
      </c>
      <c r="G29" s="848">
        <v>1222979.7</v>
      </c>
      <c r="H29" s="848">
        <v>30260108.429999996</v>
      </c>
      <c r="I29" s="848">
        <v>698876.61</v>
      </c>
      <c r="J29" s="848">
        <v>0</v>
      </c>
      <c r="K29" s="848">
        <v>0</v>
      </c>
      <c r="L29" s="857">
        <v>83872651.480000004</v>
      </c>
    </row>
    <row r="30" spans="1:12" ht="18.95" customHeight="1">
      <c r="A30" s="238"/>
      <c r="B30" s="236"/>
      <c r="C30" s="236"/>
      <c r="D30" s="239" t="s">
        <v>44</v>
      </c>
      <c r="E30" s="368">
        <v>1.4654825566526872</v>
      </c>
      <c r="F30" s="195">
        <v>0.99920768491834777</v>
      </c>
      <c r="G30" s="195">
        <v>1.0890291184327694</v>
      </c>
      <c r="H30" s="195">
        <v>0.85744547986738817</v>
      </c>
      <c r="I30" s="195">
        <v>1.259237135135135</v>
      </c>
      <c r="J30" s="195">
        <v>0</v>
      </c>
      <c r="K30" s="195">
        <v>0</v>
      </c>
      <c r="L30" s="369">
        <v>2.0675093420760717</v>
      </c>
    </row>
    <row r="31" spans="1:12" ht="18.95" customHeight="1">
      <c r="A31" s="240"/>
      <c r="B31" s="241"/>
      <c r="C31" s="241"/>
      <c r="D31" s="244" t="s">
        <v>45</v>
      </c>
      <c r="E31" s="370">
        <v>0.79630431688168235</v>
      </c>
      <c r="F31" s="371">
        <v>0.99803937484899996</v>
      </c>
      <c r="G31" s="371">
        <v>0.7573648013578741</v>
      </c>
      <c r="H31" s="371">
        <v>0.83104796798686176</v>
      </c>
      <c r="I31" s="371">
        <v>0.79274706646261528</v>
      </c>
      <c r="J31" s="371">
        <v>0</v>
      </c>
      <c r="K31" s="371">
        <v>0</v>
      </c>
      <c r="L31" s="372">
        <v>0.7754974663785118</v>
      </c>
    </row>
    <row r="32" spans="1:12" ht="18.95" customHeight="1">
      <c r="A32" s="234" t="s">
        <v>367</v>
      </c>
      <c r="B32" s="235" t="s">
        <v>47</v>
      </c>
      <c r="C32" s="236" t="s">
        <v>368</v>
      </c>
      <c r="D32" s="239" t="s">
        <v>41</v>
      </c>
      <c r="E32" s="853">
        <v>575364000</v>
      </c>
      <c r="F32" s="854">
        <v>575364000</v>
      </c>
      <c r="G32" s="854">
        <v>0</v>
      </c>
      <c r="H32" s="854">
        <v>0</v>
      </c>
      <c r="I32" s="854">
        <v>0</v>
      </c>
      <c r="J32" s="855">
        <v>0</v>
      </c>
      <c r="K32" s="855">
        <v>0</v>
      </c>
      <c r="L32" s="866">
        <v>0</v>
      </c>
    </row>
    <row r="33" spans="1:12" ht="18.95" customHeight="1">
      <c r="A33" s="234"/>
      <c r="B33" s="235"/>
      <c r="C33" s="236"/>
      <c r="D33" s="239" t="s">
        <v>42</v>
      </c>
      <c r="E33" s="856">
        <v>1181886340.3400002</v>
      </c>
      <c r="F33" s="848">
        <v>1181886340.3400002</v>
      </c>
      <c r="G33" s="848">
        <v>0</v>
      </c>
      <c r="H33" s="848">
        <v>0</v>
      </c>
      <c r="I33" s="848">
        <v>0</v>
      </c>
      <c r="J33" s="848">
        <v>0</v>
      </c>
      <c r="K33" s="848">
        <v>0</v>
      </c>
      <c r="L33" s="857">
        <v>0</v>
      </c>
    </row>
    <row r="34" spans="1:12" ht="18.95" customHeight="1">
      <c r="A34" s="234"/>
      <c r="B34" s="235"/>
      <c r="C34" s="236"/>
      <c r="D34" s="239" t="s">
        <v>43</v>
      </c>
      <c r="E34" s="856">
        <v>695136506.3499999</v>
      </c>
      <c r="F34" s="848">
        <v>695136506.3499999</v>
      </c>
      <c r="G34" s="848">
        <v>0</v>
      </c>
      <c r="H34" s="848">
        <v>0</v>
      </c>
      <c r="I34" s="848">
        <v>0</v>
      </c>
      <c r="J34" s="848">
        <v>0</v>
      </c>
      <c r="K34" s="848">
        <v>0</v>
      </c>
      <c r="L34" s="857">
        <v>0</v>
      </c>
    </row>
    <row r="35" spans="1:12" ht="18.95" customHeight="1">
      <c r="A35" s="238"/>
      <c r="B35" s="236"/>
      <c r="C35" s="236"/>
      <c r="D35" s="239" t="s">
        <v>44</v>
      </c>
      <c r="E35" s="368">
        <v>1.2081682315021445</v>
      </c>
      <c r="F35" s="195">
        <v>1.2081682315021445</v>
      </c>
      <c r="G35" s="195">
        <v>0</v>
      </c>
      <c r="H35" s="195">
        <v>0</v>
      </c>
      <c r="I35" s="195">
        <v>0</v>
      </c>
      <c r="J35" s="195">
        <v>0</v>
      </c>
      <c r="K35" s="195">
        <v>0</v>
      </c>
      <c r="L35" s="369">
        <v>0</v>
      </c>
    </row>
    <row r="36" spans="1:12" ht="18.95" customHeight="1">
      <c r="A36" s="240"/>
      <c r="B36" s="241"/>
      <c r="C36" s="241"/>
      <c r="D36" s="239" t="s">
        <v>45</v>
      </c>
      <c r="E36" s="370">
        <v>0.58815850782235624</v>
      </c>
      <c r="F36" s="371">
        <v>0.58815850782235624</v>
      </c>
      <c r="G36" s="371">
        <v>0</v>
      </c>
      <c r="H36" s="371">
        <v>0</v>
      </c>
      <c r="I36" s="371">
        <v>0</v>
      </c>
      <c r="J36" s="371">
        <v>0</v>
      </c>
      <c r="K36" s="371">
        <v>0</v>
      </c>
      <c r="L36" s="372">
        <v>0</v>
      </c>
    </row>
    <row r="37" spans="1:12" ht="18.95" customHeight="1">
      <c r="A37" s="234" t="s">
        <v>369</v>
      </c>
      <c r="B37" s="235" t="s">
        <v>47</v>
      </c>
      <c r="C37" s="236" t="s">
        <v>370</v>
      </c>
      <c r="D37" s="237" t="s">
        <v>41</v>
      </c>
      <c r="E37" s="853">
        <v>833206000</v>
      </c>
      <c r="F37" s="854">
        <v>166282000</v>
      </c>
      <c r="G37" s="854">
        <v>165000</v>
      </c>
      <c r="H37" s="854">
        <v>441689000</v>
      </c>
      <c r="I37" s="854">
        <v>134780000</v>
      </c>
      <c r="J37" s="855">
        <v>0</v>
      </c>
      <c r="K37" s="855">
        <v>0</v>
      </c>
      <c r="L37" s="866">
        <v>90290000</v>
      </c>
    </row>
    <row r="38" spans="1:12" ht="18.95" customHeight="1">
      <c r="A38" s="234"/>
      <c r="B38" s="235"/>
      <c r="C38" s="236"/>
      <c r="D38" s="239" t="s">
        <v>42</v>
      </c>
      <c r="E38" s="856">
        <v>871482728.27999997</v>
      </c>
      <c r="F38" s="848">
        <v>140236515</v>
      </c>
      <c r="G38" s="848">
        <v>160126</v>
      </c>
      <c r="H38" s="848">
        <v>482060428.15999997</v>
      </c>
      <c r="I38" s="848">
        <v>164162887.12</v>
      </c>
      <c r="J38" s="848">
        <v>0</v>
      </c>
      <c r="K38" s="848">
        <v>0</v>
      </c>
      <c r="L38" s="857">
        <v>84862772</v>
      </c>
    </row>
    <row r="39" spans="1:12" ht="18.95" customHeight="1">
      <c r="A39" s="234"/>
      <c r="B39" s="235"/>
      <c r="C39" s="236"/>
      <c r="D39" s="239" t="s">
        <v>43</v>
      </c>
      <c r="E39" s="856">
        <v>741137210.61000001</v>
      </c>
      <c r="F39" s="848">
        <v>96816494.180000007</v>
      </c>
      <c r="G39" s="848">
        <v>154088.01999999999</v>
      </c>
      <c r="H39" s="848">
        <v>446302420.51000005</v>
      </c>
      <c r="I39" s="848">
        <v>118492555.36</v>
      </c>
      <c r="J39" s="848">
        <v>0</v>
      </c>
      <c r="K39" s="848">
        <v>0</v>
      </c>
      <c r="L39" s="857">
        <v>79371652.540000007</v>
      </c>
    </row>
    <row r="40" spans="1:12" ht="18.95" customHeight="1">
      <c r="A40" s="238"/>
      <c r="B40" s="236"/>
      <c r="C40" s="236"/>
      <c r="D40" s="239" t="s">
        <v>44</v>
      </c>
      <c r="E40" s="368">
        <v>0.88950056841885439</v>
      </c>
      <c r="F40" s="195">
        <v>0.58224278141951624</v>
      </c>
      <c r="G40" s="195">
        <v>0.93386678787878785</v>
      </c>
      <c r="H40" s="195">
        <v>1.0104449522401511</v>
      </c>
      <c r="I40" s="195">
        <v>0.87915532987090073</v>
      </c>
      <c r="J40" s="195">
        <v>0</v>
      </c>
      <c r="K40" s="195">
        <v>0</v>
      </c>
      <c r="L40" s="369">
        <v>0.87907467648687565</v>
      </c>
    </row>
    <row r="41" spans="1:12" ht="18.95" customHeight="1">
      <c r="A41" s="240"/>
      <c r="B41" s="241"/>
      <c r="C41" s="241"/>
      <c r="D41" s="245" t="s">
        <v>45</v>
      </c>
      <c r="E41" s="370">
        <v>0.85043247164834113</v>
      </c>
      <c r="F41" s="371">
        <v>0.69038006385141559</v>
      </c>
      <c r="G41" s="371">
        <v>0.96229231979815888</v>
      </c>
      <c r="H41" s="371">
        <v>0.92582256173466382</v>
      </c>
      <c r="I41" s="371">
        <v>0.72179868080283061</v>
      </c>
      <c r="J41" s="371">
        <v>0</v>
      </c>
      <c r="K41" s="371">
        <v>0</v>
      </c>
      <c r="L41" s="372">
        <v>0.93529413038735065</v>
      </c>
    </row>
    <row r="42" spans="1:12" ht="18.75" customHeight="1">
      <c r="A42" s="246" t="s">
        <v>371</v>
      </c>
      <c r="B42" s="247" t="s">
        <v>47</v>
      </c>
      <c r="C42" s="248" t="s">
        <v>372</v>
      </c>
      <c r="D42" s="249" t="s">
        <v>41</v>
      </c>
      <c r="E42" s="853">
        <v>0</v>
      </c>
      <c r="F42" s="854">
        <v>0</v>
      </c>
      <c r="G42" s="854">
        <v>0</v>
      </c>
      <c r="H42" s="854">
        <v>0</v>
      </c>
      <c r="I42" s="854">
        <v>0</v>
      </c>
      <c r="J42" s="855">
        <v>0</v>
      </c>
      <c r="K42" s="855">
        <v>0</v>
      </c>
      <c r="L42" s="866">
        <v>0</v>
      </c>
    </row>
    <row r="43" spans="1:12" ht="18.95" customHeight="1">
      <c r="A43" s="238"/>
      <c r="B43" s="236"/>
      <c r="C43" s="236" t="s">
        <v>373</v>
      </c>
      <c r="D43" s="239" t="s">
        <v>42</v>
      </c>
      <c r="E43" s="856">
        <v>1500000</v>
      </c>
      <c r="F43" s="848">
        <v>0</v>
      </c>
      <c r="G43" s="848">
        <v>0</v>
      </c>
      <c r="H43" s="848">
        <v>0</v>
      </c>
      <c r="I43" s="848">
        <v>1500000</v>
      </c>
      <c r="J43" s="848">
        <v>0</v>
      </c>
      <c r="K43" s="848">
        <v>0</v>
      </c>
      <c r="L43" s="857">
        <v>0</v>
      </c>
    </row>
    <row r="44" spans="1:12" ht="18.95" customHeight="1">
      <c r="A44" s="238"/>
      <c r="B44" s="236"/>
      <c r="C44" s="236"/>
      <c r="D44" s="239" t="s">
        <v>43</v>
      </c>
      <c r="E44" s="856">
        <v>0</v>
      </c>
      <c r="F44" s="848">
        <v>0</v>
      </c>
      <c r="G44" s="848">
        <v>0</v>
      </c>
      <c r="H44" s="848">
        <v>0</v>
      </c>
      <c r="I44" s="848">
        <v>0</v>
      </c>
      <c r="J44" s="848">
        <v>0</v>
      </c>
      <c r="K44" s="848">
        <v>0</v>
      </c>
      <c r="L44" s="857">
        <v>0</v>
      </c>
    </row>
    <row r="45" spans="1:12" ht="18.95" customHeight="1">
      <c r="A45" s="238"/>
      <c r="B45" s="236"/>
      <c r="C45" s="236"/>
      <c r="D45" s="239" t="s">
        <v>44</v>
      </c>
      <c r="E45" s="368">
        <v>0</v>
      </c>
      <c r="F45" s="195">
        <v>0</v>
      </c>
      <c r="G45" s="195">
        <v>0</v>
      </c>
      <c r="H45" s="195">
        <v>0</v>
      </c>
      <c r="I45" s="195">
        <v>0</v>
      </c>
      <c r="J45" s="195">
        <v>0</v>
      </c>
      <c r="K45" s="195">
        <v>0</v>
      </c>
      <c r="L45" s="369">
        <v>0</v>
      </c>
    </row>
    <row r="46" spans="1:12" ht="18.95" customHeight="1">
      <c r="A46" s="240"/>
      <c r="B46" s="241"/>
      <c r="C46" s="241"/>
      <c r="D46" s="242" t="s">
        <v>45</v>
      </c>
      <c r="E46" s="370">
        <v>0</v>
      </c>
      <c r="F46" s="371">
        <v>0</v>
      </c>
      <c r="G46" s="371">
        <v>0</v>
      </c>
      <c r="H46" s="371">
        <v>0</v>
      </c>
      <c r="I46" s="371">
        <v>0</v>
      </c>
      <c r="J46" s="371">
        <v>0</v>
      </c>
      <c r="K46" s="371">
        <v>0</v>
      </c>
      <c r="L46" s="372">
        <v>0</v>
      </c>
    </row>
    <row r="47" spans="1:12" ht="18.95" customHeight="1">
      <c r="A47" s="234" t="s">
        <v>374</v>
      </c>
      <c r="B47" s="235" t="s">
        <v>47</v>
      </c>
      <c r="C47" s="236" t="s">
        <v>375</v>
      </c>
      <c r="D47" s="250" t="s">
        <v>41</v>
      </c>
      <c r="E47" s="853">
        <v>427089000</v>
      </c>
      <c r="F47" s="854">
        <v>334732000</v>
      </c>
      <c r="G47" s="854">
        <v>246000</v>
      </c>
      <c r="H47" s="854">
        <v>89497000</v>
      </c>
      <c r="I47" s="854">
        <v>886000</v>
      </c>
      <c r="J47" s="855">
        <v>0</v>
      </c>
      <c r="K47" s="855">
        <v>0</v>
      </c>
      <c r="L47" s="866">
        <v>1728000</v>
      </c>
    </row>
    <row r="48" spans="1:12" ht="18.95" customHeight="1">
      <c r="A48" s="234"/>
      <c r="B48" s="235"/>
      <c r="C48" s="236"/>
      <c r="D48" s="239" t="s">
        <v>42</v>
      </c>
      <c r="E48" s="856">
        <v>430728031.73000002</v>
      </c>
      <c r="F48" s="848">
        <v>334732000</v>
      </c>
      <c r="G48" s="848">
        <v>272612</v>
      </c>
      <c r="H48" s="848">
        <v>93440305.730000004</v>
      </c>
      <c r="I48" s="848">
        <v>930835</v>
      </c>
      <c r="J48" s="848">
        <v>0</v>
      </c>
      <c r="K48" s="848">
        <v>0</v>
      </c>
      <c r="L48" s="857">
        <v>1352279</v>
      </c>
    </row>
    <row r="49" spans="1:12" ht="18.95" customHeight="1">
      <c r="A49" s="234"/>
      <c r="B49" s="235"/>
      <c r="C49" s="236"/>
      <c r="D49" s="239" t="s">
        <v>43</v>
      </c>
      <c r="E49" s="856">
        <v>317730550.93000001</v>
      </c>
      <c r="F49" s="848">
        <v>235161890.97999999</v>
      </c>
      <c r="G49" s="848">
        <v>175177.69</v>
      </c>
      <c r="H49" s="848">
        <v>80361871.679999992</v>
      </c>
      <c r="I49" s="848">
        <v>783994.97</v>
      </c>
      <c r="J49" s="848">
        <v>0</v>
      </c>
      <c r="K49" s="848">
        <v>0</v>
      </c>
      <c r="L49" s="857">
        <v>1247615.6099999996</v>
      </c>
    </row>
    <row r="50" spans="1:12" ht="18.95" customHeight="1">
      <c r="A50" s="234"/>
      <c r="B50" s="236"/>
      <c r="C50" s="236"/>
      <c r="D50" s="239" t="s">
        <v>44</v>
      </c>
      <c r="E50" s="368">
        <v>0.74394458983958844</v>
      </c>
      <c r="F50" s="195">
        <v>0.70253782422953281</v>
      </c>
      <c r="G50" s="195">
        <v>0.71210443089430897</v>
      </c>
      <c r="H50" s="195">
        <v>0.89792810574656123</v>
      </c>
      <c r="I50" s="195">
        <v>0.88487016930022566</v>
      </c>
      <c r="J50" s="195">
        <v>0</v>
      </c>
      <c r="K50" s="195">
        <v>0</v>
      </c>
      <c r="L50" s="369">
        <v>0.7219997743055554</v>
      </c>
    </row>
    <row r="51" spans="1:12" ht="18.95" customHeight="1">
      <c r="A51" s="240"/>
      <c r="B51" s="241"/>
      <c r="C51" s="241"/>
      <c r="D51" s="244" t="s">
        <v>45</v>
      </c>
      <c r="E51" s="370">
        <v>0.73765932914523658</v>
      </c>
      <c r="F51" s="371">
        <v>0.70253782422953281</v>
      </c>
      <c r="G51" s="371">
        <v>0.64258979795460214</v>
      </c>
      <c r="H51" s="371">
        <v>0.86003434012950752</v>
      </c>
      <c r="I51" s="371">
        <v>0.84224913115643474</v>
      </c>
      <c r="J51" s="371">
        <v>0</v>
      </c>
      <c r="K51" s="371">
        <v>0</v>
      </c>
      <c r="L51" s="372">
        <v>0.92260222187876884</v>
      </c>
    </row>
    <row r="52" spans="1:12" ht="18.95" customHeight="1">
      <c r="A52" s="234" t="s">
        <v>376</v>
      </c>
      <c r="B52" s="235" t="s">
        <v>47</v>
      </c>
      <c r="C52" s="236" t="s">
        <v>377</v>
      </c>
      <c r="D52" s="237" t="s">
        <v>41</v>
      </c>
      <c r="E52" s="853">
        <v>19500000</v>
      </c>
      <c r="F52" s="854">
        <v>19500000</v>
      </c>
      <c r="G52" s="854">
        <v>0</v>
      </c>
      <c r="H52" s="854">
        <v>0</v>
      </c>
      <c r="I52" s="854">
        <v>0</v>
      </c>
      <c r="J52" s="855">
        <v>0</v>
      </c>
      <c r="K52" s="855">
        <v>0</v>
      </c>
      <c r="L52" s="866">
        <v>0</v>
      </c>
    </row>
    <row r="53" spans="1:12" ht="18.95" customHeight="1">
      <c r="A53" s="234"/>
      <c r="B53" s="235"/>
      <c r="C53" s="236"/>
      <c r="D53" s="239" t="s">
        <v>42</v>
      </c>
      <c r="E53" s="856">
        <v>19500000</v>
      </c>
      <c r="F53" s="848">
        <v>19500000</v>
      </c>
      <c r="G53" s="848">
        <v>0</v>
      </c>
      <c r="H53" s="848">
        <v>0</v>
      </c>
      <c r="I53" s="848">
        <v>0</v>
      </c>
      <c r="J53" s="848">
        <v>0</v>
      </c>
      <c r="K53" s="848">
        <v>0</v>
      </c>
      <c r="L53" s="857">
        <v>0</v>
      </c>
    </row>
    <row r="54" spans="1:12" ht="18.95" customHeight="1">
      <c r="A54" s="234"/>
      <c r="B54" s="235"/>
      <c r="C54" s="236"/>
      <c r="D54" s="239" t="s">
        <v>43</v>
      </c>
      <c r="E54" s="856">
        <v>15663512.08</v>
      </c>
      <c r="F54" s="848">
        <v>15663512.08</v>
      </c>
      <c r="G54" s="848">
        <v>0</v>
      </c>
      <c r="H54" s="848">
        <v>0</v>
      </c>
      <c r="I54" s="848">
        <v>0</v>
      </c>
      <c r="J54" s="848">
        <v>0</v>
      </c>
      <c r="K54" s="848">
        <v>0</v>
      </c>
      <c r="L54" s="857">
        <v>0</v>
      </c>
    </row>
    <row r="55" spans="1:12" ht="18.95" customHeight="1">
      <c r="A55" s="238"/>
      <c r="B55" s="236"/>
      <c r="C55" s="236"/>
      <c r="D55" s="239" t="s">
        <v>44</v>
      </c>
      <c r="E55" s="368">
        <v>0.8032570297435897</v>
      </c>
      <c r="F55" s="195">
        <v>0.8032570297435897</v>
      </c>
      <c r="G55" s="195">
        <v>0</v>
      </c>
      <c r="H55" s="195">
        <v>0</v>
      </c>
      <c r="I55" s="195">
        <v>0</v>
      </c>
      <c r="J55" s="195">
        <v>0</v>
      </c>
      <c r="K55" s="195">
        <v>0</v>
      </c>
      <c r="L55" s="369">
        <v>0</v>
      </c>
    </row>
    <row r="56" spans="1:12" ht="18.95" customHeight="1">
      <c r="A56" s="240"/>
      <c r="B56" s="241"/>
      <c r="C56" s="241"/>
      <c r="D56" s="244" t="s">
        <v>45</v>
      </c>
      <c r="E56" s="370">
        <v>0.8032570297435897</v>
      </c>
      <c r="F56" s="371">
        <v>0.8032570297435897</v>
      </c>
      <c r="G56" s="371">
        <v>0</v>
      </c>
      <c r="H56" s="371">
        <v>0</v>
      </c>
      <c r="I56" s="371">
        <v>0</v>
      </c>
      <c r="J56" s="371">
        <v>0</v>
      </c>
      <c r="K56" s="371">
        <v>0</v>
      </c>
      <c r="L56" s="372">
        <v>0</v>
      </c>
    </row>
    <row r="57" spans="1:12" ht="18.95" customHeight="1">
      <c r="A57" s="234" t="s">
        <v>378</v>
      </c>
      <c r="B57" s="235" t="s">
        <v>47</v>
      </c>
      <c r="C57" s="236" t="s">
        <v>379</v>
      </c>
      <c r="D57" s="239" t="s">
        <v>41</v>
      </c>
      <c r="E57" s="853">
        <v>11510767000</v>
      </c>
      <c r="F57" s="854">
        <v>5432565000</v>
      </c>
      <c r="G57" s="854">
        <v>13736000</v>
      </c>
      <c r="H57" s="854">
        <v>3461945000</v>
      </c>
      <c r="I57" s="854">
        <v>1778339000</v>
      </c>
      <c r="J57" s="855">
        <v>0</v>
      </c>
      <c r="K57" s="855">
        <v>0</v>
      </c>
      <c r="L57" s="866">
        <v>824182000</v>
      </c>
    </row>
    <row r="58" spans="1:12" ht="18.95" customHeight="1">
      <c r="A58" s="234"/>
      <c r="B58" s="235"/>
      <c r="C58" s="236"/>
      <c r="D58" s="239" t="s">
        <v>42</v>
      </c>
      <c r="E58" s="856">
        <v>12508678993.070002</v>
      </c>
      <c r="F58" s="848">
        <v>5808330945.0299997</v>
      </c>
      <c r="G58" s="848">
        <v>14099277</v>
      </c>
      <c r="H58" s="848">
        <v>3523052646.0000005</v>
      </c>
      <c r="I58" s="848">
        <v>2098987578.0999999</v>
      </c>
      <c r="J58" s="848">
        <v>0</v>
      </c>
      <c r="K58" s="848">
        <v>0</v>
      </c>
      <c r="L58" s="857">
        <v>1064208546.9400001</v>
      </c>
    </row>
    <row r="59" spans="1:12" ht="18.95" customHeight="1">
      <c r="A59" s="234"/>
      <c r="B59" s="235"/>
      <c r="C59" s="236"/>
      <c r="D59" s="239" t="s">
        <v>43</v>
      </c>
      <c r="E59" s="856">
        <v>9741178323.7300072</v>
      </c>
      <c r="F59" s="848">
        <v>4969910347.590003</v>
      </c>
      <c r="G59" s="848">
        <v>11308066.390000002</v>
      </c>
      <c r="H59" s="848">
        <v>2829182252.3300018</v>
      </c>
      <c r="I59" s="848">
        <v>1345219657.29</v>
      </c>
      <c r="J59" s="848">
        <v>0</v>
      </c>
      <c r="K59" s="848">
        <v>0</v>
      </c>
      <c r="L59" s="857">
        <v>585558000.13000059</v>
      </c>
    </row>
    <row r="60" spans="1:12" ht="18.95" customHeight="1">
      <c r="A60" s="238"/>
      <c r="B60" s="236"/>
      <c r="C60" s="236"/>
      <c r="D60" s="239" t="s">
        <v>44</v>
      </c>
      <c r="E60" s="368">
        <v>0.84626665831477665</v>
      </c>
      <c r="F60" s="195">
        <v>0.91483679396196882</v>
      </c>
      <c r="G60" s="195">
        <v>0.82324303945835775</v>
      </c>
      <c r="H60" s="195">
        <v>0.81722333899874255</v>
      </c>
      <c r="I60" s="195">
        <v>0.75644725628240728</v>
      </c>
      <c r="J60" s="195">
        <v>0</v>
      </c>
      <c r="K60" s="195">
        <v>0</v>
      </c>
      <c r="L60" s="369">
        <v>0.71047171635633943</v>
      </c>
    </row>
    <row r="61" spans="1:12" ht="18.95" customHeight="1">
      <c r="A61" s="240"/>
      <c r="B61" s="241"/>
      <c r="C61" s="241"/>
      <c r="D61" s="239" t="s">
        <v>45</v>
      </c>
      <c r="E61" s="370">
        <v>0.77875356215686464</v>
      </c>
      <c r="F61" s="371">
        <v>0.85565206160344465</v>
      </c>
      <c r="G61" s="371">
        <v>0.80203164956614459</v>
      </c>
      <c r="H61" s="371">
        <v>0.8030485310919766</v>
      </c>
      <c r="I61" s="371">
        <v>0.64088976577350243</v>
      </c>
      <c r="J61" s="371">
        <v>0</v>
      </c>
      <c r="K61" s="371">
        <v>0</v>
      </c>
      <c r="L61" s="372">
        <v>0.55022861995771422</v>
      </c>
    </row>
    <row r="62" spans="1:12" ht="18.95" customHeight="1">
      <c r="A62" s="234" t="s">
        <v>380</v>
      </c>
      <c r="B62" s="235" t="s">
        <v>47</v>
      </c>
      <c r="C62" s="236" t="s">
        <v>134</v>
      </c>
      <c r="D62" s="237" t="s">
        <v>41</v>
      </c>
      <c r="E62" s="853">
        <v>58251000</v>
      </c>
      <c r="F62" s="854">
        <v>54757000</v>
      </c>
      <c r="G62" s="854">
        <v>10000</v>
      </c>
      <c r="H62" s="854">
        <v>3484000</v>
      </c>
      <c r="I62" s="854">
        <v>0</v>
      </c>
      <c r="J62" s="855">
        <v>0</v>
      </c>
      <c r="K62" s="855">
        <v>0</v>
      </c>
      <c r="L62" s="866">
        <v>0</v>
      </c>
    </row>
    <row r="63" spans="1:12" ht="18.95" customHeight="1">
      <c r="A63" s="234"/>
      <c r="B63" s="235"/>
      <c r="C63" s="236"/>
      <c r="D63" s="239" t="s">
        <v>42</v>
      </c>
      <c r="E63" s="856">
        <v>58434608</v>
      </c>
      <c r="F63" s="848">
        <v>54866878</v>
      </c>
      <c r="G63" s="848">
        <v>10000</v>
      </c>
      <c r="H63" s="848">
        <v>3307730</v>
      </c>
      <c r="I63" s="848">
        <v>250000</v>
      </c>
      <c r="J63" s="848">
        <v>0</v>
      </c>
      <c r="K63" s="848">
        <v>0</v>
      </c>
      <c r="L63" s="857">
        <v>0</v>
      </c>
    </row>
    <row r="64" spans="1:12" ht="18.95" customHeight="1">
      <c r="A64" s="234"/>
      <c r="B64" s="235"/>
      <c r="C64" s="236"/>
      <c r="D64" s="239" t="s">
        <v>43</v>
      </c>
      <c r="E64" s="856">
        <v>54843794.810000002</v>
      </c>
      <c r="F64" s="848">
        <v>52197729.899999999</v>
      </c>
      <c r="G64" s="848">
        <v>2241.3200000000002</v>
      </c>
      <c r="H64" s="848">
        <v>2643823.59</v>
      </c>
      <c r="I64" s="848">
        <v>0</v>
      </c>
      <c r="J64" s="848">
        <v>0</v>
      </c>
      <c r="K64" s="848">
        <v>0</v>
      </c>
      <c r="L64" s="857">
        <v>0</v>
      </c>
    </row>
    <row r="65" spans="1:12" ht="18.95" customHeight="1">
      <c r="A65" s="238"/>
      <c r="B65" s="236"/>
      <c r="C65" s="236"/>
      <c r="D65" s="239" t="s">
        <v>44</v>
      </c>
      <c r="E65" s="368">
        <v>0.94150821118950756</v>
      </c>
      <c r="F65" s="195">
        <v>0.95326131636137845</v>
      </c>
      <c r="G65" s="195">
        <v>0.22413200000000003</v>
      </c>
      <c r="H65" s="195">
        <v>0.75884718427095288</v>
      </c>
      <c r="I65" s="195">
        <v>0</v>
      </c>
      <c r="J65" s="195">
        <v>0</v>
      </c>
      <c r="K65" s="195">
        <v>0</v>
      </c>
      <c r="L65" s="369">
        <v>0</v>
      </c>
    </row>
    <row r="66" spans="1:12" ht="18.95" customHeight="1">
      <c r="A66" s="240"/>
      <c r="B66" s="241"/>
      <c r="C66" s="241"/>
      <c r="D66" s="244" t="s">
        <v>45</v>
      </c>
      <c r="E66" s="370">
        <v>0.93854988827853525</v>
      </c>
      <c r="F66" s="371">
        <v>0.95135228762241586</v>
      </c>
      <c r="G66" s="371">
        <v>0.22413200000000003</v>
      </c>
      <c r="H66" s="371">
        <v>0.79928639580618732</v>
      </c>
      <c r="I66" s="371">
        <v>0</v>
      </c>
      <c r="J66" s="371">
        <v>0</v>
      </c>
      <c r="K66" s="371">
        <v>0</v>
      </c>
      <c r="L66" s="372">
        <v>0</v>
      </c>
    </row>
    <row r="67" spans="1:12" ht="18.95" customHeight="1">
      <c r="A67" s="234" t="s">
        <v>381</v>
      </c>
      <c r="B67" s="235" t="s">
        <v>47</v>
      </c>
      <c r="C67" s="236" t="s">
        <v>382</v>
      </c>
      <c r="D67" s="237" t="s">
        <v>41</v>
      </c>
      <c r="E67" s="853">
        <v>747970000</v>
      </c>
      <c r="F67" s="854">
        <v>737186000</v>
      </c>
      <c r="G67" s="854">
        <v>361000</v>
      </c>
      <c r="H67" s="854">
        <v>10088000</v>
      </c>
      <c r="I67" s="854">
        <v>335000</v>
      </c>
      <c r="J67" s="855">
        <v>0</v>
      </c>
      <c r="K67" s="855">
        <v>0</v>
      </c>
      <c r="L67" s="866">
        <v>0</v>
      </c>
    </row>
    <row r="68" spans="1:12" ht="18.95" customHeight="1">
      <c r="A68" s="234"/>
      <c r="B68" s="235"/>
      <c r="C68" s="236"/>
      <c r="D68" s="239" t="s">
        <v>42</v>
      </c>
      <c r="E68" s="856">
        <v>780460858.36999989</v>
      </c>
      <c r="F68" s="848">
        <v>717130508.68999982</v>
      </c>
      <c r="G68" s="848">
        <v>271000</v>
      </c>
      <c r="H68" s="848">
        <v>57956233.680000007</v>
      </c>
      <c r="I68" s="848">
        <v>5103116</v>
      </c>
      <c r="J68" s="848">
        <v>0</v>
      </c>
      <c r="K68" s="848">
        <v>0</v>
      </c>
      <c r="L68" s="857">
        <v>0</v>
      </c>
    </row>
    <row r="69" spans="1:12" ht="18.95" customHeight="1">
      <c r="A69" s="234"/>
      <c r="B69" s="235"/>
      <c r="C69" s="236"/>
      <c r="D69" s="239" t="s">
        <v>43</v>
      </c>
      <c r="E69" s="856">
        <v>482700207.43999994</v>
      </c>
      <c r="F69" s="848">
        <v>428800944.92999995</v>
      </c>
      <c r="G69" s="848">
        <v>191685.55</v>
      </c>
      <c r="H69" s="848">
        <v>52785949.839999989</v>
      </c>
      <c r="I69" s="848">
        <v>921627.12</v>
      </c>
      <c r="J69" s="848">
        <v>0</v>
      </c>
      <c r="K69" s="848">
        <v>0</v>
      </c>
      <c r="L69" s="857">
        <v>0</v>
      </c>
    </row>
    <row r="70" spans="1:12" ht="18.95" customHeight="1">
      <c r="A70" s="238"/>
      <c r="B70" s="236"/>
      <c r="C70" s="236"/>
      <c r="D70" s="239" t="s">
        <v>44</v>
      </c>
      <c r="E70" s="368">
        <v>0.64534701584288134</v>
      </c>
      <c r="F70" s="195">
        <v>0.58167266460567613</v>
      </c>
      <c r="G70" s="195">
        <v>0.53098490304709134</v>
      </c>
      <c r="H70" s="195">
        <v>5.2325485567010297</v>
      </c>
      <c r="I70" s="195">
        <v>2.7511257313432838</v>
      </c>
      <c r="J70" s="195">
        <v>0</v>
      </c>
      <c r="K70" s="195">
        <v>0</v>
      </c>
      <c r="L70" s="369">
        <v>0</v>
      </c>
    </row>
    <row r="71" spans="1:12" ht="18.95" customHeight="1">
      <c r="A71" s="240"/>
      <c r="B71" s="241"/>
      <c r="C71" s="241"/>
      <c r="D71" s="242" t="s">
        <v>45</v>
      </c>
      <c r="E71" s="370">
        <v>0.6184809939708239</v>
      </c>
      <c r="F71" s="371">
        <v>0.59793990038619516</v>
      </c>
      <c r="G71" s="371">
        <v>0.70732675276752766</v>
      </c>
      <c r="H71" s="371">
        <v>0.910789857937504</v>
      </c>
      <c r="I71" s="371">
        <v>0.18060085641792192</v>
      </c>
      <c r="J71" s="371">
        <v>0</v>
      </c>
      <c r="K71" s="371">
        <v>0</v>
      </c>
      <c r="L71" s="372">
        <v>0</v>
      </c>
    </row>
    <row r="72" spans="1:12" ht="18.95" customHeight="1">
      <c r="A72" s="251" t="s">
        <v>383</v>
      </c>
      <c r="B72" s="247" t="s">
        <v>47</v>
      </c>
      <c r="C72" s="252" t="s">
        <v>384</v>
      </c>
      <c r="D72" s="249" t="s">
        <v>41</v>
      </c>
      <c r="E72" s="853">
        <v>467012000</v>
      </c>
      <c r="F72" s="854">
        <v>308162000</v>
      </c>
      <c r="G72" s="854">
        <v>212000</v>
      </c>
      <c r="H72" s="854">
        <v>131772000</v>
      </c>
      <c r="I72" s="854">
        <v>3872000</v>
      </c>
      <c r="J72" s="855">
        <v>0</v>
      </c>
      <c r="K72" s="855">
        <v>0</v>
      </c>
      <c r="L72" s="866">
        <v>22994000</v>
      </c>
    </row>
    <row r="73" spans="1:12" ht="18.95" customHeight="1">
      <c r="A73" s="234"/>
      <c r="B73" s="235"/>
      <c r="C73" s="236"/>
      <c r="D73" s="239" t="s">
        <v>42</v>
      </c>
      <c r="E73" s="856">
        <v>488108615.61999995</v>
      </c>
      <c r="F73" s="848">
        <v>324279626.80000001</v>
      </c>
      <c r="G73" s="848">
        <v>234878</v>
      </c>
      <c r="H73" s="848">
        <v>129901323.11999996</v>
      </c>
      <c r="I73" s="848">
        <v>11613510.5</v>
      </c>
      <c r="J73" s="848">
        <v>0</v>
      </c>
      <c r="K73" s="848">
        <v>0</v>
      </c>
      <c r="L73" s="857">
        <v>22079277.199999999</v>
      </c>
    </row>
    <row r="74" spans="1:12" ht="18.95" customHeight="1">
      <c r="A74" s="234"/>
      <c r="B74" s="235"/>
      <c r="C74" s="236"/>
      <c r="D74" s="239" t="s">
        <v>43</v>
      </c>
      <c r="E74" s="856">
        <v>381075588.00999999</v>
      </c>
      <c r="F74" s="848">
        <v>273060991.09000003</v>
      </c>
      <c r="G74" s="848">
        <v>144844.00000000003</v>
      </c>
      <c r="H74" s="848">
        <v>91214355.140000001</v>
      </c>
      <c r="I74" s="848">
        <v>3983321.6300000004</v>
      </c>
      <c r="J74" s="848">
        <v>0</v>
      </c>
      <c r="K74" s="848">
        <v>0</v>
      </c>
      <c r="L74" s="857">
        <v>12672076.15</v>
      </c>
    </row>
    <row r="75" spans="1:12" ht="18.95" customHeight="1">
      <c r="A75" s="238"/>
      <c r="B75" s="236"/>
      <c r="C75" s="236" t="s">
        <v>4</v>
      </c>
      <c r="D75" s="239" t="s">
        <v>44</v>
      </c>
      <c r="E75" s="368">
        <v>0.81598671556619529</v>
      </c>
      <c r="F75" s="195">
        <v>0.88609559611503053</v>
      </c>
      <c r="G75" s="195">
        <v>0.68322641509433979</v>
      </c>
      <c r="H75" s="195">
        <v>0.69221348344109523</v>
      </c>
      <c r="I75" s="195">
        <v>1.0287504209710745</v>
      </c>
      <c r="J75" s="195">
        <v>0</v>
      </c>
      <c r="K75" s="195">
        <v>0</v>
      </c>
      <c r="L75" s="369">
        <v>0.55110359876489523</v>
      </c>
    </row>
    <row r="76" spans="1:12" ht="18.95" customHeight="1">
      <c r="A76" s="240"/>
      <c r="B76" s="241"/>
      <c r="C76" s="241"/>
      <c r="D76" s="245" t="s">
        <v>45</v>
      </c>
      <c r="E76" s="370">
        <v>0.78071883145507348</v>
      </c>
      <c r="F76" s="371">
        <v>0.84205410554024984</v>
      </c>
      <c r="G76" s="371">
        <v>0.6166775943255649</v>
      </c>
      <c r="H76" s="371">
        <v>0.7021818789000186</v>
      </c>
      <c r="I76" s="371">
        <v>0.34299031546060088</v>
      </c>
      <c r="J76" s="371">
        <v>0</v>
      </c>
      <c r="K76" s="371">
        <v>0</v>
      </c>
      <c r="L76" s="372">
        <v>0.57393528036325392</v>
      </c>
    </row>
    <row r="77" spans="1:12" ht="18.95" customHeight="1">
      <c r="A77" s="234" t="s">
        <v>385</v>
      </c>
      <c r="B77" s="235" t="s">
        <v>47</v>
      </c>
      <c r="C77" s="236" t="s">
        <v>386</v>
      </c>
      <c r="D77" s="250" t="s">
        <v>41</v>
      </c>
      <c r="E77" s="853">
        <v>25265000</v>
      </c>
      <c r="F77" s="854">
        <v>0</v>
      </c>
      <c r="G77" s="854">
        <v>36000</v>
      </c>
      <c r="H77" s="854">
        <v>23205000</v>
      </c>
      <c r="I77" s="854">
        <v>900000</v>
      </c>
      <c r="J77" s="855">
        <v>0</v>
      </c>
      <c r="K77" s="855">
        <v>0</v>
      </c>
      <c r="L77" s="866">
        <v>1124000</v>
      </c>
    </row>
    <row r="78" spans="1:12" ht="18.95" customHeight="1">
      <c r="A78" s="234"/>
      <c r="B78" s="235"/>
      <c r="C78" s="236"/>
      <c r="D78" s="239" t="s">
        <v>42</v>
      </c>
      <c r="E78" s="856">
        <v>25265000</v>
      </c>
      <c r="F78" s="848">
        <v>0</v>
      </c>
      <c r="G78" s="848">
        <v>35500</v>
      </c>
      <c r="H78" s="848">
        <v>23166691</v>
      </c>
      <c r="I78" s="848">
        <v>938809</v>
      </c>
      <c r="J78" s="848">
        <v>0</v>
      </c>
      <c r="K78" s="848">
        <v>0</v>
      </c>
      <c r="L78" s="857">
        <v>1124000</v>
      </c>
    </row>
    <row r="79" spans="1:12" ht="18.95" customHeight="1">
      <c r="A79" s="234"/>
      <c r="B79" s="235"/>
      <c r="C79" s="236"/>
      <c r="D79" s="239" t="s">
        <v>43</v>
      </c>
      <c r="E79" s="856">
        <v>20378473.610000007</v>
      </c>
      <c r="F79" s="848">
        <v>0</v>
      </c>
      <c r="G79" s="848">
        <v>29966.79</v>
      </c>
      <c r="H79" s="848">
        <v>18925748.130000006</v>
      </c>
      <c r="I79" s="848">
        <v>900808.3</v>
      </c>
      <c r="J79" s="848">
        <v>0</v>
      </c>
      <c r="K79" s="848">
        <v>0</v>
      </c>
      <c r="L79" s="857">
        <v>521950.38999999996</v>
      </c>
    </row>
    <row r="80" spans="1:12" ht="18.95" customHeight="1">
      <c r="A80" s="238"/>
      <c r="B80" s="236"/>
      <c r="C80" s="236"/>
      <c r="D80" s="239" t="s">
        <v>44</v>
      </c>
      <c r="E80" s="368">
        <v>0.80658909994062955</v>
      </c>
      <c r="F80" s="195">
        <v>0</v>
      </c>
      <c r="G80" s="195">
        <v>0.83241083333333332</v>
      </c>
      <c r="H80" s="195">
        <v>0.81558923206205591</v>
      </c>
      <c r="I80" s="195">
        <v>1.0008981111111113</v>
      </c>
      <c r="J80" s="195">
        <v>0</v>
      </c>
      <c r="K80" s="195">
        <v>0</v>
      </c>
      <c r="L80" s="369">
        <v>0.46436867437722418</v>
      </c>
    </row>
    <row r="81" spans="1:12" ht="18.95" customHeight="1">
      <c r="A81" s="240"/>
      <c r="B81" s="241"/>
      <c r="C81" s="241"/>
      <c r="D81" s="239" t="s">
        <v>45</v>
      </c>
      <c r="E81" s="370">
        <v>0.80658909994062955</v>
      </c>
      <c r="F81" s="371">
        <v>0</v>
      </c>
      <c r="G81" s="371">
        <v>0.84413492957746483</v>
      </c>
      <c r="H81" s="371">
        <v>0.81693791012277095</v>
      </c>
      <c r="I81" s="371">
        <v>0.95952243747130683</v>
      </c>
      <c r="J81" s="371">
        <v>0</v>
      </c>
      <c r="K81" s="371">
        <v>0</v>
      </c>
      <c r="L81" s="372">
        <v>0.46436867437722418</v>
      </c>
    </row>
    <row r="82" spans="1:12" ht="18.95" customHeight="1">
      <c r="A82" s="234" t="s">
        <v>387</v>
      </c>
      <c r="B82" s="235" t="s">
        <v>47</v>
      </c>
      <c r="C82" s="236" t="s">
        <v>742</v>
      </c>
      <c r="D82" s="237" t="s">
        <v>41</v>
      </c>
      <c r="E82" s="853">
        <v>23202541000</v>
      </c>
      <c r="F82" s="854">
        <v>21405984000</v>
      </c>
      <c r="G82" s="854">
        <v>70689000</v>
      </c>
      <c r="H82" s="854">
        <v>753708000</v>
      </c>
      <c r="I82" s="854">
        <v>740083000</v>
      </c>
      <c r="J82" s="855">
        <v>0</v>
      </c>
      <c r="K82" s="855">
        <v>0</v>
      </c>
      <c r="L82" s="866">
        <v>232077000</v>
      </c>
    </row>
    <row r="83" spans="1:12" ht="18.95" customHeight="1">
      <c r="A83" s="234"/>
      <c r="B83" s="235"/>
      <c r="C83" s="236"/>
      <c r="D83" s="239" t="s">
        <v>42</v>
      </c>
      <c r="E83" s="856">
        <v>24151651098</v>
      </c>
      <c r="F83" s="848">
        <v>22315155370</v>
      </c>
      <c r="G83" s="848">
        <v>69579185</v>
      </c>
      <c r="H83" s="848">
        <v>825446641</v>
      </c>
      <c r="I83" s="848">
        <v>699785731</v>
      </c>
      <c r="J83" s="848">
        <v>0</v>
      </c>
      <c r="K83" s="848">
        <v>0</v>
      </c>
      <c r="L83" s="857">
        <v>241684171</v>
      </c>
    </row>
    <row r="84" spans="1:12" ht="18.95" customHeight="1">
      <c r="A84" s="234"/>
      <c r="B84" s="235"/>
      <c r="C84" s="236"/>
      <c r="D84" s="239" t="s">
        <v>43</v>
      </c>
      <c r="E84" s="856">
        <v>21472197081.790001</v>
      </c>
      <c r="F84" s="848">
        <v>20057720708.010002</v>
      </c>
      <c r="G84" s="848">
        <v>39637939.600000001</v>
      </c>
      <c r="H84" s="848">
        <v>718876234.79000008</v>
      </c>
      <c r="I84" s="848">
        <v>493506160.94999999</v>
      </c>
      <c r="J84" s="848">
        <v>0</v>
      </c>
      <c r="K84" s="848">
        <v>0</v>
      </c>
      <c r="L84" s="857">
        <v>162456038.43999994</v>
      </c>
    </row>
    <row r="85" spans="1:12" ht="18.95" customHeight="1">
      <c r="A85" s="238"/>
      <c r="B85" s="236"/>
      <c r="C85" s="236"/>
      <c r="D85" s="239" t="s">
        <v>44</v>
      </c>
      <c r="E85" s="368">
        <v>0.92542437838122993</v>
      </c>
      <c r="F85" s="195">
        <v>0.93701465478111179</v>
      </c>
      <c r="G85" s="195">
        <v>0.56073702556267602</v>
      </c>
      <c r="H85" s="195">
        <v>0.95378612777096716</v>
      </c>
      <c r="I85" s="195">
        <v>0.66682542491855645</v>
      </c>
      <c r="J85" s="195">
        <v>0</v>
      </c>
      <c r="K85" s="195">
        <v>0</v>
      </c>
      <c r="L85" s="369">
        <v>0.70000921435557995</v>
      </c>
    </row>
    <row r="86" spans="1:12" ht="18.95" customHeight="1">
      <c r="A86" s="240"/>
      <c r="B86" s="241"/>
      <c r="C86" s="241"/>
      <c r="D86" s="244" t="s">
        <v>45</v>
      </c>
      <c r="E86" s="370">
        <v>0.88905710813154781</v>
      </c>
      <c r="F86" s="371">
        <v>0.89883849677225003</v>
      </c>
      <c r="G86" s="371">
        <v>0.56968099870672528</v>
      </c>
      <c r="H86" s="371">
        <v>0.87089364603762442</v>
      </c>
      <c r="I86" s="371">
        <v>0.70522466962105002</v>
      </c>
      <c r="J86" s="371">
        <v>0</v>
      </c>
      <c r="K86" s="371">
        <v>0</v>
      </c>
      <c r="L86" s="372">
        <v>0.67218319581219055</v>
      </c>
    </row>
    <row r="87" spans="1:12" ht="18.95" customHeight="1">
      <c r="A87" s="234" t="s">
        <v>388</v>
      </c>
      <c r="B87" s="235" t="s">
        <v>47</v>
      </c>
      <c r="C87" s="236" t="s">
        <v>83</v>
      </c>
      <c r="D87" s="239" t="s">
        <v>41</v>
      </c>
      <c r="E87" s="853">
        <v>14511767000</v>
      </c>
      <c r="F87" s="854">
        <v>566988000</v>
      </c>
      <c r="G87" s="854">
        <v>407021000</v>
      </c>
      <c r="H87" s="854">
        <v>12244196000</v>
      </c>
      <c r="I87" s="854">
        <v>497441000</v>
      </c>
      <c r="J87" s="855">
        <v>0</v>
      </c>
      <c r="K87" s="855">
        <v>0</v>
      </c>
      <c r="L87" s="866">
        <v>796121000</v>
      </c>
    </row>
    <row r="88" spans="1:12" ht="18.95" customHeight="1">
      <c r="A88" s="234"/>
      <c r="B88" s="235"/>
      <c r="C88" s="236"/>
      <c r="D88" s="239" t="s">
        <v>42</v>
      </c>
      <c r="E88" s="856">
        <v>15857777342.029993</v>
      </c>
      <c r="F88" s="848">
        <v>923564723.11999989</v>
      </c>
      <c r="G88" s="848">
        <v>394202918.16000003</v>
      </c>
      <c r="H88" s="848">
        <v>13028943107.149994</v>
      </c>
      <c r="I88" s="848">
        <v>646375485.30000007</v>
      </c>
      <c r="J88" s="848">
        <v>0</v>
      </c>
      <c r="K88" s="848">
        <v>0</v>
      </c>
      <c r="L88" s="857">
        <v>864691108.29999995</v>
      </c>
    </row>
    <row r="89" spans="1:12" ht="18.95" customHeight="1">
      <c r="A89" s="234"/>
      <c r="B89" s="235"/>
      <c r="C89" s="236"/>
      <c r="D89" s="239" t="s">
        <v>43</v>
      </c>
      <c r="E89" s="856">
        <v>13280352007.02998</v>
      </c>
      <c r="F89" s="848">
        <v>838709744.90999985</v>
      </c>
      <c r="G89" s="848">
        <v>272019981.99000043</v>
      </c>
      <c r="H89" s="848">
        <v>11323243236.11998</v>
      </c>
      <c r="I89" s="848">
        <v>187114380.61999997</v>
      </c>
      <c r="J89" s="848">
        <v>0</v>
      </c>
      <c r="K89" s="848">
        <v>0</v>
      </c>
      <c r="L89" s="857">
        <v>659264663.38999999</v>
      </c>
    </row>
    <row r="90" spans="1:12" ht="18.95" customHeight="1">
      <c r="A90" s="234"/>
      <c r="B90" s="236"/>
      <c r="C90" s="236"/>
      <c r="D90" s="239" t="s">
        <v>44</v>
      </c>
      <c r="E90" s="368">
        <v>0.91514369042928956</v>
      </c>
      <c r="F90" s="195">
        <v>1.4792372059197016</v>
      </c>
      <c r="G90" s="195">
        <v>0.66831928079878045</v>
      </c>
      <c r="H90" s="195">
        <v>0.92478454576519187</v>
      </c>
      <c r="I90" s="195">
        <v>0.37615391698714012</v>
      </c>
      <c r="J90" s="195">
        <v>0</v>
      </c>
      <c r="K90" s="195">
        <v>0</v>
      </c>
      <c r="L90" s="369">
        <v>0.82809606000846603</v>
      </c>
    </row>
    <row r="91" spans="1:12" ht="18.95" customHeight="1">
      <c r="A91" s="240"/>
      <c r="B91" s="241"/>
      <c r="C91" s="241"/>
      <c r="D91" s="242" t="s">
        <v>45</v>
      </c>
      <c r="E91" s="370">
        <v>0.83746616695337772</v>
      </c>
      <c r="F91" s="371">
        <v>0.90812232636675239</v>
      </c>
      <c r="G91" s="371">
        <v>0.69005065528102538</v>
      </c>
      <c r="H91" s="371">
        <v>0.8690837885312459</v>
      </c>
      <c r="I91" s="371">
        <v>0.28948248328625148</v>
      </c>
      <c r="J91" s="371">
        <v>0</v>
      </c>
      <c r="K91" s="371">
        <v>0</v>
      </c>
      <c r="L91" s="372">
        <v>0.76242794341453046</v>
      </c>
    </row>
    <row r="92" spans="1:12" ht="18.95" customHeight="1">
      <c r="A92" s="234" t="s">
        <v>389</v>
      </c>
      <c r="B92" s="235" t="s">
        <v>47</v>
      </c>
      <c r="C92" s="236" t="s">
        <v>390</v>
      </c>
      <c r="D92" s="237" t="s">
        <v>41</v>
      </c>
      <c r="E92" s="853">
        <v>2750003000</v>
      </c>
      <c r="F92" s="854">
        <v>108450000</v>
      </c>
      <c r="G92" s="854">
        <v>135714000</v>
      </c>
      <c r="H92" s="854">
        <v>2349167000</v>
      </c>
      <c r="I92" s="854">
        <v>156657000</v>
      </c>
      <c r="J92" s="855">
        <v>0</v>
      </c>
      <c r="K92" s="855">
        <v>0</v>
      </c>
      <c r="L92" s="866">
        <v>15000</v>
      </c>
    </row>
    <row r="93" spans="1:12" ht="18.95" customHeight="1">
      <c r="A93" s="234"/>
      <c r="B93" s="235"/>
      <c r="C93" s="236" t="s">
        <v>391</v>
      </c>
      <c r="D93" s="239" t="s">
        <v>42</v>
      </c>
      <c r="E93" s="856">
        <v>3073282417</v>
      </c>
      <c r="F93" s="848">
        <v>400947137.97000003</v>
      </c>
      <c r="G93" s="848">
        <v>135514604.50999999</v>
      </c>
      <c r="H93" s="848">
        <v>2410374349.52</v>
      </c>
      <c r="I93" s="848">
        <v>126415651</v>
      </c>
      <c r="J93" s="848">
        <v>0</v>
      </c>
      <c r="K93" s="848">
        <v>0</v>
      </c>
      <c r="L93" s="857">
        <v>30674</v>
      </c>
    </row>
    <row r="94" spans="1:12" ht="18.95" customHeight="1">
      <c r="A94" s="234"/>
      <c r="B94" s="235"/>
      <c r="C94" s="236" t="s">
        <v>392</v>
      </c>
      <c r="D94" s="239" t="s">
        <v>43</v>
      </c>
      <c r="E94" s="856">
        <v>2586690237.1799989</v>
      </c>
      <c r="F94" s="848">
        <v>387490502.57000005</v>
      </c>
      <c r="G94" s="848">
        <v>124635343.05</v>
      </c>
      <c r="H94" s="848">
        <v>2003209247.7399993</v>
      </c>
      <c r="I94" s="848">
        <v>71339479.949999988</v>
      </c>
      <c r="J94" s="848">
        <v>0</v>
      </c>
      <c r="K94" s="848">
        <v>0</v>
      </c>
      <c r="L94" s="857">
        <v>15663.869999999999</v>
      </c>
    </row>
    <row r="95" spans="1:12" ht="18.95" customHeight="1">
      <c r="A95" s="238"/>
      <c r="B95" s="236"/>
      <c r="C95" s="236" t="s">
        <v>393</v>
      </c>
      <c r="D95" s="239" t="s">
        <v>44</v>
      </c>
      <c r="E95" s="368">
        <v>0.94061360557788443</v>
      </c>
      <c r="F95" s="195">
        <v>3.5729875755647771</v>
      </c>
      <c r="G95" s="195">
        <v>0.91836761903709274</v>
      </c>
      <c r="H95" s="195">
        <v>0.8527317333080191</v>
      </c>
      <c r="I95" s="195">
        <v>0.45538648097435791</v>
      </c>
      <c r="J95" s="195">
        <v>0</v>
      </c>
      <c r="K95" s="195">
        <v>0</v>
      </c>
      <c r="L95" s="369">
        <v>1.0442579999999999</v>
      </c>
    </row>
    <row r="96" spans="1:12" ht="18.95" customHeight="1">
      <c r="A96" s="240"/>
      <c r="B96" s="241"/>
      <c r="C96" s="241"/>
      <c r="D96" s="244" t="s">
        <v>45</v>
      </c>
      <c r="E96" s="370">
        <v>0.84167020345139953</v>
      </c>
      <c r="F96" s="371">
        <v>0.96643788139221776</v>
      </c>
      <c r="G96" s="371">
        <v>0.91971890041418247</v>
      </c>
      <c r="H96" s="371">
        <v>0.83107806392767036</v>
      </c>
      <c r="I96" s="371">
        <v>0.56432474448911385</v>
      </c>
      <c r="J96" s="371">
        <v>0</v>
      </c>
      <c r="K96" s="371">
        <v>0</v>
      </c>
      <c r="L96" s="372">
        <v>0.51065625611266863</v>
      </c>
    </row>
    <row r="97" spans="1:12" ht="18.95" customHeight="1">
      <c r="A97" s="234" t="s">
        <v>394</v>
      </c>
      <c r="B97" s="235" t="s">
        <v>47</v>
      </c>
      <c r="C97" s="236" t="s">
        <v>113</v>
      </c>
      <c r="D97" s="239" t="s">
        <v>41</v>
      </c>
      <c r="E97" s="853">
        <v>36452900000</v>
      </c>
      <c r="F97" s="854">
        <v>1450433000</v>
      </c>
      <c r="G97" s="854">
        <v>1234758000</v>
      </c>
      <c r="H97" s="854">
        <v>21691759000</v>
      </c>
      <c r="I97" s="854">
        <v>12075950000</v>
      </c>
      <c r="J97" s="855">
        <v>0</v>
      </c>
      <c r="K97" s="855">
        <v>0</v>
      </c>
      <c r="L97" s="866">
        <v>0</v>
      </c>
    </row>
    <row r="98" spans="1:12" ht="18.95" customHeight="1">
      <c r="A98" s="234"/>
      <c r="B98" s="235"/>
      <c r="C98" s="236"/>
      <c r="D98" s="239" t="s">
        <v>42</v>
      </c>
      <c r="E98" s="856">
        <v>36296805516.769997</v>
      </c>
      <c r="F98" s="848">
        <v>2046563031</v>
      </c>
      <c r="G98" s="848">
        <v>1187042543.2700002</v>
      </c>
      <c r="H98" s="848">
        <v>21851510792.359997</v>
      </c>
      <c r="I98" s="848">
        <v>11211689150.139999</v>
      </c>
      <c r="J98" s="848">
        <v>0</v>
      </c>
      <c r="K98" s="848">
        <v>0</v>
      </c>
      <c r="L98" s="857">
        <v>0</v>
      </c>
    </row>
    <row r="99" spans="1:12" ht="18.95" customHeight="1">
      <c r="A99" s="234"/>
      <c r="B99" s="235"/>
      <c r="C99" s="236"/>
      <c r="D99" s="239" t="s">
        <v>43</v>
      </c>
      <c r="E99" s="856">
        <v>26083331360.209969</v>
      </c>
      <c r="F99" s="848">
        <v>1710782744.2300005</v>
      </c>
      <c r="G99" s="848">
        <v>1103296903.05</v>
      </c>
      <c r="H99" s="848">
        <v>17597865449.309975</v>
      </c>
      <c r="I99" s="848">
        <v>5671386263.619997</v>
      </c>
      <c r="J99" s="848">
        <v>0</v>
      </c>
      <c r="K99" s="848">
        <v>0</v>
      </c>
      <c r="L99" s="857">
        <v>0</v>
      </c>
    </row>
    <row r="100" spans="1:12" ht="18.95" customHeight="1">
      <c r="A100" s="238"/>
      <c r="B100" s="236"/>
      <c r="C100" s="236"/>
      <c r="D100" s="239" t="s">
        <v>44</v>
      </c>
      <c r="E100" s="368">
        <v>0.71553515249019883</v>
      </c>
      <c r="F100" s="195">
        <v>1.1794979459444184</v>
      </c>
      <c r="G100" s="195">
        <v>0.89353290527374596</v>
      </c>
      <c r="H100" s="195">
        <v>0.81126963697641918</v>
      </c>
      <c r="I100" s="195">
        <v>0.46964307268744876</v>
      </c>
      <c r="J100" s="195">
        <v>0</v>
      </c>
      <c r="K100" s="195">
        <v>0</v>
      </c>
      <c r="L100" s="369">
        <v>0</v>
      </c>
    </row>
    <row r="101" spans="1:12" ht="18.95" customHeight="1">
      <c r="A101" s="240"/>
      <c r="B101" s="241"/>
      <c r="C101" s="241"/>
      <c r="D101" s="242" t="s">
        <v>45</v>
      </c>
      <c r="E101" s="370">
        <v>0.71861231281521021</v>
      </c>
      <c r="F101" s="371">
        <v>0.83592966271557778</v>
      </c>
      <c r="G101" s="371">
        <v>0.92945017792765683</v>
      </c>
      <c r="H101" s="371">
        <v>0.80533861555525788</v>
      </c>
      <c r="I101" s="371">
        <v>0.5058458353306361</v>
      </c>
      <c r="J101" s="371">
        <v>0</v>
      </c>
      <c r="K101" s="371">
        <v>0</v>
      </c>
      <c r="L101" s="372">
        <v>0</v>
      </c>
    </row>
    <row r="102" spans="1:12" ht="18.95" customHeight="1">
      <c r="A102" s="251" t="s">
        <v>395</v>
      </c>
      <c r="B102" s="247" t="s">
        <v>47</v>
      </c>
      <c r="C102" s="252" t="s">
        <v>396</v>
      </c>
      <c r="D102" s="249" t="s">
        <v>41</v>
      </c>
      <c r="E102" s="853">
        <v>88819232000</v>
      </c>
      <c r="F102" s="854">
        <v>67611095000</v>
      </c>
      <c r="G102" s="854">
        <v>21087135000</v>
      </c>
      <c r="H102" s="854">
        <v>118902000</v>
      </c>
      <c r="I102" s="854">
        <v>2100000</v>
      </c>
      <c r="J102" s="855">
        <v>0</v>
      </c>
      <c r="K102" s="855">
        <v>0</v>
      </c>
      <c r="L102" s="866">
        <v>0</v>
      </c>
    </row>
    <row r="103" spans="1:12" ht="18.95" customHeight="1">
      <c r="A103" s="234"/>
      <c r="B103" s="235"/>
      <c r="C103" s="236" t="s">
        <v>397</v>
      </c>
      <c r="D103" s="239" t="s">
        <v>42</v>
      </c>
      <c r="E103" s="856">
        <v>88560611895</v>
      </c>
      <c r="F103" s="848">
        <v>66622062000</v>
      </c>
      <c r="G103" s="848">
        <v>21813835701</v>
      </c>
      <c r="H103" s="848">
        <v>122614194</v>
      </c>
      <c r="I103" s="848">
        <v>2100000</v>
      </c>
      <c r="J103" s="848">
        <v>0</v>
      </c>
      <c r="K103" s="848">
        <v>0</v>
      </c>
      <c r="L103" s="857">
        <v>0</v>
      </c>
    </row>
    <row r="104" spans="1:12" ht="18.95" customHeight="1">
      <c r="A104" s="234"/>
      <c r="B104" s="235"/>
      <c r="C104" s="236"/>
      <c r="D104" s="239" t="s">
        <v>43</v>
      </c>
      <c r="E104" s="856">
        <v>80531433115.37999</v>
      </c>
      <c r="F104" s="848">
        <v>60373445883.910004</v>
      </c>
      <c r="G104" s="848">
        <v>20044033618.93</v>
      </c>
      <c r="H104" s="848">
        <v>113783273.2</v>
      </c>
      <c r="I104" s="848">
        <v>170339.34</v>
      </c>
      <c r="J104" s="848">
        <v>0</v>
      </c>
      <c r="K104" s="848">
        <v>0</v>
      </c>
      <c r="L104" s="857">
        <v>0</v>
      </c>
    </row>
    <row r="105" spans="1:12" ht="18.95" customHeight="1">
      <c r="A105" s="238"/>
      <c r="B105" s="236"/>
      <c r="C105" s="236"/>
      <c r="D105" s="239" t="s">
        <v>44</v>
      </c>
      <c r="E105" s="368">
        <v>0.90668914042602833</v>
      </c>
      <c r="F105" s="195">
        <v>0.89295175420409922</v>
      </c>
      <c r="G105" s="195">
        <v>0.95053375524603034</v>
      </c>
      <c r="H105" s="195">
        <v>0.95695003616423613</v>
      </c>
      <c r="I105" s="195">
        <v>8.1113971428571421E-2</v>
      </c>
      <c r="J105" s="195">
        <v>0</v>
      </c>
      <c r="K105" s="195">
        <v>0</v>
      </c>
      <c r="L105" s="369">
        <v>0</v>
      </c>
    </row>
    <row r="106" spans="1:12" ht="18.95" customHeight="1">
      <c r="A106" s="240"/>
      <c r="B106" s="241"/>
      <c r="C106" s="241"/>
      <c r="D106" s="245" t="s">
        <v>45</v>
      </c>
      <c r="E106" s="370">
        <v>0.90933690940234657</v>
      </c>
      <c r="F106" s="371">
        <v>0.90620800484845399</v>
      </c>
      <c r="G106" s="371">
        <v>0.91886790996647749</v>
      </c>
      <c r="H106" s="371">
        <v>0.92797798923671104</v>
      </c>
      <c r="I106" s="371">
        <v>8.1113971428571421E-2</v>
      </c>
      <c r="J106" s="371">
        <v>0</v>
      </c>
      <c r="K106" s="371">
        <v>0</v>
      </c>
      <c r="L106" s="372">
        <v>0</v>
      </c>
    </row>
    <row r="107" spans="1:12" ht="18.95" customHeight="1">
      <c r="A107" s="234" t="s">
        <v>398</v>
      </c>
      <c r="B107" s="235" t="s">
        <v>47</v>
      </c>
      <c r="C107" s="236" t="s">
        <v>399</v>
      </c>
      <c r="D107" s="250" t="s">
        <v>41</v>
      </c>
      <c r="E107" s="853">
        <v>15905755000</v>
      </c>
      <c r="F107" s="854">
        <v>2461185000</v>
      </c>
      <c r="G107" s="854">
        <v>253907000</v>
      </c>
      <c r="H107" s="854">
        <v>12541097000</v>
      </c>
      <c r="I107" s="854">
        <v>586459000</v>
      </c>
      <c r="J107" s="855">
        <v>0</v>
      </c>
      <c r="K107" s="855">
        <v>0</v>
      </c>
      <c r="L107" s="866">
        <v>63107000</v>
      </c>
    </row>
    <row r="108" spans="1:12" ht="18.95" customHeight="1">
      <c r="A108" s="234"/>
      <c r="B108" s="235"/>
      <c r="C108" s="236" t="s">
        <v>400</v>
      </c>
      <c r="D108" s="239" t="s">
        <v>42</v>
      </c>
      <c r="E108" s="856">
        <v>17535183940.870003</v>
      </c>
      <c r="F108" s="848">
        <v>2729572196.29</v>
      </c>
      <c r="G108" s="848">
        <v>387615033.92000002</v>
      </c>
      <c r="H108" s="848">
        <v>13089116903.830002</v>
      </c>
      <c r="I108" s="848">
        <v>1135302380.1500001</v>
      </c>
      <c r="J108" s="848">
        <v>0</v>
      </c>
      <c r="K108" s="848">
        <v>0</v>
      </c>
      <c r="L108" s="857">
        <v>193577426.68000004</v>
      </c>
    </row>
    <row r="109" spans="1:12" ht="18.95" customHeight="1">
      <c r="A109" s="234"/>
      <c r="B109" s="235"/>
      <c r="C109" s="236"/>
      <c r="D109" s="239" t="s">
        <v>43</v>
      </c>
      <c r="E109" s="856">
        <v>15630250670.850016</v>
      </c>
      <c r="F109" s="848">
        <v>2685733975.0900002</v>
      </c>
      <c r="G109" s="848">
        <v>377417963.95999986</v>
      </c>
      <c r="H109" s="848">
        <v>11707619067.040016</v>
      </c>
      <c r="I109" s="848">
        <v>736774737.02999985</v>
      </c>
      <c r="J109" s="848">
        <v>0</v>
      </c>
      <c r="K109" s="848">
        <v>0</v>
      </c>
      <c r="L109" s="857">
        <v>122704927.73000005</v>
      </c>
    </row>
    <row r="110" spans="1:12" ht="18.95" customHeight="1">
      <c r="A110" s="234"/>
      <c r="B110" s="236"/>
      <c r="C110" s="236"/>
      <c r="D110" s="239" t="s">
        <v>44</v>
      </c>
      <c r="E110" s="368">
        <v>0.98267895304875597</v>
      </c>
      <c r="F110" s="195">
        <v>1.0912361220672155</v>
      </c>
      <c r="G110" s="195">
        <v>1.4864417442606934</v>
      </c>
      <c r="H110" s="195">
        <v>0.9335402690083664</v>
      </c>
      <c r="I110" s="195">
        <v>1.2563107344758966</v>
      </c>
      <c r="J110" s="195">
        <v>0</v>
      </c>
      <c r="K110" s="195">
        <v>0</v>
      </c>
      <c r="L110" s="369">
        <v>1.9443948805996174</v>
      </c>
    </row>
    <row r="111" spans="1:12" ht="18.95" customHeight="1">
      <c r="A111" s="240"/>
      <c r="B111" s="241"/>
      <c r="C111" s="241"/>
      <c r="D111" s="239" t="s">
        <v>45</v>
      </c>
      <c r="E111" s="370">
        <v>0.89136508197213271</v>
      </c>
      <c r="F111" s="371">
        <v>0.98393952676555541</v>
      </c>
      <c r="G111" s="371">
        <v>0.97369279035212875</v>
      </c>
      <c r="H111" s="371">
        <v>0.89445446572596921</v>
      </c>
      <c r="I111" s="371">
        <v>0.64896784320372392</v>
      </c>
      <c r="J111" s="371">
        <v>0</v>
      </c>
      <c r="K111" s="371">
        <v>0</v>
      </c>
      <c r="L111" s="372">
        <v>0.63388035389499076</v>
      </c>
    </row>
    <row r="112" spans="1:12" ht="18.95" customHeight="1">
      <c r="A112" s="234" t="s">
        <v>401</v>
      </c>
      <c r="B112" s="235" t="s">
        <v>47</v>
      </c>
      <c r="C112" s="236" t="s">
        <v>402</v>
      </c>
      <c r="D112" s="237" t="s">
        <v>41</v>
      </c>
      <c r="E112" s="853">
        <v>13396411000</v>
      </c>
      <c r="F112" s="854">
        <v>178258000</v>
      </c>
      <c r="G112" s="854">
        <v>315122000</v>
      </c>
      <c r="H112" s="854">
        <v>12403797000</v>
      </c>
      <c r="I112" s="854">
        <v>483635000</v>
      </c>
      <c r="J112" s="855">
        <v>0</v>
      </c>
      <c r="K112" s="855">
        <v>0</v>
      </c>
      <c r="L112" s="866">
        <v>15599000</v>
      </c>
    </row>
    <row r="113" spans="1:12" ht="18.95" customHeight="1">
      <c r="A113" s="234"/>
      <c r="B113" s="235"/>
      <c r="C113" s="236"/>
      <c r="D113" s="239" t="s">
        <v>42</v>
      </c>
      <c r="E113" s="856">
        <v>13613301692</v>
      </c>
      <c r="F113" s="848">
        <v>178235230</v>
      </c>
      <c r="G113" s="848">
        <v>304288382.45999998</v>
      </c>
      <c r="H113" s="848">
        <v>12519440802.540001</v>
      </c>
      <c r="I113" s="848">
        <v>584836307</v>
      </c>
      <c r="J113" s="848">
        <v>0</v>
      </c>
      <c r="K113" s="848">
        <v>0</v>
      </c>
      <c r="L113" s="857">
        <v>26500970</v>
      </c>
    </row>
    <row r="114" spans="1:12" ht="18.95" customHeight="1">
      <c r="A114" s="234"/>
      <c r="B114" s="235"/>
      <c r="C114" s="236"/>
      <c r="D114" s="239" t="s">
        <v>43</v>
      </c>
      <c r="E114" s="856">
        <v>11731829661.750008</v>
      </c>
      <c r="F114" s="848">
        <v>160053431.09</v>
      </c>
      <c r="G114" s="848">
        <v>272529434.25999993</v>
      </c>
      <c r="H114" s="848">
        <v>10938660444.440006</v>
      </c>
      <c r="I114" s="848">
        <v>340602608.21000004</v>
      </c>
      <c r="J114" s="848">
        <v>0</v>
      </c>
      <c r="K114" s="848">
        <v>0</v>
      </c>
      <c r="L114" s="857">
        <v>19983743.749999996</v>
      </c>
    </row>
    <row r="115" spans="1:12" ht="18.95" customHeight="1">
      <c r="A115" s="238"/>
      <c r="B115" s="236"/>
      <c r="C115" s="236"/>
      <c r="D115" s="239" t="s">
        <v>44</v>
      </c>
      <c r="E115" s="368">
        <v>0.87574423192525275</v>
      </c>
      <c r="F115" s="195">
        <v>0.89787516459289352</v>
      </c>
      <c r="G115" s="195">
        <v>0.86483785410095115</v>
      </c>
      <c r="H115" s="195">
        <v>0.8818799956529445</v>
      </c>
      <c r="I115" s="195">
        <v>0.70425549889896311</v>
      </c>
      <c r="J115" s="195">
        <v>0</v>
      </c>
      <c r="K115" s="195">
        <v>0</v>
      </c>
      <c r="L115" s="369">
        <v>1.2810913359830756</v>
      </c>
    </row>
    <row r="116" spans="1:12" ht="18.95" customHeight="1">
      <c r="A116" s="240"/>
      <c r="B116" s="241"/>
      <c r="C116" s="241"/>
      <c r="D116" s="244" t="s">
        <v>45</v>
      </c>
      <c r="E116" s="370">
        <v>0.86179164519980778</v>
      </c>
      <c r="F116" s="371">
        <v>0.89798987040889733</v>
      </c>
      <c r="G116" s="371">
        <v>0.89562878495969234</v>
      </c>
      <c r="H116" s="371">
        <v>0.87373394842209895</v>
      </c>
      <c r="I116" s="371">
        <v>0.58238964327842258</v>
      </c>
      <c r="J116" s="371">
        <v>0</v>
      </c>
      <c r="K116" s="371">
        <v>0</v>
      </c>
      <c r="L116" s="372">
        <v>0.75407593571103237</v>
      </c>
    </row>
    <row r="117" spans="1:12" ht="18.95" customHeight="1">
      <c r="A117" s="234" t="s">
        <v>403</v>
      </c>
      <c r="B117" s="235" t="s">
        <v>47</v>
      </c>
      <c r="C117" s="236" t="s">
        <v>404</v>
      </c>
      <c r="D117" s="237" t="s">
        <v>41</v>
      </c>
      <c r="E117" s="853">
        <v>0</v>
      </c>
      <c r="F117" s="854">
        <v>0</v>
      </c>
      <c r="G117" s="854">
        <v>0</v>
      </c>
      <c r="H117" s="854">
        <v>0</v>
      </c>
      <c r="I117" s="854">
        <v>0</v>
      </c>
      <c r="J117" s="855">
        <v>0</v>
      </c>
      <c r="K117" s="855">
        <v>0</v>
      </c>
      <c r="L117" s="866">
        <v>0</v>
      </c>
    </row>
    <row r="118" spans="1:12" ht="18.95" customHeight="1">
      <c r="A118" s="234"/>
      <c r="B118" s="235"/>
      <c r="C118" s="236" t="s">
        <v>405</v>
      </c>
      <c r="D118" s="239" t="s">
        <v>42</v>
      </c>
      <c r="E118" s="856">
        <v>5587967</v>
      </c>
      <c r="F118" s="848">
        <v>5587967</v>
      </c>
      <c r="G118" s="848">
        <v>0</v>
      </c>
      <c r="H118" s="848">
        <v>0</v>
      </c>
      <c r="I118" s="848">
        <v>0</v>
      </c>
      <c r="J118" s="848">
        <v>0</v>
      </c>
      <c r="K118" s="848">
        <v>0</v>
      </c>
      <c r="L118" s="857">
        <v>0</v>
      </c>
    </row>
    <row r="119" spans="1:12" ht="18.95" customHeight="1">
      <c r="A119" s="234"/>
      <c r="B119" s="235"/>
      <c r="C119" s="236" t="s">
        <v>406</v>
      </c>
      <c r="D119" s="239" t="s">
        <v>43</v>
      </c>
      <c r="E119" s="856">
        <v>5587966.8799999999</v>
      </c>
      <c r="F119" s="848">
        <v>5587966.8799999999</v>
      </c>
      <c r="G119" s="848">
        <v>0</v>
      </c>
      <c r="H119" s="848">
        <v>0</v>
      </c>
      <c r="I119" s="848">
        <v>0</v>
      </c>
      <c r="J119" s="848">
        <v>0</v>
      </c>
      <c r="K119" s="848">
        <v>0</v>
      </c>
      <c r="L119" s="857">
        <v>0</v>
      </c>
    </row>
    <row r="120" spans="1:12" ht="18.95" customHeight="1">
      <c r="A120" s="238"/>
      <c r="B120" s="236"/>
      <c r="C120" s="236" t="s">
        <v>407</v>
      </c>
      <c r="D120" s="239" t="s">
        <v>44</v>
      </c>
      <c r="E120" s="368">
        <v>0</v>
      </c>
      <c r="F120" s="195">
        <v>0</v>
      </c>
      <c r="G120" s="195">
        <v>0</v>
      </c>
      <c r="H120" s="195">
        <v>0</v>
      </c>
      <c r="I120" s="195">
        <v>0</v>
      </c>
      <c r="J120" s="195">
        <v>0</v>
      </c>
      <c r="K120" s="195">
        <v>0</v>
      </c>
      <c r="L120" s="369">
        <v>0</v>
      </c>
    </row>
    <row r="121" spans="1:12" ht="18.95" customHeight="1">
      <c r="A121" s="240"/>
      <c r="B121" s="241"/>
      <c r="C121" s="241" t="s">
        <v>408</v>
      </c>
      <c r="D121" s="244" t="s">
        <v>45</v>
      </c>
      <c r="E121" s="370">
        <v>0.99999997852528477</v>
      </c>
      <c r="F121" s="371">
        <v>0.99999997852528477</v>
      </c>
      <c r="G121" s="371">
        <v>0</v>
      </c>
      <c r="H121" s="371">
        <v>0</v>
      </c>
      <c r="I121" s="371">
        <v>0</v>
      </c>
      <c r="J121" s="371">
        <v>0</v>
      </c>
      <c r="K121" s="371">
        <v>0</v>
      </c>
      <c r="L121" s="372">
        <v>0</v>
      </c>
    </row>
    <row r="122" spans="1:12" ht="18.95" customHeight="1">
      <c r="A122" s="234" t="s">
        <v>409</v>
      </c>
      <c r="B122" s="235" t="s">
        <v>47</v>
      </c>
      <c r="C122" s="236" t="s">
        <v>410</v>
      </c>
      <c r="D122" s="237" t="s">
        <v>41</v>
      </c>
      <c r="E122" s="853">
        <v>29200000000</v>
      </c>
      <c r="F122" s="854">
        <v>0</v>
      </c>
      <c r="G122" s="854">
        <v>0</v>
      </c>
      <c r="H122" s="854">
        <v>100000</v>
      </c>
      <c r="I122" s="854">
        <v>0</v>
      </c>
      <c r="J122" s="855">
        <v>29199900000</v>
      </c>
      <c r="K122" s="855">
        <v>0</v>
      </c>
      <c r="L122" s="866">
        <v>0</v>
      </c>
    </row>
    <row r="123" spans="1:12" ht="18.95" customHeight="1">
      <c r="A123" s="234"/>
      <c r="B123" s="235"/>
      <c r="C123" s="236"/>
      <c r="D123" s="239" t="s">
        <v>42</v>
      </c>
      <c r="E123" s="856">
        <v>28082101163</v>
      </c>
      <c r="F123" s="848">
        <v>0</v>
      </c>
      <c r="G123" s="848">
        <v>0</v>
      </c>
      <c r="H123" s="848">
        <v>107000</v>
      </c>
      <c r="I123" s="848">
        <v>0</v>
      </c>
      <c r="J123" s="848">
        <v>28081994163</v>
      </c>
      <c r="K123" s="848">
        <v>0</v>
      </c>
      <c r="L123" s="857">
        <v>0</v>
      </c>
    </row>
    <row r="124" spans="1:12" ht="18.95" customHeight="1">
      <c r="A124" s="234"/>
      <c r="B124" s="235"/>
      <c r="C124" s="236"/>
      <c r="D124" s="239" t="s">
        <v>43</v>
      </c>
      <c r="E124" s="856">
        <v>26414092477.260002</v>
      </c>
      <c r="F124" s="848">
        <v>0</v>
      </c>
      <c r="G124" s="848">
        <v>0</v>
      </c>
      <c r="H124" s="848">
        <v>106266.04</v>
      </c>
      <c r="I124" s="848">
        <v>0</v>
      </c>
      <c r="J124" s="848">
        <v>26413986211.220001</v>
      </c>
      <c r="K124" s="848">
        <v>0</v>
      </c>
      <c r="L124" s="857">
        <v>0</v>
      </c>
    </row>
    <row r="125" spans="1:12" ht="18.95" customHeight="1">
      <c r="A125" s="238"/>
      <c r="B125" s="236"/>
      <c r="C125" s="236"/>
      <c r="D125" s="239" t="s">
        <v>44</v>
      </c>
      <c r="E125" s="368">
        <v>0.90459220812534258</v>
      </c>
      <c r="F125" s="195">
        <v>0</v>
      </c>
      <c r="G125" s="195">
        <v>0</v>
      </c>
      <c r="H125" s="195">
        <v>1.0626603999999999</v>
      </c>
      <c r="I125" s="195">
        <v>0</v>
      </c>
      <c r="J125" s="195">
        <v>0.90459166679406444</v>
      </c>
      <c r="K125" s="195">
        <v>0</v>
      </c>
      <c r="L125" s="369">
        <v>0</v>
      </c>
    </row>
    <row r="126" spans="1:12" ht="18.95" customHeight="1">
      <c r="A126" s="240"/>
      <c r="B126" s="241"/>
      <c r="C126" s="241"/>
      <c r="D126" s="244" t="s">
        <v>45</v>
      </c>
      <c r="E126" s="370">
        <v>0.94060242586342835</v>
      </c>
      <c r="F126" s="371">
        <v>0</v>
      </c>
      <c r="G126" s="371">
        <v>0</v>
      </c>
      <c r="H126" s="371">
        <v>0.99314056074766344</v>
      </c>
      <c r="I126" s="371">
        <v>0</v>
      </c>
      <c r="J126" s="371">
        <v>0.9406022256789115</v>
      </c>
      <c r="K126" s="371">
        <v>0</v>
      </c>
      <c r="L126" s="372">
        <v>0</v>
      </c>
    </row>
    <row r="127" spans="1:12" ht="18.95" customHeight="1">
      <c r="A127" s="234" t="s">
        <v>411</v>
      </c>
      <c r="B127" s="235" t="s">
        <v>47</v>
      </c>
      <c r="C127" s="236" t="s">
        <v>412</v>
      </c>
      <c r="D127" s="237" t="s">
        <v>41</v>
      </c>
      <c r="E127" s="853">
        <v>110806380000</v>
      </c>
      <c r="F127" s="854">
        <v>72654657000</v>
      </c>
      <c r="G127" s="854">
        <v>1192933000</v>
      </c>
      <c r="H127" s="854">
        <v>4786249000</v>
      </c>
      <c r="I127" s="854">
        <v>3362972000</v>
      </c>
      <c r="J127" s="855">
        <v>0</v>
      </c>
      <c r="K127" s="855">
        <v>22207223000</v>
      </c>
      <c r="L127" s="866">
        <v>6602346000</v>
      </c>
    </row>
    <row r="128" spans="1:12" ht="18.95" customHeight="1">
      <c r="A128" s="238"/>
      <c r="B128" s="236"/>
      <c r="C128" s="236"/>
      <c r="D128" s="239" t="s">
        <v>42</v>
      </c>
      <c r="E128" s="856">
        <v>87983039690.170013</v>
      </c>
      <c r="F128" s="848">
        <v>61867844329.150009</v>
      </c>
      <c r="G128" s="848">
        <v>0</v>
      </c>
      <c r="H128" s="848">
        <v>379787506.60999995</v>
      </c>
      <c r="I128" s="848">
        <v>779376268.66999996</v>
      </c>
      <c r="J128" s="848">
        <v>0</v>
      </c>
      <c r="K128" s="848">
        <v>21747223000</v>
      </c>
      <c r="L128" s="857">
        <v>3208808585.7399998</v>
      </c>
    </row>
    <row r="129" spans="1:12" ht="18.95" customHeight="1">
      <c r="A129" s="238"/>
      <c r="B129" s="236"/>
      <c r="C129" s="236"/>
      <c r="D129" s="239" t="s">
        <v>43</v>
      </c>
      <c r="E129" s="856">
        <v>82607353639.279999</v>
      </c>
      <c r="F129" s="848">
        <v>60338245104.889999</v>
      </c>
      <c r="G129" s="848">
        <v>0</v>
      </c>
      <c r="H129" s="848">
        <v>675702.66999999993</v>
      </c>
      <c r="I129" s="848">
        <v>333300303.4199999</v>
      </c>
      <c r="J129" s="848">
        <v>0</v>
      </c>
      <c r="K129" s="848">
        <v>20603125114.390003</v>
      </c>
      <c r="L129" s="857">
        <v>1332007413.9100001</v>
      </c>
    </row>
    <row r="130" spans="1:12" ht="18.95" customHeight="1">
      <c r="A130" s="238"/>
      <c r="B130" s="236"/>
      <c r="C130" s="236"/>
      <c r="D130" s="239" t="s">
        <v>44</v>
      </c>
      <c r="E130" s="368">
        <v>0.74551080577923401</v>
      </c>
      <c r="F130" s="195">
        <v>0.83048007651994005</v>
      </c>
      <c r="G130" s="195">
        <v>0</v>
      </c>
      <c r="H130" s="195">
        <v>1.4117582892156258E-4</v>
      </c>
      <c r="I130" s="195">
        <v>9.9108854733253773E-2</v>
      </c>
      <c r="J130" s="195">
        <v>0</v>
      </c>
      <c r="K130" s="195">
        <v>0.92776684029290846</v>
      </c>
      <c r="L130" s="369">
        <v>0.20174759303889861</v>
      </c>
    </row>
    <row r="131" spans="1:12" ht="18.95" customHeight="1">
      <c r="A131" s="240"/>
      <c r="B131" s="241"/>
      <c r="C131" s="241"/>
      <c r="D131" s="242" t="s">
        <v>45</v>
      </c>
      <c r="E131" s="370">
        <v>0.93890088283127804</v>
      </c>
      <c r="F131" s="371">
        <v>0.97527634523481666</v>
      </c>
      <c r="G131" s="371">
        <v>0</v>
      </c>
      <c r="H131" s="371">
        <v>1.7791598150011616E-3</v>
      </c>
      <c r="I131" s="371">
        <v>0.42765005404741729</v>
      </c>
      <c r="J131" s="371">
        <v>0</v>
      </c>
      <c r="K131" s="371">
        <v>0.94739108135277794</v>
      </c>
      <c r="L131" s="372">
        <v>0.41510965154776258</v>
      </c>
    </row>
    <row r="132" spans="1:12" ht="18.95" customHeight="1">
      <c r="A132" s="251" t="s">
        <v>413</v>
      </c>
      <c r="B132" s="247" t="s">
        <v>47</v>
      </c>
      <c r="C132" s="252" t="s">
        <v>115</v>
      </c>
      <c r="D132" s="249" t="s">
        <v>41</v>
      </c>
      <c r="E132" s="853">
        <v>2085616000</v>
      </c>
      <c r="F132" s="854">
        <v>148184000</v>
      </c>
      <c r="G132" s="854">
        <v>30173000</v>
      </c>
      <c r="H132" s="854">
        <v>1764693000</v>
      </c>
      <c r="I132" s="854">
        <v>90312000</v>
      </c>
      <c r="J132" s="855">
        <v>0</v>
      </c>
      <c r="K132" s="855">
        <v>0</v>
      </c>
      <c r="L132" s="866">
        <v>52254000</v>
      </c>
    </row>
    <row r="133" spans="1:12" ht="18.95" customHeight="1">
      <c r="A133" s="234"/>
      <c r="B133" s="236"/>
      <c r="C133" s="236"/>
      <c r="D133" s="239" t="s">
        <v>42</v>
      </c>
      <c r="E133" s="856">
        <v>4107468997.0999994</v>
      </c>
      <c r="F133" s="848">
        <v>1986944452.0099995</v>
      </c>
      <c r="G133" s="848">
        <v>30533964.709999997</v>
      </c>
      <c r="H133" s="848">
        <v>1905169677.2099998</v>
      </c>
      <c r="I133" s="848">
        <v>115636935.17000002</v>
      </c>
      <c r="J133" s="848">
        <v>0</v>
      </c>
      <c r="K133" s="848">
        <v>0</v>
      </c>
      <c r="L133" s="857">
        <v>69183968</v>
      </c>
    </row>
    <row r="134" spans="1:12" ht="18.95" customHeight="1">
      <c r="A134" s="234"/>
      <c r="B134" s="236"/>
      <c r="C134" s="236"/>
      <c r="D134" s="239" t="s">
        <v>43</v>
      </c>
      <c r="E134" s="856">
        <v>3575360952.3200016</v>
      </c>
      <c r="F134" s="848">
        <v>1822726392.0300012</v>
      </c>
      <c r="G134" s="848">
        <v>24298877.140000012</v>
      </c>
      <c r="H134" s="848">
        <v>1608483221.4800003</v>
      </c>
      <c r="I134" s="848">
        <v>65633079.170000002</v>
      </c>
      <c r="J134" s="848">
        <v>0</v>
      </c>
      <c r="K134" s="848">
        <v>0</v>
      </c>
      <c r="L134" s="857">
        <v>54219382.499999985</v>
      </c>
    </row>
    <row r="135" spans="1:12" ht="18.95" customHeight="1">
      <c r="A135" s="234"/>
      <c r="B135" s="236"/>
      <c r="C135" s="236"/>
      <c r="D135" s="239" t="s">
        <v>44</v>
      </c>
      <c r="E135" s="368">
        <v>1.7142949384354558</v>
      </c>
      <c r="F135" s="195" t="s">
        <v>760</v>
      </c>
      <c r="G135" s="195">
        <v>0.80531856759354425</v>
      </c>
      <c r="H135" s="195">
        <v>0.91148047931283249</v>
      </c>
      <c r="I135" s="195">
        <v>0.7267370800115156</v>
      </c>
      <c r="J135" s="195">
        <v>0</v>
      </c>
      <c r="K135" s="195">
        <v>0</v>
      </c>
      <c r="L135" s="369">
        <v>1.0376120966815934</v>
      </c>
    </row>
    <row r="136" spans="1:12" ht="18.95" customHeight="1">
      <c r="A136" s="253"/>
      <c r="B136" s="241"/>
      <c r="C136" s="241"/>
      <c r="D136" s="242" t="s">
        <v>45</v>
      </c>
      <c r="E136" s="370">
        <v>0.87045354568575373</v>
      </c>
      <c r="F136" s="371">
        <v>0.91735145901342396</v>
      </c>
      <c r="G136" s="371">
        <v>0.79579829775731781</v>
      </c>
      <c r="H136" s="371">
        <v>0.84427294887220861</v>
      </c>
      <c r="I136" s="371">
        <v>0.56757885422604448</v>
      </c>
      <c r="J136" s="371">
        <v>0</v>
      </c>
      <c r="K136" s="371">
        <v>0</v>
      </c>
      <c r="L136" s="372">
        <v>0.78369865255488069</v>
      </c>
    </row>
    <row r="137" spans="1:12" ht="18.95" hidden="1" customHeight="1">
      <c r="A137" s="234" t="s">
        <v>414</v>
      </c>
      <c r="B137" s="235" t="s">
        <v>47</v>
      </c>
      <c r="C137" s="236" t="s">
        <v>753</v>
      </c>
      <c r="D137" s="237" t="s">
        <v>41</v>
      </c>
      <c r="E137" s="853">
        <v>0</v>
      </c>
      <c r="F137" s="854">
        <v>0</v>
      </c>
      <c r="G137" s="854">
        <v>0</v>
      </c>
      <c r="H137" s="854">
        <v>0</v>
      </c>
      <c r="I137" s="854">
        <v>0</v>
      </c>
      <c r="J137" s="855">
        <v>0</v>
      </c>
      <c r="K137" s="855">
        <v>0</v>
      </c>
      <c r="L137" s="866">
        <v>0</v>
      </c>
    </row>
    <row r="138" spans="1:12" ht="18.95" hidden="1" customHeight="1">
      <c r="A138" s="234"/>
      <c r="B138" s="235"/>
      <c r="C138" s="236"/>
      <c r="D138" s="239" t="s">
        <v>42</v>
      </c>
      <c r="E138" s="856">
        <v>0</v>
      </c>
      <c r="F138" s="848">
        <v>0</v>
      </c>
      <c r="G138" s="848">
        <v>0</v>
      </c>
      <c r="H138" s="848">
        <v>0</v>
      </c>
      <c r="I138" s="848">
        <v>0</v>
      </c>
      <c r="J138" s="848">
        <v>0</v>
      </c>
      <c r="K138" s="848">
        <v>0</v>
      </c>
      <c r="L138" s="857">
        <v>0</v>
      </c>
    </row>
    <row r="139" spans="1:12" ht="18.95" hidden="1" customHeight="1">
      <c r="A139" s="234"/>
      <c r="B139" s="235"/>
      <c r="C139" s="236"/>
      <c r="D139" s="239" t="s">
        <v>43</v>
      </c>
      <c r="E139" s="856" t="s">
        <v>4</v>
      </c>
      <c r="F139" s="848"/>
      <c r="G139" s="848"/>
      <c r="H139" s="848">
        <v>0</v>
      </c>
      <c r="I139" s="848">
        <v>0</v>
      </c>
      <c r="J139" s="848">
        <v>0</v>
      </c>
      <c r="K139" s="848">
        <v>0</v>
      </c>
      <c r="L139" s="857"/>
    </row>
    <row r="140" spans="1:12" ht="18.95" hidden="1" customHeight="1">
      <c r="A140" s="238"/>
      <c r="B140" s="236"/>
      <c r="C140" s="236"/>
      <c r="D140" s="239" t="s">
        <v>44</v>
      </c>
      <c r="E140" s="368">
        <v>0</v>
      </c>
      <c r="F140" s="195">
        <v>0</v>
      </c>
      <c r="G140" s="195">
        <v>0</v>
      </c>
      <c r="H140" s="195">
        <v>0</v>
      </c>
      <c r="I140" s="195">
        <v>0</v>
      </c>
      <c r="J140" s="195">
        <v>0</v>
      </c>
      <c r="K140" s="195">
        <v>0</v>
      </c>
      <c r="L140" s="369">
        <v>0</v>
      </c>
    </row>
    <row r="141" spans="1:12" ht="18.95" hidden="1" customHeight="1">
      <c r="A141" s="240"/>
      <c r="B141" s="241"/>
      <c r="C141" s="241"/>
      <c r="D141" s="245" t="s">
        <v>45</v>
      </c>
      <c r="E141" s="370">
        <v>0</v>
      </c>
      <c r="F141" s="371">
        <v>0</v>
      </c>
      <c r="G141" s="371">
        <v>0</v>
      </c>
      <c r="H141" s="371">
        <v>0</v>
      </c>
      <c r="I141" s="371">
        <v>0</v>
      </c>
      <c r="J141" s="371">
        <v>0</v>
      </c>
      <c r="K141" s="371">
        <v>0</v>
      </c>
      <c r="L141" s="372">
        <v>0</v>
      </c>
    </row>
    <row r="142" spans="1:12" ht="18.95" customHeight="1">
      <c r="A142" s="234" t="s">
        <v>415</v>
      </c>
      <c r="B142" s="235" t="s">
        <v>47</v>
      </c>
      <c r="C142" s="236" t="s">
        <v>416</v>
      </c>
      <c r="D142" s="250" t="s">
        <v>41</v>
      </c>
      <c r="E142" s="853">
        <v>8248570000</v>
      </c>
      <c r="F142" s="854">
        <v>4326004000</v>
      </c>
      <c r="G142" s="854">
        <v>11516000</v>
      </c>
      <c r="H142" s="854">
        <v>2791181000</v>
      </c>
      <c r="I142" s="854">
        <v>1034187000</v>
      </c>
      <c r="J142" s="855">
        <v>0</v>
      </c>
      <c r="K142" s="855">
        <v>0</v>
      </c>
      <c r="L142" s="866">
        <v>85682000</v>
      </c>
    </row>
    <row r="143" spans="1:12" ht="18.95" customHeight="1">
      <c r="A143" s="234"/>
      <c r="B143" s="235"/>
      <c r="C143" s="236"/>
      <c r="D143" s="239" t="s">
        <v>42</v>
      </c>
      <c r="E143" s="856">
        <v>8572454842.9999962</v>
      </c>
      <c r="F143" s="848">
        <v>4385444302.29</v>
      </c>
      <c r="G143" s="848">
        <v>14476392.289999999</v>
      </c>
      <c r="H143" s="848">
        <v>2796543989.369997</v>
      </c>
      <c r="I143" s="848">
        <v>1245989793.0499997</v>
      </c>
      <c r="J143" s="848">
        <v>0</v>
      </c>
      <c r="K143" s="848">
        <v>0</v>
      </c>
      <c r="L143" s="857">
        <v>130000366</v>
      </c>
    </row>
    <row r="144" spans="1:12" ht="18.95" customHeight="1">
      <c r="A144" s="234"/>
      <c r="B144" s="235"/>
      <c r="C144" s="236"/>
      <c r="D144" s="239" t="s">
        <v>43</v>
      </c>
      <c r="E144" s="856">
        <v>6651628235.1500006</v>
      </c>
      <c r="F144" s="848">
        <v>3783194730.54</v>
      </c>
      <c r="G144" s="848">
        <v>11967806.699999999</v>
      </c>
      <c r="H144" s="848">
        <v>2163980752.1200004</v>
      </c>
      <c r="I144" s="848">
        <v>590190225.94999993</v>
      </c>
      <c r="J144" s="848">
        <v>0</v>
      </c>
      <c r="K144" s="848">
        <v>0</v>
      </c>
      <c r="L144" s="857">
        <v>102294719.84</v>
      </c>
    </row>
    <row r="145" spans="1:12" ht="18.95" customHeight="1">
      <c r="A145" s="234"/>
      <c r="B145" s="236"/>
      <c r="C145" s="236"/>
      <c r="D145" s="239" t="s">
        <v>44</v>
      </c>
      <c r="E145" s="368">
        <v>0.80639774350584414</v>
      </c>
      <c r="F145" s="195">
        <v>0.87452409441600143</v>
      </c>
      <c r="G145" s="195">
        <v>1.0392329541507468</v>
      </c>
      <c r="H145" s="195">
        <v>0.77529216203463713</v>
      </c>
      <c r="I145" s="195">
        <v>0.57068037593781384</v>
      </c>
      <c r="J145" s="195">
        <v>0</v>
      </c>
      <c r="K145" s="195">
        <v>0</v>
      </c>
      <c r="L145" s="369">
        <v>1.1938880959828202</v>
      </c>
    </row>
    <row r="146" spans="1:12" ht="18.95" customHeight="1">
      <c r="A146" s="240"/>
      <c r="B146" s="241"/>
      <c r="C146" s="241"/>
      <c r="D146" s="242" t="s">
        <v>45</v>
      </c>
      <c r="E146" s="370">
        <v>0.77593039064901181</v>
      </c>
      <c r="F146" s="371">
        <v>0.86267079679121317</v>
      </c>
      <c r="G146" s="371">
        <v>0.82671196388254276</v>
      </c>
      <c r="H146" s="371">
        <v>0.77380536846391612</v>
      </c>
      <c r="I146" s="371">
        <v>0.47367179831008172</v>
      </c>
      <c r="J146" s="371">
        <v>0</v>
      </c>
      <c r="K146" s="371">
        <v>0</v>
      </c>
      <c r="L146" s="372">
        <v>0.78688024493715658</v>
      </c>
    </row>
    <row r="147" spans="1:12" ht="18.95" customHeight="1">
      <c r="A147" s="234" t="s">
        <v>417</v>
      </c>
      <c r="B147" s="235" t="s">
        <v>47</v>
      </c>
      <c r="C147" s="236" t="s">
        <v>418</v>
      </c>
      <c r="D147" s="249" t="s">
        <v>41</v>
      </c>
      <c r="E147" s="853">
        <v>3903045000</v>
      </c>
      <c r="F147" s="854">
        <v>3825830000</v>
      </c>
      <c r="G147" s="854">
        <v>17010000</v>
      </c>
      <c r="H147" s="854">
        <v>59100000</v>
      </c>
      <c r="I147" s="854">
        <v>793000</v>
      </c>
      <c r="J147" s="855">
        <v>0</v>
      </c>
      <c r="K147" s="855">
        <v>0</v>
      </c>
      <c r="L147" s="866">
        <v>312000</v>
      </c>
    </row>
    <row r="148" spans="1:12" ht="18.95" customHeight="1">
      <c r="A148" s="234"/>
      <c r="B148" s="235"/>
      <c r="C148" s="236"/>
      <c r="D148" s="239" t="s">
        <v>42</v>
      </c>
      <c r="E148" s="856">
        <v>4798698839.2400007</v>
      </c>
      <c r="F148" s="848">
        <v>4612632123.1700001</v>
      </c>
      <c r="G148" s="848">
        <v>16854000</v>
      </c>
      <c r="H148" s="848">
        <v>63994702</v>
      </c>
      <c r="I148" s="848">
        <v>95707259.549999997</v>
      </c>
      <c r="J148" s="848">
        <v>0</v>
      </c>
      <c r="K148" s="848">
        <v>0</v>
      </c>
      <c r="L148" s="857">
        <v>9510754.5200000033</v>
      </c>
    </row>
    <row r="149" spans="1:12" ht="18.95" customHeight="1">
      <c r="A149" s="234"/>
      <c r="B149" s="235"/>
      <c r="C149" s="236"/>
      <c r="D149" s="239" t="s">
        <v>43</v>
      </c>
      <c r="E149" s="856">
        <v>4218179191.9000001</v>
      </c>
      <c r="F149" s="848">
        <v>4106563595.2100005</v>
      </c>
      <c r="G149" s="848">
        <v>12744100.470000001</v>
      </c>
      <c r="H149" s="848">
        <v>51215128.629999988</v>
      </c>
      <c r="I149" s="848">
        <v>40752109.660000004</v>
      </c>
      <c r="J149" s="848">
        <v>0</v>
      </c>
      <c r="K149" s="848">
        <v>0</v>
      </c>
      <c r="L149" s="857">
        <v>6904257.9299999988</v>
      </c>
    </row>
    <row r="150" spans="1:12" ht="18.95" customHeight="1">
      <c r="A150" s="234"/>
      <c r="B150" s="236"/>
      <c r="C150" s="236"/>
      <c r="D150" s="239" t="s">
        <v>44</v>
      </c>
      <c r="E150" s="368">
        <v>1.0807405991732097</v>
      </c>
      <c r="F150" s="195">
        <v>1.0733784813256211</v>
      </c>
      <c r="G150" s="195">
        <v>0.74921225573192241</v>
      </c>
      <c r="H150" s="195">
        <v>0.86658424077834162</v>
      </c>
      <c r="I150" s="195" t="s">
        <v>760</v>
      </c>
      <c r="J150" s="195">
        <v>0</v>
      </c>
      <c r="K150" s="195">
        <v>0</v>
      </c>
      <c r="L150" s="847" t="s">
        <v>760</v>
      </c>
    </row>
    <row r="151" spans="1:12" ht="18.95" customHeight="1">
      <c r="A151" s="240"/>
      <c r="B151" s="241"/>
      <c r="C151" s="241"/>
      <c r="D151" s="239" t="s">
        <v>45</v>
      </c>
      <c r="E151" s="370">
        <v>0.87902561365323328</v>
      </c>
      <c r="F151" s="371">
        <v>0.89028638867211296</v>
      </c>
      <c r="G151" s="371">
        <v>0.75614693663225352</v>
      </c>
      <c r="H151" s="371">
        <v>0.80030263489624487</v>
      </c>
      <c r="I151" s="371">
        <v>0.4257995668417402</v>
      </c>
      <c r="J151" s="371">
        <v>0</v>
      </c>
      <c r="K151" s="371">
        <v>0</v>
      </c>
      <c r="L151" s="372">
        <v>0.72594218634085783</v>
      </c>
    </row>
    <row r="152" spans="1:12" ht="18.75" customHeight="1">
      <c r="A152" s="234" t="s">
        <v>419</v>
      </c>
      <c r="B152" s="235" t="s">
        <v>47</v>
      </c>
      <c r="C152" s="236" t="s">
        <v>420</v>
      </c>
      <c r="D152" s="237" t="s">
        <v>41</v>
      </c>
      <c r="E152" s="853">
        <v>5003094000</v>
      </c>
      <c r="F152" s="854">
        <v>963696000</v>
      </c>
      <c r="G152" s="854">
        <v>3663871000</v>
      </c>
      <c r="H152" s="854">
        <v>267534000</v>
      </c>
      <c r="I152" s="854">
        <v>4387000</v>
      </c>
      <c r="J152" s="855">
        <v>0</v>
      </c>
      <c r="K152" s="855">
        <v>0</v>
      </c>
      <c r="L152" s="866">
        <v>103606000</v>
      </c>
    </row>
    <row r="153" spans="1:12" ht="18.95" customHeight="1">
      <c r="A153" s="234"/>
      <c r="B153" s="235"/>
      <c r="C153" s="236" t="s">
        <v>421</v>
      </c>
      <c r="D153" s="239" t="s">
        <v>42</v>
      </c>
      <c r="E153" s="856">
        <v>5229861567.6999998</v>
      </c>
      <c r="F153" s="848">
        <v>1087390618.6999998</v>
      </c>
      <c r="G153" s="848">
        <v>3741892454</v>
      </c>
      <c r="H153" s="848">
        <v>285514428</v>
      </c>
      <c r="I153" s="848">
        <v>7577251</v>
      </c>
      <c r="J153" s="848">
        <v>0</v>
      </c>
      <c r="K153" s="848">
        <v>0</v>
      </c>
      <c r="L153" s="857">
        <v>107486816</v>
      </c>
    </row>
    <row r="154" spans="1:12" ht="18.95" customHeight="1">
      <c r="A154" s="234"/>
      <c r="B154" s="235"/>
      <c r="C154" s="236"/>
      <c r="D154" s="239" t="s">
        <v>43</v>
      </c>
      <c r="E154" s="856">
        <v>5067210436.4899998</v>
      </c>
      <c r="F154" s="848">
        <v>1003052715.8299999</v>
      </c>
      <c r="G154" s="848">
        <v>3724586446.0699997</v>
      </c>
      <c r="H154" s="848">
        <v>239225320.71000007</v>
      </c>
      <c r="I154" s="848">
        <v>7067169.9200000009</v>
      </c>
      <c r="J154" s="848">
        <v>0</v>
      </c>
      <c r="K154" s="848">
        <v>0</v>
      </c>
      <c r="L154" s="857">
        <v>93278783.960000008</v>
      </c>
    </row>
    <row r="155" spans="1:12" ht="18.95" customHeight="1">
      <c r="A155" s="234"/>
      <c r="B155" s="236"/>
      <c r="C155" s="236"/>
      <c r="D155" s="239" t="s">
        <v>44</v>
      </c>
      <c r="E155" s="368">
        <v>1.0128153571549925</v>
      </c>
      <c r="F155" s="195">
        <v>1.0408393475017017</v>
      </c>
      <c r="G155" s="195">
        <v>1.0165713929529723</v>
      </c>
      <c r="H155" s="195">
        <v>0.89418661071116223</v>
      </c>
      <c r="I155" s="195">
        <v>1.6109345612035562</v>
      </c>
      <c r="J155" s="195">
        <v>0</v>
      </c>
      <c r="K155" s="195">
        <v>0</v>
      </c>
      <c r="L155" s="369">
        <v>0.90032222033472975</v>
      </c>
    </row>
    <row r="156" spans="1:12" ht="18.95" customHeight="1">
      <c r="A156" s="240"/>
      <c r="B156" s="241"/>
      <c r="C156" s="241"/>
      <c r="D156" s="244" t="s">
        <v>45</v>
      </c>
      <c r="E156" s="370">
        <v>0.96889953412638208</v>
      </c>
      <c r="F156" s="371">
        <v>0.92244010439337087</v>
      </c>
      <c r="G156" s="371">
        <v>0.99537506538663334</v>
      </c>
      <c r="H156" s="371">
        <v>0.8378747175256589</v>
      </c>
      <c r="I156" s="371">
        <v>0.93268256786003267</v>
      </c>
      <c r="J156" s="371">
        <v>0</v>
      </c>
      <c r="K156" s="371">
        <v>0</v>
      </c>
      <c r="L156" s="372">
        <v>0.86781604880732544</v>
      </c>
    </row>
    <row r="157" spans="1:12" ht="18.95" customHeight="1">
      <c r="A157" s="234" t="s">
        <v>422</v>
      </c>
      <c r="B157" s="235" t="s">
        <v>47</v>
      </c>
      <c r="C157" s="236" t="s">
        <v>423</v>
      </c>
      <c r="D157" s="237" t="s">
        <v>41</v>
      </c>
      <c r="E157" s="853">
        <v>125019000</v>
      </c>
      <c r="F157" s="854">
        <v>19220000</v>
      </c>
      <c r="G157" s="854">
        <v>3383000</v>
      </c>
      <c r="H157" s="854">
        <v>96095000</v>
      </c>
      <c r="I157" s="854">
        <v>6321000</v>
      </c>
      <c r="J157" s="855">
        <v>0</v>
      </c>
      <c r="K157" s="855">
        <v>0</v>
      </c>
      <c r="L157" s="866">
        <v>0</v>
      </c>
    </row>
    <row r="158" spans="1:12" ht="18.95" customHeight="1">
      <c r="A158" s="234"/>
      <c r="B158" s="235"/>
      <c r="C158" s="236" t="s">
        <v>424</v>
      </c>
      <c r="D158" s="239" t="s">
        <v>42</v>
      </c>
      <c r="E158" s="856">
        <v>439115310.62999994</v>
      </c>
      <c r="F158" s="848">
        <v>313896072.28999996</v>
      </c>
      <c r="G158" s="848">
        <v>14052297.689999999</v>
      </c>
      <c r="H158" s="848">
        <v>98640463.010000005</v>
      </c>
      <c r="I158" s="848">
        <v>12526477.640000001</v>
      </c>
      <c r="J158" s="848">
        <v>0</v>
      </c>
      <c r="K158" s="848">
        <v>0</v>
      </c>
      <c r="L158" s="857">
        <v>0</v>
      </c>
    </row>
    <row r="159" spans="1:12" ht="18.95" customHeight="1">
      <c r="A159" s="234"/>
      <c r="B159" s="235"/>
      <c r="C159" s="236"/>
      <c r="D159" s="239" t="s">
        <v>43</v>
      </c>
      <c r="E159" s="856">
        <v>380795447.56999987</v>
      </c>
      <c r="F159" s="848">
        <v>278853156.58999991</v>
      </c>
      <c r="G159" s="848">
        <v>13148780.5</v>
      </c>
      <c r="H159" s="848">
        <v>84187854.169999972</v>
      </c>
      <c r="I159" s="848">
        <v>4605656.3099999996</v>
      </c>
      <c r="J159" s="848">
        <v>0</v>
      </c>
      <c r="K159" s="848">
        <v>0</v>
      </c>
      <c r="L159" s="857">
        <v>0</v>
      </c>
    </row>
    <row r="160" spans="1:12" ht="18.95" customHeight="1">
      <c r="A160" s="234"/>
      <c r="B160" s="236"/>
      <c r="C160" s="236"/>
      <c r="D160" s="239" t="s">
        <v>44</v>
      </c>
      <c r="E160" s="368">
        <v>3.0459006036682412</v>
      </c>
      <c r="F160" s="195" t="s">
        <v>760</v>
      </c>
      <c r="G160" s="195">
        <v>3.8867219923145138</v>
      </c>
      <c r="H160" s="195">
        <v>0.87608985035641784</v>
      </c>
      <c r="I160" s="195">
        <v>0.72862779781680109</v>
      </c>
      <c r="J160" s="195">
        <v>0</v>
      </c>
      <c r="K160" s="195">
        <v>0</v>
      </c>
      <c r="L160" s="369">
        <v>0</v>
      </c>
    </row>
    <row r="161" spans="1:12" ht="18.95" customHeight="1">
      <c r="A161" s="240"/>
      <c r="B161" s="241"/>
      <c r="C161" s="241"/>
      <c r="D161" s="244" t="s">
        <v>45</v>
      </c>
      <c r="E161" s="370">
        <v>0.86718781684854396</v>
      </c>
      <c r="F161" s="371">
        <v>0.8883614075055235</v>
      </c>
      <c r="G161" s="371">
        <v>0.93570324156718032</v>
      </c>
      <c r="H161" s="371">
        <v>0.85348194443760006</v>
      </c>
      <c r="I161" s="371">
        <v>0.36767369426286695</v>
      </c>
      <c r="J161" s="371">
        <v>0</v>
      </c>
      <c r="K161" s="371">
        <v>0</v>
      </c>
      <c r="L161" s="372">
        <v>0</v>
      </c>
    </row>
    <row r="162" spans="1:12" ht="18.95" customHeight="1">
      <c r="A162" s="234" t="s">
        <v>441</v>
      </c>
      <c r="B162" s="235" t="s">
        <v>47</v>
      </c>
      <c r="C162" s="236" t="s">
        <v>180</v>
      </c>
      <c r="D162" s="239" t="s">
        <v>41</v>
      </c>
      <c r="E162" s="853">
        <v>37794820000</v>
      </c>
      <c r="F162" s="854">
        <v>34080768000</v>
      </c>
      <c r="G162" s="854">
        <v>24000</v>
      </c>
      <c r="H162" s="854">
        <v>3714028000</v>
      </c>
      <c r="I162" s="854">
        <v>0</v>
      </c>
      <c r="J162" s="855">
        <v>0</v>
      </c>
      <c r="K162" s="855">
        <v>0</v>
      </c>
      <c r="L162" s="866">
        <v>0</v>
      </c>
    </row>
    <row r="163" spans="1:12" ht="18.95" customHeight="1">
      <c r="A163" s="234"/>
      <c r="B163" s="235"/>
      <c r="C163" s="236"/>
      <c r="D163" s="239" t="s">
        <v>42</v>
      </c>
      <c r="E163" s="856">
        <v>47439814930.580002</v>
      </c>
      <c r="F163" s="848">
        <v>43658105809.770004</v>
      </c>
      <c r="G163" s="848">
        <v>18600</v>
      </c>
      <c r="H163" s="848">
        <v>3735983606</v>
      </c>
      <c r="I163" s="848">
        <v>45670944.810000002</v>
      </c>
      <c r="J163" s="848">
        <v>0</v>
      </c>
      <c r="K163" s="848">
        <v>0</v>
      </c>
      <c r="L163" s="857">
        <v>35970</v>
      </c>
    </row>
    <row r="164" spans="1:12" ht="18.95" customHeight="1">
      <c r="A164" s="234"/>
      <c r="B164" s="235"/>
      <c r="C164" s="236"/>
      <c r="D164" s="239" t="s">
        <v>43</v>
      </c>
      <c r="E164" s="856">
        <v>44619034494.479996</v>
      </c>
      <c r="F164" s="848">
        <v>41499132523.009995</v>
      </c>
      <c r="G164" s="848">
        <v>8651.7099999999991</v>
      </c>
      <c r="H164" s="848">
        <v>3097544628.5799994</v>
      </c>
      <c r="I164" s="848">
        <v>22322721.180000003</v>
      </c>
      <c r="J164" s="848">
        <v>0</v>
      </c>
      <c r="K164" s="848">
        <v>0</v>
      </c>
      <c r="L164" s="857">
        <v>25970</v>
      </c>
    </row>
    <row r="165" spans="1:12" ht="18.95" customHeight="1">
      <c r="A165" s="238"/>
      <c r="B165" s="236"/>
      <c r="C165" s="236"/>
      <c r="D165" s="239" t="s">
        <v>44</v>
      </c>
      <c r="E165" s="368">
        <v>1.1805595183276438</v>
      </c>
      <c r="F165" s="195">
        <v>1.2176701101046195</v>
      </c>
      <c r="G165" s="195">
        <v>0.36048791666666663</v>
      </c>
      <c r="H165" s="195">
        <v>0.83401219069430799</v>
      </c>
      <c r="I165" s="195">
        <v>0</v>
      </c>
      <c r="J165" s="195">
        <v>0</v>
      </c>
      <c r="K165" s="195">
        <v>0</v>
      </c>
      <c r="L165" s="369">
        <v>0</v>
      </c>
    </row>
    <row r="166" spans="1:12" ht="18.75" customHeight="1">
      <c r="A166" s="240"/>
      <c r="B166" s="241"/>
      <c r="C166" s="241"/>
      <c r="D166" s="245" t="s">
        <v>45</v>
      </c>
      <c r="E166" s="370">
        <v>0.94053980943585613</v>
      </c>
      <c r="F166" s="371">
        <v>0.95054816862263258</v>
      </c>
      <c r="G166" s="371">
        <v>0.46514569892473112</v>
      </c>
      <c r="H166" s="371">
        <v>0.82911087286500251</v>
      </c>
      <c r="I166" s="371">
        <v>0.48877292276012368</v>
      </c>
      <c r="J166" s="371">
        <v>0</v>
      </c>
      <c r="K166" s="371">
        <v>0</v>
      </c>
      <c r="L166" s="372">
        <v>0.72199054767862103</v>
      </c>
    </row>
    <row r="167" spans="1:12" ht="18.95" customHeight="1">
      <c r="A167" s="251" t="s">
        <v>425</v>
      </c>
      <c r="B167" s="247" t="s">
        <v>47</v>
      </c>
      <c r="C167" s="252" t="s">
        <v>426</v>
      </c>
      <c r="D167" s="249" t="s">
        <v>41</v>
      </c>
      <c r="E167" s="853">
        <v>1505117000</v>
      </c>
      <c r="F167" s="854">
        <v>908499000</v>
      </c>
      <c r="G167" s="854">
        <v>596000</v>
      </c>
      <c r="H167" s="854">
        <v>306213000</v>
      </c>
      <c r="I167" s="854">
        <v>84545000</v>
      </c>
      <c r="J167" s="855">
        <v>0</v>
      </c>
      <c r="K167" s="855">
        <v>0</v>
      </c>
      <c r="L167" s="866">
        <v>205264000</v>
      </c>
    </row>
    <row r="168" spans="1:12" ht="18.95" customHeight="1">
      <c r="A168" s="234"/>
      <c r="B168" s="235"/>
      <c r="C168" s="236" t="s">
        <v>427</v>
      </c>
      <c r="D168" s="239" t="s">
        <v>42</v>
      </c>
      <c r="E168" s="856">
        <v>2001864330.6200001</v>
      </c>
      <c r="F168" s="848">
        <v>911444639</v>
      </c>
      <c r="G168" s="848">
        <v>1175995.44</v>
      </c>
      <c r="H168" s="848">
        <v>503749474.08999985</v>
      </c>
      <c r="I168" s="848">
        <v>370630751.67000002</v>
      </c>
      <c r="J168" s="848">
        <v>0</v>
      </c>
      <c r="K168" s="848">
        <v>0</v>
      </c>
      <c r="L168" s="857">
        <v>214863470.42000002</v>
      </c>
    </row>
    <row r="169" spans="1:12" ht="18.95" customHeight="1">
      <c r="A169" s="234"/>
      <c r="B169" s="235"/>
      <c r="C169" s="236"/>
      <c r="D169" s="239" t="s">
        <v>43</v>
      </c>
      <c r="E169" s="856">
        <v>1640311338.1399996</v>
      </c>
      <c r="F169" s="848">
        <v>806060630.88000011</v>
      </c>
      <c r="G169" s="848">
        <v>664155.03999999992</v>
      </c>
      <c r="H169" s="848">
        <v>381043798.68999958</v>
      </c>
      <c r="I169" s="848">
        <v>259345925.02000001</v>
      </c>
      <c r="J169" s="848">
        <v>0</v>
      </c>
      <c r="K169" s="848">
        <v>0</v>
      </c>
      <c r="L169" s="857">
        <v>193196828.50999993</v>
      </c>
    </row>
    <row r="170" spans="1:12" ht="18.95" customHeight="1">
      <c r="A170" s="234"/>
      <c r="B170" s="236"/>
      <c r="C170" s="236"/>
      <c r="D170" s="239" t="s">
        <v>44</v>
      </c>
      <c r="E170" s="368">
        <v>1.0898231420813129</v>
      </c>
      <c r="F170" s="195">
        <v>0.88724437878302576</v>
      </c>
      <c r="G170" s="195">
        <v>1.1143540939597314</v>
      </c>
      <c r="H170" s="195">
        <v>1.2443749895987419</v>
      </c>
      <c r="I170" s="195">
        <v>3.0675489386717136</v>
      </c>
      <c r="J170" s="195">
        <v>0</v>
      </c>
      <c r="K170" s="195">
        <v>0</v>
      </c>
      <c r="L170" s="369">
        <v>0.94121145700171449</v>
      </c>
    </row>
    <row r="171" spans="1:12" ht="18.95" customHeight="1">
      <c r="A171" s="240"/>
      <c r="B171" s="241"/>
      <c r="C171" s="241"/>
      <c r="D171" s="244" t="s">
        <v>45</v>
      </c>
      <c r="E171" s="370">
        <v>0.81939186040243628</v>
      </c>
      <c r="F171" s="371">
        <v>0.88437695103937097</v>
      </c>
      <c r="G171" s="371">
        <v>0.56475987696006713</v>
      </c>
      <c r="H171" s="371">
        <v>0.75641527840468237</v>
      </c>
      <c r="I171" s="371">
        <v>0.69974205823836999</v>
      </c>
      <c r="J171" s="371">
        <v>0</v>
      </c>
      <c r="K171" s="371">
        <v>0</v>
      </c>
      <c r="L171" s="372">
        <v>0.89916088636357006</v>
      </c>
    </row>
    <row r="172" spans="1:12" ht="18.95" customHeight="1">
      <c r="A172" s="234" t="s">
        <v>428</v>
      </c>
      <c r="B172" s="235" t="s">
        <v>47</v>
      </c>
      <c r="C172" s="236" t="s">
        <v>429</v>
      </c>
      <c r="D172" s="239" t="s">
        <v>41</v>
      </c>
      <c r="E172" s="853">
        <v>2501951000</v>
      </c>
      <c r="F172" s="854">
        <v>1559510000</v>
      </c>
      <c r="G172" s="854">
        <v>8302000</v>
      </c>
      <c r="H172" s="854">
        <v>314445000</v>
      </c>
      <c r="I172" s="854">
        <v>600278000</v>
      </c>
      <c r="J172" s="855">
        <v>0</v>
      </c>
      <c r="K172" s="855">
        <v>0</v>
      </c>
      <c r="L172" s="866">
        <v>19416000</v>
      </c>
    </row>
    <row r="173" spans="1:12" ht="18.95" customHeight="1">
      <c r="A173" s="234"/>
      <c r="B173" s="235"/>
      <c r="C173" s="236" t="s">
        <v>430</v>
      </c>
      <c r="D173" s="239" t="s">
        <v>42</v>
      </c>
      <c r="E173" s="856">
        <v>2891328263.25</v>
      </c>
      <c r="F173" s="848">
        <v>1820432797.55</v>
      </c>
      <c r="G173" s="848">
        <v>8208219</v>
      </c>
      <c r="H173" s="848">
        <v>315789709.44999999</v>
      </c>
      <c r="I173" s="848">
        <v>702588666.25</v>
      </c>
      <c r="J173" s="848">
        <v>0</v>
      </c>
      <c r="K173" s="848">
        <v>0</v>
      </c>
      <c r="L173" s="857">
        <v>44308871</v>
      </c>
    </row>
    <row r="174" spans="1:12" ht="18.95" customHeight="1">
      <c r="A174" s="234"/>
      <c r="B174" s="235"/>
      <c r="C174" s="236"/>
      <c r="D174" s="239" t="s">
        <v>43</v>
      </c>
      <c r="E174" s="856">
        <v>2274307348.3700004</v>
      </c>
      <c r="F174" s="848">
        <v>1658509092.01</v>
      </c>
      <c r="G174" s="848">
        <v>7481750.3800000008</v>
      </c>
      <c r="H174" s="848">
        <v>241449691.92000023</v>
      </c>
      <c r="I174" s="848">
        <v>339948588.37</v>
      </c>
      <c r="J174" s="848">
        <v>0</v>
      </c>
      <c r="K174" s="848">
        <v>0</v>
      </c>
      <c r="L174" s="857">
        <v>26918225.690000001</v>
      </c>
    </row>
    <row r="175" spans="1:12" ht="18.95" customHeight="1">
      <c r="A175" s="238"/>
      <c r="B175" s="236"/>
      <c r="C175" s="236"/>
      <c r="D175" s="239" t="s">
        <v>44</v>
      </c>
      <c r="E175" s="368">
        <v>0.90901354517734378</v>
      </c>
      <c r="F175" s="195">
        <v>1.0634808959288495</v>
      </c>
      <c r="G175" s="195">
        <v>0.90119855215610711</v>
      </c>
      <c r="H175" s="195">
        <v>0.76785985441015192</v>
      </c>
      <c r="I175" s="195">
        <v>0.56631858633832988</v>
      </c>
      <c r="J175" s="195">
        <v>0</v>
      </c>
      <c r="K175" s="195">
        <v>0</v>
      </c>
      <c r="L175" s="369">
        <v>1.3863939889781625</v>
      </c>
    </row>
    <row r="176" spans="1:12" ht="18.95" customHeight="1">
      <c r="A176" s="240"/>
      <c r="B176" s="241"/>
      <c r="C176" s="241"/>
      <c r="D176" s="245" t="s">
        <v>45</v>
      </c>
      <c r="E176" s="370">
        <v>0.78659603521239863</v>
      </c>
      <c r="F176" s="371">
        <v>0.9110520829124138</v>
      </c>
      <c r="G176" s="371">
        <v>0.91149497595032503</v>
      </c>
      <c r="H176" s="371">
        <v>0.76459012024338857</v>
      </c>
      <c r="I176" s="371">
        <v>0.48385151184468028</v>
      </c>
      <c r="J176" s="371">
        <v>0</v>
      </c>
      <c r="K176" s="371">
        <v>0</v>
      </c>
      <c r="L176" s="372">
        <v>0.60751323792474876</v>
      </c>
    </row>
    <row r="177" spans="1:12" ht="18.95" customHeight="1">
      <c r="A177" s="234" t="s">
        <v>431</v>
      </c>
      <c r="B177" s="235" t="s">
        <v>47</v>
      </c>
      <c r="C177" s="236" t="s">
        <v>432</v>
      </c>
      <c r="D177" s="250" t="s">
        <v>41</v>
      </c>
      <c r="E177" s="853">
        <v>112172000</v>
      </c>
      <c r="F177" s="854">
        <v>106443000</v>
      </c>
      <c r="G177" s="854">
        <v>56000</v>
      </c>
      <c r="H177" s="854">
        <v>16000</v>
      </c>
      <c r="I177" s="854">
        <v>645000</v>
      </c>
      <c r="J177" s="855">
        <v>0</v>
      </c>
      <c r="K177" s="855">
        <v>0</v>
      </c>
      <c r="L177" s="866">
        <v>5012000</v>
      </c>
    </row>
    <row r="178" spans="1:12" ht="18.95" customHeight="1">
      <c r="A178" s="238"/>
      <c r="B178" s="236"/>
      <c r="C178" s="236" t="s">
        <v>433</v>
      </c>
      <c r="D178" s="239" t="s">
        <v>42</v>
      </c>
      <c r="E178" s="856">
        <v>113183718.13</v>
      </c>
      <c r="F178" s="848">
        <v>107277718.13</v>
      </c>
      <c r="G178" s="848">
        <v>36000</v>
      </c>
      <c r="H178" s="848">
        <v>268200</v>
      </c>
      <c r="I178" s="848">
        <v>589800</v>
      </c>
      <c r="J178" s="848">
        <v>0</v>
      </c>
      <c r="K178" s="848">
        <v>0</v>
      </c>
      <c r="L178" s="857">
        <v>5012000</v>
      </c>
    </row>
    <row r="179" spans="1:12" ht="18.95" customHeight="1">
      <c r="A179" s="238"/>
      <c r="B179" s="236"/>
      <c r="C179" s="236" t="s">
        <v>434</v>
      </c>
      <c r="D179" s="239" t="s">
        <v>43</v>
      </c>
      <c r="E179" s="856">
        <v>108931398.33999999</v>
      </c>
      <c r="F179" s="848">
        <v>105110596.84999999</v>
      </c>
      <c r="G179" s="848">
        <v>15890.77</v>
      </c>
      <c r="H179" s="848">
        <v>136425.72</v>
      </c>
      <c r="I179" s="848">
        <v>589800</v>
      </c>
      <c r="J179" s="848">
        <v>0</v>
      </c>
      <c r="K179" s="848">
        <v>0</v>
      </c>
      <c r="L179" s="857">
        <v>3078685</v>
      </c>
    </row>
    <row r="180" spans="1:12" ht="18.95" customHeight="1">
      <c r="A180" s="238"/>
      <c r="B180" s="236"/>
      <c r="C180" s="236" t="s">
        <v>435</v>
      </c>
      <c r="D180" s="239" t="s">
        <v>44</v>
      </c>
      <c r="E180" s="368">
        <v>0.97111042274364356</v>
      </c>
      <c r="F180" s="195">
        <v>0.98748247277885814</v>
      </c>
      <c r="G180" s="195">
        <v>0.28376374999999998</v>
      </c>
      <c r="H180" s="846">
        <v>8.5266075000000008</v>
      </c>
      <c r="I180" s="195">
        <v>0.91441860465116276</v>
      </c>
      <c r="J180" s="195">
        <v>0</v>
      </c>
      <c r="K180" s="195">
        <v>0</v>
      </c>
      <c r="L180" s="369">
        <v>0.61426276935355151</v>
      </c>
    </row>
    <row r="181" spans="1:12" ht="18.95" customHeight="1">
      <c r="A181" s="240"/>
      <c r="B181" s="241"/>
      <c r="C181" s="241"/>
      <c r="D181" s="244" t="s">
        <v>45</v>
      </c>
      <c r="E181" s="370">
        <v>0.96242993373732522</v>
      </c>
      <c r="F181" s="371">
        <v>0.97979896181820469</v>
      </c>
      <c r="G181" s="371">
        <v>0.4414102777777778</v>
      </c>
      <c r="H181" s="371">
        <v>0.50867158836689041</v>
      </c>
      <c r="I181" s="371">
        <v>1</v>
      </c>
      <c r="J181" s="371">
        <v>0</v>
      </c>
      <c r="K181" s="371">
        <v>0</v>
      </c>
      <c r="L181" s="372">
        <v>0.61426276935355151</v>
      </c>
    </row>
    <row r="182" spans="1:12" ht="18.95" customHeight="1">
      <c r="A182" s="234" t="s">
        <v>436</v>
      </c>
      <c r="B182" s="235" t="s">
        <v>47</v>
      </c>
      <c r="C182" s="236" t="s">
        <v>437</v>
      </c>
      <c r="D182" s="237" t="s">
        <v>41</v>
      </c>
      <c r="E182" s="853">
        <v>258313000</v>
      </c>
      <c r="F182" s="854">
        <v>212937000</v>
      </c>
      <c r="G182" s="854">
        <v>26128000</v>
      </c>
      <c r="H182" s="854">
        <v>19248000</v>
      </c>
      <c r="I182" s="854">
        <v>0</v>
      </c>
      <c r="J182" s="855">
        <v>0</v>
      </c>
      <c r="K182" s="855">
        <v>0</v>
      </c>
      <c r="L182" s="866">
        <v>0</v>
      </c>
    </row>
    <row r="183" spans="1:12" ht="18.95" customHeight="1">
      <c r="A183" s="238"/>
      <c r="B183" s="236"/>
      <c r="C183" s="236"/>
      <c r="D183" s="239" t="s">
        <v>42</v>
      </c>
      <c r="E183" s="856">
        <v>271157733.06</v>
      </c>
      <c r="F183" s="848">
        <v>224183317</v>
      </c>
      <c r="G183" s="848">
        <v>25789043</v>
      </c>
      <c r="H183" s="848">
        <v>18727334.079999998</v>
      </c>
      <c r="I183" s="848">
        <v>1500000</v>
      </c>
      <c r="J183" s="848">
        <v>0</v>
      </c>
      <c r="K183" s="848">
        <v>0</v>
      </c>
      <c r="L183" s="857">
        <v>958038.98</v>
      </c>
    </row>
    <row r="184" spans="1:12" ht="18.95" customHeight="1">
      <c r="A184" s="238"/>
      <c r="B184" s="236"/>
      <c r="C184" s="236"/>
      <c r="D184" s="239" t="s">
        <v>43</v>
      </c>
      <c r="E184" s="856">
        <v>251748032.59</v>
      </c>
      <c r="F184" s="848">
        <v>216432816.25</v>
      </c>
      <c r="G184" s="848">
        <v>20340441.330000002</v>
      </c>
      <c r="H184" s="848">
        <v>14037500.220000001</v>
      </c>
      <c r="I184" s="848">
        <v>0</v>
      </c>
      <c r="J184" s="848">
        <v>0</v>
      </c>
      <c r="K184" s="848">
        <v>0</v>
      </c>
      <c r="L184" s="857">
        <v>937274.79</v>
      </c>
    </row>
    <row r="185" spans="1:12" ht="19.5" customHeight="1">
      <c r="A185" s="238"/>
      <c r="B185" s="236"/>
      <c r="C185" s="236"/>
      <c r="D185" s="239" t="s">
        <v>44</v>
      </c>
      <c r="E185" s="368">
        <v>0.97458522254009672</v>
      </c>
      <c r="F185" s="195">
        <v>1.0164171386372496</v>
      </c>
      <c r="G185" s="195">
        <v>0.77849209009491738</v>
      </c>
      <c r="H185" s="195">
        <v>0.72929656172069834</v>
      </c>
      <c r="I185" s="195">
        <v>0</v>
      </c>
      <c r="J185" s="195">
        <v>0</v>
      </c>
      <c r="K185" s="195">
        <v>0</v>
      </c>
      <c r="L185" s="369">
        <v>0</v>
      </c>
    </row>
    <row r="186" spans="1:12" ht="18.75" customHeight="1">
      <c r="A186" s="240"/>
      <c r="B186" s="241"/>
      <c r="C186" s="241"/>
      <c r="D186" s="244" t="s">
        <v>45</v>
      </c>
      <c r="E186" s="370">
        <v>0.92841915201546121</v>
      </c>
      <c r="F186" s="371">
        <v>0.96542784336623944</v>
      </c>
      <c r="G186" s="371">
        <v>0.78872416204044493</v>
      </c>
      <c r="H186" s="371">
        <v>0.74957279877820182</v>
      </c>
      <c r="I186" s="371">
        <v>0</v>
      </c>
      <c r="J186" s="371">
        <v>0</v>
      </c>
      <c r="K186" s="371">
        <v>0</v>
      </c>
      <c r="L186" s="372">
        <v>0.97832636204426682</v>
      </c>
    </row>
    <row r="187" spans="1:12" s="94" customFormat="1" ht="8.25" customHeight="1">
      <c r="A187" s="1617"/>
      <c r="B187" s="1618"/>
      <c r="C187" s="1618"/>
      <c r="D187" s="1619"/>
      <c r="E187" s="1619"/>
      <c r="F187" s="1619"/>
      <c r="G187" s="1620"/>
      <c r="H187" s="1620"/>
      <c r="I187" s="1620"/>
      <c r="J187" s="1620"/>
      <c r="K187" s="1620"/>
      <c r="L187" s="1620"/>
    </row>
    <row r="188" spans="1:12" s="94" customFormat="1" ht="15.75" customHeight="1">
      <c r="A188" s="1617" t="s">
        <v>771</v>
      </c>
      <c r="B188" s="1618"/>
      <c r="C188" s="1618"/>
      <c r="D188" s="1619"/>
      <c r="E188" s="1619"/>
      <c r="F188" s="1619"/>
      <c r="G188" s="1620"/>
      <c r="H188" s="1620"/>
      <c r="I188" s="1620"/>
      <c r="J188" s="1620"/>
      <c r="K188" s="1620"/>
      <c r="L188" s="1620"/>
    </row>
    <row r="189" spans="1:12" s="94" customFormat="1" ht="18.75" customHeight="1">
      <c r="A189" s="1617"/>
      <c r="B189" s="1618"/>
      <c r="C189" s="1618"/>
      <c r="D189" s="1619"/>
      <c r="E189" s="1619"/>
      <c r="F189" s="1619"/>
      <c r="G189" s="1620"/>
      <c r="H189" s="1620"/>
      <c r="I189" s="1620"/>
      <c r="J189" s="1620"/>
      <c r="K189" s="1620"/>
      <c r="L189" s="1620"/>
    </row>
    <row r="190" spans="1:12">
      <c r="E190" s="254"/>
      <c r="F190" s="254"/>
      <c r="G190" s="254"/>
      <c r="H190" s="254"/>
      <c r="I190" s="254"/>
      <c r="J190" s="254"/>
      <c r="K190" s="254"/>
      <c r="L190" s="254"/>
    </row>
    <row r="194" spans="8:10">
      <c r="H194" s="243"/>
      <c r="I194" s="243"/>
      <c r="J194" s="243"/>
    </row>
    <row r="195" spans="8:10">
      <c r="H195" s="373"/>
      <c r="I195" s="374"/>
      <c r="J195" s="243"/>
    </row>
  </sheetData>
  <mergeCells count="3">
    <mergeCell ref="A187:L187"/>
    <mergeCell ref="A188:L188"/>
    <mergeCell ref="A189:L189"/>
  </mergeCells>
  <phoneticPr fontId="5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28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6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showGridLines="0" view="pageBreakPreview" topLeftCell="A244" zoomScale="60" zoomScaleNormal="75" workbookViewId="0">
      <selection activeCell="F445" sqref="F445:F446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5" ht="15.75" customHeight="1">
      <c r="A1" s="1" t="s">
        <v>0</v>
      </c>
    </row>
    <row r="2" spans="1:15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5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5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15" ht="15.95" customHeight="1">
      <c r="A6" s="22"/>
      <c r="B6" s="23"/>
      <c r="C6" s="24" t="s">
        <v>439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15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15" ht="15.95" customHeight="1">
      <c r="A8" s="22"/>
      <c r="B8" s="23"/>
      <c r="C8" s="34" t="s">
        <v>731</v>
      </c>
      <c r="D8" s="35"/>
      <c r="E8" s="36" t="s">
        <v>4</v>
      </c>
      <c r="F8" s="27" t="s">
        <v>20</v>
      </c>
      <c r="G8" s="28"/>
      <c r="H8" s="37" t="s">
        <v>21</v>
      </c>
      <c r="I8" s="30" t="s">
        <v>22</v>
      </c>
      <c r="J8" s="31" t="s">
        <v>4</v>
      </c>
      <c r="K8" s="30" t="s">
        <v>23</v>
      </c>
      <c r="L8" s="31" t="s">
        <v>24</v>
      </c>
      <c r="M8" s="31" t="s">
        <v>25</v>
      </c>
    </row>
    <row r="9" spans="1:15" ht="15.95" customHeight="1">
      <c r="A9" s="22"/>
      <c r="B9" s="23"/>
      <c r="C9" s="34" t="s">
        <v>26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27</v>
      </c>
      <c r="J9" s="31"/>
      <c r="K9" s="30" t="s">
        <v>28</v>
      </c>
      <c r="L9" s="31" t="s">
        <v>4</v>
      </c>
      <c r="M9" s="31" t="s">
        <v>29</v>
      </c>
    </row>
    <row r="10" spans="1:15" ht="15.95" customHeight="1">
      <c r="A10" s="22"/>
      <c r="B10" s="23"/>
      <c r="C10" s="34" t="s">
        <v>30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15" ht="9.9499999999999993" customHeight="1">
      <c r="A11" s="49"/>
      <c r="B11" s="50"/>
      <c r="C11" s="51" t="s">
        <v>31</v>
      </c>
      <c r="D11" s="52"/>
      <c r="E11" s="53" t="s">
        <v>32</v>
      </c>
      <c r="F11" s="1622" t="s">
        <v>33</v>
      </c>
      <c r="G11" s="1623"/>
      <c r="H11" s="54" t="s">
        <v>34</v>
      </c>
      <c r="I11" s="55" t="s">
        <v>35</v>
      </c>
      <c r="J11" s="56" t="s">
        <v>36</v>
      </c>
      <c r="K11" s="57" t="s">
        <v>37</v>
      </c>
      <c r="L11" s="58" t="s">
        <v>38</v>
      </c>
      <c r="M11" s="58" t="s">
        <v>39</v>
      </c>
    </row>
    <row r="12" spans="1:15" ht="18.399999999999999" customHeight="1">
      <c r="A12" s="22"/>
      <c r="B12" s="23"/>
      <c r="C12" s="59" t="s">
        <v>40</v>
      </c>
      <c r="D12" s="60" t="s">
        <v>41</v>
      </c>
      <c r="E12" s="858">
        <v>416234520000</v>
      </c>
      <c r="F12" s="859">
        <v>222579619000</v>
      </c>
      <c r="G12" s="860" t="s">
        <v>4</v>
      </c>
      <c r="H12" s="859">
        <v>28476092000</v>
      </c>
      <c r="I12" s="859">
        <v>81440065000</v>
      </c>
      <c r="J12" s="859">
        <v>21783880000</v>
      </c>
      <c r="K12" s="859">
        <v>29199900000</v>
      </c>
      <c r="L12" s="859">
        <v>22207223000</v>
      </c>
      <c r="M12" s="861">
        <v>10547741000</v>
      </c>
      <c r="N12" s="62"/>
      <c r="O12" s="62"/>
    </row>
    <row r="13" spans="1:15" ht="18.399999999999999" customHeight="1">
      <c r="A13" s="22"/>
      <c r="B13" s="23"/>
      <c r="C13" s="63"/>
      <c r="D13" s="64" t="s">
        <v>42</v>
      </c>
      <c r="E13" s="862">
        <v>416234520000.00006</v>
      </c>
      <c r="F13" s="859">
        <v>229387943247.39001</v>
      </c>
      <c r="G13" s="860" t="s">
        <v>4</v>
      </c>
      <c r="H13" s="859">
        <v>28164637529.399998</v>
      </c>
      <c r="I13" s="859">
        <v>79704564116.940018</v>
      </c>
      <c r="J13" s="859">
        <v>20235499614.27</v>
      </c>
      <c r="K13" s="859">
        <v>28081994163</v>
      </c>
      <c r="L13" s="859">
        <v>21747223000</v>
      </c>
      <c r="M13" s="863">
        <v>8912658329</v>
      </c>
      <c r="N13" s="62"/>
      <c r="O13" s="62"/>
    </row>
    <row r="14" spans="1:15" ht="18.399999999999999" customHeight="1">
      <c r="A14" s="22"/>
      <c r="B14" s="23"/>
      <c r="C14" s="65" t="s">
        <v>4</v>
      </c>
      <c r="D14" s="64" t="s">
        <v>43</v>
      </c>
      <c r="E14" s="862">
        <v>368989937380.78003</v>
      </c>
      <c r="F14" s="859">
        <v>212245126171.78</v>
      </c>
      <c r="G14" s="860" t="s">
        <v>4</v>
      </c>
      <c r="H14" s="859">
        <v>26063942706.709999</v>
      </c>
      <c r="I14" s="859">
        <v>66974529658.000031</v>
      </c>
      <c r="J14" s="859">
        <v>10741544405.150002</v>
      </c>
      <c r="K14" s="859">
        <v>26413986211.220001</v>
      </c>
      <c r="L14" s="859">
        <v>20603125114.390003</v>
      </c>
      <c r="M14" s="863">
        <v>5947683113.5299988</v>
      </c>
      <c r="N14" s="62"/>
      <c r="O14" s="62"/>
    </row>
    <row r="15" spans="1:15" ht="18.399999999999999" customHeight="1">
      <c r="A15" s="22"/>
      <c r="B15" s="23"/>
      <c r="C15" s="63"/>
      <c r="D15" s="64" t="s">
        <v>44</v>
      </c>
      <c r="E15" s="355">
        <v>0.88649528006658374</v>
      </c>
      <c r="F15" s="355">
        <v>0.95356945584393327</v>
      </c>
      <c r="G15" s="259"/>
      <c r="H15" s="355">
        <v>0.91529212318565334</v>
      </c>
      <c r="I15" s="355">
        <v>0.82237814591626412</v>
      </c>
      <c r="J15" s="355">
        <v>0.49309601435327416</v>
      </c>
      <c r="K15" s="355">
        <v>0.90459166679406444</v>
      </c>
      <c r="L15" s="355">
        <v>0.92776684029290846</v>
      </c>
      <c r="M15" s="356">
        <v>0.56388217283018216</v>
      </c>
      <c r="N15" s="62"/>
      <c r="O15" s="62"/>
    </row>
    <row r="16" spans="1:15" ht="18.399999999999999" customHeight="1">
      <c r="A16" s="66"/>
      <c r="B16" s="67"/>
      <c r="C16" s="68"/>
      <c r="D16" s="64" t="s">
        <v>45</v>
      </c>
      <c r="E16" s="357">
        <v>0.88649528006658351</v>
      </c>
      <c r="F16" s="357">
        <v>0.92526713988135878</v>
      </c>
      <c r="G16" s="259"/>
      <c r="H16" s="357">
        <v>0.92541374549922173</v>
      </c>
      <c r="I16" s="357">
        <v>0.8402847490607579</v>
      </c>
      <c r="J16" s="357">
        <v>0.53082674556624754</v>
      </c>
      <c r="K16" s="357">
        <v>0.9406022256789115</v>
      </c>
      <c r="L16" s="357">
        <v>0.94739108135277794</v>
      </c>
      <c r="M16" s="358">
        <v>0.66732986882010636</v>
      </c>
      <c r="N16" s="62"/>
      <c r="O16" s="62"/>
    </row>
    <row r="17" spans="1:15" ht="18.399999999999999" customHeight="1">
      <c r="A17" s="69" t="s">
        <v>46</v>
      </c>
      <c r="B17" s="70" t="s">
        <v>47</v>
      </c>
      <c r="C17" s="71" t="s">
        <v>48</v>
      </c>
      <c r="D17" s="72" t="s">
        <v>41</v>
      </c>
      <c r="E17" s="864">
        <v>199882000</v>
      </c>
      <c r="F17" s="854">
        <v>30000000</v>
      </c>
      <c r="G17" s="865"/>
      <c r="H17" s="854">
        <v>857000</v>
      </c>
      <c r="I17" s="854">
        <v>155004000</v>
      </c>
      <c r="J17" s="854">
        <v>14021000</v>
      </c>
      <c r="K17" s="854">
        <v>0</v>
      </c>
      <c r="L17" s="854">
        <v>0</v>
      </c>
      <c r="M17" s="866">
        <v>0</v>
      </c>
      <c r="N17" s="62"/>
      <c r="O17" s="62"/>
    </row>
    <row r="18" spans="1:15" ht="18.399999999999999" customHeight="1">
      <c r="A18" s="74"/>
      <c r="B18" s="70"/>
      <c r="C18" s="71" t="s">
        <v>4</v>
      </c>
      <c r="D18" s="75" t="s">
        <v>42</v>
      </c>
      <c r="E18" s="864">
        <v>197682000</v>
      </c>
      <c r="F18" s="864">
        <v>30000000</v>
      </c>
      <c r="G18" s="864"/>
      <c r="H18" s="864">
        <v>857000</v>
      </c>
      <c r="I18" s="864">
        <v>160465000</v>
      </c>
      <c r="J18" s="864">
        <v>6360000</v>
      </c>
      <c r="K18" s="864">
        <v>0</v>
      </c>
      <c r="L18" s="864">
        <v>0</v>
      </c>
      <c r="M18" s="867">
        <v>0</v>
      </c>
      <c r="N18" s="62"/>
      <c r="O18" s="62"/>
    </row>
    <row r="19" spans="1:15" ht="18.399999999999999" customHeight="1">
      <c r="A19" s="74"/>
      <c r="B19" s="70"/>
      <c r="C19" s="71" t="s">
        <v>4</v>
      </c>
      <c r="D19" s="75" t="s">
        <v>43</v>
      </c>
      <c r="E19" s="864">
        <v>169840684.93000001</v>
      </c>
      <c r="F19" s="864">
        <v>25985000</v>
      </c>
      <c r="G19" s="864"/>
      <c r="H19" s="864">
        <v>624032.30999999994</v>
      </c>
      <c r="I19" s="864">
        <v>140488514.74000001</v>
      </c>
      <c r="J19" s="864">
        <v>2743137.88</v>
      </c>
      <c r="K19" s="864">
        <v>0</v>
      </c>
      <c r="L19" s="864">
        <v>0</v>
      </c>
      <c r="M19" s="867">
        <v>0</v>
      </c>
      <c r="N19" s="62"/>
      <c r="O19" s="62"/>
    </row>
    <row r="20" spans="1:15" ht="18.399999999999999" customHeight="1">
      <c r="A20" s="74"/>
      <c r="B20" s="70"/>
      <c r="C20" s="71" t="s">
        <v>4</v>
      </c>
      <c r="D20" s="75" t="s">
        <v>44</v>
      </c>
      <c r="E20" s="259">
        <v>0.84970475045276717</v>
      </c>
      <c r="F20" s="259">
        <v>0.86616666666666664</v>
      </c>
      <c r="G20" s="259"/>
      <c r="H20" s="259">
        <v>0.72815905484247367</v>
      </c>
      <c r="I20" s="259">
        <v>0.90635412466775056</v>
      </c>
      <c r="J20" s="259">
        <v>0.19564495257114328</v>
      </c>
      <c r="K20" s="259">
        <v>0</v>
      </c>
      <c r="L20" s="259">
        <v>0</v>
      </c>
      <c r="M20" s="359">
        <v>0</v>
      </c>
      <c r="N20" s="62"/>
      <c r="O20" s="62"/>
    </row>
    <row r="21" spans="1:15" s="23" customFormat="1" ht="18.399999999999999" customHeight="1">
      <c r="A21" s="76"/>
      <c r="B21" s="77"/>
      <c r="C21" s="78" t="s">
        <v>4</v>
      </c>
      <c r="D21" s="79" t="s">
        <v>45</v>
      </c>
      <c r="E21" s="260">
        <v>0.85916110182009497</v>
      </c>
      <c r="F21" s="260">
        <v>0.86616666666666664</v>
      </c>
      <c r="G21" s="260"/>
      <c r="H21" s="260">
        <v>0.72815905484247367</v>
      </c>
      <c r="I21" s="260">
        <v>0.87550876976287673</v>
      </c>
      <c r="J21" s="260">
        <v>0.43131098742138363</v>
      </c>
      <c r="K21" s="260">
        <v>0</v>
      </c>
      <c r="L21" s="260">
        <v>0</v>
      </c>
      <c r="M21" s="360">
        <v>0</v>
      </c>
      <c r="N21" s="62"/>
      <c r="O21" s="62"/>
    </row>
    <row r="22" spans="1:15" ht="18.399999999999999" customHeight="1">
      <c r="A22" s="69" t="s">
        <v>49</v>
      </c>
      <c r="B22" s="70" t="s">
        <v>47</v>
      </c>
      <c r="C22" s="71" t="s">
        <v>50</v>
      </c>
      <c r="D22" s="80" t="s">
        <v>41</v>
      </c>
      <c r="E22" s="864">
        <v>575563000</v>
      </c>
      <c r="F22" s="854">
        <v>0</v>
      </c>
      <c r="G22" s="865"/>
      <c r="H22" s="854">
        <v>101951000</v>
      </c>
      <c r="I22" s="854">
        <v>399320000</v>
      </c>
      <c r="J22" s="854">
        <v>74292000</v>
      </c>
      <c r="K22" s="854">
        <v>0</v>
      </c>
      <c r="L22" s="854">
        <v>0</v>
      </c>
      <c r="M22" s="866">
        <v>0</v>
      </c>
      <c r="N22" s="62"/>
      <c r="O22" s="62"/>
    </row>
    <row r="23" spans="1:15" ht="18.399999999999999" customHeight="1">
      <c r="A23" s="74"/>
      <c r="B23" s="70"/>
      <c r="C23" s="71" t="s">
        <v>4</v>
      </c>
      <c r="D23" s="80" t="s">
        <v>42</v>
      </c>
      <c r="E23" s="864">
        <v>533919000</v>
      </c>
      <c r="F23" s="864">
        <v>0</v>
      </c>
      <c r="G23" s="864"/>
      <c r="H23" s="864">
        <v>101951000</v>
      </c>
      <c r="I23" s="864">
        <v>386820000</v>
      </c>
      <c r="J23" s="864">
        <v>45148000</v>
      </c>
      <c r="K23" s="864">
        <v>0</v>
      </c>
      <c r="L23" s="864">
        <v>0</v>
      </c>
      <c r="M23" s="867">
        <v>0</v>
      </c>
      <c r="N23" s="62"/>
      <c r="O23" s="62"/>
    </row>
    <row r="24" spans="1:15" ht="18.399999999999999" customHeight="1">
      <c r="A24" s="74"/>
      <c r="B24" s="70"/>
      <c r="C24" s="71" t="s">
        <v>4</v>
      </c>
      <c r="D24" s="80" t="s">
        <v>43</v>
      </c>
      <c r="E24" s="864">
        <v>419583696.93999994</v>
      </c>
      <c r="F24" s="864">
        <v>0</v>
      </c>
      <c r="G24" s="864"/>
      <c r="H24" s="864">
        <v>96060016.269999996</v>
      </c>
      <c r="I24" s="864">
        <v>297594360.87999994</v>
      </c>
      <c r="J24" s="864">
        <v>25929319.789999999</v>
      </c>
      <c r="K24" s="864">
        <v>0</v>
      </c>
      <c r="L24" s="864">
        <v>0</v>
      </c>
      <c r="M24" s="867">
        <v>0</v>
      </c>
      <c r="N24" s="62"/>
      <c r="O24" s="62"/>
    </row>
    <row r="25" spans="1:15" ht="18.399999999999999" customHeight="1">
      <c r="A25" s="74"/>
      <c r="B25" s="70"/>
      <c r="C25" s="71" t="s">
        <v>4</v>
      </c>
      <c r="D25" s="80" t="s">
        <v>44</v>
      </c>
      <c r="E25" s="259">
        <v>0.7289969941431258</v>
      </c>
      <c r="F25" s="259">
        <v>0</v>
      </c>
      <c r="G25" s="259"/>
      <c r="H25" s="259">
        <v>0.94221749928887399</v>
      </c>
      <c r="I25" s="259">
        <v>0.74525283201442438</v>
      </c>
      <c r="J25" s="259">
        <v>0.34901900325741669</v>
      </c>
      <c r="K25" s="259">
        <v>0</v>
      </c>
      <c r="L25" s="259">
        <v>0</v>
      </c>
      <c r="M25" s="359">
        <v>0</v>
      </c>
      <c r="N25" s="62"/>
      <c r="O25" s="62"/>
    </row>
    <row r="26" spans="1:15" ht="18.399999999999999" customHeight="1">
      <c r="A26" s="76"/>
      <c r="B26" s="77"/>
      <c r="C26" s="78" t="s">
        <v>4</v>
      </c>
      <c r="D26" s="80" t="s">
        <v>45</v>
      </c>
      <c r="E26" s="260">
        <v>0.78585646313392099</v>
      </c>
      <c r="F26" s="260">
        <v>0</v>
      </c>
      <c r="G26" s="260"/>
      <c r="H26" s="260">
        <v>0.94221749928887399</v>
      </c>
      <c r="I26" s="260">
        <v>0.76933550716095322</v>
      </c>
      <c r="J26" s="260">
        <v>0.57431823757420042</v>
      </c>
      <c r="K26" s="260">
        <v>0</v>
      </c>
      <c r="L26" s="260">
        <v>0</v>
      </c>
      <c r="M26" s="360">
        <v>0</v>
      </c>
      <c r="N26" s="62"/>
      <c r="O26" s="62"/>
    </row>
    <row r="27" spans="1:15" ht="18.399999999999999" customHeight="1">
      <c r="A27" s="69" t="s">
        <v>51</v>
      </c>
      <c r="B27" s="70" t="s">
        <v>47</v>
      </c>
      <c r="C27" s="71" t="s">
        <v>52</v>
      </c>
      <c r="D27" s="81" t="s">
        <v>41</v>
      </c>
      <c r="E27" s="864">
        <v>220232000</v>
      </c>
      <c r="F27" s="854">
        <v>100500000</v>
      </c>
      <c r="G27" s="865"/>
      <c r="H27" s="854">
        <v>23251000</v>
      </c>
      <c r="I27" s="854">
        <v>94381000</v>
      </c>
      <c r="J27" s="854">
        <v>2100000</v>
      </c>
      <c r="K27" s="854">
        <v>0</v>
      </c>
      <c r="L27" s="854">
        <v>0</v>
      </c>
      <c r="M27" s="866">
        <v>0</v>
      </c>
      <c r="N27" s="62"/>
      <c r="O27" s="62"/>
    </row>
    <row r="28" spans="1:15" ht="18.399999999999999" customHeight="1">
      <c r="A28" s="74"/>
      <c r="B28" s="70"/>
      <c r="C28" s="71" t="s">
        <v>4</v>
      </c>
      <c r="D28" s="80" t="s">
        <v>42</v>
      </c>
      <c r="E28" s="864">
        <v>216197000</v>
      </c>
      <c r="F28" s="864">
        <v>101361512.97</v>
      </c>
      <c r="G28" s="864"/>
      <c r="H28" s="864">
        <v>22269915.510000002</v>
      </c>
      <c r="I28" s="864">
        <v>89413218.519999996</v>
      </c>
      <c r="J28" s="864">
        <v>3152353</v>
      </c>
      <c r="K28" s="864">
        <v>0</v>
      </c>
      <c r="L28" s="864">
        <v>0</v>
      </c>
      <c r="M28" s="867">
        <v>0</v>
      </c>
      <c r="N28" s="62"/>
      <c r="O28" s="62"/>
    </row>
    <row r="29" spans="1:15" ht="18.399999999999999" customHeight="1">
      <c r="A29" s="74"/>
      <c r="B29" s="70"/>
      <c r="C29" s="71" t="s">
        <v>4</v>
      </c>
      <c r="D29" s="80" t="s">
        <v>43</v>
      </c>
      <c r="E29" s="864">
        <v>191090594.78999999</v>
      </c>
      <c r="F29" s="864">
        <v>99254294.060000002</v>
      </c>
      <c r="G29" s="864"/>
      <c r="H29" s="864">
        <v>19304737.57</v>
      </c>
      <c r="I29" s="864">
        <v>70285762.329999983</v>
      </c>
      <c r="J29" s="864">
        <v>2245800.83</v>
      </c>
      <c r="K29" s="864">
        <v>0</v>
      </c>
      <c r="L29" s="864">
        <v>0</v>
      </c>
      <c r="M29" s="867">
        <v>0</v>
      </c>
      <c r="N29" s="62"/>
      <c r="O29" s="62"/>
    </row>
    <row r="30" spans="1:15" ht="18.399999999999999" customHeight="1">
      <c r="A30" s="74"/>
      <c r="B30" s="70"/>
      <c r="C30" s="71" t="s">
        <v>4</v>
      </c>
      <c r="D30" s="80" t="s">
        <v>44</v>
      </c>
      <c r="E30" s="259">
        <v>0.86767860615169456</v>
      </c>
      <c r="F30" s="259">
        <v>0.98760491601990053</v>
      </c>
      <c r="G30" s="259"/>
      <c r="H30" s="259">
        <v>0.83027558255558898</v>
      </c>
      <c r="I30" s="259">
        <v>0.74470245420158698</v>
      </c>
      <c r="J30" s="259">
        <v>1.0694289666666668</v>
      </c>
      <c r="K30" s="259">
        <v>0</v>
      </c>
      <c r="L30" s="259">
        <v>0</v>
      </c>
      <c r="M30" s="359">
        <v>0</v>
      </c>
      <c r="N30" s="62"/>
      <c r="O30" s="62"/>
    </row>
    <row r="31" spans="1:15" ht="18.399999999999999" customHeight="1">
      <c r="A31" s="76"/>
      <c r="B31" s="77"/>
      <c r="C31" s="78" t="s">
        <v>4</v>
      </c>
      <c r="D31" s="82" t="s">
        <v>45</v>
      </c>
      <c r="E31" s="260">
        <v>0.8838725550770824</v>
      </c>
      <c r="F31" s="260">
        <v>0.97921085776784256</v>
      </c>
      <c r="G31" s="260"/>
      <c r="H31" s="260">
        <v>0.86685275304845555</v>
      </c>
      <c r="I31" s="260">
        <v>0.78607798145951346</v>
      </c>
      <c r="J31" s="260">
        <v>0.71242047765589711</v>
      </c>
      <c r="K31" s="260">
        <v>0</v>
      </c>
      <c r="L31" s="260">
        <v>0</v>
      </c>
      <c r="M31" s="360">
        <v>0</v>
      </c>
      <c r="N31" s="62"/>
      <c r="O31" s="62"/>
    </row>
    <row r="32" spans="1:15" ht="18.399999999999999" customHeight="1">
      <c r="A32" s="69" t="s">
        <v>53</v>
      </c>
      <c r="B32" s="70" t="s">
        <v>47</v>
      </c>
      <c r="C32" s="71" t="s">
        <v>54</v>
      </c>
      <c r="D32" s="80" t="s">
        <v>41</v>
      </c>
      <c r="E32" s="864">
        <v>158171000</v>
      </c>
      <c r="F32" s="854">
        <v>0</v>
      </c>
      <c r="G32" s="865"/>
      <c r="H32" s="854">
        <v>32980000</v>
      </c>
      <c r="I32" s="854">
        <v>119737000</v>
      </c>
      <c r="J32" s="854">
        <v>5454000</v>
      </c>
      <c r="K32" s="854">
        <v>0</v>
      </c>
      <c r="L32" s="854">
        <v>0</v>
      </c>
      <c r="M32" s="866">
        <v>0</v>
      </c>
      <c r="N32" s="62"/>
      <c r="O32" s="62"/>
    </row>
    <row r="33" spans="1:15" ht="18.399999999999999" customHeight="1">
      <c r="A33" s="74"/>
      <c r="B33" s="70"/>
      <c r="C33" s="71" t="s">
        <v>4</v>
      </c>
      <c r="D33" s="80" t="s">
        <v>42</v>
      </c>
      <c r="E33" s="864">
        <v>146076000</v>
      </c>
      <c r="F33" s="864">
        <v>0</v>
      </c>
      <c r="G33" s="864"/>
      <c r="H33" s="864">
        <v>28316000</v>
      </c>
      <c r="I33" s="864">
        <v>108630000</v>
      </c>
      <c r="J33" s="864">
        <v>9130000</v>
      </c>
      <c r="K33" s="864">
        <v>0</v>
      </c>
      <c r="L33" s="864">
        <v>0</v>
      </c>
      <c r="M33" s="867">
        <v>0</v>
      </c>
      <c r="N33" s="62"/>
      <c r="O33" s="62"/>
    </row>
    <row r="34" spans="1:15" ht="18.399999999999999" customHeight="1">
      <c r="A34" s="74"/>
      <c r="B34" s="70"/>
      <c r="C34" s="71" t="s">
        <v>4</v>
      </c>
      <c r="D34" s="80" t="s">
        <v>43</v>
      </c>
      <c r="E34" s="864">
        <v>128650591.47000004</v>
      </c>
      <c r="F34" s="864">
        <v>0</v>
      </c>
      <c r="G34" s="864"/>
      <c r="H34" s="864">
        <v>25320011.34</v>
      </c>
      <c r="I34" s="864">
        <v>95465128.240000039</v>
      </c>
      <c r="J34" s="864">
        <v>7865451.8900000006</v>
      </c>
      <c r="K34" s="864">
        <v>0</v>
      </c>
      <c r="L34" s="864">
        <v>0</v>
      </c>
      <c r="M34" s="867">
        <v>0</v>
      </c>
      <c r="N34" s="62"/>
      <c r="O34" s="62"/>
    </row>
    <row r="35" spans="1:15" ht="18.399999999999999" customHeight="1">
      <c r="A35" s="74"/>
      <c r="B35" s="70"/>
      <c r="C35" s="71" t="s">
        <v>4</v>
      </c>
      <c r="D35" s="80" t="s">
        <v>44</v>
      </c>
      <c r="E35" s="259">
        <v>0.81336396349520479</v>
      </c>
      <c r="F35" s="259">
        <v>0</v>
      </c>
      <c r="G35" s="259"/>
      <c r="H35" s="259">
        <v>0.76773836688902364</v>
      </c>
      <c r="I35" s="259">
        <v>0.79729012953389544</v>
      </c>
      <c r="J35" s="259">
        <v>1.4421437275394207</v>
      </c>
      <c r="K35" s="259">
        <v>0</v>
      </c>
      <c r="L35" s="259">
        <v>0</v>
      </c>
      <c r="M35" s="359">
        <v>0</v>
      </c>
      <c r="N35" s="62"/>
      <c r="O35" s="62"/>
    </row>
    <row r="36" spans="1:15" ht="18.399999999999999" customHeight="1">
      <c r="A36" s="76"/>
      <c r="B36" s="77"/>
      <c r="C36" s="78" t="s">
        <v>4</v>
      </c>
      <c r="D36" s="80" t="s">
        <v>45</v>
      </c>
      <c r="E36" s="260">
        <v>0.88070998295407898</v>
      </c>
      <c r="F36" s="260">
        <v>0</v>
      </c>
      <c r="G36" s="260"/>
      <c r="H36" s="260">
        <v>0.89419449569148179</v>
      </c>
      <c r="I36" s="260">
        <v>0.87880998103654639</v>
      </c>
      <c r="J36" s="260">
        <v>0.86149527820372407</v>
      </c>
      <c r="K36" s="260">
        <v>0</v>
      </c>
      <c r="L36" s="260">
        <v>0</v>
      </c>
      <c r="M36" s="360">
        <v>0</v>
      </c>
      <c r="N36" s="62"/>
      <c r="O36" s="62"/>
    </row>
    <row r="37" spans="1:15" ht="18.399999999999999" customHeight="1">
      <c r="A37" s="69" t="s">
        <v>55</v>
      </c>
      <c r="B37" s="70" t="s">
        <v>47</v>
      </c>
      <c r="C37" s="71" t="s">
        <v>56</v>
      </c>
      <c r="D37" s="81" t="s">
        <v>41</v>
      </c>
      <c r="E37" s="864">
        <v>524788000</v>
      </c>
      <c r="F37" s="854">
        <v>0</v>
      </c>
      <c r="G37" s="865"/>
      <c r="H37" s="854">
        <v>69059000</v>
      </c>
      <c r="I37" s="854">
        <v>442221000</v>
      </c>
      <c r="J37" s="854">
        <v>13508000</v>
      </c>
      <c r="K37" s="854">
        <v>0</v>
      </c>
      <c r="L37" s="854">
        <v>0</v>
      </c>
      <c r="M37" s="866">
        <v>0</v>
      </c>
      <c r="N37" s="62"/>
      <c r="O37" s="62"/>
    </row>
    <row r="38" spans="1:15" ht="18.399999999999999" customHeight="1">
      <c r="A38" s="74"/>
      <c r="B38" s="70"/>
      <c r="C38" s="71" t="s">
        <v>4</v>
      </c>
      <c r="D38" s="80" t="s">
        <v>42</v>
      </c>
      <c r="E38" s="864">
        <v>495098000</v>
      </c>
      <c r="F38" s="864">
        <v>0</v>
      </c>
      <c r="G38" s="864"/>
      <c r="H38" s="864">
        <v>59425000</v>
      </c>
      <c r="I38" s="864">
        <v>422165000</v>
      </c>
      <c r="J38" s="864">
        <v>13508000</v>
      </c>
      <c r="K38" s="864">
        <v>0</v>
      </c>
      <c r="L38" s="864">
        <v>0</v>
      </c>
      <c r="M38" s="867">
        <v>0</v>
      </c>
      <c r="N38" s="62"/>
      <c r="O38" s="62"/>
    </row>
    <row r="39" spans="1:15" ht="18.399999999999999" customHeight="1">
      <c r="A39" s="74"/>
      <c r="B39" s="70"/>
      <c r="C39" s="71" t="s">
        <v>4</v>
      </c>
      <c r="D39" s="80" t="s">
        <v>43</v>
      </c>
      <c r="E39" s="864">
        <v>421362246.86000013</v>
      </c>
      <c r="F39" s="864">
        <v>0</v>
      </c>
      <c r="G39" s="864"/>
      <c r="H39" s="864">
        <v>52481928.800000004</v>
      </c>
      <c r="I39" s="864">
        <v>362267030.75000012</v>
      </c>
      <c r="J39" s="864">
        <v>6613287.3099999996</v>
      </c>
      <c r="K39" s="864">
        <v>0</v>
      </c>
      <c r="L39" s="864">
        <v>0</v>
      </c>
      <c r="M39" s="867">
        <v>0</v>
      </c>
      <c r="N39" s="62"/>
      <c r="O39" s="62"/>
    </row>
    <row r="40" spans="1:15" ht="18.399999999999999" customHeight="1">
      <c r="A40" s="74"/>
      <c r="B40" s="70"/>
      <c r="C40" s="71" t="s">
        <v>4</v>
      </c>
      <c r="D40" s="80" t="s">
        <v>44</v>
      </c>
      <c r="E40" s="259">
        <v>0.80291898225569203</v>
      </c>
      <c r="F40" s="259">
        <v>0</v>
      </c>
      <c r="G40" s="259"/>
      <c r="H40" s="259">
        <v>0.759957844741453</v>
      </c>
      <c r="I40" s="259">
        <v>0.81919906732154313</v>
      </c>
      <c r="J40" s="259">
        <v>0.48958301080840982</v>
      </c>
      <c r="K40" s="259">
        <v>0</v>
      </c>
      <c r="L40" s="259">
        <v>0</v>
      </c>
      <c r="M40" s="359">
        <v>0</v>
      </c>
      <c r="N40" s="62"/>
      <c r="O40" s="62"/>
    </row>
    <row r="41" spans="1:15" ht="18.399999999999999" customHeight="1">
      <c r="A41" s="76"/>
      <c r="B41" s="77"/>
      <c r="C41" s="78" t="s">
        <v>4</v>
      </c>
      <c r="D41" s="79" t="s">
        <v>45</v>
      </c>
      <c r="E41" s="361">
        <v>0.85106836799987096</v>
      </c>
      <c r="F41" s="260">
        <v>0</v>
      </c>
      <c r="G41" s="260"/>
      <c r="H41" s="260">
        <v>0.8831624535128314</v>
      </c>
      <c r="I41" s="260">
        <v>0.85811715975980984</v>
      </c>
      <c r="J41" s="260">
        <v>0.48958301080840982</v>
      </c>
      <c r="K41" s="260">
        <v>0</v>
      </c>
      <c r="L41" s="260">
        <v>0</v>
      </c>
      <c r="M41" s="360">
        <v>0</v>
      </c>
      <c r="N41" s="62"/>
      <c r="O41" s="62"/>
    </row>
    <row r="42" spans="1:15" ht="18.399999999999999" customHeight="1">
      <c r="A42" s="69" t="s">
        <v>57</v>
      </c>
      <c r="B42" s="70" t="s">
        <v>47</v>
      </c>
      <c r="C42" s="71" t="s">
        <v>58</v>
      </c>
      <c r="D42" s="72" t="s">
        <v>41</v>
      </c>
      <c r="E42" s="864">
        <v>37100000</v>
      </c>
      <c r="F42" s="854">
        <v>0</v>
      </c>
      <c r="G42" s="865"/>
      <c r="H42" s="854">
        <v>8841000</v>
      </c>
      <c r="I42" s="854">
        <v>27729000</v>
      </c>
      <c r="J42" s="854">
        <v>530000</v>
      </c>
      <c r="K42" s="854">
        <v>0</v>
      </c>
      <c r="L42" s="854">
        <v>0</v>
      </c>
      <c r="M42" s="866">
        <v>0</v>
      </c>
      <c r="N42" s="62"/>
      <c r="O42" s="62"/>
    </row>
    <row r="43" spans="1:15" ht="18.399999999999999" customHeight="1">
      <c r="A43" s="74"/>
      <c r="B43" s="70"/>
      <c r="C43" s="71" t="s">
        <v>4</v>
      </c>
      <c r="D43" s="80" t="s">
        <v>42</v>
      </c>
      <c r="E43" s="864">
        <v>36870000</v>
      </c>
      <c r="F43" s="864">
        <v>0</v>
      </c>
      <c r="G43" s="864"/>
      <c r="H43" s="864">
        <v>8856000</v>
      </c>
      <c r="I43" s="864">
        <v>27714000</v>
      </c>
      <c r="J43" s="864">
        <v>300000</v>
      </c>
      <c r="K43" s="864">
        <v>0</v>
      </c>
      <c r="L43" s="864">
        <v>0</v>
      </c>
      <c r="M43" s="867">
        <v>0</v>
      </c>
      <c r="N43" s="62"/>
      <c r="O43" s="62"/>
    </row>
    <row r="44" spans="1:15" ht="18.399999999999999" customHeight="1">
      <c r="A44" s="74"/>
      <c r="B44" s="70"/>
      <c r="C44" s="71" t="s">
        <v>4</v>
      </c>
      <c r="D44" s="80" t="s">
        <v>43</v>
      </c>
      <c r="E44" s="864">
        <v>31766377.469999995</v>
      </c>
      <c r="F44" s="864">
        <v>0</v>
      </c>
      <c r="G44" s="864"/>
      <c r="H44" s="864">
        <v>7967931.1799999997</v>
      </c>
      <c r="I44" s="864">
        <v>23560777.449999996</v>
      </c>
      <c r="J44" s="864">
        <v>237668.84</v>
      </c>
      <c r="K44" s="864">
        <v>0</v>
      </c>
      <c r="L44" s="864">
        <v>0</v>
      </c>
      <c r="M44" s="867">
        <v>0</v>
      </c>
      <c r="N44" s="62"/>
      <c r="O44" s="62"/>
    </row>
    <row r="45" spans="1:15" ht="18.399999999999999" customHeight="1">
      <c r="A45" s="74"/>
      <c r="B45" s="70"/>
      <c r="C45" s="71" t="s">
        <v>4</v>
      </c>
      <c r="D45" s="80" t="s">
        <v>44</v>
      </c>
      <c r="E45" s="259">
        <v>0.85623658948787051</v>
      </c>
      <c r="F45" s="259">
        <v>0</v>
      </c>
      <c r="G45" s="259"/>
      <c r="H45" s="259">
        <v>0.90124772989480828</v>
      </c>
      <c r="I45" s="259">
        <v>0.84968002632622874</v>
      </c>
      <c r="J45" s="259">
        <v>0.44843177358490566</v>
      </c>
      <c r="K45" s="259">
        <v>0</v>
      </c>
      <c r="L45" s="259">
        <v>0</v>
      </c>
      <c r="M45" s="359">
        <v>0</v>
      </c>
      <c r="N45" s="62"/>
      <c r="O45" s="62"/>
    </row>
    <row r="46" spans="1:15" ht="18.399999999999999" customHeight="1">
      <c r="A46" s="76"/>
      <c r="B46" s="77"/>
      <c r="C46" s="78" t="s">
        <v>4</v>
      </c>
      <c r="D46" s="82" t="s">
        <v>45</v>
      </c>
      <c r="E46" s="260">
        <v>0.86157790805532941</v>
      </c>
      <c r="F46" s="260">
        <v>0</v>
      </c>
      <c r="G46" s="260"/>
      <c r="H46" s="260">
        <v>0.89972122628726281</v>
      </c>
      <c r="I46" s="260">
        <v>0.85013990943205586</v>
      </c>
      <c r="J46" s="260">
        <v>0.7922294666666666</v>
      </c>
      <c r="K46" s="260">
        <v>0</v>
      </c>
      <c r="L46" s="260">
        <v>0</v>
      </c>
      <c r="M46" s="360">
        <v>0</v>
      </c>
      <c r="N46" s="62"/>
      <c r="O46" s="62"/>
    </row>
    <row r="47" spans="1:15" ht="18.399999999999999" customHeight="1">
      <c r="A47" s="69" t="s">
        <v>59</v>
      </c>
      <c r="B47" s="70" t="s">
        <v>47</v>
      </c>
      <c r="C47" s="71" t="s">
        <v>60</v>
      </c>
      <c r="D47" s="81" t="s">
        <v>41</v>
      </c>
      <c r="E47" s="864">
        <v>288676000</v>
      </c>
      <c r="F47" s="854">
        <v>0</v>
      </c>
      <c r="G47" s="865"/>
      <c r="H47" s="854">
        <v>357000</v>
      </c>
      <c r="I47" s="854">
        <v>277308000</v>
      </c>
      <c r="J47" s="854">
        <v>11011000</v>
      </c>
      <c r="K47" s="854">
        <v>0</v>
      </c>
      <c r="L47" s="854">
        <v>0</v>
      </c>
      <c r="M47" s="866">
        <v>0</v>
      </c>
      <c r="N47" s="62"/>
      <c r="O47" s="62"/>
    </row>
    <row r="48" spans="1:15" ht="18.399999999999999" customHeight="1">
      <c r="A48" s="74"/>
      <c r="B48" s="70"/>
      <c r="C48" s="71" t="s">
        <v>4</v>
      </c>
      <c r="D48" s="80" t="s">
        <v>42</v>
      </c>
      <c r="E48" s="864">
        <v>288676000</v>
      </c>
      <c r="F48" s="864">
        <v>0</v>
      </c>
      <c r="G48" s="864"/>
      <c r="H48" s="864">
        <v>371312</v>
      </c>
      <c r="I48" s="864">
        <v>277095390</v>
      </c>
      <c r="J48" s="864">
        <v>11209298</v>
      </c>
      <c r="K48" s="864">
        <v>0</v>
      </c>
      <c r="L48" s="864">
        <v>0</v>
      </c>
      <c r="M48" s="867">
        <v>0</v>
      </c>
      <c r="N48" s="62"/>
      <c r="O48" s="62"/>
    </row>
    <row r="49" spans="1:15" ht="18.399999999999999" customHeight="1">
      <c r="A49" s="74"/>
      <c r="B49" s="70"/>
      <c r="C49" s="71" t="s">
        <v>4</v>
      </c>
      <c r="D49" s="80" t="s">
        <v>43</v>
      </c>
      <c r="E49" s="864">
        <v>252986283.67000002</v>
      </c>
      <c r="F49" s="864">
        <v>0</v>
      </c>
      <c r="G49" s="864"/>
      <c r="H49" s="864">
        <v>308901.14999999997</v>
      </c>
      <c r="I49" s="864">
        <v>247499040.77000001</v>
      </c>
      <c r="J49" s="864">
        <v>5178341.75</v>
      </c>
      <c r="K49" s="864">
        <v>0</v>
      </c>
      <c r="L49" s="864">
        <v>0</v>
      </c>
      <c r="M49" s="867">
        <v>0</v>
      </c>
      <c r="N49" s="62"/>
      <c r="O49" s="62"/>
    </row>
    <row r="50" spans="1:15" ht="18.399999999999999" customHeight="1">
      <c r="A50" s="74"/>
      <c r="B50" s="70"/>
      <c r="C50" s="71" t="s">
        <v>4</v>
      </c>
      <c r="D50" s="80" t="s">
        <v>44</v>
      </c>
      <c r="E50" s="259">
        <v>0.8763675666491153</v>
      </c>
      <c r="F50" s="259">
        <v>0</v>
      </c>
      <c r="G50" s="259"/>
      <c r="H50" s="259">
        <v>0.86526932773109233</v>
      </c>
      <c r="I50" s="259">
        <v>0.89250595283944212</v>
      </c>
      <c r="J50" s="259">
        <v>0.47028805285623465</v>
      </c>
      <c r="K50" s="259">
        <v>0</v>
      </c>
      <c r="L50" s="259">
        <v>0</v>
      </c>
      <c r="M50" s="359">
        <v>0</v>
      </c>
      <c r="N50" s="62"/>
      <c r="O50" s="62"/>
    </row>
    <row r="51" spans="1:15" ht="18.399999999999999" customHeight="1">
      <c r="A51" s="76"/>
      <c r="B51" s="77"/>
      <c r="C51" s="78" t="s">
        <v>4</v>
      </c>
      <c r="D51" s="82" t="s">
        <v>45</v>
      </c>
      <c r="E51" s="260">
        <v>0.8763675666491153</v>
      </c>
      <c r="F51" s="260">
        <v>0</v>
      </c>
      <c r="G51" s="260"/>
      <c r="H51" s="260">
        <v>0.83191803658378927</v>
      </c>
      <c r="I51" s="260">
        <v>0.89319075560946726</v>
      </c>
      <c r="J51" s="260">
        <v>0.46196842567661239</v>
      </c>
      <c r="K51" s="260">
        <v>0</v>
      </c>
      <c r="L51" s="260">
        <v>0</v>
      </c>
      <c r="M51" s="360">
        <v>0</v>
      </c>
      <c r="N51" s="62"/>
      <c r="O51" s="62"/>
    </row>
    <row r="52" spans="1:15" ht="18.399999999999999" customHeight="1">
      <c r="A52" s="69" t="s">
        <v>61</v>
      </c>
      <c r="B52" s="70" t="s">
        <v>47</v>
      </c>
      <c r="C52" s="71" t="s">
        <v>62</v>
      </c>
      <c r="D52" s="80" t="s">
        <v>41</v>
      </c>
      <c r="E52" s="864">
        <v>40883000</v>
      </c>
      <c r="F52" s="854">
        <v>0</v>
      </c>
      <c r="G52" s="865"/>
      <c r="H52" s="854">
        <v>105000</v>
      </c>
      <c r="I52" s="854">
        <v>35258000</v>
      </c>
      <c r="J52" s="854">
        <v>5520000</v>
      </c>
      <c r="K52" s="854">
        <v>0</v>
      </c>
      <c r="L52" s="854">
        <v>0</v>
      </c>
      <c r="M52" s="866">
        <v>0</v>
      </c>
      <c r="N52" s="62"/>
      <c r="O52" s="62"/>
    </row>
    <row r="53" spans="1:15" ht="18.399999999999999" customHeight="1">
      <c r="A53" s="74"/>
      <c r="B53" s="70"/>
      <c r="C53" s="71" t="s">
        <v>4</v>
      </c>
      <c r="D53" s="80" t="s">
        <v>42</v>
      </c>
      <c r="E53" s="864">
        <v>40883000</v>
      </c>
      <c r="F53" s="864">
        <v>0</v>
      </c>
      <c r="G53" s="864"/>
      <c r="H53" s="864">
        <v>93900</v>
      </c>
      <c r="I53" s="864">
        <v>35989100</v>
      </c>
      <c r="J53" s="864">
        <v>4800000</v>
      </c>
      <c r="K53" s="864">
        <v>0</v>
      </c>
      <c r="L53" s="864">
        <v>0</v>
      </c>
      <c r="M53" s="867">
        <v>0</v>
      </c>
      <c r="N53" s="62"/>
      <c r="O53" s="62"/>
    </row>
    <row r="54" spans="1:15" ht="18.399999999999999" customHeight="1">
      <c r="A54" s="74"/>
      <c r="B54" s="70"/>
      <c r="C54" s="71" t="s">
        <v>4</v>
      </c>
      <c r="D54" s="80" t="s">
        <v>43</v>
      </c>
      <c r="E54" s="864">
        <v>31242293.210000005</v>
      </c>
      <c r="F54" s="864">
        <v>0</v>
      </c>
      <c r="G54" s="864"/>
      <c r="H54" s="864">
        <v>83673.209999999992</v>
      </c>
      <c r="I54" s="864">
        <v>31155668.000000004</v>
      </c>
      <c r="J54" s="864">
        <v>2952</v>
      </c>
      <c r="K54" s="864">
        <v>0</v>
      </c>
      <c r="L54" s="864">
        <v>0</v>
      </c>
      <c r="M54" s="867">
        <v>0</v>
      </c>
      <c r="N54" s="62"/>
      <c r="O54" s="62"/>
    </row>
    <row r="55" spans="1:15" ht="18.399999999999999" customHeight="1">
      <c r="A55" s="74"/>
      <c r="B55" s="70"/>
      <c r="C55" s="71" t="s">
        <v>4</v>
      </c>
      <c r="D55" s="80" t="s">
        <v>44</v>
      </c>
      <c r="E55" s="259">
        <v>0.76418788273854665</v>
      </c>
      <c r="F55" s="259">
        <v>0</v>
      </c>
      <c r="G55" s="259"/>
      <c r="H55" s="259">
        <v>0.79688771428571425</v>
      </c>
      <c r="I55" s="259">
        <v>0.88364819331782873</v>
      </c>
      <c r="J55" s="259">
        <v>5.3478260869565218E-4</v>
      </c>
      <c r="K55" s="259">
        <v>0</v>
      </c>
      <c r="L55" s="259">
        <v>0</v>
      </c>
      <c r="M55" s="359">
        <v>0</v>
      </c>
      <c r="N55" s="62"/>
      <c r="O55" s="62"/>
    </row>
    <row r="56" spans="1:15" ht="18.399999999999999" customHeight="1">
      <c r="A56" s="76"/>
      <c r="B56" s="77"/>
      <c r="C56" s="78" t="s">
        <v>4</v>
      </c>
      <c r="D56" s="80" t="s">
        <v>45</v>
      </c>
      <c r="E56" s="260">
        <v>0.76418788273854665</v>
      </c>
      <c r="F56" s="260">
        <v>0</v>
      </c>
      <c r="G56" s="260"/>
      <c r="H56" s="260">
        <v>0.89108849840255577</v>
      </c>
      <c r="I56" s="260">
        <v>0.86569733613788624</v>
      </c>
      <c r="J56" s="260">
        <v>6.1499999999999999E-4</v>
      </c>
      <c r="K56" s="260">
        <v>0</v>
      </c>
      <c r="L56" s="260">
        <v>0</v>
      </c>
      <c r="M56" s="360">
        <v>0</v>
      </c>
      <c r="N56" s="62"/>
      <c r="O56" s="62"/>
    </row>
    <row r="57" spans="1:15" ht="18.399999999999999" customHeight="1">
      <c r="A57" s="69" t="s">
        <v>63</v>
      </c>
      <c r="B57" s="70" t="s">
        <v>47</v>
      </c>
      <c r="C57" s="71" t="s">
        <v>64</v>
      </c>
      <c r="D57" s="81" t="s">
        <v>41</v>
      </c>
      <c r="E57" s="864">
        <v>48069000</v>
      </c>
      <c r="F57" s="854">
        <v>0</v>
      </c>
      <c r="G57" s="865"/>
      <c r="H57" s="854">
        <v>15000</v>
      </c>
      <c r="I57" s="854">
        <v>47729000</v>
      </c>
      <c r="J57" s="854">
        <v>325000</v>
      </c>
      <c r="K57" s="854">
        <v>0</v>
      </c>
      <c r="L57" s="854">
        <v>0</v>
      </c>
      <c r="M57" s="866">
        <v>0</v>
      </c>
      <c r="N57" s="62"/>
      <c r="O57" s="62"/>
    </row>
    <row r="58" spans="1:15" ht="18.399999999999999" customHeight="1">
      <c r="A58" s="74"/>
      <c r="B58" s="70"/>
      <c r="C58" s="71" t="s">
        <v>65</v>
      </c>
      <c r="D58" s="80" t="s">
        <v>42</v>
      </c>
      <c r="E58" s="864">
        <v>46995100</v>
      </c>
      <c r="F58" s="864">
        <v>0</v>
      </c>
      <c r="G58" s="864"/>
      <c r="H58" s="864">
        <v>40000</v>
      </c>
      <c r="I58" s="864">
        <v>46665100</v>
      </c>
      <c r="J58" s="864">
        <v>290000</v>
      </c>
      <c r="K58" s="864">
        <v>0</v>
      </c>
      <c r="L58" s="864">
        <v>0</v>
      </c>
      <c r="M58" s="867">
        <v>0</v>
      </c>
      <c r="N58" s="62"/>
      <c r="O58" s="62"/>
    </row>
    <row r="59" spans="1:15" ht="18.399999999999999" customHeight="1">
      <c r="A59" s="74"/>
      <c r="B59" s="70"/>
      <c r="C59" s="71" t="s">
        <v>4</v>
      </c>
      <c r="D59" s="80" t="s">
        <v>43</v>
      </c>
      <c r="E59" s="864">
        <v>30147393.199999999</v>
      </c>
      <c r="F59" s="864">
        <v>0</v>
      </c>
      <c r="G59" s="864"/>
      <c r="H59" s="864">
        <v>32495</v>
      </c>
      <c r="I59" s="864">
        <v>30039631.859999999</v>
      </c>
      <c r="J59" s="864">
        <v>75266.34</v>
      </c>
      <c r="K59" s="864">
        <v>0</v>
      </c>
      <c r="L59" s="864">
        <v>0</v>
      </c>
      <c r="M59" s="867">
        <v>0</v>
      </c>
      <c r="N59" s="62"/>
      <c r="O59" s="62"/>
    </row>
    <row r="60" spans="1:15" ht="18.399999999999999" customHeight="1">
      <c r="A60" s="74"/>
      <c r="B60" s="70"/>
      <c r="C60" s="71" t="s">
        <v>4</v>
      </c>
      <c r="D60" s="80" t="s">
        <v>44</v>
      </c>
      <c r="E60" s="259">
        <v>0.62716913603361835</v>
      </c>
      <c r="F60" s="259">
        <v>0</v>
      </c>
      <c r="G60" s="259"/>
      <c r="H60" s="259">
        <v>2.1663333333333332</v>
      </c>
      <c r="I60" s="259">
        <v>0.62937903287309604</v>
      </c>
      <c r="J60" s="259">
        <v>0.23158873846153846</v>
      </c>
      <c r="K60" s="259">
        <v>0</v>
      </c>
      <c r="L60" s="259">
        <v>0</v>
      </c>
      <c r="M60" s="359">
        <v>0</v>
      </c>
      <c r="N60" s="62"/>
      <c r="O60" s="62"/>
    </row>
    <row r="61" spans="1:15" ht="18.399999999999999" customHeight="1">
      <c r="A61" s="76"/>
      <c r="B61" s="77"/>
      <c r="C61" s="78" t="s">
        <v>4</v>
      </c>
      <c r="D61" s="82" t="s">
        <v>45</v>
      </c>
      <c r="E61" s="260">
        <v>0.64150077774065806</v>
      </c>
      <c r="F61" s="260">
        <v>0</v>
      </c>
      <c r="G61" s="260"/>
      <c r="H61" s="260">
        <v>0.81237499999999996</v>
      </c>
      <c r="I61" s="260">
        <v>0.64372800786883555</v>
      </c>
      <c r="J61" s="260">
        <v>0.25953910344827585</v>
      </c>
      <c r="K61" s="260">
        <v>0</v>
      </c>
      <c r="L61" s="260">
        <v>0</v>
      </c>
      <c r="M61" s="360">
        <v>0</v>
      </c>
      <c r="N61" s="62"/>
      <c r="O61" s="62"/>
    </row>
    <row r="62" spans="1:15" ht="18.399999999999999" customHeight="1">
      <c r="A62" s="69" t="s">
        <v>66</v>
      </c>
      <c r="B62" s="70" t="s">
        <v>47</v>
      </c>
      <c r="C62" s="71" t="s">
        <v>745</v>
      </c>
      <c r="D62" s="80" t="s">
        <v>41</v>
      </c>
      <c r="E62" s="864">
        <v>31985000</v>
      </c>
      <c r="F62" s="854">
        <v>0</v>
      </c>
      <c r="G62" s="865"/>
      <c r="H62" s="854">
        <v>30000</v>
      </c>
      <c r="I62" s="854">
        <v>30995000</v>
      </c>
      <c r="J62" s="854">
        <v>960000</v>
      </c>
      <c r="K62" s="854">
        <v>0</v>
      </c>
      <c r="L62" s="854">
        <v>0</v>
      </c>
      <c r="M62" s="866">
        <v>0</v>
      </c>
      <c r="N62" s="62"/>
      <c r="O62" s="62"/>
    </row>
    <row r="63" spans="1:15" ht="18.399999999999999" customHeight="1">
      <c r="A63" s="74"/>
      <c r="B63" s="70"/>
      <c r="C63" s="71" t="s">
        <v>746</v>
      </c>
      <c r="D63" s="80" t="s">
        <v>42</v>
      </c>
      <c r="E63" s="864">
        <v>31985000</v>
      </c>
      <c r="F63" s="864">
        <v>0</v>
      </c>
      <c r="G63" s="864"/>
      <c r="H63" s="864">
        <v>42000</v>
      </c>
      <c r="I63" s="864">
        <v>31873000</v>
      </c>
      <c r="J63" s="864">
        <v>70000</v>
      </c>
      <c r="K63" s="864">
        <v>0</v>
      </c>
      <c r="L63" s="864">
        <v>0</v>
      </c>
      <c r="M63" s="867">
        <v>0</v>
      </c>
      <c r="N63" s="62"/>
      <c r="O63" s="62"/>
    </row>
    <row r="64" spans="1:15" ht="18.399999999999999" customHeight="1">
      <c r="A64" s="74"/>
      <c r="B64" s="70"/>
      <c r="C64" s="71" t="s">
        <v>4</v>
      </c>
      <c r="D64" s="80" t="s">
        <v>43</v>
      </c>
      <c r="E64" s="864">
        <v>27953111.779999997</v>
      </c>
      <c r="F64" s="864">
        <v>0</v>
      </c>
      <c r="G64" s="864"/>
      <c r="H64" s="864">
        <v>38548.080000000002</v>
      </c>
      <c r="I64" s="864">
        <v>27849056.309999999</v>
      </c>
      <c r="J64" s="864">
        <v>65507.39</v>
      </c>
      <c r="K64" s="864">
        <v>0</v>
      </c>
      <c r="L64" s="864">
        <v>0</v>
      </c>
      <c r="M64" s="867">
        <v>0</v>
      </c>
      <c r="N64" s="62"/>
      <c r="O64" s="62"/>
    </row>
    <row r="65" spans="1:15" ht="18.399999999999999" customHeight="1">
      <c r="A65" s="74"/>
      <c r="B65" s="70"/>
      <c r="C65" s="71" t="s">
        <v>4</v>
      </c>
      <c r="D65" s="80" t="s">
        <v>44</v>
      </c>
      <c r="E65" s="259">
        <v>0.87394440456463962</v>
      </c>
      <c r="F65" s="259">
        <v>0</v>
      </c>
      <c r="G65" s="259"/>
      <c r="H65" s="259">
        <v>1.2849360000000001</v>
      </c>
      <c r="I65" s="259">
        <v>0.89850157477012416</v>
      </c>
      <c r="J65" s="259">
        <v>6.8236864583333334E-2</v>
      </c>
      <c r="K65" s="259">
        <v>0</v>
      </c>
      <c r="L65" s="259">
        <v>0</v>
      </c>
      <c r="M65" s="359">
        <v>0</v>
      </c>
      <c r="N65" s="62"/>
      <c r="O65" s="62"/>
    </row>
    <row r="66" spans="1:15" ht="18.399999999999999" customHeight="1">
      <c r="A66" s="76"/>
      <c r="B66" s="77"/>
      <c r="C66" s="78" t="s">
        <v>4</v>
      </c>
      <c r="D66" s="82" t="s">
        <v>45</v>
      </c>
      <c r="E66" s="260">
        <v>0.87394440456463962</v>
      </c>
      <c r="F66" s="260">
        <v>0</v>
      </c>
      <c r="G66" s="260"/>
      <c r="H66" s="260">
        <v>0.91781142857142861</v>
      </c>
      <c r="I66" s="260">
        <v>0.87375070780911734</v>
      </c>
      <c r="J66" s="260">
        <v>0.93581985714285709</v>
      </c>
      <c r="K66" s="260">
        <v>0</v>
      </c>
      <c r="L66" s="260">
        <v>0</v>
      </c>
      <c r="M66" s="360">
        <v>0</v>
      </c>
      <c r="N66" s="62"/>
      <c r="O66" s="62"/>
    </row>
    <row r="67" spans="1:15" ht="18.399999999999999" customHeight="1">
      <c r="A67" s="69" t="s">
        <v>67</v>
      </c>
      <c r="B67" s="70" t="s">
        <v>47</v>
      </c>
      <c r="C67" s="71" t="s">
        <v>68</v>
      </c>
      <c r="D67" s="81" t="s">
        <v>41</v>
      </c>
      <c r="E67" s="864">
        <v>76579000</v>
      </c>
      <c r="F67" s="854">
        <v>7650000</v>
      </c>
      <c r="G67" s="865"/>
      <c r="H67" s="854">
        <v>77000</v>
      </c>
      <c r="I67" s="854">
        <v>64814000</v>
      </c>
      <c r="J67" s="854">
        <v>4038000</v>
      </c>
      <c r="K67" s="854">
        <v>0</v>
      </c>
      <c r="L67" s="854">
        <v>0</v>
      </c>
      <c r="M67" s="866">
        <v>0</v>
      </c>
      <c r="N67" s="62"/>
      <c r="O67" s="62"/>
    </row>
    <row r="68" spans="1:15" ht="18.399999999999999" customHeight="1">
      <c r="A68" s="74"/>
      <c r="B68" s="70"/>
      <c r="C68" s="71" t="s">
        <v>4</v>
      </c>
      <c r="D68" s="80" t="s">
        <v>42</v>
      </c>
      <c r="E68" s="864">
        <v>476056643</v>
      </c>
      <c r="F68" s="864">
        <v>299285625</v>
      </c>
      <c r="G68" s="864"/>
      <c r="H68" s="864">
        <v>840290</v>
      </c>
      <c r="I68" s="864">
        <v>169397728</v>
      </c>
      <c r="J68" s="864">
        <v>6533000</v>
      </c>
      <c r="K68" s="864">
        <v>0</v>
      </c>
      <c r="L68" s="864">
        <v>0</v>
      </c>
      <c r="M68" s="867">
        <v>0</v>
      </c>
      <c r="N68" s="62"/>
      <c r="O68" s="62"/>
    </row>
    <row r="69" spans="1:15" ht="18.399999999999999" customHeight="1">
      <c r="A69" s="74"/>
      <c r="B69" s="70"/>
      <c r="C69" s="71" t="s">
        <v>4</v>
      </c>
      <c r="D69" s="80" t="s">
        <v>43</v>
      </c>
      <c r="E69" s="864">
        <v>400892304.42000002</v>
      </c>
      <c r="F69" s="864">
        <v>288136208.50999999</v>
      </c>
      <c r="G69" s="864"/>
      <c r="H69" s="864">
        <v>539308.37999999989</v>
      </c>
      <c r="I69" s="864">
        <v>108586101.36000004</v>
      </c>
      <c r="J69" s="864">
        <v>3630686.17</v>
      </c>
      <c r="K69" s="864">
        <v>0</v>
      </c>
      <c r="L69" s="864">
        <v>0</v>
      </c>
      <c r="M69" s="867">
        <v>0</v>
      </c>
      <c r="N69" s="62"/>
      <c r="O69" s="62"/>
    </row>
    <row r="70" spans="1:15" ht="18.399999999999999" customHeight="1">
      <c r="A70" s="74"/>
      <c r="B70" s="70"/>
      <c r="C70" s="71" t="s">
        <v>4</v>
      </c>
      <c r="D70" s="80" t="s">
        <v>44</v>
      </c>
      <c r="E70" s="259">
        <v>5.2350161848548558</v>
      </c>
      <c r="F70" s="259" t="s">
        <v>760</v>
      </c>
      <c r="G70" s="259"/>
      <c r="H70" s="259">
        <v>7.004004935064934</v>
      </c>
      <c r="I70" s="259">
        <v>1.6753494825192095</v>
      </c>
      <c r="J70" s="259">
        <v>0.8991298093115403</v>
      </c>
      <c r="K70" s="259">
        <v>0</v>
      </c>
      <c r="L70" s="259">
        <v>0</v>
      </c>
      <c r="M70" s="359">
        <v>0</v>
      </c>
      <c r="N70" s="62"/>
      <c r="O70" s="62"/>
    </row>
    <row r="71" spans="1:15" ht="18" customHeight="1">
      <c r="A71" s="76"/>
      <c r="B71" s="77"/>
      <c r="C71" s="78" t="s">
        <v>4</v>
      </c>
      <c r="D71" s="79" t="s">
        <v>45</v>
      </c>
      <c r="E71" s="361">
        <v>0.84211051418937977</v>
      </c>
      <c r="F71" s="260">
        <v>0.9627465686332245</v>
      </c>
      <c r="G71" s="260"/>
      <c r="H71" s="260">
        <v>0.64181220769020209</v>
      </c>
      <c r="I71" s="260">
        <v>0.64101273754982147</v>
      </c>
      <c r="J71" s="260">
        <v>0.55574562528700444</v>
      </c>
      <c r="K71" s="260">
        <v>0</v>
      </c>
      <c r="L71" s="260">
        <v>0</v>
      </c>
      <c r="M71" s="360">
        <v>0</v>
      </c>
      <c r="N71" s="62"/>
      <c r="O71" s="62"/>
    </row>
    <row r="72" spans="1:15" ht="18.399999999999999" customHeight="1">
      <c r="A72" s="69" t="s">
        <v>69</v>
      </c>
      <c r="B72" s="70" t="s">
        <v>47</v>
      </c>
      <c r="C72" s="71" t="s">
        <v>70</v>
      </c>
      <c r="D72" s="72" t="s">
        <v>41</v>
      </c>
      <c r="E72" s="864">
        <v>338863000</v>
      </c>
      <c r="F72" s="854">
        <v>0</v>
      </c>
      <c r="G72" s="865"/>
      <c r="H72" s="854">
        <v>2513000</v>
      </c>
      <c r="I72" s="854">
        <v>331822000</v>
      </c>
      <c r="J72" s="854">
        <v>4513000</v>
      </c>
      <c r="K72" s="854">
        <v>0</v>
      </c>
      <c r="L72" s="854">
        <v>0</v>
      </c>
      <c r="M72" s="866">
        <v>15000</v>
      </c>
      <c r="N72" s="62"/>
      <c r="O72" s="62"/>
    </row>
    <row r="73" spans="1:15" ht="18.399999999999999" customHeight="1">
      <c r="A73" s="74"/>
      <c r="B73" s="70"/>
      <c r="C73" s="71" t="s">
        <v>4</v>
      </c>
      <c r="D73" s="80" t="s">
        <v>42</v>
      </c>
      <c r="E73" s="864">
        <v>338878674</v>
      </c>
      <c r="F73" s="864">
        <v>0</v>
      </c>
      <c r="G73" s="864"/>
      <c r="H73" s="864">
        <v>2835358</v>
      </c>
      <c r="I73" s="864">
        <v>331447642</v>
      </c>
      <c r="J73" s="864">
        <v>4565000</v>
      </c>
      <c r="K73" s="864">
        <v>0</v>
      </c>
      <c r="L73" s="864">
        <v>0</v>
      </c>
      <c r="M73" s="867">
        <v>30674</v>
      </c>
      <c r="N73" s="62"/>
      <c r="O73" s="62"/>
    </row>
    <row r="74" spans="1:15" ht="18.399999999999999" customHeight="1">
      <c r="A74" s="74"/>
      <c r="B74" s="70"/>
      <c r="C74" s="71" t="s">
        <v>4</v>
      </c>
      <c r="D74" s="80" t="s">
        <v>43</v>
      </c>
      <c r="E74" s="864">
        <v>298049404.00000012</v>
      </c>
      <c r="F74" s="864">
        <v>0</v>
      </c>
      <c r="G74" s="864"/>
      <c r="H74" s="864">
        <v>2706662</v>
      </c>
      <c r="I74" s="864">
        <v>293721375.51000011</v>
      </c>
      <c r="J74" s="864">
        <v>1605702.62</v>
      </c>
      <c r="K74" s="864">
        <v>0</v>
      </c>
      <c r="L74" s="864">
        <v>0</v>
      </c>
      <c r="M74" s="867">
        <v>15663.869999999999</v>
      </c>
      <c r="N74" s="62"/>
      <c r="O74" s="62"/>
    </row>
    <row r="75" spans="1:15" ht="18.399999999999999" customHeight="1">
      <c r="A75" s="74"/>
      <c r="B75" s="70"/>
      <c r="C75" s="71" t="s">
        <v>4</v>
      </c>
      <c r="D75" s="80" t="s">
        <v>44</v>
      </c>
      <c r="E75" s="259">
        <v>0.87955723699548227</v>
      </c>
      <c r="F75" s="259">
        <v>0</v>
      </c>
      <c r="G75" s="259"/>
      <c r="H75" s="259">
        <v>1.0770640668523677</v>
      </c>
      <c r="I75" s="259">
        <v>0.88517752141208272</v>
      </c>
      <c r="J75" s="259">
        <v>0.35579495235984937</v>
      </c>
      <c r="K75" s="259">
        <v>0</v>
      </c>
      <c r="L75" s="259">
        <v>0</v>
      </c>
      <c r="M75" s="359">
        <v>1.0442579999999999</v>
      </c>
      <c r="N75" s="62"/>
      <c r="O75" s="62"/>
    </row>
    <row r="76" spans="1:15" ht="18.399999999999999" customHeight="1">
      <c r="A76" s="76"/>
      <c r="B76" s="77"/>
      <c r="C76" s="78" t="s">
        <v>4</v>
      </c>
      <c r="D76" s="83" t="s">
        <v>45</v>
      </c>
      <c r="E76" s="260">
        <v>0.87951655523770178</v>
      </c>
      <c r="F76" s="260">
        <v>0</v>
      </c>
      <c r="G76" s="260"/>
      <c r="H76" s="260">
        <v>0.95461031728621215</v>
      </c>
      <c r="I76" s="260">
        <v>0.88617729707668313</v>
      </c>
      <c r="J76" s="260">
        <v>0.35174208543263968</v>
      </c>
      <c r="K76" s="260">
        <v>0</v>
      </c>
      <c r="L76" s="260">
        <v>0</v>
      </c>
      <c r="M76" s="360">
        <v>0.51065625611266863</v>
      </c>
      <c r="N76" s="62"/>
      <c r="O76" s="62"/>
    </row>
    <row r="77" spans="1:15" ht="18.399999999999999" customHeight="1">
      <c r="A77" s="69" t="s">
        <v>71</v>
      </c>
      <c r="B77" s="70" t="s">
        <v>47</v>
      </c>
      <c r="C77" s="71" t="s">
        <v>72</v>
      </c>
      <c r="D77" s="81" t="s">
        <v>41</v>
      </c>
      <c r="E77" s="864">
        <v>342143000</v>
      </c>
      <c r="F77" s="854">
        <v>1970000</v>
      </c>
      <c r="G77" s="865"/>
      <c r="H77" s="854">
        <v>9539000</v>
      </c>
      <c r="I77" s="854">
        <v>309923000</v>
      </c>
      <c r="J77" s="854">
        <v>20711000</v>
      </c>
      <c r="K77" s="854">
        <v>0</v>
      </c>
      <c r="L77" s="854">
        <v>0</v>
      </c>
      <c r="M77" s="866">
        <v>0</v>
      </c>
      <c r="N77" s="62"/>
      <c r="O77" s="62"/>
    </row>
    <row r="78" spans="1:15" ht="18.399999999999999" customHeight="1">
      <c r="A78" s="74"/>
      <c r="B78" s="70"/>
      <c r="C78" s="71" t="s">
        <v>73</v>
      </c>
      <c r="D78" s="80" t="s">
        <v>42</v>
      </c>
      <c r="E78" s="864">
        <v>344157000</v>
      </c>
      <c r="F78" s="864">
        <v>300000</v>
      </c>
      <c r="G78" s="864"/>
      <c r="H78" s="864">
        <v>8755810</v>
      </c>
      <c r="I78" s="864">
        <v>313075190</v>
      </c>
      <c r="J78" s="864">
        <v>22026000</v>
      </c>
      <c r="K78" s="864">
        <v>0</v>
      </c>
      <c r="L78" s="864">
        <v>0</v>
      </c>
      <c r="M78" s="867">
        <v>0</v>
      </c>
      <c r="N78" s="62"/>
      <c r="O78" s="62"/>
    </row>
    <row r="79" spans="1:15" ht="18.399999999999999" customHeight="1">
      <c r="A79" s="74"/>
      <c r="B79" s="70"/>
      <c r="C79" s="71" t="s">
        <v>74</v>
      </c>
      <c r="D79" s="80" t="s">
        <v>43</v>
      </c>
      <c r="E79" s="864">
        <v>289568130.57999998</v>
      </c>
      <c r="F79" s="864">
        <v>100000</v>
      </c>
      <c r="G79" s="864"/>
      <c r="H79" s="864">
        <v>7635978.0899999999</v>
      </c>
      <c r="I79" s="864">
        <v>266447481.44</v>
      </c>
      <c r="J79" s="864">
        <v>15384671.049999999</v>
      </c>
      <c r="K79" s="864">
        <v>0</v>
      </c>
      <c r="L79" s="864">
        <v>0</v>
      </c>
      <c r="M79" s="867">
        <v>0</v>
      </c>
      <c r="N79" s="62"/>
      <c r="O79" s="62"/>
    </row>
    <row r="80" spans="1:15" ht="18.399999999999999" customHeight="1">
      <c r="A80" s="74"/>
      <c r="B80" s="70"/>
      <c r="C80" s="71" t="s">
        <v>4</v>
      </c>
      <c r="D80" s="80" t="s">
        <v>44</v>
      </c>
      <c r="E80" s="259">
        <v>0.84633656272377333</v>
      </c>
      <c r="F80" s="259">
        <v>5.0761421319796954E-2</v>
      </c>
      <c r="G80" s="259"/>
      <c r="H80" s="259">
        <v>0.80050090051368061</v>
      </c>
      <c r="I80" s="259">
        <v>0.8597215483845988</v>
      </c>
      <c r="J80" s="259">
        <v>0.74282608517213067</v>
      </c>
      <c r="K80" s="259">
        <v>0</v>
      </c>
      <c r="L80" s="259">
        <v>0</v>
      </c>
      <c r="M80" s="359">
        <v>0</v>
      </c>
      <c r="N80" s="62"/>
      <c r="O80" s="62"/>
    </row>
    <row r="81" spans="1:15" ht="18.399999999999999" customHeight="1">
      <c r="A81" s="76"/>
      <c r="B81" s="77"/>
      <c r="C81" s="78" t="s">
        <v>4</v>
      </c>
      <c r="D81" s="82" t="s">
        <v>45</v>
      </c>
      <c r="E81" s="260">
        <v>0.84138381779246096</v>
      </c>
      <c r="F81" s="260">
        <v>0.33333333333333331</v>
      </c>
      <c r="G81" s="260"/>
      <c r="H81" s="260">
        <v>0.87210413314130841</v>
      </c>
      <c r="I81" s="260">
        <v>0.85106546270881445</v>
      </c>
      <c r="J81" s="260">
        <v>0.69847775583401428</v>
      </c>
      <c r="K81" s="260">
        <v>0</v>
      </c>
      <c r="L81" s="260">
        <v>0</v>
      </c>
      <c r="M81" s="360">
        <v>0</v>
      </c>
      <c r="N81" s="62"/>
      <c r="O81" s="62"/>
    </row>
    <row r="82" spans="1:15" ht="18.399999999999999" customHeight="1">
      <c r="A82" s="69" t="s">
        <v>75</v>
      </c>
      <c r="B82" s="84" t="s">
        <v>47</v>
      </c>
      <c r="C82" s="71" t="s">
        <v>76</v>
      </c>
      <c r="D82" s="81" t="s">
        <v>41</v>
      </c>
      <c r="E82" s="864">
        <v>11585000</v>
      </c>
      <c r="F82" s="854">
        <v>0</v>
      </c>
      <c r="G82" s="865"/>
      <c r="H82" s="854">
        <v>11000</v>
      </c>
      <c r="I82" s="854">
        <v>11424000</v>
      </c>
      <c r="J82" s="854">
        <v>150000</v>
      </c>
      <c r="K82" s="854">
        <v>0</v>
      </c>
      <c r="L82" s="854">
        <v>0</v>
      </c>
      <c r="M82" s="866">
        <v>0</v>
      </c>
      <c r="N82" s="62"/>
      <c r="O82" s="62"/>
    </row>
    <row r="83" spans="1:15" ht="18.399999999999999" customHeight="1">
      <c r="A83" s="74"/>
      <c r="B83" s="70"/>
      <c r="C83" s="71"/>
      <c r="D83" s="80" t="s">
        <v>42</v>
      </c>
      <c r="E83" s="864">
        <v>11585000</v>
      </c>
      <c r="F83" s="864">
        <v>0</v>
      </c>
      <c r="G83" s="864"/>
      <c r="H83" s="864">
        <v>11000</v>
      </c>
      <c r="I83" s="864">
        <v>11424000</v>
      </c>
      <c r="J83" s="864">
        <v>150000</v>
      </c>
      <c r="K83" s="864">
        <v>0</v>
      </c>
      <c r="L83" s="864">
        <v>0</v>
      </c>
      <c r="M83" s="867">
        <v>0</v>
      </c>
      <c r="N83" s="62"/>
      <c r="O83" s="62"/>
    </row>
    <row r="84" spans="1:15" ht="18.399999999999999" customHeight="1">
      <c r="A84" s="74"/>
      <c r="B84" s="70"/>
      <c r="C84" s="71"/>
      <c r="D84" s="80" t="s">
        <v>43</v>
      </c>
      <c r="E84" s="864">
        <v>9026747.8499999996</v>
      </c>
      <c r="F84" s="864">
        <v>0</v>
      </c>
      <c r="G84" s="864"/>
      <c r="H84" s="864">
        <v>4120.3</v>
      </c>
      <c r="I84" s="864">
        <v>8980637.5499999989</v>
      </c>
      <c r="J84" s="864">
        <v>41990</v>
      </c>
      <c r="K84" s="864">
        <v>0</v>
      </c>
      <c r="L84" s="864">
        <v>0</v>
      </c>
      <c r="M84" s="867">
        <v>0</v>
      </c>
      <c r="N84" s="62"/>
      <c r="O84" s="62"/>
    </row>
    <row r="85" spans="1:15" ht="18.399999999999999" customHeight="1">
      <c r="A85" s="74"/>
      <c r="B85" s="70"/>
      <c r="C85" s="71"/>
      <c r="D85" s="80" t="s">
        <v>44</v>
      </c>
      <c r="E85" s="259">
        <v>0.77917547259387132</v>
      </c>
      <c r="F85" s="259">
        <v>0</v>
      </c>
      <c r="G85" s="259"/>
      <c r="H85" s="259">
        <v>0.37457272727272728</v>
      </c>
      <c r="I85" s="259">
        <v>0.78612023371848727</v>
      </c>
      <c r="J85" s="259">
        <v>0.27993333333333331</v>
      </c>
      <c r="K85" s="259">
        <v>0</v>
      </c>
      <c r="L85" s="259">
        <v>0</v>
      </c>
      <c r="M85" s="359">
        <v>0</v>
      </c>
      <c r="N85" s="62"/>
      <c r="O85" s="62"/>
    </row>
    <row r="86" spans="1:15" ht="18.399999999999999" customHeight="1">
      <c r="A86" s="76"/>
      <c r="B86" s="77"/>
      <c r="C86" s="78"/>
      <c r="D86" s="82" t="s">
        <v>45</v>
      </c>
      <c r="E86" s="260">
        <v>0.77917547259387132</v>
      </c>
      <c r="F86" s="260">
        <v>0</v>
      </c>
      <c r="G86" s="260"/>
      <c r="H86" s="260">
        <v>0.37457272727272728</v>
      </c>
      <c r="I86" s="260">
        <v>0.78612023371848727</v>
      </c>
      <c r="J86" s="260">
        <v>0.27993333333333331</v>
      </c>
      <c r="K86" s="260">
        <v>0</v>
      </c>
      <c r="L86" s="260">
        <v>0</v>
      </c>
      <c r="M86" s="360">
        <v>0</v>
      </c>
      <c r="N86" s="62"/>
      <c r="O86" s="62"/>
    </row>
    <row r="87" spans="1:15" ht="18.399999999999999" customHeight="1">
      <c r="A87" s="69" t="s">
        <v>77</v>
      </c>
      <c r="B87" s="70" t="s">
        <v>47</v>
      </c>
      <c r="C87" s="71" t="s">
        <v>78</v>
      </c>
      <c r="D87" s="80" t="s">
        <v>41</v>
      </c>
      <c r="E87" s="864">
        <v>8128345000</v>
      </c>
      <c r="F87" s="854">
        <v>0</v>
      </c>
      <c r="G87" s="865"/>
      <c r="H87" s="854">
        <v>641208000</v>
      </c>
      <c r="I87" s="854">
        <v>7174609000</v>
      </c>
      <c r="J87" s="854">
        <v>312528000</v>
      </c>
      <c r="K87" s="854">
        <v>0</v>
      </c>
      <c r="L87" s="854">
        <v>0</v>
      </c>
      <c r="M87" s="866">
        <v>0</v>
      </c>
      <c r="N87" s="62"/>
      <c r="O87" s="62"/>
    </row>
    <row r="88" spans="1:15" ht="18.399999999999999" customHeight="1">
      <c r="A88" s="74"/>
      <c r="B88" s="70"/>
      <c r="C88" s="71" t="s">
        <v>4</v>
      </c>
      <c r="D88" s="80" t="s">
        <v>42</v>
      </c>
      <c r="E88" s="864">
        <v>8105565650</v>
      </c>
      <c r="F88" s="864">
        <v>0</v>
      </c>
      <c r="G88" s="864"/>
      <c r="H88" s="864">
        <v>599069501</v>
      </c>
      <c r="I88" s="864">
        <v>7193700832</v>
      </c>
      <c r="J88" s="864">
        <v>312528000</v>
      </c>
      <c r="K88" s="864">
        <v>0</v>
      </c>
      <c r="L88" s="864">
        <v>0</v>
      </c>
      <c r="M88" s="867">
        <v>267317</v>
      </c>
      <c r="N88" s="62"/>
      <c r="O88" s="62"/>
    </row>
    <row r="89" spans="1:15" ht="18.399999999999999" customHeight="1">
      <c r="A89" s="74"/>
      <c r="B89" s="70"/>
      <c r="C89" s="71" t="s">
        <v>4</v>
      </c>
      <c r="D89" s="80" t="s">
        <v>43</v>
      </c>
      <c r="E89" s="864">
        <v>6884037835.8900051</v>
      </c>
      <c r="F89" s="864">
        <v>0</v>
      </c>
      <c r="G89" s="864"/>
      <c r="H89" s="864">
        <v>527360777.43000001</v>
      </c>
      <c r="I89" s="864">
        <v>6198167757.9800043</v>
      </c>
      <c r="J89" s="864">
        <v>158493186.68000001</v>
      </c>
      <c r="K89" s="864">
        <v>0</v>
      </c>
      <c r="L89" s="864">
        <v>0</v>
      </c>
      <c r="M89" s="867">
        <v>16113.8</v>
      </c>
      <c r="N89" s="62"/>
      <c r="O89" s="62"/>
    </row>
    <row r="90" spans="1:15" ht="18.399999999999999" customHeight="1">
      <c r="A90" s="74"/>
      <c r="B90" s="70"/>
      <c r="C90" s="71" t="s">
        <v>4</v>
      </c>
      <c r="D90" s="80" t="s">
        <v>44</v>
      </c>
      <c r="E90" s="259">
        <v>0.84691752575585866</v>
      </c>
      <c r="F90" s="259">
        <v>0</v>
      </c>
      <c r="G90" s="259"/>
      <c r="H90" s="259">
        <v>0.82244884254407302</v>
      </c>
      <c r="I90" s="259">
        <v>0.8639032117262424</v>
      </c>
      <c r="J90" s="259">
        <v>0.50713275828085802</v>
      </c>
      <c r="K90" s="259">
        <v>0</v>
      </c>
      <c r="L90" s="259">
        <v>0</v>
      </c>
      <c r="M90" s="359">
        <v>0</v>
      </c>
      <c r="N90" s="62"/>
      <c r="O90" s="62"/>
    </row>
    <row r="91" spans="1:15" ht="18.399999999999999" customHeight="1">
      <c r="A91" s="76"/>
      <c r="B91" s="77"/>
      <c r="C91" s="78" t="s">
        <v>4</v>
      </c>
      <c r="D91" s="80" t="s">
        <v>45</v>
      </c>
      <c r="E91" s="260">
        <v>0.84929764721478818</v>
      </c>
      <c r="F91" s="260">
        <v>0</v>
      </c>
      <c r="G91" s="260"/>
      <c r="H91" s="260">
        <v>0.88029982589616096</v>
      </c>
      <c r="I91" s="260">
        <v>0.8616104426262029</v>
      </c>
      <c r="J91" s="260">
        <v>0.50713275828085802</v>
      </c>
      <c r="K91" s="260">
        <v>0</v>
      </c>
      <c r="L91" s="260">
        <v>0</v>
      </c>
      <c r="M91" s="360">
        <v>6.0279742777301852E-2</v>
      </c>
      <c r="N91" s="62"/>
      <c r="O91" s="62"/>
    </row>
    <row r="92" spans="1:15" ht="18.399999999999999" customHeight="1">
      <c r="A92" s="69" t="s">
        <v>79</v>
      </c>
      <c r="B92" s="70" t="s">
        <v>47</v>
      </c>
      <c r="C92" s="71" t="s">
        <v>80</v>
      </c>
      <c r="D92" s="81" t="s">
        <v>41</v>
      </c>
      <c r="E92" s="864">
        <v>256555000</v>
      </c>
      <c r="F92" s="854">
        <v>81131000</v>
      </c>
      <c r="G92" s="865"/>
      <c r="H92" s="854">
        <v>2435000</v>
      </c>
      <c r="I92" s="854">
        <v>165301000</v>
      </c>
      <c r="J92" s="854">
        <v>4655000</v>
      </c>
      <c r="K92" s="854">
        <v>0</v>
      </c>
      <c r="L92" s="854">
        <v>0</v>
      </c>
      <c r="M92" s="866">
        <v>3033000</v>
      </c>
      <c r="N92" s="62"/>
      <c r="O92" s="62"/>
    </row>
    <row r="93" spans="1:15" ht="18.399999999999999" customHeight="1">
      <c r="A93" s="74"/>
      <c r="B93" s="70"/>
      <c r="C93" s="71" t="s">
        <v>81</v>
      </c>
      <c r="D93" s="80" t="s">
        <v>42</v>
      </c>
      <c r="E93" s="864">
        <v>349634153.67999995</v>
      </c>
      <c r="F93" s="864">
        <v>148519002</v>
      </c>
      <c r="G93" s="864"/>
      <c r="H93" s="864">
        <v>7504999.9199999999</v>
      </c>
      <c r="I93" s="864">
        <v>172107594</v>
      </c>
      <c r="J93" s="864">
        <v>17822940.759999998</v>
      </c>
      <c r="K93" s="864">
        <v>0</v>
      </c>
      <c r="L93" s="864">
        <v>0</v>
      </c>
      <c r="M93" s="867">
        <v>3679617</v>
      </c>
      <c r="N93" s="62"/>
      <c r="O93" s="62"/>
    </row>
    <row r="94" spans="1:15" ht="18.399999999999999" customHeight="1">
      <c r="A94" s="74"/>
      <c r="B94" s="70"/>
      <c r="C94" s="71" t="s">
        <v>4</v>
      </c>
      <c r="D94" s="80" t="s">
        <v>43</v>
      </c>
      <c r="E94" s="864">
        <v>301179171.69999999</v>
      </c>
      <c r="F94" s="864">
        <v>141925717.94</v>
      </c>
      <c r="G94" s="864"/>
      <c r="H94" s="864">
        <v>5253550.1899999995</v>
      </c>
      <c r="I94" s="864">
        <v>138008083.20999998</v>
      </c>
      <c r="J94" s="864">
        <v>13033286.290000001</v>
      </c>
      <c r="K94" s="864">
        <v>0</v>
      </c>
      <c r="L94" s="864">
        <v>0</v>
      </c>
      <c r="M94" s="867">
        <v>2958534.07</v>
      </c>
      <c r="N94" s="62"/>
      <c r="O94" s="62"/>
    </row>
    <row r="95" spans="1:15" ht="18.399999999999999" customHeight="1">
      <c r="A95" s="74"/>
      <c r="B95" s="70"/>
      <c r="C95" s="71" t="s">
        <v>4</v>
      </c>
      <c r="D95" s="80" t="s">
        <v>44</v>
      </c>
      <c r="E95" s="259">
        <v>1.1739360827113094</v>
      </c>
      <c r="F95" s="259">
        <v>1.7493401774907249</v>
      </c>
      <c r="G95" s="259"/>
      <c r="H95" s="259">
        <v>2.157515478439425</v>
      </c>
      <c r="I95" s="259">
        <v>0.83488958451552009</v>
      </c>
      <c r="J95" s="259">
        <v>2.7998466788399572</v>
      </c>
      <c r="K95" s="259">
        <v>0</v>
      </c>
      <c r="L95" s="259">
        <v>0</v>
      </c>
      <c r="M95" s="359">
        <v>0.97544809429607648</v>
      </c>
      <c r="N95" s="62"/>
      <c r="O95" s="62"/>
    </row>
    <row r="96" spans="1:15" ht="18.399999999999999" customHeight="1">
      <c r="A96" s="76"/>
      <c r="B96" s="77"/>
      <c r="C96" s="78" t="s">
        <v>4</v>
      </c>
      <c r="D96" s="82" t="s">
        <v>45</v>
      </c>
      <c r="E96" s="260">
        <v>0.86141233209056567</v>
      </c>
      <c r="F96" s="260">
        <v>0.95560646132001348</v>
      </c>
      <c r="G96" s="260"/>
      <c r="H96" s="260">
        <v>0.7000066950034024</v>
      </c>
      <c r="I96" s="260">
        <v>0.80187096921475742</v>
      </c>
      <c r="J96" s="260">
        <v>0.73126463615087511</v>
      </c>
      <c r="K96" s="260">
        <v>0</v>
      </c>
      <c r="L96" s="260">
        <v>0</v>
      </c>
      <c r="M96" s="360">
        <v>0.80403315616815552</v>
      </c>
      <c r="N96" s="62"/>
      <c r="O96" s="62"/>
    </row>
    <row r="97" spans="1:15" ht="18.399999999999999" customHeight="1">
      <c r="A97" s="69" t="s">
        <v>82</v>
      </c>
      <c r="B97" s="70" t="s">
        <v>47</v>
      </c>
      <c r="C97" s="71" t="s">
        <v>83</v>
      </c>
      <c r="D97" s="80" t="s">
        <v>41</v>
      </c>
      <c r="E97" s="864">
        <v>35335000</v>
      </c>
      <c r="F97" s="854">
        <v>2385000</v>
      </c>
      <c r="G97" s="865"/>
      <c r="H97" s="854">
        <v>73000</v>
      </c>
      <c r="I97" s="854">
        <v>28395000</v>
      </c>
      <c r="J97" s="854">
        <v>1330000</v>
      </c>
      <c r="K97" s="854">
        <v>0</v>
      </c>
      <c r="L97" s="854">
        <v>0</v>
      </c>
      <c r="M97" s="866">
        <v>3152000</v>
      </c>
      <c r="N97" s="62"/>
      <c r="O97" s="62"/>
    </row>
    <row r="98" spans="1:15" ht="18.399999999999999" customHeight="1">
      <c r="A98" s="74"/>
      <c r="B98" s="70"/>
      <c r="C98" s="71" t="s">
        <v>4</v>
      </c>
      <c r="D98" s="80" t="s">
        <v>42</v>
      </c>
      <c r="E98" s="864">
        <v>47477610</v>
      </c>
      <c r="F98" s="864">
        <v>2461000</v>
      </c>
      <c r="G98" s="864"/>
      <c r="H98" s="864">
        <v>84500</v>
      </c>
      <c r="I98" s="864">
        <v>34378999</v>
      </c>
      <c r="J98" s="864">
        <v>7393502</v>
      </c>
      <c r="K98" s="864">
        <v>0</v>
      </c>
      <c r="L98" s="864">
        <v>0</v>
      </c>
      <c r="M98" s="867">
        <v>3159609</v>
      </c>
      <c r="N98" s="62"/>
      <c r="O98" s="62"/>
    </row>
    <row r="99" spans="1:15" ht="18.399999999999999" customHeight="1">
      <c r="A99" s="74"/>
      <c r="B99" s="70"/>
      <c r="C99" s="71" t="s">
        <v>4</v>
      </c>
      <c r="D99" s="80" t="s">
        <v>43</v>
      </c>
      <c r="E99" s="864">
        <v>33082628.379999999</v>
      </c>
      <c r="F99" s="864">
        <v>2461000</v>
      </c>
      <c r="G99" s="864"/>
      <c r="H99" s="864">
        <v>60007.49</v>
      </c>
      <c r="I99" s="864">
        <v>27947730.91</v>
      </c>
      <c r="J99" s="864">
        <v>381002</v>
      </c>
      <c r="K99" s="864">
        <v>0</v>
      </c>
      <c r="L99" s="864">
        <v>0</v>
      </c>
      <c r="M99" s="867">
        <v>2232887.98</v>
      </c>
      <c r="N99" s="62"/>
      <c r="O99" s="62"/>
    </row>
    <row r="100" spans="1:15" ht="18.399999999999999" customHeight="1">
      <c r="A100" s="74"/>
      <c r="B100" s="70"/>
      <c r="C100" s="71" t="s">
        <v>4</v>
      </c>
      <c r="D100" s="80" t="s">
        <v>44</v>
      </c>
      <c r="E100" s="259">
        <v>0.93625664015848309</v>
      </c>
      <c r="F100" s="259">
        <v>1.0318658280922433</v>
      </c>
      <c r="G100" s="259"/>
      <c r="H100" s="259">
        <v>0.8220204109589041</v>
      </c>
      <c r="I100" s="259">
        <v>0.98424831519633738</v>
      </c>
      <c r="J100" s="259">
        <v>0.28646766917293232</v>
      </c>
      <c r="K100" s="259">
        <v>0</v>
      </c>
      <c r="L100" s="259">
        <v>0</v>
      </c>
      <c r="M100" s="359">
        <v>0.70840354695431473</v>
      </c>
      <c r="N100" s="62"/>
      <c r="O100" s="62"/>
    </row>
    <row r="101" spans="1:15" ht="18.399999999999999" customHeight="1">
      <c r="A101" s="76"/>
      <c r="B101" s="77"/>
      <c r="C101" s="78" t="s">
        <v>4</v>
      </c>
      <c r="D101" s="79" t="s">
        <v>45</v>
      </c>
      <c r="E101" s="361">
        <v>0.69680483874398902</v>
      </c>
      <c r="F101" s="260">
        <v>1</v>
      </c>
      <c r="G101" s="260"/>
      <c r="H101" s="260">
        <v>0.7101478106508875</v>
      </c>
      <c r="I101" s="260">
        <v>0.81293032731988502</v>
      </c>
      <c r="J101" s="260">
        <v>5.1532007430308398E-2</v>
      </c>
      <c r="K101" s="260">
        <v>0</v>
      </c>
      <c r="L101" s="260">
        <v>0</v>
      </c>
      <c r="M101" s="360">
        <v>0.70669756289464924</v>
      </c>
      <c r="N101" s="62"/>
      <c r="O101" s="62"/>
    </row>
    <row r="102" spans="1:15" ht="18.399999999999999" customHeight="1">
      <c r="A102" s="255" t="s">
        <v>84</v>
      </c>
      <c r="B102" s="70" t="s">
        <v>47</v>
      </c>
      <c r="C102" s="71" t="s">
        <v>85</v>
      </c>
      <c r="D102" s="72" t="s">
        <v>41</v>
      </c>
      <c r="E102" s="864">
        <v>772416000</v>
      </c>
      <c r="F102" s="854">
        <v>650977000</v>
      </c>
      <c r="G102" s="865"/>
      <c r="H102" s="854">
        <v>490000</v>
      </c>
      <c r="I102" s="854">
        <v>116801000</v>
      </c>
      <c r="J102" s="854">
        <v>2481000</v>
      </c>
      <c r="K102" s="854">
        <v>0</v>
      </c>
      <c r="L102" s="854">
        <v>0</v>
      </c>
      <c r="M102" s="866">
        <v>1667000</v>
      </c>
      <c r="N102" s="62"/>
      <c r="O102" s="62"/>
    </row>
    <row r="103" spans="1:15" ht="18.399999999999999" customHeight="1">
      <c r="A103" s="86"/>
      <c r="B103" s="85"/>
      <c r="C103" s="71" t="s">
        <v>86</v>
      </c>
      <c r="D103" s="80" t="s">
        <v>42</v>
      </c>
      <c r="E103" s="864">
        <v>644976748</v>
      </c>
      <c r="F103" s="864">
        <v>517287522</v>
      </c>
      <c r="G103" s="864"/>
      <c r="H103" s="864">
        <v>467400</v>
      </c>
      <c r="I103" s="864">
        <v>116624064</v>
      </c>
      <c r="J103" s="864">
        <v>9357130</v>
      </c>
      <c r="K103" s="864">
        <v>0</v>
      </c>
      <c r="L103" s="864">
        <v>0</v>
      </c>
      <c r="M103" s="867">
        <v>1240632</v>
      </c>
      <c r="N103" s="62"/>
      <c r="O103" s="62"/>
    </row>
    <row r="104" spans="1:15" ht="18.399999999999999" customHeight="1">
      <c r="A104" s="86"/>
      <c r="B104" s="85"/>
      <c r="C104" s="71" t="s">
        <v>87</v>
      </c>
      <c r="D104" s="80" t="s">
        <v>43</v>
      </c>
      <c r="E104" s="864">
        <v>350267738.15000004</v>
      </c>
      <c r="F104" s="864">
        <v>266944789.31999999</v>
      </c>
      <c r="G104" s="864"/>
      <c r="H104" s="864">
        <v>316046.87</v>
      </c>
      <c r="I104" s="864">
        <v>80421900.860000014</v>
      </c>
      <c r="J104" s="864">
        <v>1778123.35</v>
      </c>
      <c r="K104" s="864">
        <v>0</v>
      </c>
      <c r="L104" s="864">
        <v>0</v>
      </c>
      <c r="M104" s="867">
        <v>806877.75</v>
      </c>
      <c r="N104" s="62"/>
      <c r="O104" s="62"/>
    </row>
    <row r="105" spans="1:15" ht="18.399999999999999" customHeight="1">
      <c r="A105" s="74"/>
      <c r="B105" s="70"/>
      <c r="C105" s="71" t="s">
        <v>4</v>
      </c>
      <c r="D105" s="80" t="s">
        <v>44</v>
      </c>
      <c r="E105" s="259">
        <v>0.45347032965396888</v>
      </c>
      <c r="F105" s="259">
        <v>0.41006792762263489</v>
      </c>
      <c r="G105" s="259"/>
      <c r="H105" s="259">
        <v>0.64499361224489793</v>
      </c>
      <c r="I105" s="259">
        <v>0.68853777673136374</v>
      </c>
      <c r="J105" s="259">
        <v>0.71669623135832328</v>
      </c>
      <c r="K105" s="259">
        <v>0</v>
      </c>
      <c r="L105" s="259">
        <v>0</v>
      </c>
      <c r="M105" s="359">
        <v>0.48402984403119376</v>
      </c>
      <c r="N105" s="62"/>
      <c r="O105" s="62"/>
    </row>
    <row r="106" spans="1:15" ht="18.399999999999999" customHeight="1">
      <c r="A106" s="76"/>
      <c r="B106" s="77"/>
      <c r="C106" s="78" t="s">
        <v>4</v>
      </c>
      <c r="D106" s="82" t="s">
        <v>45</v>
      </c>
      <c r="E106" s="260">
        <v>0.54307033429676455</v>
      </c>
      <c r="F106" s="260">
        <v>0.51604722319205676</v>
      </c>
      <c r="G106" s="260"/>
      <c r="H106" s="260">
        <v>0.67618072314933675</v>
      </c>
      <c r="I106" s="260">
        <v>0.68958239064623927</v>
      </c>
      <c r="J106" s="260">
        <v>0.19002871072647276</v>
      </c>
      <c r="K106" s="260">
        <v>0</v>
      </c>
      <c r="L106" s="260">
        <v>0</v>
      </c>
      <c r="M106" s="360">
        <v>0.65037638074787685</v>
      </c>
      <c r="N106" s="62"/>
      <c r="O106" s="62"/>
    </row>
    <row r="107" spans="1:15" ht="18.399999999999999" customHeight="1">
      <c r="A107" s="69" t="s">
        <v>88</v>
      </c>
      <c r="B107" s="70" t="s">
        <v>47</v>
      </c>
      <c r="C107" s="71" t="s">
        <v>89</v>
      </c>
      <c r="D107" s="80" t="s">
        <v>41</v>
      </c>
      <c r="E107" s="864">
        <v>7178032000</v>
      </c>
      <c r="F107" s="854">
        <v>73147000</v>
      </c>
      <c r="G107" s="865"/>
      <c r="H107" s="854">
        <v>78861000</v>
      </c>
      <c r="I107" s="854">
        <v>6737252000</v>
      </c>
      <c r="J107" s="854">
        <v>222795000</v>
      </c>
      <c r="K107" s="854">
        <v>0</v>
      </c>
      <c r="L107" s="854">
        <v>0</v>
      </c>
      <c r="M107" s="866">
        <v>65977000</v>
      </c>
      <c r="N107" s="62"/>
      <c r="O107" s="62"/>
    </row>
    <row r="108" spans="1:15" ht="18.399999999999999" customHeight="1">
      <c r="A108" s="74"/>
      <c r="B108" s="70"/>
      <c r="C108" s="71" t="s">
        <v>90</v>
      </c>
      <c r="D108" s="80" t="s">
        <v>42</v>
      </c>
      <c r="E108" s="864">
        <v>7840535327</v>
      </c>
      <c r="F108" s="864">
        <v>169659606</v>
      </c>
      <c r="G108" s="864"/>
      <c r="H108" s="864">
        <v>57041094</v>
      </c>
      <c r="I108" s="864">
        <v>7205444976</v>
      </c>
      <c r="J108" s="864">
        <v>332110832</v>
      </c>
      <c r="K108" s="864">
        <v>0</v>
      </c>
      <c r="L108" s="864">
        <v>0</v>
      </c>
      <c r="M108" s="867">
        <v>76278819</v>
      </c>
      <c r="N108" s="62"/>
      <c r="O108" s="62"/>
    </row>
    <row r="109" spans="1:15" ht="18.399999999999999" customHeight="1">
      <c r="A109" s="74"/>
      <c r="B109" s="70"/>
      <c r="C109" s="71" t="s">
        <v>4</v>
      </c>
      <c r="D109" s="80" t="s">
        <v>43</v>
      </c>
      <c r="E109" s="864">
        <v>6552223224.7299948</v>
      </c>
      <c r="F109" s="864">
        <v>158427827.03</v>
      </c>
      <c r="G109" s="864"/>
      <c r="H109" s="864">
        <v>41028551.499999993</v>
      </c>
      <c r="I109" s="864">
        <v>6220782736.5999947</v>
      </c>
      <c r="J109" s="864">
        <v>75261961.590000004</v>
      </c>
      <c r="K109" s="864">
        <v>0</v>
      </c>
      <c r="L109" s="864">
        <v>0</v>
      </c>
      <c r="M109" s="867">
        <v>56722148.010000005</v>
      </c>
      <c r="N109" s="62"/>
      <c r="O109" s="62"/>
    </row>
    <row r="110" spans="1:15" ht="18.399999999999999" customHeight="1">
      <c r="A110" s="74"/>
      <c r="B110" s="70"/>
      <c r="C110" s="71" t="s">
        <v>4</v>
      </c>
      <c r="D110" s="80" t="s">
        <v>44</v>
      </c>
      <c r="E110" s="259">
        <v>0.91281610680058189</v>
      </c>
      <c r="F110" s="898">
        <v>2.165882770721971</v>
      </c>
      <c r="G110" s="259"/>
      <c r="H110" s="259">
        <v>0.52026415465185571</v>
      </c>
      <c r="I110" s="259">
        <v>0.92334125791940014</v>
      </c>
      <c r="J110" s="259">
        <v>0.3378081267084091</v>
      </c>
      <c r="K110" s="259">
        <v>0</v>
      </c>
      <c r="L110" s="259">
        <v>0</v>
      </c>
      <c r="M110" s="359">
        <v>0.85972608651499771</v>
      </c>
      <c r="N110" s="62"/>
      <c r="O110" s="62"/>
    </row>
    <row r="111" spans="1:15" ht="18.399999999999999" customHeight="1">
      <c r="A111" s="76"/>
      <c r="B111" s="77"/>
      <c r="C111" s="78" t="s">
        <v>4</v>
      </c>
      <c r="D111" s="80" t="s">
        <v>45</v>
      </c>
      <c r="E111" s="260">
        <v>0.83568569637923584</v>
      </c>
      <c r="F111" s="260">
        <v>0.93379815481830131</v>
      </c>
      <c r="G111" s="260"/>
      <c r="H111" s="260">
        <v>0.71928058567740638</v>
      </c>
      <c r="I111" s="260">
        <v>0.86334470075342573</v>
      </c>
      <c r="J111" s="260">
        <v>0.22661700353693975</v>
      </c>
      <c r="K111" s="260">
        <v>0</v>
      </c>
      <c r="L111" s="260">
        <v>0</v>
      </c>
      <c r="M111" s="360">
        <v>0.74361597037835636</v>
      </c>
      <c r="N111" s="62"/>
      <c r="O111" s="62"/>
    </row>
    <row r="112" spans="1:15" ht="18.399999999999999" customHeight="1">
      <c r="A112" s="69" t="s">
        <v>91</v>
      </c>
      <c r="B112" s="70" t="s">
        <v>47</v>
      </c>
      <c r="C112" s="71" t="s">
        <v>92</v>
      </c>
      <c r="D112" s="81" t="s">
        <v>93</v>
      </c>
      <c r="E112" s="864">
        <v>602952000</v>
      </c>
      <c r="F112" s="854">
        <v>256379000</v>
      </c>
      <c r="G112" s="865"/>
      <c r="H112" s="854">
        <v>5120000</v>
      </c>
      <c r="I112" s="854">
        <v>192709000</v>
      </c>
      <c r="J112" s="854">
        <v>139180000</v>
      </c>
      <c r="K112" s="854">
        <v>0</v>
      </c>
      <c r="L112" s="854">
        <v>0</v>
      </c>
      <c r="M112" s="866">
        <v>9564000</v>
      </c>
      <c r="N112" s="62"/>
      <c r="O112" s="62"/>
    </row>
    <row r="113" spans="1:15" ht="18.399999999999999" customHeight="1">
      <c r="A113" s="74"/>
      <c r="B113" s="70"/>
      <c r="C113" s="71" t="s">
        <v>4</v>
      </c>
      <c r="D113" s="80" t="s">
        <v>42</v>
      </c>
      <c r="E113" s="864">
        <v>636168392.15999997</v>
      </c>
      <c r="F113" s="864">
        <v>230383957</v>
      </c>
      <c r="G113" s="864"/>
      <c r="H113" s="864">
        <v>4631945</v>
      </c>
      <c r="I113" s="864">
        <v>221899119.16</v>
      </c>
      <c r="J113" s="864">
        <v>168823244</v>
      </c>
      <c r="K113" s="864">
        <v>0</v>
      </c>
      <c r="L113" s="864">
        <v>0</v>
      </c>
      <c r="M113" s="867">
        <v>10430127</v>
      </c>
      <c r="N113" s="62"/>
      <c r="O113" s="62"/>
    </row>
    <row r="114" spans="1:15" ht="18.399999999999999" customHeight="1">
      <c r="A114" s="74"/>
      <c r="B114" s="70"/>
      <c r="C114" s="71" t="s">
        <v>4</v>
      </c>
      <c r="D114" s="80" t="s">
        <v>43</v>
      </c>
      <c r="E114" s="864">
        <v>469645208.5399999</v>
      </c>
      <c r="F114" s="864">
        <v>150925374.02000001</v>
      </c>
      <c r="G114" s="864"/>
      <c r="H114" s="864">
        <v>3061850.3099999996</v>
      </c>
      <c r="I114" s="864">
        <v>187265374.61999986</v>
      </c>
      <c r="J114" s="864">
        <v>120707130.12000002</v>
      </c>
      <c r="K114" s="864">
        <v>0</v>
      </c>
      <c r="L114" s="864">
        <v>0</v>
      </c>
      <c r="M114" s="867">
        <v>7685479.4700000007</v>
      </c>
      <c r="N114" s="62"/>
      <c r="O114" s="62"/>
    </row>
    <row r="115" spans="1:15" ht="18.399999999999999" customHeight="1">
      <c r="A115" s="74"/>
      <c r="B115" s="70"/>
      <c r="C115" s="71" t="s">
        <v>4</v>
      </c>
      <c r="D115" s="80" t="s">
        <v>44</v>
      </c>
      <c r="E115" s="259">
        <v>0.77890977812495843</v>
      </c>
      <c r="F115" s="259">
        <v>0.58868071885762874</v>
      </c>
      <c r="G115" s="259"/>
      <c r="H115" s="259">
        <v>0.59801763867187496</v>
      </c>
      <c r="I115" s="259">
        <v>0.97175209575058696</v>
      </c>
      <c r="J115" s="259">
        <v>0.86727353154188835</v>
      </c>
      <c r="K115" s="259">
        <v>0</v>
      </c>
      <c r="L115" s="259">
        <v>0</v>
      </c>
      <c r="M115" s="359">
        <v>0.8035842189460477</v>
      </c>
      <c r="N115" s="62"/>
      <c r="O115" s="62"/>
    </row>
    <row r="116" spans="1:15" ht="18.399999999999999" customHeight="1">
      <c r="A116" s="76"/>
      <c r="B116" s="77"/>
      <c r="C116" s="78" t="s">
        <v>4</v>
      </c>
      <c r="D116" s="82" t="s">
        <v>45</v>
      </c>
      <c r="E116" s="260">
        <v>0.73824040038424521</v>
      </c>
      <c r="F116" s="260">
        <v>0.65510366253497421</v>
      </c>
      <c r="G116" s="260"/>
      <c r="H116" s="260">
        <v>0.66102907309996117</v>
      </c>
      <c r="I116" s="260">
        <v>0.84392121667221431</v>
      </c>
      <c r="J116" s="260">
        <v>0.71499117811052149</v>
      </c>
      <c r="K116" s="260">
        <v>0</v>
      </c>
      <c r="L116" s="260">
        <v>0</v>
      </c>
      <c r="M116" s="360">
        <v>0.73685387244086298</v>
      </c>
      <c r="N116" s="62"/>
      <c r="O116" s="62"/>
    </row>
    <row r="117" spans="1:15" ht="18.399999999999999" customHeight="1">
      <c r="A117" s="69" t="s">
        <v>94</v>
      </c>
      <c r="B117" s="70" t="s">
        <v>47</v>
      </c>
      <c r="C117" s="71" t="s">
        <v>95</v>
      </c>
      <c r="D117" s="80" t="s">
        <v>41</v>
      </c>
      <c r="E117" s="864">
        <v>571659000</v>
      </c>
      <c r="F117" s="854">
        <v>140561000</v>
      </c>
      <c r="G117" s="865"/>
      <c r="H117" s="854">
        <v>5849000</v>
      </c>
      <c r="I117" s="854">
        <v>307560000</v>
      </c>
      <c r="J117" s="854">
        <v>69415000</v>
      </c>
      <c r="K117" s="854">
        <v>0</v>
      </c>
      <c r="L117" s="854">
        <v>0</v>
      </c>
      <c r="M117" s="866">
        <v>48274000</v>
      </c>
      <c r="N117" s="62"/>
      <c r="O117" s="62"/>
    </row>
    <row r="118" spans="1:15" ht="18.399999999999999" customHeight="1">
      <c r="A118" s="74"/>
      <c r="B118" s="70"/>
      <c r="C118" s="71" t="s">
        <v>4</v>
      </c>
      <c r="D118" s="80" t="s">
        <v>42</v>
      </c>
      <c r="E118" s="864">
        <v>638122247</v>
      </c>
      <c r="F118" s="864">
        <v>148604565</v>
      </c>
      <c r="G118" s="864"/>
      <c r="H118" s="864">
        <v>5684422</v>
      </c>
      <c r="I118" s="864">
        <v>329687705</v>
      </c>
      <c r="J118" s="864">
        <v>69009838</v>
      </c>
      <c r="K118" s="864">
        <v>0</v>
      </c>
      <c r="L118" s="864">
        <v>0</v>
      </c>
      <c r="M118" s="867">
        <v>85135717</v>
      </c>
      <c r="N118" s="62"/>
      <c r="O118" s="62"/>
    </row>
    <row r="119" spans="1:15" ht="18.399999999999999" customHeight="1">
      <c r="A119" s="74"/>
      <c r="B119" s="70"/>
      <c r="C119" s="71" t="s">
        <v>4</v>
      </c>
      <c r="D119" s="80" t="s">
        <v>43</v>
      </c>
      <c r="E119" s="864">
        <v>518149112.07999998</v>
      </c>
      <c r="F119" s="864">
        <v>138019108</v>
      </c>
      <c r="G119" s="864"/>
      <c r="H119" s="864">
        <v>5098829.05</v>
      </c>
      <c r="I119" s="864">
        <v>279337347.42999995</v>
      </c>
      <c r="J119" s="864">
        <v>27442678.420000002</v>
      </c>
      <c r="K119" s="864">
        <v>0</v>
      </c>
      <c r="L119" s="864">
        <v>0</v>
      </c>
      <c r="M119" s="867">
        <v>68251149.180000007</v>
      </c>
      <c r="N119" s="62"/>
      <c r="O119" s="62"/>
    </row>
    <row r="120" spans="1:15" ht="18.399999999999999" customHeight="1">
      <c r="A120" s="74"/>
      <c r="B120" s="70"/>
      <c r="C120" s="71" t="s">
        <v>4</v>
      </c>
      <c r="D120" s="80" t="s">
        <v>44</v>
      </c>
      <c r="E120" s="259">
        <v>0.90639544217794177</v>
      </c>
      <c r="F120" s="259">
        <v>0.98191609336871533</v>
      </c>
      <c r="G120" s="259"/>
      <c r="H120" s="259">
        <v>0.87174372542314926</v>
      </c>
      <c r="I120" s="259">
        <v>0.90823692102353992</v>
      </c>
      <c r="J120" s="259">
        <v>0.39534219433839951</v>
      </c>
      <c r="K120" s="259">
        <v>0</v>
      </c>
      <c r="L120" s="259">
        <v>0</v>
      </c>
      <c r="M120" s="359">
        <v>1.4138283378216019</v>
      </c>
      <c r="N120" s="62"/>
      <c r="O120" s="62"/>
    </row>
    <row r="121" spans="1:15" ht="18.399999999999999" customHeight="1">
      <c r="A121" s="76"/>
      <c r="B121" s="77"/>
      <c r="C121" s="78" t="s">
        <v>4</v>
      </c>
      <c r="D121" s="82" t="s">
        <v>45</v>
      </c>
      <c r="E121" s="260">
        <v>0.811990358455564</v>
      </c>
      <c r="F121" s="260">
        <v>0.92876761894898718</v>
      </c>
      <c r="G121" s="260"/>
      <c r="H121" s="260">
        <v>0.89698285067505545</v>
      </c>
      <c r="I121" s="260">
        <v>0.8472786312428604</v>
      </c>
      <c r="J121" s="260">
        <v>0.39766327838648169</v>
      </c>
      <c r="K121" s="260">
        <v>0</v>
      </c>
      <c r="L121" s="260">
        <v>0</v>
      </c>
      <c r="M121" s="360">
        <v>0.80167468584307577</v>
      </c>
      <c r="N121" s="62"/>
      <c r="O121" s="62"/>
    </row>
    <row r="122" spans="1:15" ht="18.399999999999999" customHeight="1">
      <c r="A122" s="69" t="s">
        <v>96</v>
      </c>
      <c r="B122" s="70" t="s">
        <v>47</v>
      </c>
      <c r="C122" s="71" t="s">
        <v>97</v>
      </c>
      <c r="D122" s="81" t="s">
        <v>41</v>
      </c>
      <c r="E122" s="864">
        <v>1155296000</v>
      </c>
      <c r="F122" s="854">
        <v>906805000</v>
      </c>
      <c r="G122" s="865"/>
      <c r="H122" s="854">
        <v>20000</v>
      </c>
      <c r="I122" s="854">
        <v>34379000</v>
      </c>
      <c r="J122" s="854">
        <v>67123000</v>
      </c>
      <c r="K122" s="854">
        <v>0</v>
      </c>
      <c r="L122" s="854">
        <v>0</v>
      </c>
      <c r="M122" s="866">
        <v>146969000</v>
      </c>
      <c r="N122" s="62"/>
      <c r="O122" s="62"/>
    </row>
    <row r="123" spans="1:15" ht="18.399999999999999" customHeight="1">
      <c r="A123" s="74"/>
      <c r="B123" s="70"/>
      <c r="C123" s="71" t="s">
        <v>4</v>
      </c>
      <c r="D123" s="80" t="s">
        <v>42</v>
      </c>
      <c r="E123" s="864">
        <v>1460763203</v>
      </c>
      <c r="F123" s="864">
        <v>907067672</v>
      </c>
      <c r="G123" s="864"/>
      <c r="H123" s="864">
        <v>25000</v>
      </c>
      <c r="I123" s="864">
        <v>83469030</v>
      </c>
      <c r="J123" s="864">
        <v>317377727</v>
      </c>
      <c r="K123" s="864">
        <v>0</v>
      </c>
      <c r="L123" s="864">
        <v>0</v>
      </c>
      <c r="M123" s="867">
        <v>152823774</v>
      </c>
      <c r="N123" s="62"/>
      <c r="O123" s="62"/>
    </row>
    <row r="124" spans="1:15" ht="18.399999999999999" customHeight="1">
      <c r="A124" s="74"/>
      <c r="B124" s="70"/>
      <c r="C124" s="71" t="s">
        <v>4</v>
      </c>
      <c r="D124" s="80" t="s">
        <v>43</v>
      </c>
      <c r="E124" s="864">
        <v>1249117852.49</v>
      </c>
      <c r="F124" s="864">
        <v>802169241.09000003</v>
      </c>
      <c r="G124" s="864"/>
      <c r="H124" s="864">
        <v>21025</v>
      </c>
      <c r="I124" s="864">
        <v>78622989.159999996</v>
      </c>
      <c r="J124" s="864">
        <v>221586757.24000001</v>
      </c>
      <c r="K124" s="864">
        <v>0</v>
      </c>
      <c r="L124" s="864">
        <v>0</v>
      </c>
      <c r="M124" s="867">
        <v>146717840</v>
      </c>
      <c r="N124" s="62"/>
      <c r="O124" s="62"/>
    </row>
    <row r="125" spans="1:15" ht="18.399999999999999" customHeight="1">
      <c r="A125" s="74"/>
      <c r="B125" s="70"/>
      <c r="C125" s="71" t="s">
        <v>4</v>
      </c>
      <c r="D125" s="80" t="s">
        <v>44</v>
      </c>
      <c r="E125" s="259">
        <v>1.081210228798507</v>
      </c>
      <c r="F125" s="259">
        <v>0.88461051834738458</v>
      </c>
      <c r="G125" s="259"/>
      <c r="H125" s="259">
        <v>1.05125</v>
      </c>
      <c r="I125" s="259">
        <v>2.2869481125105442</v>
      </c>
      <c r="J125" s="259">
        <v>3.3012046130238519</v>
      </c>
      <c r="K125" s="259">
        <v>0</v>
      </c>
      <c r="L125" s="259">
        <v>0</v>
      </c>
      <c r="M125" s="359">
        <v>0.99829106818444702</v>
      </c>
      <c r="N125" s="62"/>
      <c r="O125" s="62"/>
    </row>
    <row r="126" spans="1:15" ht="18.399999999999999" customHeight="1">
      <c r="A126" s="76"/>
      <c r="B126" s="77"/>
      <c r="C126" s="78" t="s">
        <v>4</v>
      </c>
      <c r="D126" s="82" t="s">
        <v>45</v>
      </c>
      <c r="E126" s="260">
        <v>0.85511316955729755</v>
      </c>
      <c r="F126" s="260">
        <v>0.88435434957271852</v>
      </c>
      <c r="G126" s="260"/>
      <c r="H126" s="260">
        <v>0.84099999999999997</v>
      </c>
      <c r="I126" s="260">
        <v>0.94194204916482194</v>
      </c>
      <c r="J126" s="260">
        <v>0.69817992376005644</v>
      </c>
      <c r="K126" s="260">
        <v>0</v>
      </c>
      <c r="L126" s="260">
        <v>0</v>
      </c>
      <c r="M126" s="360">
        <v>0.96004591536916239</v>
      </c>
      <c r="N126" s="62"/>
      <c r="O126" s="62"/>
    </row>
    <row r="127" spans="1:15" ht="18.399999999999999" customHeight="1">
      <c r="A127" s="69" t="s">
        <v>98</v>
      </c>
      <c r="B127" s="70" t="s">
        <v>47</v>
      </c>
      <c r="C127" s="71" t="s">
        <v>99</v>
      </c>
      <c r="D127" s="81" t="s">
        <v>41</v>
      </c>
      <c r="E127" s="864">
        <v>22421000</v>
      </c>
      <c r="F127" s="854">
        <v>0</v>
      </c>
      <c r="G127" s="865"/>
      <c r="H127" s="854">
        <v>22000</v>
      </c>
      <c r="I127" s="854">
        <v>21399000</v>
      </c>
      <c r="J127" s="854">
        <v>1000000</v>
      </c>
      <c r="K127" s="854">
        <v>0</v>
      </c>
      <c r="L127" s="854">
        <v>0</v>
      </c>
      <c r="M127" s="866">
        <v>0</v>
      </c>
      <c r="N127" s="62"/>
      <c r="O127" s="62"/>
    </row>
    <row r="128" spans="1:15" ht="18.399999999999999" customHeight="1">
      <c r="A128" s="69"/>
      <c r="B128" s="70"/>
      <c r="C128" s="71" t="s">
        <v>100</v>
      </c>
      <c r="D128" s="80" t="s">
        <v>42</v>
      </c>
      <c r="E128" s="864">
        <v>22520696</v>
      </c>
      <c r="F128" s="864">
        <v>0</v>
      </c>
      <c r="G128" s="864" t="s">
        <v>4</v>
      </c>
      <c r="H128" s="864">
        <v>22000</v>
      </c>
      <c r="I128" s="864">
        <v>21498696</v>
      </c>
      <c r="J128" s="864">
        <v>1000000</v>
      </c>
      <c r="K128" s="864">
        <v>0</v>
      </c>
      <c r="L128" s="864">
        <v>0</v>
      </c>
      <c r="M128" s="867">
        <v>0</v>
      </c>
      <c r="N128" s="62"/>
      <c r="O128" s="62"/>
    </row>
    <row r="129" spans="1:15" ht="18.399999999999999" customHeight="1">
      <c r="A129" s="74"/>
      <c r="B129" s="70"/>
      <c r="C129" s="71" t="s">
        <v>4</v>
      </c>
      <c r="D129" s="80" t="s">
        <v>43</v>
      </c>
      <c r="E129" s="864">
        <v>19342443.150000006</v>
      </c>
      <c r="F129" s="864">
        <v>0</v>
      </c>
      <c r="G129" s="864" t="s">
        <v>4</v>
      </c>
      <c r="H129" s="864">
        <v>10779</v>
      </c>
      <c r="I129" s="864">
        <v>18331664.150000006</v>
      </c>
      <c r="J129" s="864">
        <v>1000000</v>
      </c>
      <c r="K129" s="864">
        <v>0</v>
      </c>
      <c r="L129" s="864">
        <v>0</v>
      </c>
      <c r="M129" s="867">
        <v>0</v>
      </c>
      <c r="N129" s="62"/>
      <c r="O129" s="62"/>
    </row>
    <row r="130" spans="1:15" ht="18.399999999999999" customHeight="1">
      <c r="A130" s="74"/>
      <c r="B130" s="70"/>
      <c r="C130" s="71" t="s">
        <v>4</v>
      </c>
      <c r="D130" s="80" t="s">
        <v>44</v>
      </c>
      <c r="E130" s="259">
        <v>0.86269315150974557</v>
      </c>
      <c r="F130" s="259">
        <v>0</v>
      </c>
      <c r="G130" s="259"/>
      <c r="H130" s="259">
        <v>0.48995454545454548</v>
      </c>
      <c r="I130" s="259">
        <v>0.85665985092761376</v>
      </c>
      <c r="J130" s="259">
        <v>1</v>
      </c>
      <c r="K130" s="259">
        <v>0</v>
      </c>
      <c r="L130" s="259">
        <v>0</v>
      </c>
      <c r="M130" s="359">
        <v>0</v>
      </c>
      <c r="N130" s="62"/>
      <c r="O130" s="62"/>
    </row>
    <row r="131" spans="1:15" ht="18.399999999999999" customHeight="1">
      <c r="A131" s="76"/>
      <c r="B131" s="77"/>
      <c r="C131" s="78" t="s">
        <v>4</v>
      </c>
      <c r="D131" s="82" t="s">
        <v>45</v>
      </c>
      <c r="E131" s="260">
        <v>0.85887412849052291</v>
      </c>
      <c r="F131" s="260">
        <v>0</v>
      </c>
      <c r="G131" s="260"/>
      <c r="H131" s="260">
        <v>0.48995454545454548</v>
      </c>
      <c r="I131" s="260">
        <v>0.85268725833418013</v>
      </c>
      <c r="J131" s="260">
        <v>1</v>
      </c>
      <c r="K131" s="260">
        <v>0</v>
      </c>
      <c r="L131" s="260">
        <v>0</v>
      </c>
      <c r="M131" s="360">
        <v>0</v>
      </c>
      <c r="N131" s="62"/>
      <c r="O131" s="62"/>
    </row>
    <row r="132" spans="1:15" ht="18.399999999999999" customHeight="1">
      <c r="A132" s="69" t="s">
        <v>101</v>
      </c>
      <c r="B132" s="70" t="s">
        <v>47</v>
      </c>
      <c r="C132" s="71" t="s">
        <v>102</v>
      </c>
      <c r="D132" s="80" t="s">
        <v>41</v>
      </c>
      <c r="E132" s="864">
        <v>3876219000</v>
      </c>
      <c r="F132" s="854">
        <v>2081789000</v>
      </c>
      <c r="G132" s="865"/>
      <c r="H132" s="854">
        <v>17622000</v>
      </c>
      <c r="I132" s="854">
        <v>1173668000</v>
      </c>
      <c r="J132" s="854">
        <v>555981000</v>
      </c>
      <c r="K132" s="854">
        <v>0</v>
      </c>
      <c r="L132" s="854">
        <v>0</v>
      </c>
      <c r="M132" s="866">
        <v>47159000</v>
      </c>
      <c r="N132" s="62"/>
      <c r="O132" s="62"/>
    </row>
    <row r="133" spans="1:15" ht="18.399999999999999" customHeight="1">
      <c r="A133" s="74"/>
      <c r="B133" s="70"/>
      <c r="C133" s="71" t="s">
        <v>103</v>
      </c>
      <c r="D133" s="80" t="s">
        <v>42</v>
      </c>
      <c r="E133" s="864">
        <v>4379332440</v>
      </c>
      <c r="F133" s="864">
        <v>2396048539</v>
      </c>
      <c r="G133" s="864"/>
      <c r="H133" s="864">
        <v>17886340</v>
      </c>
      <c r="I133" s="864">
        <v>1220995348</v>
      </c>
      <c r="J133" s="864">
        <v>653417791</v>
      </c>
      <c r="K133" s="864">
        <v>0</v>
      </c>
      <c r="L133" s="864">
        <v>0</v>
      </c>
      <c r="M133" s="867">
        <v>90984422</v>
      </c>
      <c r="N133" s="62"/>
      <c r="O133" s="62"/>
    </row>
    <row r="134" spans="1:15" ht="18.399999999999999" customHeight="1">
      <c r="A134" s="74"/>
      <c r="B134" s="70"/>
      <c r="C134" s="71" t="s">
        <v>4</v>
      </c>
      <c r="D134" s="80" t="s">
        <v>43</v>
      </c>
      <c r="E134" s="864">
        <v>3560064768.3300004</v>
      </c>
      <c r="F134" s="864">
        <v>2168870074.5900002</v>
      </c>
      <c r="G134" s="864"/>
      <c r="H134" s="864">
        <v>12288775.200000001</v>
      </c>
      <c r="I134" s="864">
        <v>1018567591.9900002</v>
      </c>
      <c r="J134" s="864">
        <v>303243239.42000002</v>
      </c>
      <c r="K134" s="864">
        <v>0</v>
      </c>
      <c r="L134" s="864">
        <v>0</v>
      </c>
      <c r="M134" s="867">
        <v>57095087.130000003</v>
      </c>
      <c r="N134" s="62"/>
      <c r="O134" s="62"/>
    </row>
    <row r="135" spans="1:15" ht="18.399999999999999" customHeight="1">
      <c r="A135" s="74"/>
      <c r="B135" s="70"/>
      <c r="C135" s="71" t="s">
        <v>4</v>
      </c>
      <c r="D135" s="80" t="s">
        <v>44</v>
      </c>
      <c r="E135" s="259">
        <v>0.9184374691755034</v>
      </c>
      <c r="F135" s="259">
        <v>1.0418299234888839</v>
      </c>
      <c r="G135" s="259"/>
      <c r="H135" s="259">
        <v>0.69735417092271035</v>
      </c>
      <c r="I135" s="259">
        <v>0.86784984509247953</v>
      </c>
      <c r="J135" s="259">
        <v>0.54542014820650353</v>
      </c>
      <c r="K135" s="259">
        <v>0</v>
      </c>
      <c r="L135" s="259">
        <v>0</v>
      </c>
      <c r="M135" s="359">
        <v>1.2106933380690854</v>
      </c>
      <c r="N135" s="62"/>
      <c r="O135" s="62"/>
    </row>
    <row r="136" spans="1:15" ht="18.399999999999999" customHeight="1">
      <c r="A136" s="76"/>
      <c r="B136" s="77"/>
      <c r="C136" s="78" t="s">
        <v>4</v>
      </c>
      <c r="D136" s="79" t="s">
        <v>45</v>
      </c>
      <c r="E136" s="361">
        <v>0.81292407395543609</v>
      </c>
      <c r="F136" s="260">
        <v>0.90518620106718972</v>
      </c>
      <c r="G136" s="260"/>
      <c r="H136" s="260">
        <v>0.68704806013974917</v>
      </c>
      <c r="I136" s="260">
        <v>0.83421087038408626</v>
      </c>
      <c r="J136" s="260">
        <v>0.46408782190627562</v>
      </c>
      <c r="K136" s="260">
        <v>0</v>
      </c>
      <c r="L136" s="260">
        <v>0</v>
      </c>
      <c r="M136" s="360">
        <v>0.62752596406008931</v>
      </c>
      <c r="N136" s="62"/>
      <c r="O136" s="62"/>
    </row>
    <row r="137" spans="1:15" ht="18.399999999999999" customHeight="1">
      <c r="A137" s="87" t="s">
        <v>104</v>
      </c>
      <c r="B137" s="70" t="s">
        <v>47</v>
      </c>
      <c r="C137" s="71" t="s">
        <v>105</v>
      </c>
      <c r="D137" s="72" t="s">
        <v>41</v>
      </c>
      <c r="E137" s="864">
        <v>287214000</v>
      </c>
      <c r="F137" s="854">
        <v>212937000</v>
      </c>
      <c r="G137" s="865"/>
      <c r="H137" s="854">
        <v>26148000</v>
      </c>
      <c r="I137" s="854">
        <v>47421000</v>
      </c>
      <c r="J137" s="854">
        <v>708000</v>
      </c>
      <c r="K137" s="854">
        <v>0</v>
      </c>
      <c r="L137" s="854">
        <v>0</v>
      </c>
      <c r="M137" s="866">
        <v>0</v>
      </c>
      <c r="N137" s="62"/>
      <c r="O137" s="62"/>
    </row>
    <row r="138" spans="1:15" ht="18.399999999999999" customHeight="1">
      <c r="A138" s="74"/>
      <c r="B138" s="70"/>
      <c r="C138" s="71" t="s">
        <v>4</v>
      </c>
      <c r="D138" s="80" t="s">
        <v>42</v>
      </c>
      <c r="E138" s="864">
        <v>300111869.20000005</v>
      </c>
      <c r="F138" s="864">
        <v>224183317</v>
      </c>
      <c r="G138" s="864"/>
      <c r="H138" s="864">
        <v>25809043</v>
      </c>
      <c r="I138" s="864">
        <v>46899150.219999999</v>
      </c>
      <c r="J138" s="864">
        <v>2262320</v>
      </c>
      <c r="K138" s="864">
        <v>0</v>
      </c>
      <c r="L138" s="864">
        <v>0</v>
      </c>
      <c r="M138" s="867">
        <v>958038.98</v>
      </c>
      <c r="N138" s="62"/>
      <c r="O138" s="62"/>
    </row>
    <row r="139" spans="1:15" ht="18.399999999999999" customHeight="1">
      <c r="A139" s="74"/>
      <c r="B139" s="70"/>
      <c r="C139" s="71" t="s">
        <v>4</v>
      </c>
      <c r="D139" s="80" t="s">
        <v>43</v>
      </c>
      <c r="E139" s="864">
        <v>277105127.49000001</v>
      </c>
      <c r="F139" s="864">
        <v>216432816.25</v>
      </c>
      <c r="G139" s="864"/>
      <c r="H139" s="864">
        <v>20357423.41</v>
      </c>
      <c r="I139" s="864">
        <v>38710852.93</v>
      </c>
      <c r="J139" s="864">
        <v>666760.11</v>
      </c>
      <c r="K139" s="864">
        <v>0</v>
      </c>
      <c r="L139" s="864">
        <v>0</v>
      </c>
      <c r="M139" s="867">
        <v>937274.79</v>
      </c>
      <c r="N139" s="62"/>
      <c r="O139" s="62"/>
    </row>
    <row r="140" spans="1:15" ht="18.399999999999999" customHeight="1">
      <c r="A140" s="74"/>
      <c r="B140" s="70"/>
      <c r="C140" s="71" t="s">
        <v>4</v>
      </c>
      <c r="D140" s="80" t="s">
        <v>44</v>
      </c>
      <c r="E140" s="259">
        <v>0.96480369163759427</v>
      </c>
      <c r="F140" s="259">
        <v>1.0164171386372496</v>
      </c>
      <c r="G140" s="259"/>
      <c r="H140" s="259">
        <v>0.77854609951047882</v>
      </c>
      <c r="I140" s="259">
        <v>0.81632299888235171</v>
      </c>
      <c r="J140" s="259">
        <v>0.94175156779661018</v>
      </c>
      <c r="K140" s="259">
        <v>0</v>
      </c>
      <c r="L140" s="259">
        <v>0</v>
      </c>
      <c r="M140" s="359">
        <v>0</v>
      </c>
      <c r="N140" s="62"/>
      <c r="O140" s="62"/>
    </row>
    <row r="141" spans="1:15" ht="18.399999999999999" customHeight="1">
      <c r="A141" s="76"/>
      <c r="B141" s="77"/>
      <c r="C141" s="78" t="s">
        <v>4</v>
      </c>
      <c r="D141" s="82" t="s">
        <v>45</v>
      </c>
      <c r="E141" s="260">
        <v>0.92333944748227226</v>
      </c>
      <c r="F141" s="260">
        <v>0.96542784336623944</v>
      </c>
      <c r="G141" s="260"/>
      <c r="H141" s="260">
        <v>0.78877095171641975</v>
      </c>
      <c r="I141" s="260">
        <v>0.82540627598603855</v>
      </c>
      <c r="J141" s="260">
        <v>0.29472404876410058</v>
      </c>
      <c r="K141" s="260">
        <v>0</v>
      </c>
      <c r="L141" s="260">
        <v>0</v>
      </c>
      <c r="M141" s="360">
        <v>0.97832636204426682</v>
      </c>
      <c r="N141" s="62"/>
      <c r="O141" s="62"/>
    </row>
    <row r="142" spans="1:15" ht="18.399999999999999" customHeight="1">
      <c r="A142" s="69" t="s">
        <v>106</v>
      </c>
      <c r="B142" s="70" t="s">
        <v>47</v>
      </c>
      <c r="C142" s="71" t="s">
        <v>107</v>
      </c>
      <c r="D142" s="81" t="s">
        <v>41</v>
      </c>
      <c r="E142" s="864">
        <v>6780000</v>
      </c>
      <c r="F142" s="854">
        <v>3014000</v>
      </c>
      <c r="G142" s="865"/>
      <c r="H142" s="854">
        <v>2000</v>
      </c>
      <c r="I142" s="854">
        <v>3255000</v>
      </c>
      <c r="J142" s="854">
        <v>509000</v>
      </c>
      <c r="K142" s="854">
        <v>0</v>
      </c>
      <c r="L142" s="854">
        <v>0</v>
      </c>
      <c r="M142" s="866">
        <v>0</v>
      </c>
      <c r="N142" s="62"/>
      <c r="O142" s="62"/>
    </row>
    <row r="143" spans="1:15" ht="18.399999999999999" customHeight="1">
      <c r="A143" s="74"/>
      <c r="B143" s="70"/>
      <c r="C143" s="71" t="s">
        <v>4</v>
      </c>
      <c r="D143" s="80" t="s">
        <v>42</v>
      </c>
      <c r="E143" s="864">
        <v>6780000</v>
      </c>
      <c r="F143" s="864">
        <v>3014000</v>
      </c>
      <c r="G143" s="864"/>
      <c r="H143" s="864">
        <v>800</v>
      </c>
      <c r="I143" s="864">
        <v>3256200</v>
      </c>
      <c r="J143" s="864">
        <v>509000</v>
      </c>
      <c r="K143" s="864">
        <v>0</v>
      </c>
      <c r="L143" s="864">
        <v>0</v>
      </c>
      <c r="M143" s="867">
        <v>0</v>
      </c>
      <c r="N143" s="62"/>
      <c r="O143" s="62"/>
    </row>
    <row r="144" spans="1:15" ht="18.399999999999999" customHeight="1">
      <c r="A144" s="74"/>
      <c r="B144" s="70"/>
      <c r="C144" s="71" t="s">
        <v>4</v>
      </c>
      <c r="D144" s="80" t="s">
        <v>43</v>
      </c>
      <c r="E144" s="864">
        <v>5157977.28</v>
      </c>
      <c r="F144" s="864">
        <v>2263479</v>
      </c>
      <c r="G144" s="864"/>
      <c r="H144" s="864">
        <v>400</v>
      </c>
      <c r="I144" s="864">
        <v>2894098.2800000003</v>
      </c>
      <c r="J144" s="864">
        <v>0</v>
      </c>
      <c r="K144" s="864">
        <v>0</v>
      </c>
      <c r="L144" s="864">
        <v>0</v>
      </c>
      <c r="M144" s="867">
        <v>0</v>
      </c>
      <c r="N144" s="62"/>
      <c r="O144" s="62"/>
    </row>
    <row r="145" spans="1:15" ht="18.399999999999999" customHeight="1">
      <c r="A145" s="74"/>
      <c r="B145" s="70"/>
      <c r="C145" s="71" t="s">
        <v>4</v>
      </c>
      <c r="D145" s="80" t="s">
        <v>44</v>
      </c>
      <c r="E145" s="259">
        <v>0.76076361061946907</v>
      </c>
      <c r="F145" s="259">
        <v>0.75098838752488384</v>
      </c>
      <c r="G145" s="259"/>
      <c r="H145" s="259">
        <v>0.2</v>
      </c>
      <c r="I145" s="259">
        <v>0.88912389554531501</v>
      </c>
      <c r="J145" s="259">
        <v>0</v>
      </c>
      <c r="K145" s="259">
        <v>0</v>
      </c>
      <c r="L145" s="259">
        <v>0</v>
      </c>
      <c r="M145" s="359">
        <v>0</v>
      </c>
      <c r="N145" s="62"/>
      <c r="O145" s="62"/>
    </row>
    <row r="146" spans="1:15" ht="18.399999999999999" customHeight="1">
      <c r="A146" s="76"/>
      <c r="B146" s="77"/>
      <c r="C146" s="78" t="s">
        <v>4</v>
      </c>
      <c r="D146" s="82" t="s">
        <v>45</v>
      </c>
      <c r="E146" s="260">
        <v>0.76076361061946907</v>
      </c>
      <c r="F146" s="260">
        <v>0.75098838752488384</v>
      </c>
      <c r="G146" s="260"/>
      <c r="H146" s="260">
        <v>0.5</v>
      </c>
      <c r="I146" s="260">
        <v>0.88879622873287889</v>
      </c>
      <c r="J146" s="260">
        <v>0</v>
      </c>
      <c r="K146" s="260">
        <v>0</v>
      </c>
      <c r="L146" s="260">
        <v>0</v>
      </c>
      <c r="M146" s="360">
        <v>0</v>
      </c>
      <c r="N146" s="62"/>
      <c r="O146" s="62"/>
    </row>
    <row r="147" spans="1:15" ht="18.399999999999999" customHeight="1">
      <c r="A147" s="69" t="s">
        <v>108</v>
      </c>
      <c r="B147" s="70" t="s">
        <v>47</v>
      </c>
      <c r="C147" s="71" t="s">
        <v>109</v>
      </c>
      <c r="D147" s="80" t="s">
        <v>41</v>
      </c>
      <c r="E147" s="864">
        <v>253625000</v>
      </c>
      <c r="F147" s="854">
        <v>45245000</v>
      </c>
      <c r="G147" s="865"/>
      <c r="H147" s="854">
        <v>194000</v>
      </c>
      <c r="I147" s="854">
        <v>105663000</v>
      </c>
      <c r="J147" s="854">
        <v>14556000</v>
      </c>
      <c r="K147" s="854">
        <v>0</v>
      </c>
      <c r="L147" s="854">
        <v>0</v>
      </c>
      <c r="M147" s="866">
        <v>87967000</v>
      </c>
      <c r="N147" s="62"/>
      <c r="O147" s="62"/>
    </row>
    <row r="148" spans="1:15" ht="18.399999999999999" customHeight="1">
      <c r="A148" s="74"/>
      <c r="B148" s="70"/>
      <c r="C148" s="71"/>
      <c r="D148" s="80" t="s">
        <v>42</v>
      </c>
      <c r="E148" s="864">
        <v>248295750.38</v>
      </c>
      <c r="F148" s="864">
        <v>59265214.82</v>
      </c>
      <c r="G148" s="864"/>
      <c r="H148" s="864">
        <v>400500</v>
      </c>
      <c r="I148" s="864">
        <v>87870821.560000002</v>
      </c>
      <c r="J148" s="864">
        <v>4543000</v>
      </c>
      <c r="K148" s="864">
        <v>0</v>
      </c>
      <c r="L148" s="864">
        <v>0</v>
      </c>
      <c r="M148" s="867">
        <v>96216214</v>
      </c>
      <c r="N148" s="62"/>
      <c r="O148" s="62"/>
    </row>
    <row r="149" spans="1:15" ht="18.399999999999999" customHeight="1">
      <c r="A149" s="74"/>
      <c r="B149" s="70"/>
      <c r="C149" s="71"/>
      <c r="D149" s="80" t="s">
        <v>43</v>
      </c>
      <c r="E149" s="864">
        <v>194890236.77999997</v>
      </c>
      <c r="F149" s="864">
        <v>58365984.82</v>
      </c>
      <c r="G149" s="864"/>
      <c r="H149" s="864">
        <v>287370.52</v>
      </c>
      <c r="I149" s="864">
        <v>62981708.709999993</v>
      </c>
      <c r="J149" s="864">
        <v>2692418.2099999995</v>
      </c>
      <c r="K149" s="864">
        <v>0</v>
      </c>
      <c r="L149" s="864">
        <v>0</v>
      </c>
      <c r="M149" s="867">
        <v>70562754.519999996</v>
      </c>
      <c r="N149" s="62"/>
      <c r="O149" s="62"/>
    </row>
    <row r="150" spans="1:15" ht="18.399999999999999" customHeight="1">
      <c r="A150" s="74"/>
      <c r="B150" s="70"/>
      <c r="C150" s="71"/>
      <c r="D150" s="80" t="s">
        <v>44</v>
      </c>
      <c r="E150" s="259">
        <v>0.76841887345490378</v>
      </c>
      <c r="F150" s="259">
        <v>1.2899985593988286</v>
      </c>
      <c r="G150" s="259"/>
      <c r="H150" s="259">
        <v>1.4812913402061856</v>
      </c>
      <c r="I150" s="259">
        <v>0.59606209089274387</v>
      </c>
      <c r="J150" s="259">
        <v>0.18496964894201701</v>
      </c>
      <c r="K150" s="259">
        <v>0</v>
      </c>
      <c r="L150" s="259">
        <v>0</v>
      </c>
      <c r="M150" s="359">
        <v>0.8021502895403958</v>
      </c>
      <c r="N150" s="62"/>
      <c r="O150" s="62"/>
    </row>
    <row r="151" spans="1:15" ht="18.399999999999999" customHeight="1">
      <c r="A151" s="76"/>
      <c r="B151" s="77"/>
      <c r="C151" s="78"/>
      <c r="D151" s="82" t="s">
        <v>45</v>
      </c>
      <c r="E151" s="260">
        <v>0.78491168891023522</v>
      </c>
      <c r="F151" s="260">
        <v>0.98482701863595468</v>
      </c>
      <c r="G151" s="260"/>
      <c r="H151" s="260">
        <v>0.71752938826466917</v>
      </c>
      <c r="I151" s="260">
        <v>0.71675338402287259</v>
      </c>
      <c r="J151" s="260">
        <v>0.59265203830068225</v>
      </c>
      <c r="K151" s="260">
        <v>0</v>
      </c>
      <c r="L151" s="260">
        <v>0</v>
      </c>
      <c r="M151" s="360">
        <v>0.73337695993733443</v>
      </c>
      <c r="N151" s="62"/>
      <c r="O151" s="62"/>
    </row>
    <row r="152" spans="1:15" ht="18.399999999999999" customHeight="1">
      <c r="A152" s="69" t="s">
        <v>110</v>
      </c>
      <c r="B152" s="70" t="s">
        <v>47</v>
      </c>
      <c r="C152" s="71" t="s">
        <v>742</v>
      </c>
      <c r="D152" s="80" t="s">
        <v>41</v>
      </c>
      <c r="E152" s="864">
        <v>20092957000</v>
      </c>
      <c r="F152" s="854">
        <v>18421689000</v>
      </c>
      <c r="G152" s="865"/>
      <c r="H152" s="854">
        <v>61385000</v>
      </c>
      <c r="I152" s="854">
        <v>828246000</v>
      </c>
      <c r="J152" s="854">
        <v>555863000</v>
      </c>
      <c r="K152" s="854">
        <v>0</v>
      </c>
      <c r="L152" s="854">
        <v>0</v>
      </c>
      <c r="M152" s="866">
        <v>225774000</v>
      </c>
      <c r="N152" s="62"/>
      <c r="O152" s="62"/>
    </row>
    <row r="153" spans="1:15" ht="18.399999999999999" customHeight="1">
      <c r="A153" s="74"/>
      <c r="B153" s="70"/>
      <c r="C153" s="71" t="s">
        <v>4</v>
      </c>
      <c r="D153" s="80" t="s">
        <v>42</v>
      </c>
      <c r="E153" s="864">
        <v>20857188950.5</v>
      </c>
      <c r="F153" s="864">
        <v>19103533510</v>
      </c>
      <c r="G153" s="864"/>
      <c r="H153" s="864">
        <v>61657000</v>
      </c>
      <c r="I153" s="864">
        <v>900321049.5</v>
      </c>
      <c r="J153" s="864">
        <v>565892000</v>
      </c>
      <c r="K153" s="864">
        <v>0</v>
      </c>
      <c r="L153" s="864">
        <v>0</v>
      </c>
      <c r="M153" s="867">
        <v>225785391</v>
      </c>
      <c r="N153" s="62"/>
      <c r="O153" s="62"/>
    </row>
    <row r="154" spans="1:15" ht="18.399999999999999" customHeight="1">
      <c r="A154" s="74"/>
      <c r="B154" s="70"/>
      <c r="C154" s="71" t="s">
        <v>4</v>
      </c>
      <c r="D154" s="80" t="s">
        <v>43</v>
      </c>
      <c r="E154" s="864">
        <v>18473444919.429996</v>
      </c>
      <c r="F154" s="864">
        <v>17063810245.009998</v>
      </c>
      <c r="G154" s="864"/>
      <c r="H154" s="864">
        <v>35906882.230000004</v>
      </c>
      <c r="I154" s="864">
        <v>776372421.44000006</v>
      </c>
      <c r="J154" s="864">
        <v>439376454.31999999</v>
      </c>
      <c r="K154" s="864">
        <v>0</v>
      </c>
      <c r="L154" s="864">
        <v>0</v>
      </c>
      <c r="M154" s="867">
        <v>157978916.42999995</v>
      </c>
      <c r="N154" s="62"/>
      <c r="O154" s="62"/>
    </row>
    <row r="155" spans="1:15" ht="18.399999999999999" customHeight="1">
      <c r="A155" s="74"/>
      <c r="B155" s="70"/>
      <c r="C155" s="71" t="s">
        <v>4</v>
      </c>
      <c r="D155" s="80" t="s">
        <v>44</v>
      </c>
      <c r="E155" s="259">
        <v>0.91939901724917827</v>
      </c>
      <c r="F155" s="259">
        <v>0.92628912826668597</v>
      </c>
      <c r="G155" s="259"/>
      <c r="H155" s="259">
        <v>0.58494554418831968</v>
      </c>
      <c r="I155" s="259">
        <v>0.9373693581858531</v>
      </c>
      <c r="J155" s="259">
        <v>0.79044018817586348</v>
      </c>
      <c r="K155" s="259">
        <v>0</v>
      </c>
      <c r="L155" s="259">
        <v>0</v>
      </c>
      <c r="M155" s="359">
        <v>0.69972147559063469</v>
      </c>
      <c r="N155" s="62"/>
      <c r="O155" s="62"/>
    </row>
    <row r="156" spans="1:15" ht="18.399999999999999" customHeight="1">
      <c r="A156" s="76"/>
      <c r="B156" s="77"/>
      <c r="C156" s="78" t="s">
        <v>4</v>
      </c>
      <c r="D156" s="82" t="s">
        <v>45</v>
      </c>
      <c r="E156" s="260">
        <v>0.88571115519319021</v>
      </c>
      <c r="F156" s="260">
        <v>0.89322795890497009</v>
      </c>
      <c r="G156" s="260"/>
      <c r="H156" s="260">
        <v>0.58236505554924833</v>
      </c>
      <c r="I156" s="260">
        <v>0.86232841259366788</v>
      </c>
      <c r="J156" s="260">
        <v>0.77643164123189579</v>
      </c>
      <c r="K156" s="260">
        <v>0</v>
      </c>
      <c r="L156" s="260">
        <v>0</v>
      </c>
      <c r="M156" s="360">
        <v>0.69968617424853652</v>
      </c>
      <c r="N156" s="62"/>
      <c r="O156" s="62"/>
    </row>
    <row r="157" spans="1:15" ht="18.399999999999999" customHeight="1">
      <c r="A157" s="69" t="s">
        <v>112</v>
      </c>
      <c r="B157" s="70" t="s">
        <v>47</v>
      </c>
      <c r="C157" s="71" t="s">
        <v>113</v>
      </c>
      <c r="D157" s="81" t="s">
        <v>41</v>
      </c>
      <c r="E157" s="864">
        <v>44042902000</v>
      </c>
      <c r="F157" s="854">
        <v>1775277000</v>
      </c>
      <c r="G157" s="865"/>
      <c r="H157" s="854">
        <v>8319610000</v>
      </c>
      <c r="I157" s="854">
        <v>21946224000</v>
      </c>
      <c r="J157" s="854">
        <v>12001791000</v>
      </c>
      <c r="K157" s="854">
        <v>0</v>
      </c>
      <c r="L157" s="854">
        <v>0</v>
      </c>
      <c r="M157" s="866">
        <v>0</v>
      </c>
      <c r="N157" s="62"/>
      <c r="O157" s="62"/>
    </row>
    <row r="158" spans="1:15" ht="18.399999999999999" customHeight="1">
      <c r="A158" s="74"/>
      <c r="B158" s="70"/>
      <c r="C158" s="71" t="s">
        <v>4</v>
      </c>
      <c r="D158" s="80" t="s">
        <v>42</v>
      </c>
      <c r="E158" s="864">
        <v>44055480506.999992</v>
      </c>
      <c r="F158" s="864">
        <v>2382365026</v>
      </c>
      <c r="G158" s="864"/>
      <c r="H158" s="864">
        <v>8447140260.7300005</v>
      </c>
      <c r="I158" s="864">
        <v>22108348595.269993</v>
      </c>
      <c r="J158" s="864">
        <v>11117626625</v>
      </c>
      <c r="K158" s="864">
        <v>0</v>
      </c>
      <c r="L158" s="864">
        <v>0</v>
      </c>
      <c r="M158" s="867">
        <v>0</v>
      </c>
      <c r="N158" s="62"/>
      <c r="O158" s="62"/>
    </row>
    <row r="159" spans="1:15" ht="18.399999999999999" customHeight="1">
      <c r="A159" s="74"/>
      <c r="B159" s="70"/>
      <c r="C159" s="71" t="s">
        <v>4</v>
      </c>
      <c r="D159" s="80" t="s">
        <v>43</v>
      </c>
      <c r="E159" s="864">
        <v>33417401526.549999</v>
      </c>
      <c r="F159" s="864">
        <v>2077218698.2600002</v>
      </c>
      <c r="G159" s="864"/>
      <c r="H159" s="864">
        <v>7752029597.6599998</v>
      </c>
      <c r="I159" s="864">
        <v>17842259533.160004</v>
      </c>
      <c r="J159" s="864">
        <v>5745893697.4699974</v>
      </c>
      <c r="K159" s="864">
        <v>0</v>
      </c>
      <c r="L159" s="864">
        <v>0</v>
      </c>
      <c r="M159" s="867">
        <v>0</v>
      </c>
      <c r="N159" s="62"/>
      <c r="O159" s="62"/>
    </row>
    <row r="160" spans="1:15" ht="18.399999999999999" customHeight="1">
      <c r="A160" s="74"/>
      <c r="B160" s="70"/>
      <c r="C160" s="71" t="s">
        <v>4</v>
      </c>
      <c r="D160" s="80" t="s">
        <v>44</v>
      </c>
      <c r="E160" s="259">
        <v>0.7587465859209277</v>
      </c>
      <c r="F160" s="259">
        <v>1.1700814567304145</v>
      </c>
      <c r="G160" s="259"/>
      <c r="H160" s="259">
        <v>0.93177800373575204</v>
      </c>
      <c r="I160" s="259">
        <v>0.81299906230611718</v>
      </c>
      <c r="J160" s="259">
        <v>0.47875302090079702</v>
      </c>
      <c r="K160" s="259">
        <v>0</v>
      </c>
      <c r="L160" s="259">
        <v>0</v>
      </c>
      <c r="M160" s="823">
        <v>0</v>
      </c>
      <c r="N160" s="62"/>
      <c r="O160" s="62"/>
    </row>
    <row r="161" spans="1:15" ht="18.399999999999999" customHeight="1">
      <c r="A161" s="76"/>
      <c r="B161" s="77"/>
      <c r="C161" s="78" t="s">
        <v>4</v>
      </c>
      <c r="D161" s="82" t="s">
        <v>45</v>
      </c>
      <c r="E161" s="260">
        <v>0.75852995227779429</v>
      </c>
      <c r="F161" s="260">
        <v>0.87191453685317832</v>
      </c>
      <c r="G161" s="260"/>
      <c r="H161" s="260">
        <v>0.9177105337883984</v>
      </c>
      <c r="I161" s="260">
        <v>0.80703719032986909</v>
      </c>
      <c r="J161" s="260">
        <v>0.51682736714231015</v>
      </c>
      <c r="K161" s="260">
        <v>0</v>
      </c>
      <c r="L161" s="260">
        <v>0</v>
      </c>
      <c r="M161" s="824">
        <v>0</v>
      </c>
      <c r="N161" s="62"/>
      <c r="O161" s="62"/>
    </row>
    <row r="162" spans="1:15" ht="18.399999999999999" customHeight="1">
      <c r="A162" s="69" t="s">
        <v>114</v>
      </c>
      <c r="B162" s="70" t="s">
        <v>47</v>
      </c>
      <c r="C162" s="71" t="s">
        <v>115</v>
      </c>
      <c r="D162" s="80" t="s">
        <v>41</v>
      </c>
      <c r="E162" s="864">
        <v>456298000</v>
      </c>
      <c r="F162" s="854">
        <v>41343000</v>
      </c>
      <c r="G162" s="865"/>
      <c r="H162" s="854">
        <v>15096000</v>
      </c>
      <c r="I162" s="854">
        <v>370598000</v>
      </c>
      <c r="J162" s="854">
        <v>2162000</v>
      </c>
      <c r="K162" s="854">
        <v>0</v>
      </c>
      <c r="L162" s="854">
        <v>0</v>
      </c>
      <c r="M162" s="866">
        <v>27099000</v>
      </c>
      <c r="N162" s="62"/>
      <c r="O162" s="62"/>
    </row>
    <row r="163" spans="1:15" ht="18.399999999999999" customHeight="1">
      <c r="A163" s="74"/>
      <c r="B163" s="70"/>
      <c r="C163" s="71" t="s">
        <v>4</v>
      </c>
      <c r="D163" s="80" t="s">
        <v>42</v>
      </c>
      <c r="E163" s="864">
        <v>551725889</v>
      </c>
      <c r="F163" s="864">
        <v>106270138</v>
      </c>
      <c r="G163" s="864"/>
      <c r="H163" s="864">
        <v>14617495</v>
      </c>
      <c r="I163" s="864">
        <v>399684790</v>
      </c>
      <c r="J163" s="864">
        <v>3079000</v>
      </c>
      <c r="K163" s="864">
        <v>0</v>
      </c>
      <c r="L163" s="864">
        <v>0</v>
      </c>
      <c r="M163" s="867">
        <v>28074466</v>
      </c>
      <c r="N163" s="62"/>
      <c r="O163" s="62"/>
    </row>
    <row r="164" spans="1:15" ht="18.399999999999999" customHeight="1">
      <c r="A164" s="74"/>
      <c r="B164" s="70"/>
      <c r="C164" s="71" t="s">
        <v>4</v>
      </c>
      <c r="D164" s="80" t="s">
        <v>43</v>
      </c>
      <c r="E164" s="864">
        <v>477420499.77000004</v>
      </c>
      <c r="F164" s="864">
        <v>100972500.90999998</v>
      </c>
      <c r="G164" s="864"/>
      <c r="H164" s="864">
        <v>10809046.239999998</v>
      </c>
      <c r="I164" s="864">
        <v>340845776.26000005</v>
      </c>
      <c r="J164" s="864">
        <v>1097308.95</v>
      </c>
      <c r="K164" s="864">
        <v>0</v>
      </c>
      <c r="L164" s="864">
        <v>0</v>
      </c>
      <c r="M164" s="867">
        <v>23695867.410000004</v>
      </c>
      <c r="N164" s="62"/>
      <c r="O164" s="62"/>
    </row>
    <row r="165" spans="1:15" ht="18.399999999999999" customHeight="1">
      <c r="A165" s="74"/>
      <c r="B165" s="70"/>
      <c r="C165" s="71" t="s">
        <v>4</v>
      </c>
      <c r="D165" s="80" t="s">
        <v>44</v>
      </c>
      <c r="E165" s="259">
        <v>1.046291019837913</v>
      </c>
      <c r="F165" s="259">
        <v>2.4423119006845169</v>
      </c>
      <c r="G165" s="259"/>
      <c r="H165" s="259">
        <v>0.71602055113937457</v>
      </c>
      <c r="I165" s="259">
        <v>0.91971833701207251</v>
      </c>
      <c r="J165" s="898">
        <v>0.50754345513413501</v>
      </c>
      <c r="K165" s="259">
        <v>0</v>
      </c>
      <c r="L165" s="259">
        <v>0</v>
      </c>
      <c r="M165" s="359">
        <v>0.87441851765747824</v>
      </c>
      <c r="N165" s="62"/>
      <c r="O165" s="62"/>
    </row>
    <row r="166" spans="1:15" ht="18.399999999999999" customHeight="1">
      <c r="A166" s="76"/>
      <c r="B166" s="77"/>
      <c r="C166" s="78" t="s">
        <v>4</v>
      </c>
      <c r="D166" s="79" t="s">
        <v>45</v>
      </c>
      <c r="E166" s="361">
        <v>0.8653219094636323</v>
      </c>
      <c r="F166" s="260">
        <v>0.9501493346136427</v>
      </c>
      <c r="G166" s="260"/>
      <c r="H166" s="260">
        <v>0.73945954761742683</v>
      </c>
      <c r="I166" s="260">
        <v>0.85278645769832784</v>
      </c>
      <c r="J166" s="260">
        <v>0.35638484897694056</v>
      </c>
      <c r="K166" s="260">
        <v>0</v>
      </c>
      <c r="L166" s="260">
        <v>0</v>
      </c>
      <c r="M166" s="360">
        <v>0.84403626448317859</v>
      </c>
      <c r="N166" s="62"/>
      <c r="O166" s="62"/>
    </row>
    <row r="167" spans="1:15" ht="18.399999999999999" customHeight="1">
      <c r="A167" s="69" t="s">
        <v>116</v>
      </c>
      <c r="B167" s="70" t="s">
        <v>47</v>
      </c>
      <c r="C167" s="71" t="s">
        <v>117</v>
      </c>
      <c r="D167" s="72" t="s">
        <v>41</v>
      </c>
      <c r="E167" s="864">
        <v>397107000</v>
      </c>
      <c r="F167" s="854">
        <v>2100000</v>
      </c>
      <c r="G167" s="865"/>
      <c r="H167" s="854">
        <v>2122000</v>
      </c>
      <c r="I167" s="854">
        <v>344494000</v>
      </c>
      <c r="J167" s="854">
        <v>7045000</v>
      </c>
      <c r="K167" s="854">
        <v>0</v>
      </c>
      <c r="L167" s="854">
        <v>0</v>
      </c>
      <c r="M167" s="866">
        <v>41346000</v>
      </c>
      <c r="N167" s="62"/>
      <c r="O167" s="62"/>
    </row>
    <row r="168" spans="1:15" ht="18.399999999999999" customHeight="1">
      <c r="A168" s="74"/>
      <c r="B168" s="70"/>
      <c r="C168" s="71" t="s">
        <v>4</v>
      </c>
      <c r="D168" s="80" t="s">
        <v>42</v>
      </c>
      <c r="E168" s="864">
        <v>397408644</v>
      </c>
      <c r="F168" s="864">
        <v>1338623</v>
      </c>
      <c r="G168" s="864"/>
      <c r="H168" s="864">
        <v>2816004</v>
      </c>
      <c r="I168" s="864">
        <v>343954292</v>
      </c>
      <c r="J168" s="864">
        <v>7316814</v>
      </c>
      <c r="K168" s="864">
        <v>0</v>
      </c>
      <c r="L168" s="864">
        <v>0</v>
      </c>
      <c r="M168" s="867">
        <v>41982911</v>
      </c>
      <c r="N168" s="62"/>
      <c r="O168" s="62"/>
    </row>
    <row r="169" spans="1:15" ht="18.399999999999999" customHeight="1">
      <c r="A169" s="74"/>
      <c r="B169" s="70"/>
      <c r="C169" s="71" t="s">
        <v>4</v>
      </c>
      <c r="D169" s="80" t="s">
        <v>43</v>
      </c>
      <c r="E169" s="864">
        <v>333183095.10000002</v>
      </c>
      <c r="F169" s="864">
        <v>1338622.92</v>
      </c>
      <c r="G169" s="864"/>
      <c r="H169" s="864">
        <v>2480045.3999999994</v>
      </c>
      <c r="I169" s="864">
        <v>291806399.69</v>
      </c>
      <c r="J169" s="864">
        <v>5384362.79</v>
      </c>
      <c r="K169" s="864">
        <v>0</v>
      </c>
      <c r="L169" s="864">
        <v>0</v>
      </c>
      <c r="M169" s="867">
        <v>32173664.300000001</v>
      </c>
      <c r="N169" s="62"/>
      <c r="O169" s="62"/>
    </row>
    <row r="170" spans="1:15" ht="18.399999999999999" customHeight="1">
      <c r="A170" s="74"/>
      <c r="B170" s="70"/>
      <c r="C170" s="71" t="s">
        <v>4</v>
      </c>
      <c r="D170" s="80" t="s">
        <v>44</v>
      </c>
      <c r="E170" s="259">
        <v>0.8390259932461529</v>
      </c>
      <c r="F170" s="259">
        <v>0.63743948571428566</v>
      </c>
      <c r="G170" s="259"/>
      <c r="H170" s="259">
        <v>1.1687301602262015</v>
      </c>
      <c r="I170" s="259">
        <v>0.84705800301311485</v>
      </c>
      <c r="J170" s="259">
        <v>0.76428144641589779</v>
      </c>
      <c r="K170" s="259">
        <v>0</v>
      </c>
      <c r="L170" s="259">
        <v>0</v>
      </c>
      <c r="M170" s="359">
        <v>0.77815663667585744</v>
      </c>
      <c r="N170" s="62"/>
      <c r="O170" s="62"/>
    </row>
    <row r="171" spans="1:15" ht="18.399999999999999" customHeight="1">
      <c r="A171" s="76"/>
      <c r="B171" s="77"/>
      <c r="C171" s="78" t="s">
        <v>4</v>
      </c>
      <c r="D171" s="82" t="s">
        <v>45</v>
      </c>
      <c r="E171" s="260">
        <v>0.83838914963309163</v>
      </c>
      <c r="F171" s="260">
        <v>0.99999994023709438</v>
      </c>
      <c r="G171" s="260"/>
      <c r="H171" s="260">
        <v>0.8806966893512933</v>
      </c>
      <c r="I171" s="260">
        <v>0.84838714467909593</v>
      </c>
      <c r="J171" s="260">
        <v>0.73588897982099855</v>
      </c>
      <c r="K171" s="260">
        <v>0</v>
      </c>
      <c r="L171" s="260">
        <v>0</v>
      </c>
      <c r="M171" s="360">
        <v>0.7663514399942396</v>
      </c>
      <c r="N171" s="62"/>
      <c r="O171" s="62"/>
    </row>
    <row r="172" spans="1:15" ht="18.399999999999999" customHeight="1">
      <c r="A172" s="69" t="s">
        <v>118</v>
      </c>
      <c r="B172" s="70" t="s">
        <v>47</v>
      </c>
      <c r="C172" s="71" t="s">
        <v>119</v>
      </c>
      <c r="D172" s="80" t="s">
        <v>41</v>
      </c>
      <c r="E172" s="864">
        <v>884877000</v>
      </c>
      <c r="F172" s="854">
        <v>404781000</v>
      </c>
      <c r="G172" s="865"/>
      <c r="H172" s="854">
        <v>6803000</v>
      </c>
      <c r="I172" s="854">
        <v>383208000</v>
      </c>
      <c r="J172" s="854">
        <v>37145000</v>
      </c>
      <c r="K172" s="854">
        <v>0</v>
      </c>
      <c r="L172" s="854">
        <v>0</v>
      </c>
      <c r="M172" s="866">
        <v>52940000</v>
      </c>
      <c r="N172" s="62"/>
      <c r="O172" s="62"/>
    </row>
    <row r="173" spans="1:15" ht="18.399999999999999" customHeight="1">
      <c r="A173" s="74"/>
      <c r="B173" s="70"/>
      <c r="C173" s="71" t="s">
        <v>4</v>
      </c>
      <c r="D173" s="80" t="s">
        <v>42</v>
      </c>
      <c r="E173" s="864">
        <v>1438730394.5599999</v>
      </c>
      <c r="F173" s="864">
        <v>930357151.87999988</v>
      </c>
      <c r="G173" s="864"/>
      <c r="H173" s="864">
        <v>7336094</v>
      </c>
      <c r="I173" s="864">
        <v>406382590.68000001</v>
      </c>
      <c r="J173" s="864">
        <v>37978650</v>
      </c>
      <c r="K173" s="864">
        <v>0</v>
      </c>
      <c r="L173" s="864">
        <v>0</v>
      </c>
      <c r="M173" s="867">
        <v>56675908</v>
      </c>
      <c r="N173" s="62"/>
      <c r="O173" s="62"/>
    </row>
    <row r="174" spans="1:15" ht="18.399999999999999" customHeight="1">
      <c r="A174" s="74"/>
      <c r="B174" s="70"/>
      <c r="C174" s="71" t="s">
        <v>4</v>
      </c>
      <c r="D174" s="80" t="s">
        <v>43</v>
      </c>
      <c r="E174" s="864">
        <v>844437957.97000015</v>
      </c>
      <c r="F174" s="864">
        <v>435643397.10000002</v>
      </c>
      <c r="G174" s="864"/>
      <c r="H174" s="864">
        <v>5801775.8900000015</v>
      </c>
      <c r="I174" s="864">
        <v>345226713.60000008</v>
      </c>
      <c r="J174" s="864">
        <v>19819474.859999999</v>
      </c>
      <c r="K174" s="864">
        <v>0</v>
      </c>
      <c r="L174" s="864">
        <v>0</v>
      </c>
      <c r="M174" s="867">
        <v>37946596.519999996</v>
      </c>
      <c r="N174" s="62"/>
      <c r="O174" s="62"/>
    </row>
    <row r="175" spans="1:15" ht="18.399999999999999" customHeight="1">
      <c r="A175" s="74"/>
      <c r="B175" s="70"/>
      <c r="C175" s="71" t="s">
        <v>4</v>
      </c>
      <c r="D175" s="80" t="s">
        <v>44</v>
      </c>
      <c r="E175" s="259">
        <v>0.95429981564669453</v>
      </c>
      <c r="F175" s="259">
        <v>1.0762446782334152</v>
      </c>
      <c r="G175" s="259"/>
      <c r="H175" s="259">
        <v>0.85282608996031184</v>
      </c>
      <c r="I175" s="259">
        <v>0.90088597732823972</v>
      </c>
      <c r="J175" s="259">
        <v>0.53357046331942382</v>
      </c>
      <c r="K175" s="259">
        <v>0</v>
      </c>
      <c r="L175" s="259">
        <v>0</v>
      </c>
      <c r="M175" s="359">
        <v>0.71678497393275398</v>
      </c>
      <c r="N175" s="62"/>
      <c r="O175" s="62"/>
    </row>
    <row r="176" spans="1:15" ht="18.399999999999999" customHeight="1">
      <c r="A176" s="76"/>
      <c r="B176" s="77"/>
      <c r="C176" s="78" t="s">
        <v>4</v>
      </c>
      <c r="D176" s="82" t="s">
        <v>45</v>
      </c>
      <c r="E176" s="260">
        <v>0.58693272983104705</v>
      </c>
      <c r="F176" s="260">
        <v>0.46825393476008936</v>
      </c>
      <c r="G176" s="260"/>
      <c r="H176" s="260">
        <v>0.79085353731836061</v>
      </c>
      <c r="I176" s="260">
        <v>0.84951157238879793</v>
      </c>
      <c r="J176" s="260">
        <v>0.52185832987744429</v>
      </c>
      <c r="K176" s="260">
        <v>0</v>
      </c>
      <c r="L176" s="260">
        <v>0</v>
      </c>
      <c r="M176" s="360">
        <v>0.66953663133195851</v>
      </c>
      <c r="N176" s="62"/>
      <c r="O176" s="62"/>
    </row>
    <row r="177" spans="1:15" ht="18.399999999999999" customHeight="1">
      <c r="A177" s="69" t="s">
        <v>120</v>
      </c>
      <c r="B177" s="70" t="s">
        <v>47</v>
      </c>
      <c r="C177" s="71" t="s">
        <v>121</v>
      </c>
      <c r="D177" s="80" t="s">
        <v>41</v>
      </c>
      <c r="E177" s="864">
        <v>3220827000</v>
      </c>
      <c r="F177" s="854">
        <v>1943821000</v>
      </c>
      <c r="G177" s="865"/>
      <c r="H177" s="854">
        <v>41000</v>
      </c>
      <c r="I177" s="854">
        <v>16141000</v>
      </c>
      <c r="J177" s="854">
        <v>120486000</v>
      </c>
      <c r="K177" s="854">
        <v>0</v>
      </c>
      <c r="L177" s="854">
        <v>0</v>
      </c>
      <c r="M177" s="866">
        <v>1140338000</v>
      </c>
      <c r="N177" s="62"/>
      <c r="O177" s="62"/>
    </row>
    <row r="178" spans="1:15" ht="18.399999999999999" customHeight="1">
      <c r="A178" s="74"/>
      <c r="B178" s="70"/>
      <c r="C178" s="71" t="s">
        <v>4</v>
      </c>
      <c r="D178" s="80" t="s">
        <v>42</v>
      </c>
      <c r="E178" s="864">
        <v>4807073102</v>
      </c>
      <c r="F178" s="864">
        <v>2460289883</v>
      </c>
      <c r="G178" s="864"/>
      <c r="H178" s="864">
        <v>41000</v>
      </c>
      <c r="I178" s="864">
        <v>16143102</v>
      </c>
      <c r="J178" s="864">
        <v>121017117</v>
      </c>
      <c r="K178" s="864">
        <v>0</v>
      </c>
      <c r="L178" s="864">
        <v>0</v>
      </c>
      <c r="M178" s="867">
        <v>2209582000</v>
      </c>
      <c r="N178" s="62"/>
      <c r="O178" s="62"/>
    </row>
    <row r="179" spans="1:15" ht="18.399999999999999" customHeight="1">
      <c r="A179" s="74"/>
      <c r="B179" s="70"/>
      <c r="C179" s="71" t="s">
        <v>4</v>
      </c>
      <c r="D179" s="80" t="s">
        <v>43</v>
      </c>
      <c r="E179" s="864">
        <v>4304142693.5999994</v>
      </c>
      <c r="F179" s="864">
        <v>1999874956.9899998</v>
      </c>
      <c r="G179" s="864"/>
      <c r="H179" s="864">
        <v>23982.52</v>
      </c>
      <c r="I179" s="864">
        <v>13057573.470000003</v>
      </c>
      <c r="J179" s="864">
        <v>85422404.579999998</v>
      </c>
      <c r="K179" s="864">
        <v>0</v>
      </c>
      <c r="L179" s="864">
        <v>0</v>
      </c>
      <c r="M179" s="867">
        <v>2205763776.04</v>
      </c>
      <c r="N179" s="62"/>
      <c r="O179" s="62"/>
    </row>
    <row r="180" spans="1:15" ht="18.399999999999999" customHeight="1">
      <c r="A180" s="74"/>
      <c r="B180" s="70"/>
      <c r="C180" s="71" t="s">
        <v>4</v>
      </c>
      <c r="D180" s="80" t="s">
        <v>44</v>
      </c>
      <c r="E180" s="259">
        <v>1.3363470604288896</v>
      </c>
      <c r="F180" s="259">
        <v>1.0288369952737417</v>
      </c>
      <c r="G180" s="259"/>
      <c r="H180" s="259">
        <v>0.58493951219512197</v>
      </c>
      <c r="I180" s="259">
        <v>0.80896929991945987</v>
      </c>
      <c r="J180" s="259">
        <v>0.70898199442258847</v>
      </c>
      <c r="K180" s="259">
        <v>0</v>
      </c>
      <c r="L180" s="259">
        <v>0</v>
      </c>
      <c r="M180" s="359">
        <v>1.9343070002402796</v>
      </c>
      <c r="N180" s="62"/>
      <c r="O180" s="62"/>
    </row>
    <row r="181" spans="1:15" ht="18.399999999999999" customHeight="1">
      <c r="A181" s="76"/>
      <c r="B181" s="77"/>
      <c r="C181" s="78" t="s">
        <v>4</v>
      </c>
      <c r="D181" s="82" t="s">
        <v>45</v>
      </c>
      <c r="E181" s="260">
        <v>0.89537700015613353</v>
      </c>
      <c r="F181" s="260">
        <v>0.81286151311219279</v>
      </c>
      <c r="G181" s="260"/>
      <c r="H181" s="260">
        <v>0.58493951219512197</v>
      </c>
      <c r="I181" s="260">
        <v>0.80886396369173674</v>
      </c>
      <c r="J181" s="260">
        <v>0.70587043137046468</v>
      </c>
      <c r="K181" s="260">
        <v>0</v>
      </c>
      <c r="L181" s="260">
        <v>0</v>
      </c>
      <c r="M181" s="360">
        <v>0.9982719700106174</v>
      </c>
      <c r="N181" s="62"/>
      <c r="O181" s="62"/>
    </row>
    <row r="182" spans="1:15" ht="18.399999999999999" customHeight="1">
      <c r="A182" s="69" t="s">
        <v>122</v>
      </c>
      <c r="B182" s="70" t="s">
        <v>47</v>
      </c>
      <c r="C182" s="71" t="s">
        <v>123</v>
      </c>
      <c r="D182" s="80" t="s">
        <v>41</v>
      </c>
      <c r="E182" s="864">
        <v>1739487000</v>
      </c>
      <c r="F182" s="854">
        <v>500000</v>
      </c>
      <c r="G182" s="865"/>
      <c r="H182" s="854">
        <v>644000</v>
      </c>
      <c r="I182" s="854">
        <v>43987000</v>
      </c>
      <c r="J182" s="854">
        <v>1250000</v>
      </c>
      <c r="K182" s="854">
        <v>0</v>
      </c>
      <c r="L182" s="854">
        <v>0</v>
      </c>
      <c r="M182" s="866">
        <v>1693106000</v>
      </c>
      <c r="N182" s="62"/>
      <c r="O182" s="62"/>
    </row>
    <row r="183" spans="1:15" ht="18.399999999999999" customHeight="1">
      <c r="A183" s="74"/>
      <c r="B183" s="70"/>
      <c r="C183" s="71" t="s">
        <v>4</v>
      </c>
      <c r="D183" s="80" t="s">
        <v>42</v>
      </c>
      <c r="E183" s="864">
        <v>2091888323</v>
      </c>
      <c r="F183" s="864">
        <v>31332424</v>
      </c>
      <c r="G183" s="864"/>
      <c r="H183" s="864">
        <v>805395</v>
      </c>
      <c r="I183" s="864">
        <v>54058445</v>
      </c>
      <c r="J183" s="864">
        <v>1150500</v>
      </c>
      <c r="K183" s="864">
        <v>0</v>
      </c>
      <c r="L183" s="864">
        <v>0</v>
      </c>
      <c r="M183" s="867">
        <v>2004541559</v>
      </c>
      <c r="N183" s="62"/>
      <c r="O183" s="62"/>
    </row>
    <row r="184" spans="1:15" ht="18.399999999999999" customHeight="1">
      <c r="A184" s="74"/>
      <c r="B184" s="70"/>
      <c r="C184" s="71" t="s">
        <v>4</v>
      </c>
      <c r="D184" s="80" t="s">
        <v>43</v>
      </c>
      <c r="E184" s="864">
        <v>1862920155.01</v>
      </c>
      <c r="F184" s="864">
        <v>31332422.879999999</v>
      </c>
      <c r="G184" s="864"/>
      <c r="H184" s="864">
        <v>629626.21</v>
      </c>
      <c r="I184" s="864">
        <v>43133120.859999999</v>
      </c>
      <c r="J184" s="864">
        <v>763844.27</v>
      </c>
      <c r="K184" s="864">
        <v>0</v>
      </c>
      <c r="L184" s="864">
        <v>0</v>
      </c>
      <c r="M184" s="867">
        <v>1787061140.79</v>
      </c>
      <c r="N184" s="62"/>
      <c r="O184" s="62"/>
    </row>
    <row r="185" spans="1:15" ht="18.399999999999999" customHeight="1">
      <c r="A185" s="74"/>
      <c r="B185" s="70"/>
      <c r="C185" s="71" t="s">
        <v>4</v>
      </c>
      <c r="D185" s="80" t="s">
        <v>44</v>
      </c>
      <c r="E185" s="259">
        <v>1.0709595156560525</v>
      </c>
      <c r="F185" s="898" t="s">
        <v>760</v>
      </c>
      <c r="G185" s="259"/>
      <c r="H185" s="259">
        <v>0.97768045031055895</v>
      </c>
      <c r="I185" s="259">
        <v>0.98058792052197241</v>
      </c>
      <c r="J185" s="259">
        <v>0.61107541600000004</v>
      </c>
      <c r="K185" s="259">
        <v>0</v>
      </c>
      <c r="L185" s="259">
        <v>0</v>
      </c>
      <c r="M185" s="359">
        <v>1.0554927693776999</v>
      </c>
      <c r="N185" s="62"/>
      <c r="O185" s="62"/>
    </row>
    <row r="186" spans="1:15" ht="18.399999999999999" customHeight="1">
      <c r="A186" s="76"/>
      <c r="B186" s="77"/>
      <c r="C186" s="78" t="s">
        <v>4</v>
      </c>
      <c r="D186" s="82" t="s">
        <v>45</v>
      </c>
      <c r="E186" s="260">
        <v>0.89054474587743082</v>
      </c>
      <c r="F186" s="260">
        <v>0.99999996425428173</v>
      </c>
      <c r="G186" s="260"/>
      <c r="H186" s="260">
        <v>0.78176076335214395</v>
      </c>
      <c r="I186" s="260">
        <v>0.79789792066715937</v>
      </c>
      <c r="J186" s="260">
        <v>0.66392374619730554</v>
      </c>
      <c r="K186" s="260">
        <v>0</v>
      </c>
      <c r="L186" s="260">
        <v>0</v>
      </c>
      <c r="M186" s="360">
        <v>0.89150615649071707</v>
      </c>
      <c r="N186" s="62"/>
      <c r="O186" s="62"/>
    </row>
    <row r="187" spans="1:15" ht="18.399999999999999" customHeight="1">
      <c r="A187" s="69" t="s">
        <v>125</v>
      </c>
      <c r="B187" s="70" t="s">
        <v>47</v>
      </c>
      <c r="C187" s="71" t="s">
        <v>126</v>
      </c>
      <c r="D187" s="80" t="s">
        <v>41</v>
      </c>
      <c r="E187" s="864">
        <v>39133000</v>
      </c>
      <c r="F187" s="854">
        <v>0</v>
      </c>
      <c r="G187" s="865"/>
      <c r="H187" s="854">
        <v>90000</v>
      </c>
      <c r="I187" s="854">
        <v>35841000</v>
      </c>
      <c r="J187" s="854">
        <v>3000000</v>
      </c>
      <c r="K187" s="854">
        <v>0</v>
      </c>
      <c r="L187" s="854">
        <v>0</v>
      </c>
      <c r="M187" s="866">
        <v>202000</v>
      </c>
      <c r="N187" s="62"/>
      <c r="O187" s="62"/>
    </row>
    <row r="188" spans="1:15" ht="18.399999999999999" customHeight="1">
      <c r="A188" s="74"/>
      <c r="B188" s="70"/>
      <c r="C188" s="71" t="s">
        <v>4</v>
      </c>
      <c r="D188" s="80" t="s">
        <v>42</v>
      </c>
      <c r="E188" s="864">
        <v>39808823</v>
      </c>
      <c r="F188" s="864">
        <v>0</v>
      </c>
      <c r="G188" s="864"/>
      <c r="H188" s="864">
        <v>128900</v>
      </c>
      <c r="I188" s="864">
        <v>35490523</v>
      </c>
      <c r="J188" s="864">
        <v>3995000</v>
      </c>
      <c r="K188" s="864">
        <v>0</v>
      </c>
      <c r="L188" s="864">
        <v>0</v>
      </c>
      <c r="M188" s="867">
        <v>194400</v>
      </c>
      <c r="N188" s="62"/>
      <c r="O188" s="62"/>
    </row>
    <row r="189" spans="1:15" ht="18.399999999999999" customHeight="1">
      <c r="A189" s="74"/>
      <c r="B189" s="70"/>
      <c r="C189" s="71" t="s">
        <v>4</v>
      </c>
      <c r="D189" s="80" t="s">
        <v>43</v>
      </c>
      <c r="E189" s="864">
        <v>31212060.590000011</v>
      </c>
      <c r="F189" s="864">
        <v>0</v>
      </c>
      <c r="G189" s="864"/>
      <c r="H189" s="864">
        <v>84115.73</v>
      </c>
      <c r="I189" s="864">
        <v>28344741.050000008</v>
      </c>
      <c r="J189" s="864">
        <v>2717420.62</v>
      </c>
      <c r="K189" s="864">
        <v>0</v>
      </c>
      <c r="L189" s="864">
        <v>0</v>
      </c>
      <c r="M189" s="867">
        <v>65783.19</v>
      </c>
      <c r="N189" s="62"/>
      <c r="O189" s="62"/>
    </row>
    <row r="190" spans="1:15" ht="18.399999999999999" customHeight="1">
      <c r="A190" s="74"/>
      <c r="B190" s="70"/>
      <c r="C190" s="71" t="s">
        <v>4</v>
      </c>
      <c r="D190" s="80" t="s">
        <v>44</v>
      </c>
      <c r="E190" s="259">
        <v>0.79758926200393554</v>
      </c>
      <c r="F190" s="259">
        <v>0</v>
      </c>
      <c r="G190" s="259"/>
      <c r="H190" s="259">
        <v>0.93461922222222216</v>
      </c>
      <c r="I190" s="259">
        <v>0.79084682486537783</v>
      </c>
      <c r="J190" s="259">
        <v>0.90580687333333332</v>
      </c>
      <c r="K190" s="259">
        <v>0</v>
      </c>
      <c r="L190" s="259">
        <v>0</v>
      </c>
      <c r="M190" s="359">
        <v>0.32565935643564359</v>
      </c>
      <c r="N190" s="62"/>
      <c r="O190" s="62"/>
    </row>
    <row r="191" spans="1:15" ht="18.399999999999999" customHeight="1">
      <c r="A191" s="76"/>
      <c r="B191" s="77"/>
      <c r="C191" s="78" t="s">
        <v>4</v>
      </c>
      <c r="D191" s="82" t="s">
        <v>45</v>
      </c>
      <c r="E191" s="260">
        <v>0.78404881726847364</v>
      </c>
      <c r="F191" s="260">
        <v>0</v>
      </c>
      <c r="G191" s="260"/>
      <c r="H191" s="260">
        <v>0.65256578743211791</v>
      </c>
      <c r="I191" s="260">
        <v>0.79865661742995475</v>
      </c>
      <c r="J191" s="260">
        <v>0.68020541176470595</v>
      </c>
      <c r="K191" s="260">
        <v>0</v>
      </c>
      <c r="L191" s="260">
        <v>0</v>
      </c>
      <c r="M191" s="360">
        <v>0.33839089506172843</v>
      </c>
      <c r="N191" s="62"/>
      <c r="O191" s="62"/>
    </row>
    <row r="192" spans="1:15" ht="18.399999999999999" customHeight="1">
      <c r="A192" s="69" t="s">
        <v>127</v>
      </c>
      <c r="B192" s="70" t="s">
        <v>47</v>
      </c>
      <c r="C192" s="71" t="s">
        <v>128</v>
      </c>
      <c r="D192" s="72" t="s">
        <v>41</v>
      </c>
      <c r="E192" s="864">
        <v>5141660000</v>
      </c>
      <c r="F192" s="854">
        <v>84215000</v>
      </c>
      <c r="G192" s="865"/>
      <c r="H192" s="854">
        <v>1648073000</v>
      </c>
      <c r="I192" s="854">
        <v>3292459000</v>
      </c>
      <c r="J192" s="854">
        <v>99723000</v>
      </c>
      <c r="K192" s="854">
        <v>0</v>
      </c>
      <c r="L192" s="854">
        <v>0</v>
      </c>
      <c r="M192" s="866">
        <v>17190000</v>
      </c>
      <c r="N192" s="62"/>
      <c r="O192" s="62"/>
    </row>
    <row r="193" spans="1:15" ht="18.399999999999999" customHeight="1">
      <c r="A193" s="74"/>
      <c r="B193" s="70"/>
      <c r="C193" s="71" t="s">
        <v>4</v>
      </c>
      <c r="D193" s="80" t="s">
        <v>42</v>
      </c>
      <c r="E193" s="864">
        <v>5387858784</v>
      </c>
      <c r="F193" s="864">
        <v>84491446</v>
      </c>
      <c r="G193" s="864"/>
      <c r="H193" s="864">
        <v>1711097049</v>
      </c>
      <c r="I193" s="864">
        <v>3398830805</v>
      </c>
      <c r="J193" s="864">
        <v>175322807</v>
      </c>
      <c r="K193" s="864">
        <v>0</v>
      </c>
      <c r="L193" s="864">
        <v>0</v>
      </c>
      <c r="M193" s="867">
        <v>18116677</v>
      </c>
      <c r="N193" s="62"/>
      <c r="O193" s="62"/>
    </row>
    <row r="194" spans="1:15" ht="18.399999999999999" customHeight="1">
      <c r="A194" s="74"/>
      <c r="B194" s="70"/>
      <c r="C194" s="71" t="s">
        <v>4</v>
      </c>
      <c r="D194" s="80" t="s">
        <v>43</v>
      </c>
      <c r="E194" s="864">
        <v>4775761647.3100014</v>
      </c>
      <c r="F194" s="864">
        <v>73711000</v>
      </c>
      <c r="G194" s="864"/>
      <c r="H194" s="864">
        <v>1583176098.8599999</v>
      </c>
      <c r="I194" s="864">
        <v>2988558225.7200012</v>
      </c>
      <c r="J194" s="864">
        <v>118467013.13999999</v>
      </c>
      <c r="K194" s="864">
        <v>0</v>
      </c>
      <c r="L194" s="864">
        <v>0</v>
      </c>
      <c r="M194" s="867">
        <v>11849309.589999998</v>
      </c>
      <c r="N194" s="62"/>
      <c r="O194" s="62"/>
    </row>
    <row r="195" spans="1:15" ht="18.399999999999999" customHeight="1">
      <c r="A195" s="74"/>
      <c r="B195" s="70"/>
      <c r="C195" s="71" t="s">
        <v>4</v>
      </c>
      <c r="D195" s="80" t="s">
        <v>44</v>
      </c>
      <c r="E195" s="259">
        <v>0.92883653281430534</v>
      </c>
      <c r="F195" s="259">
        <v>0.87527162619485843</v>
      </c>
      <c r="G195" s="259"/>
      <c r="H195" s="259">
        <v>0.96062255668286534</v>
      </c>
      <c r="I195" s="259">
        <v>0.90769793206840277</v>
      </c>
      <c r="J195" s="259">
        <v>1.1879607827682679</v>
      </c>
      <c r="K195" s="259">
        <v>0</v>
      </c>
      <c r="L195" s="259">
        <v>0</v>
      </c>
      <c r="M195" s="359">
        <v>0.68931411227457817</v>
      </c>
      <c r="N195" s="62"/>
      <c r="O195" s="62"/>
    </row>
    <row r="196" spans="1:15" ht="18.399999999999999" customHeight="1">
      <c r="A196" s="76"/>
      <c r="B196" s="77"/>
      <c r="C196" s="78" t="s">
        <v>4</v>
      </c>
      <c r="D196" s="82" t="s">
        <v>45</v>
      </c>
      <c r="E196" s="260">
        <v>0.8863932479990555</v>
      </c>
      <c r="F196" s="260">
        <v>0.87240784114406089</v>
      </c>
      <c r="G196" s="260"/>
      <c r="H196" s="260">
        <v>0.92524038878171189</v>
      </c>
      <c r="I196" s="260">
        <v>0.87929008449716028</v>
      </c>
      <c r="J196" s="260">
        <v>0.67570794220742758</v>
      </c>
      <c r="K196" s="260">
        <v>0</v>
      </c>
      <c r="L196" s="260">
        <v>0</v>
      </c>
      <c r="M196" s="360">
        <v>0.65405535408066273</v>
      </c>
      <c r="N196" s="62"/>
      <c r="O196" s="62"/>
    </row>
    <row r="197" spans="1:15" ht="18.399999999999999" hidden="1" customHeight="1">
      <c r="A197" s="69" t="s">
        <v>129</v>
      </c>
      <c r="B197" s="70" t="s">
        <v>47</v>
      </c>
      <c r="C197" s="71" t="s">
        <v>130</v>
      </c>
      <c r="D197" s="80" t="s">
        <v>41</v>
      </c>
      <c r="E197" s="864">
        <v>0</v>
      </c>
      <c r="F197" s="854">
        <v>0</v>
      </c>
      <c r="G197" s="865"/>
      <c r="H197" s="854">
        <v>0</v>
      </c>
      <c r="I197" s="854">
        <v>0</v>
      </c>
      <c r="J197" s="854">
        <v>0</v>
      </c>
      <c r="K197" s="854">
        <v>0</v>
      </c>
      <c r="L197" s="854">
        <v>0</v>
      </c>
      <c r="M197" s="866">
        <v>0</v>
      </c>
      <c r="N197" s="62"/>
      <c r="O197" s="62"/>
    </row>
    <row r="198" spans="1:15" ht="18.399999999999999" hidden="1" customHeight="1">
      <c r="A198" s="74"/>
      <c r="B198" s="70"/>
      <c r="C198" s="71" t="s">
        <v>4</v>
      </c>
      <c r="D198" s="80" t="s">
        <v>42</v>
      </c>
      <c r="E198" s="864">
        <v>0</v>
      </c>
      <c r="F198" s="864">
        <v>0</v>
      </c>
      <c r="G198" s="864"/>
      <c r="H198" s="864">
        <v>0</v>
      </c>
      <c r="I198" s="864">
        <v>0</v>
      </c>
      <c r="J198" s="864">
        <v>0</v>
      </c>
      <c r="K198" s="864">
        <v>0</v>
      </c>
      <c r="L198" s="864">
        <v>0</v>
      </c>
      <c r="M198" s="867">
        <v>0</v>
      </c>
      <c r="N198" s="62"/>
      <c r="O198" s="62"/>
    </row>
    <row r="199" spans="1:15" ht="18.399999999999999" hidden="1" customHeight="1">
      <c r="A199" s="74"/>
      <c r="B199" s="70"/>
      <c r="C199" s="71" t="s">
        <v>4</v>
      </c>
      <c r="D199" s="80" t="s">
        <v>43</v>
      </c>
      <c r="E199" s="864">
        <v>0</v>
      </c>
      <c r="F199" s="864">
        <v>0</v>
      </c>
      <c r="G199" s="864"/>
      <c r="H199" s="864">
        <v>0</v>
      </c>
      <c r="I199" s="864">
        <v>0</v>
      </c>
      <c r="J199" s="864">
        <v>0</v>
      </c>
      <c r="K199" s="864">
        <v>0</v>
      </c>
      <c r="L199" s="864">
        <v>0</v>
      </c>
      <c r="M199" s="867">
        <v>0</v>
      </c>
      <c r="N199" s="62"/>
      <c r="O199" s="62"/>
    </row>
    <row r="200" spans="1:15" ht="18.399999999999999" hidden="1" customHeight="1">
      <c r="A200" s="74"/>
      <c r="B200" s="70"/>
      <c r="C200" s="71" t="s">
        <v>4</v>
      </c>
      <c r="D200" s="80" t="s">
        <v>44</v>
      </c>
      <c r="E200" s="259">
        <v>0</v>
      </c>
      <c r="F200" s="259">
        <v>0</v>
      </c>
      <c r="G200" s="259"/>
      <c r="H200" s="259">
        <v>0</v>
      </c>
      <c r="I200" s="259">
        <v>0</v>
      </c>
      <c r="J200" s="259">
        <v>0</v>
      </c>
      <c r="K200" s="259">
        <v>0</v>
      </c>
      <c r="L200" s="259">
        <v>0</v>
      </c>
      <c r="M200" s="359">
        <v>0</v>
      </c>
      <c r="N200" s="62"/>
      <c r="O200" s="62"/>
    </row>
    <row r="201" spans="1:15" ht="18.399999999999999" hidden="1" customHeight="1">
      <c r="A201" s="76"/>
      <c r="B201" s="77"/>
      <c r="C201" s="78" t="s">
        <v>4</v>
      </c>
      <c r="D201" s="82" t="s">
        <v>45</v>
      </c>
      <c r="E201" s="260">
        <v>0</v>
      </c>
      <c r="F201" s="260">
        <v>0</v>
      </c>
      <c r="G201" s="260"/>
      <c r="H201" s="260">
        <v>0</v>
      </c>
      <c r="I201" s="260">
        <v>0</v>
      </c>
      <c r="J201" s="260">
        <v>0</v>
      </c>
      <c r="K201" s="260">
        <v>0</v>
      </c>
      <c r="L201" s="260">
        <v>0</v>
      </c>
      <c r="M201" s="360">
        <v>0</v>
      </c>
      <c r="N201" s="62"/>
      <c r="O201" s="62"/>
    </row>
    <row r="202" spans="1:15" ht="18.399999999999999" customHeight="1">
      <c r="A202" s="69" t="s">
        <v>131</v>
      </c>
      <c r="B202" s="70" t="s">
        <v>47</v>
      </c>
      <c r="C202" s="71" t="s">
        <v>132</v>
      </c>
      <c r="D202" s="80" t="s">
        <v>41</v>
      </c>
      <c r="E202" s="864">
        <v>10420464000</v>
      </c>
      <c r="F202" s="854">
        <v>4804645000</v>
      </c>
      <c r="G202" s="865"/>
      <c r="H202" s="854">
        <v>6078000</v>
      </c>
      <c r="I202" s="854">
        <v>3024491000</v>
      </c>
      <c r="J202" s="854">
        <v>1755650000</v>
      </c>
      <c r="K202" s="854">
        <v>0</v>
      </c>
      <c r="L202" s="854">
        <v>0</v>
      </c>
      <c r="M202" s="866">
        <v>829600000</v>
      </c>
      <c r="N202" s="62"/>
      <c r="O202" s="62"/>
    </row>
    <row r="203" spans="1:15" ht="18.399999999999999" customHeight="1">
      <c r="A203" s="74"/>
      <c r="B203" s="70"/>
      <c r="C203" s="71" t="s">
        <v>4</v>
      </c>
      <c r="D203" s="80" t="s">
        <v>42</v>
      </c>
      <c r="E203" s="864">
        <v>10680448309</v>
      </c>
      <c r="F203" s="864">
        <v>4849993402</v>
      </c>
      <c r="G203" s="864"/>
      <c r="H203" s="864">
        <v>6204067</v>
      </c>
      <c r="I203" s="864">
        <v>3049469567</v>
      </c>
      <c r="J203" s="864">
        <v>1758332720</v>
      </c>
      <c r="K203" s="864">
        <v>0</v>
      </c>
      <c r="L203" s="864">
        <v>0</v>
      </c>
      <c r="M203" s="867">
        <v>1016448553</v>
      </c>
      <c r="N203" s="62"/>
      <c r="O203" s="62"/>
    </row>
    <row r="204" spans="1:15" ht="18.399999999999999" customHeight="1">
      <c r="A204" s="74"/>
      <c r="B204" s="70"/>
      <c r="C204" s="71" t="s">
        <v>4</v>
      </c>
      <c r="D204" s="80" t="s">
        <v>43</v>
      </c>
      <c r="E204" s="864">
        <v>8227960948.5499992</v>
      </c>
      <c r="F204" s="864">
        <v>4125585652.5</v>
      </c>
      <c r="G204" s="864"/>
      <c r="H204" s="864">
        <v>4670887</v>
      </c>
      <c r="I204" s="864">
        <v>2433127386.559999</v>
      </c>
      <c r="J204" s="864">
        <v>1110847661.1199999</v>
      </c>
      <c r="K204" s="864">
        <v>0</v>
      </c>
      <c r="L204" s="864">
        <v>0</v>
      </c>
      <c r="M204" s="867">
        <v>553729361.37000012</v>
      </c>
      <c r="N204" s="62"/>
      <c r="O204" s="62"/>
    </row>
    <row r="205" spans="1:15" ht="18.399999999999999" customHeight="1">
      <c r="A205" s="74"/>
      <c r="B205" s="70"/>
      <c r="C205" s="71" t="s">
        <v>4</v>
      </c>
      <c r="D205" s="80" t="s">
        <v>44</v>
      </c>
      <c r="E205" s="259">
        <v>0.78959640842768608</v>
      </c>
      <c r="F205" s="259">
        <v>0.85866607262347161</v>
      </c>
      <c r="G205" s="259"/>
      <c r="H205" s="259">
        <v>0.7684907864429088</v>
      </c>
      <c r="I205" s="259">
        <v>0.80447499647378651</v>
      </c>
      <c r="J205" s="259">
        <v>0.6327272868282402</v>
      </c>
      <c r="K205" s="259">
        <v>0</v>
      </c>
      <c r="L205" s="259">
        <v>0</v>
      </c>
      <c r="M205" s="359">
        <v>0.66746547898987474</v>
      </c>
      <c r="N205" s="62"/>
      <c r="O205" s="62"/>
    </row>
    <row r="206" spans="1:15" ht="18.399999999999999" customHeight="1">
      <c r="A206" s="76"/>
      <c r="B206" s="77"/>
      <c r="C206" s="78" t="s">
        <v>4</v>
      </c>
      <c r="D206" s="82" t="s">
        <v>45</v>
      </c>
      <c r="E206" s="260">
        <v>0.77037599082958108</v>
      </c>
      <c r="F206" s="260">
        <v>0.85063737422791652</v>
      </c>
      <c r="G206" s="260"/>
      <c r="H206" s="260">
        <v>0.75287500924796591</v>
      </c>
      <c r="I206" s="260">
        <v>0.7978854463380185</v>
      </c>
      <c r="J206" s="260">
        <v>0.6317619233747751</v>
      </c>
      <c r="K206" s="260">
        <v>0</v>
      </c>
      <c r="L206" s="260">
        <v>0</v>
      </c>
      <c r="M206" s="360">
        <v>0.54476870446191694</v>
      </c>
      <c r="N206" s="62"/>
      <c r="O206" s="62"/>
    </row>
    <row r="207" spans="1:15" ht="18.399999999999999" customHeight="1">
      <c r="A207" s="69" t="s">
        <v>133</v>
      </c>
      <c r="B207" s="70" t="s">
        <v>47</v>
      </c>
      <c r="C207" s="71" t="s">
        <v>134</v>
      </c>
      <c r="D207" s="80" t="s">
        <v>41</v>
      </c>
      <c r="E207" s="864">
        <v>60934000</v>
      </c>
      <c r="F207" s="854">
        <v>52105000</v>
      </c>
      <c r="G207" s="865"/>
      <c r="H207" s="854">
        <v>18000</v>
      </c>
      <c r="I207" s="854">
        <v>8638000</v>
      </c>
      <c r="J207" s="854">
        <v>173000</v>
      </c>
      <c r="K207" s="854">
        <v>0</v>
      </c>
      <c r="L207" s="854">
        <v>0</v>
      </c>
      <c r="M207" s="866">
        <v>0</v>
      </c>
      <c r="N207" s="62"/>
      <c r="O207" s="62"/>
    </row>
    <row r="208" spans="1:15" ht="18.399999999999999" customHeight="1">
      <c r="A208" s="74"/>
      <c r="B208" s="70"/>
      <c r="C208" s="71" t="s">
        <v>4</v>
      </c>
      <c r="D208" s="80" t="s">
        <v>42</v>
      </c>
      <c r="E208" s="864">
        <v>61034710.909999996</v>
      </c>
      <c r="F208" s="864">
        <v>52105000</v>
      </c>
      <c r="G208" s="864"/>
      <c r="H208" s="864">
        <v>21500</v>
      </c>
      <c r="I208" s="864">
        <v>8459307.9100000001</v>
      </c>
      <c r="J208" s="864">
        <v>423000</v>
      </c>
      <c r="K208" s="864">
        <v>0</v>
      </c>
      <c r="L208" s="864">
        <v>0</v>
      </c>
      <c r="M208" s="867">
        <v>25903</v>
      </c>
      <c r="N208" s="62"/>
      <c r="O208" s="62"/>
    </row>
    <row r="209" spans="1:15" ht="18.399999999999999" customHeight="1">
      <c r="A209" s="74"/>
      <c r="B209" s="70"/>
      <c r="C209" s="71" t="s">
        <v>4</v>
      </c>
      <c r="D209" s="80" t="s">
        <v>43</v>
      </c>
      <c r="E209" s="864">
        <v>56691717.789999999</v>
      </c>
      <c r="F209" s="864">
        <v>49599310.899999999</v>
      </c>
      <c r="G209" s="864"/>
      <c r="H209" s="864">
        <v>11571.5</v>
      </c>
      <c r="I209" s="864">
        <v>6896527.3200000003</v>
      </c>
      <c r="J209" s="864">
        <v>160927.5</v>
      </c>
      <c r="K209" s="864">
        <v>0</v>
      </c>
      <c r="L209" s="864">
        <v>0</v>
      </c>
      <c r="M209" s="867">
        <v>23380.57</v>
      </c>
      <c r="N209" s="62"/>
      <c r="O209" s="62"/>
    </row>
    <row r="210" spans="1:15" ht="18.399999999999999" customHeight="1">
      <c r="A210" s="74"/>
      <c r="B210" s="70"/>
      <c r="C210" s="71" t="s">
        <v>4</v>
      </c>
      <c r="D210" s="80" t="s">
        <v>44</v>
      </c>
      <c r="E210" s="259">
        <v>0.93037906242820101</v>
      </c>
      <c r="F210" s="259">
        <v>0.95191077439785043</v>
      </c>
      <c r="G210" s="259"/>
      <c r="H210" s="259">
        <v>0.64286111111111111</v>
      </c>
      <c r="I210" s="259">
        <v>0.79839399398008803</v>
      </c>
      <c r="J210" s="259">
        <v>0.93021676300578038</v>
      </c>
      <c r="K210" s="259">
        <v>0</v>
      </c>
      <c r="L210" s="259">
        <v>0</v>
      </c>
      <c r="M210" s="359">
        <v>0</v>
      </c>
      <c r="N210" s="62"/>
      <c r="O210" s="62"/>
    </row>
    <row r="211" spans="1:15" ht="18.399999999999999" customHeight="1">
      <c r="A211" s="76"/>
      <c r="B211" s="77"/>
      <c r="C211" s="78" t="s">
        <v>4</v>
      </c>
      <c r="D211" s="82" t="s">
        <v>45</v>
      </c>
      <c r="E211" s="260">
        <v>0.92884388153481967</v>
      </c>
      <c r="F211" s="260">
        <v>0.95191077439785043</v>
      </c>
      <c r="G211" s="260"/>
      <c r="H211" s="260">
        <v>0.5382093023255814</v>
      </c>
      <c r="I211" s="260">
        <v>0.81525904877483057</v>
      </c>
      <c r="J211" s="260">
        <v>0.38044326241134752</v>
      </c>
      <c r="K211" s="260">
        <v>0</v>
      </c>
      <c r="L211" s="260">
        <v>0</v>
      </c>
      <c r="M211" s="360">
        <v>0.90262015982704702</v>
      </c>
      <c r="N211" s="62"/>
      <c r="O211" s="62"/>
    </row>
    <row r="212" spans="1:15" ht="18.399999999999999" customHeight="1">
      <c r="A212" s="69" t="s">
        <v>135</v>
      </c>
      <c r="B212" s="70" t="s">
        <v>47</v>
      </c>
      <c r="C212" s="71" t="s">
        <v>136</v>
      </c>
      <c r="D212" s="80" t="s">
        <v>41</v>
      </c>
      <c r="E212" s="864">
        <v>412985000</v>
      </c>
      <c r="F212" s="854">
        <v>88013000</v>
      </c>
      <c r="G212" s="865"/>
      <c r="H212" s="854">
        <v>1351000</v>
      </c>
      <c r="I212" s="854">
        <v>246819000</v>
      </c>
      <c r="J212" s="854">
        <v>4649000</v>
      </c>
      <c r="K212" s="854">
        <v>0</v>
      </c>
      <c r="L212" s="854">
        <v>0</v>
      </c>
      <c r="M212" s="866">
        <v>72153000</v>
      </c>
      <c r="N212" s="62"/>
      <c r="O212" s="62"/>
    </row>
    <row r="213" spans="1:15" ht="18.399999999999999" customHeight="1">
      <c r="A213" s="74"/>
      <c r="B213" s="70"/>
      <c r="C213" s="71" t="s">
        <v>4</v>
      </c>
      <c r="D213" s="80" t="s">
        <v>42</v>
      </c>
      <c r="E213" s="864">
        <v>697566357.6500001</v>
      </c>
      <c r="F213" s="864">
        <v>89400086.549999997</v>
      </c>
      <c r="G213" s="864"/>
      <c r="H213" s="864">
        <v>1964054.4</v>
      </c>
      <c r="I213" s="864">
        <v>499944987.21000004</v>
      </c>
      <c r="J213" s="864">
        <v>31588189.060000002</v>
      </c>
      <c r="K213" s="864">
        <v>0</v>
      </c>
      <c r="L213" s="864">
        <v>0</v>
      </c>
      <c r="M213" s="867">
        <v>74669040.430000007</v>
      </c>
      <c r="N213" s="62"/>
      <c r="O213" s="62"/>
    </row>
    <row r="214" spans="1:15" ht="18.399999999999999" customHeight="1">
      <c r="A214" s="74"/>
      <c r="B214" s="70"/>
      <c r="C214" s="71" t="s">
        <v>4</v>
      </c>
      <c r="D214" s="80" t="s">
        <v>43</v>
      </c>
      <c r="E214" s="864">
        <v>557879958.49000013</v>
      </c>
      <c r="F214" s="864">
        <v>88301827.339999989</v>
      </c>
      <c r="G214" s="864"/>
      <c r="H214" s="864">
        <v>1372504.84</v>
      </c>
      <c r="I214" s="864">
        <v>389925053.88000005</v>
      </c>
      <c r="J214" s="864">
        <v>22602752.809999999</v>
      </c>
      <c r="K214" s="864">
        <v>0</v>
      </c>
      <c r="L214" s="864">
        <v>0</v>
      </c>
      <c r="M214" s="867">
        <v>55677819.620000027</v>
      </c>
      <c r="N214" s="62"/>
      <c r="O214" s="62"/>
    </row>
    <row r="215" spans="1:15" ht="18.399999999999999" customHeight="1">
      <c r="A215" s="74"/>
      <c r="B215" s="70"/>
      <c r="C215" s="71" t="s">
        <v>4</v>
      </c>
      <c r="D215" s="80" t="s">
        <v>44</v>
      </c>
      <c r="E215" s="259">
        <v>1.3508479932443069</v>
      </c>
      <c r="F215" s="259">
        <v>1.003281644075307</v>
      </c>
      <c r="G215" s="259"/>
      <c r="H215" s="259">
        <v>1.015917720207254</v>
      </c>
      <c r="I215" s="259">
        <v>1.5798016112211786</v>
      </c>
      <c r="J215" s="259">
        <v>4.8618526156162609</v>
      </c>
      <c r="K215" s="259">
        <v>0</v>
      </c>
      <c r="L215" s="259">
        <v>0</v>
      </c>
      <c r="M215" s="359">
        <v>0.7716632658378727</v>
      </c>
      <c r="N215" s="62"/>
      <c r="O215" s="62"/>
    </row>
    <row r="216" spans="1:15" ht="18.399999999999999" customHeight="1">
      <c r="A216" s="76"/>
      <c r="B216" s="77"/>
      <c r="C216" s="78" t="s">
        <v>4</v>
      </c>
      <c r="D216" s="82" t="s">
        <v>45</v>
      </c>
      <c r="E216" s="260">
        <v>0.79975181195580702</v>
      </c>
      <c r="F216" s="260">
        <v>0.98771523325779143</v>
      </c>
      <c r="G216" s="260"/>
      <c r="H216" s="260">
        <v>0.69881202883178806</v>
      </c>
      <c r="I216" s="260">
        <v>0.77993592066203377</v>
      </c>
      <c r="J216" s="260">
        <v>0.71554443235309662</v>
      </c>
      <c r="K216" s="260">
        <v>0</v>
      </c>
      <c r="L216" s="260">
        <v>0</v>
      </c>
      <c r="M216" s="360">
        <v>0.74566137852268666</v>
      </c>
      <c r="N216" s="62"/>
      <c r="O216" s="62"/>
    </row>
    <row r="217" spans="1:15" ht="18.399999999999999" customHeight="1">
      <c r="A217" s="69" t="s">
        <v>137</v>
      </c>
      <c r="B217" s="70" t="s">
        <v>47</v>
      </c>
      <c r="C217" s="71" t="s">
        <v>138</v>
      </c>
      <c r="D217" s="80" t="s">
        <v>41</v>
      </c>
      <c r="E217" s="864">
        <v>21539951000</v>
      </c>
      <c r="F217" s="854">
        <v>198574000</v>
      </c>
      <c r="G217" s="865"/>
      <c r="H217" s="854">
        <v>8787341000</v>
      </c>
      <c r="I217" s="854">
        <v>11905943000</v>
      </c>
      <c r="J217" s="854">
        <v>598593000</v>
      </c>
      <c r="K217" s="854">
        <v>0</v>
      </c>
      <c r="L217" s="854">
        <v>0</v>
      </c>
      <c r="M217" s="866">
        <v>49500000</v>
      </c>
      <c r="N217" s="62"/>
      <c r="O217" s="62"/>
    </row>
    <row r="218" spans="1:15" ht="18.399999999999999" customHeight="1">
      <c r="A218" s="74"/>
      <c r="B218" s="70"/>
      <c r="C218" s="71" t="s">
        <v>4</v>
      </c>
      <c r="D218" s="80" t="s">
        <v>42</v>
      </c>
      <c r="E218" s="864">
        <v>23432754463.420002</v>
      </c>
      <c r="F218" s="864">
        <v>298684636</v>
      </c>
      <c r="G218" s="864"/>
      <c r="H218" s="864">
        <v>9043872630</v>
      </c>
      <c r="I218" s="864">
        <v>12514412424.780001</v>
      </c>
      <c r="J218" s="864">
        <v>1413280436.5799999</v>
      </c>
      <c r="K218" s="864">
        <v>0</v>
      </c>
      <c r="L218" s="864">
        <v>0</v>
      </c>
      <c r="M218" s="867">
        <v>162504336.06000003</v>
      </c>
      <c r="N218" s="62"/>
      <c r="O218" s="62"/>
    </row>
    <row r="219" spans="1:15" ht="18.399999999999999" customHeight="1">
      <c r="A219" s="74"/>
      <c r="B219" s="70"/>
      <c r="C219" s="71" t="s">
        <v>4</v>
      </c>
      <c r="D219" s="80" t="s">
        <v>43</v>
      </c>
      <c r="E219" s="864">
        <v>20703363900.650009</v>
      </c>
      <c r="F219" s="864">
        <v>285296185.81</v>
      </c>
      <c r="G219" s="864"/>
      <c r="H219" s="864">
        <v>8456210938.170001</v>
      </c>
      <c r="I219" s="864">
        <v>11153151534.880007</v>
      </c>
      <c r="J219" s="864">
        <v>714168118.06999993</v>
      </c>
      <c r="K219" s="864">
        <v>0</v>
      </c>
      <c r="L219" s="864">
        <v>0</v>
      </c>
      <c r="M219" s="867">
        <v>94537123.720000029</v>
      </c>
      <c r="N219" s="62"/>
      <c r="O219" s="62"/>
    </row>
    <row r="220" spans="1:15" ht="18.399999999999999" customHeight="1">
      <c r="A220" s="74"/>
      <c r="B220" s="70"/>
      <c r="C220" s="71" t="s">
        <v>4</v>
      </c>
      <c r="D220" s="80" t="s">
        <v>44</v>
      </c>
      <c r="E220" s="259">
        <v>0.96116114194735214</v>
      </c>
      <c r="F220" s="259">
        <v>1.4367247767079276</v>
      </c>
      <c r="G220" s="259"/>
      <c r="H220" s="259">
        <v>0.96231737657273131</v>
      </c>
      <c r="I220" s="259">
        <v>0.93677178992709831</v>
      </c>
      <c r="J220" s="259">
        <v>1.1930779646103444</v>
      </c>
      <c r="K220" s="259">
        <v>0</v>
      </c>
      <c r="L220" s="259">
        <v>0</v>
      </c>
      <c r="M220" s="359">
        <v>1.9098408832323237</v>
      </c>
      <c r="N220" s="62"/>
      <c r="O220" s="62"/>
    </row>
    <row r="221" spans="1:15" ht="18.399999999999999" customHeight="1">
      <c r="A221" s="76"/>
      <c r="B221" s="77"/>
      <c r="C221" s="78" t="s">
        <v>4</v>
      </c>
      <c r="D221" s="79" t="s">
        <v>45</v>
      </c>
      <c r="E221" s="361">
        <v>0.88352241871390991</v>
      </c>
      <c r="F221" s="260">
        <v>0.95517529669654655</v>
      </c>
      <c r="G221" s="260"/>
      <c r="H221" s="260">
        <v>0.93502101191909437</v>
      </c>
      <c r="I221" s="260">
        <v>0.89122454625160519</v>
      </c>
      <c r="J221" s="260">
        <v>0.50532654354023099</v>
      </c>
      <c r="K221" s="260">
        <v>0</v>
      </c>
      <c r="L221" s="260">
        <v>0</v>
      </c>
      <c r="M221" s="360">
        <v>0.58175139206805493</v>
      </c>
      <c r="N221" s="62"/>
      <c r="O221" s="62"/>
    </row>
    <row r="222" spans="1:15" ht="18.399999999999999" customHeight="1">
      <c r="A222" s="69" t="s">
        <v>139</v>
      </c>
      <c r="B222" s="70" t="s">
        <v>47</v>
      </c>
      <c r="C222" s="71" t="s">
        <v>140</v>
      </c>
      <c r="D222" s="72" t="s">
        <v>41</v>
      </c>
      <c r="E222" s="864">
        <v>165460000</v>
      </c>
      <c r="F222" s="854">
        <v>157491000</v>
      </c>
      <c r="G222" s="865"/>
      <c r="H222" s="854">
        <v>1148000</v>
      </c>
      <c r="I222" s="854">
        <v>5310000</v>
      </c>
      <c r="J222" s="854">
        <v>1511000</v>
      </c>
      <c r="K222" s="854">
        <v>0</v>
      </c>
      <c r="L222" s="854">
        <v>0</v>
      </c>
      <c r="M222" s="866">
        <v>0</v>
      </c>
      <c r="N222" s="62"/>
      <c r="O222" s="62"/>
    </row>
    <row r="223" spans="1:15" ht="18.399999999999999" customHeight="1">
      <c r="A223" s="74"/>
      <c r="B223" s="70"/>
      <c r="C223" s="71" t="s">
        <v>141</v>
      </c>
      <c r="D223" s="80" t="s">
        <v>42</v>
      </c>
      <c r="E223" s="864">
        <v>182801131.24000001</v>
      </c>
      <c r="F223" s="864">
        <v>174842530.24000001</v>
      </c>
      <c r="G223" s="864"/>
      <c r="H223" s="864">
        <v>1148000</v>
      </c>
      <c r="I223" s="864">
        <v>5299601</v>
      </c>
      <c r="J223" s="864">
        <v>1511000</v>
      </c>
      <c r="K223" s="864">
        <v>0</v>
      </c>
      <c r="L223" s="864">
        <v>0</v>
      </c>
      <c r="M223" s="867">
        <v>0</v>
      </c>
      <c r="N223" s="62"/>
      <c r="O223" s="62"/>
    </row>
    <row r="224" spans="1:15" ht="18.399999999999999" customHeight="1">
      <c r="A224" s="74"/>
      <c r="B224" s="70"/>
      <c r="C224" s="71" t="s">
        <v>4</v>
      </c>
      <c r="D224" s="80" t="s">
        <v>43</v>
      </c>
      <c r="E224" s="864">
        <v>173021427.51999998</v>
      </c>
      <c r="F224" s="864">
        <v>167028741.12</v>
      </c>
      <c r="G224" s="864"/>
      <c r="H224" s="864">
        <v>921450.73</v>
      </c>
      <c r="I224" s="864">
        <v>4076434.9400000004</v>
      </c>
      <c r="J224" s="864">
        <v>994800.73</v>
      </c>
      <c r="K224" s="864">
        <v>0</v>
      </c>
      <c r="L224" s="864">
        <v>0</v>
      </c>
      <c r="M224" s="867">
        <v>0</v>
      </c>
      <c r="N224" s="62"/>
      <c r="O224" s="62"/>
    </row>
    <row r="225" spans="1:15" ht="18.399999999999999" customHeight="1">
      <c r="A225" s="74"/>
      <c r="B225" s="70"/>
      <c r="C225" s="71" t="s">
        <v>4</v>
      </c>
      <c r="D225" s="80" t="s">
        <v>44</v>
      </c>
      <c r="E225" s="259">
        <v>1.0456994289858574</v>
      </c>
      <c r="F225" s="259">
        <v>1.0605605470788808</v>
      </c>
      <c r="G225" s="259"/>
      <c r="H225" s="259">
        <v>0.80265743031358883</v>
      </c>
      <c r="I225" s="259">
        <v>0.76769019585687392</v>
      </c>
      <c r="J225" s="259">
        <v>0.65837242223692916</v>
      </c>
      <c r="K225" s="259">
        <v>0</v>
      </c>
      <c r="L225" s="259">
        <v>0</v>
      </c>
      <c r="M225" s="359">
        <v>0</v>
      </c>
      <c r="N225" s="62"/>
      <c r="O225" s="62"/>
    </row>
    <row r="226" spans="1:15" ht="18.399999999999999" customHeight="1">
      <c r="A226" s="76"/>
      <c r="B226" s="77"/>
      <c r="C226" s="78" t="s">
        <v>4</v>
      </c>
      <c r="D226" s="82" t="s">
        <v>45</v>
      </c>
      <c r="E226" s="260">
        <v>0.94650085777007453</v>
      </c>
      <c r="F226" s="260">
        <v>0.95530956278615797</v>
      </c>
      <c r="G226" s="260"/>
      <c r="H226" s="260">
        <v>0.80265743031358883</v>
      </c>
      <c r="I226" s="260">
        <v>0.76919657536482466</v>
      </c>
      <c r="J226" s="260">
        <v>0.65837242223692916</v>
      </c>
      <c r="K226" s="260">
        <v>0</v>
      </c>
      <c r="L226" s="260">
        <v>0</v>
      </c>
      <c r="M226" s="360">
        <v>0</v>
      </c>
      <c r="N226" s="62"/>
      <c r="O226" s="62"/>
    </row>
    <row r="227" spans="1:15" ht="18.399999999999999" customHeight="1">
      <c r="A227" s="69" t="s">
        <v>142</v>
      </c>
      <c r="B227" s="70" t="s">
        <v>47</v>
      </c>
      <c r="C227" s="71" t="s">
        <v>143</v>
      </c>
      <c r="D227" s="80" t="s">
        <v>41</v>
      </c>
      <c r="E227" s="864">
        <v>891662000</v>
      </c>
      <c r="F227" s="854">
        <v>798709000</v>
      </c>
      <c r="G227" s="865"/>
      <c r="H227" s="854">
        <v>185000</v>
      </c>
      <c r="I227" s="854">
        <v>51031000</v>
      </c>
      <c r="J227" s="854">
        <v>230000</v>
      </c>
      <c r="K227" s="854">
        <v>0</v>
      </c>
      <c r="L227" s="854">
        <v>0</v>
      </c>
      <c r="M227" s="866">
        <v>41507000</v>
      </c>
      <c r="N227" s="62"/>
      <c r="O227" s="62"/>
    </row>
    <row r="228" spans="1:15" ht="18.399999999999999" customHeight="1">
      <c r="A228" s="74"/>
      <c r="B228" s="70"/>
      <c r="C228" s="71" t="s">
        <v>4</v>
      </c>
      <c r="D228" s="80" t="s">
        <v>42</v>
      </c>
      <c r="E228" s="864">
        <v>910772273.72000003</v>
      </c>
      <c r="F228" s="864">
        <v>798338206</v>
      </c>
      <c r="G228" s="864"/>
      <c r="H228" s="864">
        <v>264500</v>
      </c>
      <c r="I228" s="864">
        <v>55098142</v>
      </c>
      <c r="J228" s="864">
        <v>605487</v>
      </c>
      <c r="K228" s="864">
        <v>0</v>
      </c>
      <c r="L228" s="864">
        <v>0</v>
      </c>
      <c r="M228" s="867">
        <v>56465938.719999999</v>
      </c>
      <c r="N228" s="62"/>
      <c r="O228" s="62"/>
    </row>
    <row r="229" spans="1:15" ht="18.399999999999999" customHeight="1">
      <c r="A229" s="74"/>
      <c r="B229" s="70"/>
      <c r="C229" s="71" t="s">
        <v>4</v>
      </c>
      <c r="D229" s="80" t="s">
        <v>43</v>
      </c>
      <c r="E229" s="864">
        <v>831363255.35000002</v>
      </c>
      <c r="F229" s="864">
        <v>738444845</v>
      </c>
      <c r="G229" s="864"/>
      <c r="H229" s="864">
        <v>229825.97999999998</v>
      </c>
      <c r="I229" s="864">
        <v>42389273.969999991</v>
      </c>
      <c r="J229" s="864">
        <v>254286.03</v>
      </c>
      <c r="K229" s="864">
        <v>0</v>
      </c>
      <c r="L229" s="864">
        <v>0</v>
      </c>
      <c r="M229" s="867">
        <v>50045024.369999982</v>
      </c>
      <c r="N229" s="62"/>
      <c r="O229" s="62"/>
    </row>
    <row r="230" spans="1:15" ht="18.399999999999999" customHeight="1">
      <c r="A230" s="74"/>
      <c r="B230" s="70"/>
      <c r="C230" s="71" t="s">
        <v>4</v>
      </c>
      <c r="D230" s="80" t="s">
        <v>44</v>
      </c>
      <c r="E230" s="259">
        <v>0.93237488571902805</v>
      </c>
      <c r="F230" s="259">
        <v>0.92454804565868165</v>
      </c>
      <c r="G230" s="259"/>
      <c r="H230" s="259">
        <v>1.2423025945945945</v>
      </c>
      <c r="I230" s="259">
        <v>0.83065732535125691</v>
      </c>
      <c r="J230" s="259">
        <v>1.1055914347826088</v>
      </c>
      <c r="K230" s="259">
        <v>0</v>
      </c>
      <c r="L230" s="259">
        <v>0</v>
      </c>
      <c r="M230" s="359">
        <v>1.2057008304623313</v>
      </c>
      <c r="N230" s="62"/>
      <c r="O230" s="62"/>
    </row>
    <row r="231" spans="1:15" ht="18.399999999999999" customHeight="1">
      <c r="A231" s="76"/>
      <c r="B231" s="77"/>
      <c r="C231" s="78" t="s">
        <v>4</v>
      </c>
      <c r="D231" s="82" t="s">
        <v>45</v>
      </c>
      <c r="E231" s="260">
        <v>0.9128113353235292</v>
      </c>
      <c r="F231" s="260">
        <v>0.9249774587388343</v>
      </c>
      <c r="G231" s="260"/>
      <c r="H231" s="260">
        <v>0.86890729678638934</v>
      </c>
      <c r="I231" s="260">
        <v>0.76934125963811972</v>
      </c>
      <c r="J231" s="260">
        <v>0.41996942956661332</v>
      </c>
      <c r="K231" s="260">
        <v>0</v>
      </c>
      <c r="L231" s="260">
        <v>0</v>
      </c>
      <c r="M231" s="360">
        <v>0.88628694580214684</v>
      </c>
      <c r="N231" s="62"/>
      <c r="O231" s="62"/>
    </row>
    <row r="232" spans="1:15" ht="18.399999999999999" customHeight="1">
      <c r="A232" s="69" t="s">
        <v>144</v>
      </c>
      <c r="B232" s="70" t="s">
        <v>47</v>
      </c>
      <c r="C232" s="71" t="s">
        <v>145</v>
      </c>
      <c r="D232" s="80" t="s">
        <v>41</v>
      </c>
      <c r="E232" s="864">
        <v>2066424000</v>
      </c>
      <c r="F232" s="854">
        <v>22786000</v>
      </c>
      <c r="G232" s="865"/>
      <c r="H232" s="854">
        <v>279188000</v>
      </c>
      <c r="I232" s="854">
        <v>1687662000</v>
      </c>
      <c r="J232" s="854">
        <v>76788000</v>
      </c>
      <c r="K232" s="854">
        <v>0</v>
      </c>
      <c r="L232" s="854">
        <v>0</v>
      </c>
      <c r="M232" s="866">
        <v>0</v>
      </c>
      <c r="N232" s="62"/>
      <c r="O232" s="62"/>
    </row>
    <row r="233" spans="1:15" ht="18.399999999999999" customHeight="1">
      <c r="A233" s="69"/>
      <c r="B233" s="70"/>
      <c r="C233" s="71" t="s">
        <v>4</v>
      </c>
      <c r="D233" s="80" t="s">
        <v>42</v>
      </c>
      <c r="E233" s="864">
        <v>2235558356</v>
      </c>
      <c r="F233" s="864">
        <v>126461426</v>
      </c>
      <c r="G233" s="864"/>
      <c r="H233" s="864">
        <v>282165363</v>
      </c>
      <c r="I233" s="864">
        <v>1750143567</v>
      </c>
      <c r="J233" s="864">
        <v>76788000</v>
      </c>
      <c r="K233" s="864">
        <v>0</v>
      </c>
      <c r="L233" s="864">
        <v>0</v>
      </c>
      <c r="M233" s="867">
        <v>0</v>
      </c>
      <c r="N233" s="62"/>
      <c r="O233" s="62"/>
    </row>
    <row r="234" spans="1:15" ht="18.399999999999999" customHeight="1">
      <c r="A234" s="74"/>
      <c r="B234" s="70"/>
      <c r="C234" s="71" t="s">
        <v>4</v>
      </c>
      <c r="D234" s="80" t="s">
        <v>43</v>
      </c>
      <c r="E234" s="864">
        <v>1966553595.8300004</v>
      </c>
      <c r="F234" s="864">
        <v>112764097.28000002</v>
      </c>
      <c r="G234" s="864"/>
      <c r="H234" s="864">
        <v>181871456.47</v>
      </c>
      <c r="I234" s="864">
        <v>1652809229.1600003</v>
      </c>
      <c r="J234" s="864">
        <v>19108812.920000002</v>
      </c>
      <c r="K234" s="864">
        <v>0</v>
      </c>
      <c r="L234" s="864">
        <v>0</v>
      </c>
      <c r="M234" s="867">
        <v>0</v>
      </c>
      <c r="N234" s="62"/>
      <c r="O234" s="62"/>
    </row>
    <row r="235" spans="1:15" ht="18.399999999999999" customHeight="1">
      <c r="A235" s="74"/>
      <c r="B235" s="70"/>
      <c r="C235" s="71" t="s">
        <v>4</v>
      </c>
      <c r="D235" s="80" t="s">
        <v>44</v>
      </c>
      <c r="E235" s="259">
        <v>0.95166993600054994</v>
      </c>
      <c r="F235" s="259">
        <v>4.9488324971473716</v>
      </c>
      <c r="G235" s="259"/>
      <c r="H235" s="259">
        <v>0.65143006314741325</v>
      </c>
      <c r="I235" s="259">
        <v>0.97934848871397251</v>
      </c>
      <c r="J235" s="259">
        <v>0.24885155128405481</v>
      </c>
      <c r="K235" s="259">
        <v>0</v>
      </c>
      <c r="L235" s="259">
        <v>0</v>
      </c>
      <c r="M235" s="359">
        <v>0</v>
      </c>
      <c r="N235" s="62"/>
      <c r="O235" s="62"/>
    </row>
    <row r="236" spans="1:15" ht="18.399999999999999" customHeight="1">
      <c r="A236" s="76"/>
      <c r="B236" s="77"/>
      <c r="C236" s="78" t="s">
        <v>4</v>
      </c>
      <c r="D236" s="82" t="s">
        <v>45</v>
      </c>
      <c r="E236" s="260">
        <v>0.87966998962562548</v>
      </c>
      <c r="F236" s="260">
        <v>0.8916876936054795</v>
      </c>
      <c r="G236" s="260"/>
      <c r="H236" s="260">
        <v>0.6445562791135353</v>
      </c>
      <c r="I236" s="260">
        <v>0.94438494094124814</v>
      </c>
      <c r="J236" s="260">
        <v>0.24885155128405481</v>
      </c>
      <c r="K236" s="260">
        <v>0</v>
      </c>
      <c r="L236" s="260">
        <v>0</v>
      </c>
      <c r="M236" s="360">
        <v>0</v>
      </c>
      <c r="N236" s="62"/>
      <c r="O236" s="62"/>
    </row>
    <row r="237" spans="1:15" ht="18.399999999999999" customHeight="1">
      <c r="A237" s="69" t="s">
        <v>146</v>
      </c>
      <c r="B237" s="70" t="s">
        <v>47</v>
      </c>
      <c r="C237" s="71" t="s">
        <v>147</v>
      </c>
      <c r="D237" s="80" t="s">
        <v>41</v>
      </c>
      <c r="E237" s="864">
        <v>5420838000</v>
      </c>
      <c r="F237" s="854">
        <v>3048553000</v>
      </c>
      <c r="G237" s="865"/>
      <c r="H237" s="854">
        <v>4609000</v>
      </c>
      <c r="I237" s="854">
        <v>1473604000</v>
      </c>
      <c r="J237" s="854">
        <v>789697000</v>
      </c>
      <c r="K237" s="854">
        <v>0</v>
      </c>
      <c r="L237" s="854">
        <v>0</v>
      </c>
      <c r="M237" s="866">
        <v>104375000</v>
      </c>
      <c r="N237" s="62"/>
      <c r="O237" s="62"/>
    </row>
    <row r="238" spans="1:15" ht="18.399999999999999" customHeight="1">
      <c r="A238" s="74"/>
      <c r="B238" s="70"/>
      <c r="C238" s="71" t="s">
        <v>4</v>
      </c>
      <c r="D238" s="80" t="s">
        <v>42</v>
      </c>
      <c r="E238" s="864">
        <v>5969820635.999999</v>
      </c>
      <c r="F238" s="864">
        <v>3393629927.7199998</v>
      </c>
      <c r="G238" s="864"/>
      <c r="H238" s="864">
        <v>3389049.53</v>
      </c>
      <c r="I238" s="864">
        <v>1518787595.4699998</v>
      </c>
      <c r="J238" s="864">
        <v>904328126.27999997</v>
      </c>
      <c r="K238" s="864">
        <v>0</v>
      </c>
      <c r="L238" s="864">
        <v>0</v>
      </c>
      <c r="M238" s="867">
        <v>149685937</v>
      </c>
      <c r="N238" s="62"/>
      <c r="O238" s="62"/>
    </row>
    <row r="239" spans="1:15" ht="18.399999999999999" customHeight="1">
      <c r="A239" s="74"/>
      <c r="B239" s="70"/>
      <c r="C239" s="71" t="s">
        <v>4</v>
      </c>
      <c r="D239" s="80" t="s">
        <v>43</v>
      </c>
      <c r="E239" s="864">
        <v>4620428994.5699987</v>
      </c>
      <c r="F239" s="864">
        <v>3032151012.6499996</v>
      </c>
      <c r="G239" s="864"/>
      <c r="H239" s="864">
        <v>2943653.3499999996</v>
      </c>
      <c r="I239" s="864">
        <v>1062529819.7699997</v>
      </c>
      <c r="J239" s="864">
        <v>406573736.47999996</v>
      </c>
      <c r="K239" s="864">
        <v>0</v>
      </c>
      <c r="L239" s="864">
        <v>0</v>
      </c>
      <c r="M239" s="867">
        <v>116230772.31999999</v>
      </c>
      <c r="N239" s="62"/>
      <c r="O239" s="62"/>
    </row>
    <row r="240" spans="1:15" ht="18.399999999999999" customHeight="1">
      <c r="A240" s="74"/>
      <c r="B240" s="70"/>
      <c r="C240" s="71" t="s">
        <v>4</v>
      </c>
      <c r="D240" s="80" t="s">
        <v>44</v>
      </c>
      <c r="E240" s="259">
        <v>0.8523458909065349</v>
      </c>
      <c r="F240" s="259">
        <v>0.99461974669621933</v>
      </c>
      <c r="G240" s="259"/>
      <c r="H240" s="259">
        <v>0.63867505966587101</v>
      </c>
      <c r="I240" s="259">
        <v>0.72104162296654983</v>
      </c>
      <c r="J240" s="259">
        <v>0.51484776626984774</v>
      </c>
      <c r="K240" s="259">
        <v>0</v>
      </c>
      <c r="L240" s="259">
        <v>0</v>
      </c>
      <c r="M240" s="359">
        <v>1.113588237796407</v>
      </c>
      <c r="N240" s="62"/>
      <c r="O240" s="62"/>
    </row>
    <row r="241" spans="1:15" ht="18.399999999999999" customHeight="1">
      <c r="A241" s="76"/>
      <c r="B241" s="77"/>
      <c r="C241" s="78" t="s">
        <v>4</v>
      </c>
      <c r="D241" s="82" t="s">
        <v>45</v>
      </c>
      <c r="E241" s="260">
        <v>0.77396445827991533</v>
      </c>
      <c r="F241" s="260">
        <v>0.89348310724238023</v>
      </c>
      <c r="G241" s="260"/>
      <c r="H241" s="260">
        <v>0.86857784872798827</v>
      </c>
      <c r="I241" s="260">
        <v>0.69959079395904089</v>
      </c>
      <c r="J241" s="260">
        <v>0.44958652137964772</v>
      </c>
      <c r="K241" s="260">
        <v>0</v>
      </c>
      <c r="L241" s="260">
        <v>0</v>
      </c>
      <c r="M241" s="360">
        <v>0.7764976099257741</v>
      </c>
      <c r="N241" s="62"/>
      <c r="O241" s="62"/>
    </row>
    <row r="242" spans="1:15" ht="18.399999999999999" customHeight="1">
      <c r="A242" s="69" t="s">
        <v>148</v>
      </c>
      <c r="B242" s="70" t="s">
        <v>47</v>
      </c>
      <c r="C242" s="71" t="s">
        <v>149</v>
      </c>
      <c r="D242" s="80" t="s">
        <v>41</v>
      </c>
      <c r="E242" s="864">
        <v>360382000</v>
      </c>
      <c r="F242" s="854">
        <v>269058000</v>
      </c>
      <c r="G242" s="865"/>
      <c r="H242" s="854">
        <v>85000</v>
      </c>
      <c r="I242" s="854">
        <v>63095000</v>
      </c>
      <c r="J242" s="854">
        <v>2200000</v>
      </c>
      <c r="K242" s="854">
        <v>0</v>
      </c>
      <c r="L242" s="854">
        <v>0</v>
      </c>
      <c r="M242" s="866">
        <v>25944000</v>
      </c>
      <c r="N242" s="62"/>
      <c r="O242" s="62"/>
    </row>
    <row r="243" spans="1:15" ht="18" customHeight="1">
      <c r="A243" s="69"/>
      <c r="B243" s="70"/>
      <c r="C243" s="71" t="s">
        <v>4</v>
      </c>
      <c r="D243" s="80" t="s">
        <v>42</v>
      </c>
      <c r="E243" s="864">
        <v>376569952.91000003</v>
      </c>
      <c r="F243" s="864">
        <v>269051580</v>
      </c>
      <c r="G243" s="864"/>
      <c r="H243" s="864">
        <v>80000</v>
      </c>
      <c r="I243" s="864">
        <v>77436397.999999985</v>
      </c>
      <c r="J243" s="864">
        <v>2213543</v>
      </c>
      <c r="K243" s="864">
        <v>0</v>
      </c>
      <c r="L243" s="864">
        <v>0</v>
      </c>
      <c r="M243" s="867">
        <v>27788431.910000004</v>
      </c>
      <c r="N243" s="62"/>
      <c r="O243" s="62"/>
    </row>
    <row r="244" spans="1:15" ht="18.399999999999999" customHeight="1">
      <c r="A244" s="74"/>
      <c r="B244" s="70"/>
      <c r="C244" s="71" t="s">
        <v>4</v>
      </c>
      <c r="D244" s="80" t="s">
        <v>43</v>
      </c>
      <c r="E244" s="864">
        <v>286909482.01999998</v>
      </c>
      <c r="F244" s="864">
        <v>206281000</v>
      </c>
      <c r="G244" s="864"/>
      <c r="H244" s="864">
        <v>53418.79</v>
      </c>
      <c r="I244" s="864">
        <v>57795307.37999998</v>
      </c>
      <c r="J244" s="864">
        <v>811441.42999999993</v>
      </c>
      <c r="K244" s="864">
        <v>0</v>
      </c>
      <c r="L244" s="864">
        <v>0</v>
      </c>
      <c r="M244" s="867">
        <v>21968314.419999998</v>
      </c>
      <c r="N244" s="62"/>
      <c r="O244" s="62"/>
    </row>
    <row r="245" spans="1:15" ht="18.399999999999999" customHeight="1">
      <c r="A245" s="74"/>
      <c r="B245" s="70"/>
      <c r="C245" s="71" t="s">
        <v>4</v>
      </c>
      <c r="D245" s="80" t="s">
        <v>44</v>
      </c>
      <c r="E245" s="259">
        <v>0.79612600523888533</v>
      </c>
      <c r="F245" s="259">
        <v>0.76667856001308266</v>
      </c>
      <c r="G245" s="259"/>
      <c r="H245" s="259">
        <v>0.62845635294117652</v>
      </c>
      <c r="I245" s="259">
        <v>0.91600455471907405</v>
      </c>
      <c r="J245" s="259">
        <v>0.36883701363636362</v>
      </c>
      <c r="K245" s="259">
        <v>0</v>
      </c>
      <c r="L245" s="259">
        <v>0</v>
      </c>
      <c r="M245" s="359">
        <v>0.84675895852605609</v>
      </c>
      <c r="N245" s="62"/>
      <c r="O245" s="62"/>
    </row>
    <row r="246" spans="1:15" ht="18.399999999999999" customHeight="1">
      <c r="A246" s="76"/>
      <c r="B246" s="77"/>
      <c r="C246" s="78" t="s">
        <v>4</v>
      </c>
      <c r="D246" s="82" t="s">
        <v>45</v>
      </c>
      <c r="E246" s="260">
        <v>0.76190221711229089</v>
      </c>
      <c r="F246" s="260">
        <v>0.76669685418684408</v>
      </c>
      <c r="G246" s="260"/>
      <c r="H246" s="260">
        <v>0.66773487500000006</v>
      </c>
      <c r="I246" s="260">
        <v>0.74635841636125677</v>
      </c>
      <c r="J246" s="260">
        <v>0.3665803781539369</v>
      </c>
      <c r="K246" s="260">
        <v>0</v>
      </c>
      <c r="L246" s="260">
        <v>0</v>
      </c>
      <c r="M246" s="360">
        <v>0.79055610230724949</v>
      </c>
      <c r="N246" s="62"/>
      <c r="O246" s="62"/>
    </row>
    <row r="247" spans="1:15" ht="18.399999999999999" customHeight="1">
      <c r="A247" s="69" t="s">
        <v>150</v>
      </c>
      <c r="B247" s="70" t="s">
        <v>47</v>
      </c>
      <c r="C247" s="71" t="s">
        <v>151</v>
      </c>
      <c r="D247" s="80" t="s">
        <v>41</v>
      </c>
      <c r="E247" s="864">
        <v>582661000</v>
      </c>
      <c r="F247" s="854">
        <v>574698000</v>
      </c>
      <c r="G247" s="865"/>
      <c r="H247" s="854">
        <v>22000</v>
      </c>
      <c r="I247" s="854">
        <v>7851000</v>
      </c>
      <c r="J247" s="854">
        <v>90000</v>
      </c>
      <c r="K247" s="854">
        <v>0</v>
      </c>
      <c r="L247" s="854">
        <v>0</v>
      </c>
      <c r="M247" s="866">
        <v>0</v>
      </c>
      <c r="N247" s="62"/>
      <c r="O247" s="62"/>
    </row>
    <row r="248" spans="1:15" ht="18.399999999999999" customHeight="1">
      <c r="A248" s="69"/>
      <c r="B248" s="70"/>
      <c r="C248" s="71" t="s">
        <v>4</v>
      </c>
      <c r="D248" s="80" t="s">
        <v>42</v>
      </c>
      <c r="E248" s="864">
        <v>1188518509.7200003</v>
      </c>
      <c r="F248" s="864">
        <v>1181193183.3400002</v>
      </c>
      <c r="G248" s="864"/>
      <c r="H248" s="864">
        <v>22539</v>
      </c>
      <c r="I248" s="864">
        <v>7302787.3799999999</v>
      </c>
      <c r="J248" s="864">
        <v>0</v>
      </c>
      <c r="K248" s="864">
        <v>0</v>
      </c>
      <c r="L248" s="864">
        <v>0</v>
      </c>
      <c r="M248" s="867">
        <v>0</v>
      </c>
      <c r="N248" s="62"/>
      <c r="O248" s="62"/>
    </row>
    <row r="249" spans="1:15" ht="18.399999999999999" customHeight="1">
      <c r="A249" s="74"/>
      <c r="B249" s="70"/>
      <c r="C249" s="71" t="s">
        <v>4</v>
      </c>
      <c r="D249" s="80" t="s">
        <v>43</v>
      </c>
      <c r="E249" s="864">
        <v>700552280.63999987</v>
      </c>
      <c r="F249" s="864">
        <v>694473912.3499999</v>
      </c>
      <c r="G249" s="864"/>
      <c r="H249" s="864">
        <v>18698.18</v>
      </c>
      <c r="I249" s="864">
        <v>6059670.1100000003</v>
      </c>
      <c r="J249" s="864">
        <v>0</v>
      </c>
      <c r="K249" s="864">
        <v>0</v>
      </c>
      <c r="L249" s="864">
        <v>0</v>
      </c>
      <c r="M249" s="867">
        <v>0</v>
      </c>
      <c r="N249" s="62"/>
      <c r="O249" s="62"/>
    </row>
    <row r="250" spans="1:15" ht="18.399999999999999" customHeight="1">
      <c r="A250" s="74"/>
      <c r="B250" s="70"/>
      <c r="C250" s="71" t="s">
        <v>4</v>
      </c>
      <c r="D250" s="80" t="s">
        <v>44</v>
      </c>
      <c r="E250" s="259">
        <v>1.2023325409457641</v>
      </c>
      <c r="F250" s="259">
        <v>1.2084153979133387</v>
      </c>
      <c r="G250" s="259"/>
      <c r="H250" s="259">
        <v>0.84991727272727269</v>
      </c>
      <c r="I250" s="259">
        <v>0.77183417526429754</v>
      </c>
      <c r="J250" s="898">
        <v>0</v>
      </c>
      <c r="K250" s="259">
        <v>0</v>
      </c>
      <c r="L250" s="259">
        <v>0</v>
      </c>
      <c r="M250" s="359">
        <v>0</v>
      </c>
      <c r="N250" s="62"/>
      <c r="O250" s="62"/>
    </row>
    <row r="251" spans="1:15" ht="18.399999999999999" customHeight="1">
      <c r="A251" s="76"/>
      <c r="B251" s="77"/>
      <c r="C251" s="78" t="s">
        <v>4</v>
      </c>
      <c r="D251" s="82" t="s">
        <v>45</v>
      </c>
      <c r="E251" s="260">
        <v>0.58943321026194284</v>
      </c>
      <c r="F251" s="260">
        <v>0.58794270246825431</v>
      </c>
      <c r="G251" s="260"/>
      <c r="H251" s="260">
        <v>0.82959226230090066</v>
      </c>
      <c r="I251" s="260">
        <v>0.82977496053020794</v>
      </c>
      <c r="J251" s="260">
        <v>0</v>
      </c>
      <c r="K251" s="260">
        <v>0</v>
      </c>
      <c r="L251" s="260">
        <v>0</v>
      </c>
      <c r="M251" s="360">
        <v>0</v>
      </c>
      <c r="N251" s="62"/>
      <c r="O251" s="62"/>
    </row>
    <row r="252" spans="1:15" ht="18.399999999999999" customHeight="1">
      <c r="A252" s="69" t="s">
        <v>152</v>
      </c>
      <c r="B252" s="70" t="s">
        <v>47</v>
      </c>
      <c r="C252" s="71" t="s">
        <v>153</v>
      </c>
      <c r="D252" s="80" t="s">
        <v>41</v>
      </c>
      <c r="E252" s="864">
        <v>34613000</v>
      </c>
      <c r="F252" s="854">
        <v>0</v>
      </c>
      <c r="G252" s="865"/>
      <c r="H252" s="854">
        <v>14000</v>
      </c>
      <c r="I252" s="854">
        <v>29956000</v>
      </c>
      <c r="J252" s="854">
        <v>175000</v>
      </c>
      <c r="K252" s="854">
        <v>0</v>
      </c>
      <c r="L252" s="854">
        <v>0</v>
      </c>
      <c r="M252" s="866">
        <v>4468000</v>
      </c>
      <c r="N252" s="62"/>
      <c r="O252" s="62"/>
    </row>
    <row r="253" spans="1:15" ht="18.399999999999999" customHeight="1">
      <c r="A253" s="74"/>
      <c r="B253" s="70"/>
      <c r="C253" s="71" t="s">
        <v>4</v>
      </c>
      <c r="D253" s="80" t="s">
        <v>42</v>
      </c>
      <c r="E253" s="864">
        <v>34450402</v>
      </c>
      <c r="F253" s="864">
        <v>0</v>
      </c>
      <c r="G253" s="864"/>
      <c r="H253" s="864">
        <v>14000</v>
      </c>
      <c r="I253" s="864">
        <v>30015402</v>
      </c>
      <c r="J253" s="864">
        <v>120000</v>
      </c>
      <c r="K253" s="864">
        <v>0</v>
      </c>
      <c r="L253" s="864">
        <v>0</v>
      </c>
      <c r="M253" s="867">
        <v>4301000</v>
      </c>
      <c r="N253" s="62"/>
      <c r="O253" s="62"/>
    </row>
    <row r="254" spans="1:15" ht="18.399999999999999" customHeight="1">
      <c r="A254" s="74"/>
      <c r="B254" s="70"/>
      <c r="C254" s="71" t="s">
        <v>4</v>
      </c>
      <c r="D254" s="80" t="s">
        <v>43</v>
      </c>
      <c r="E254" s="864">
        <v>29299489.830000002</v>
      </c>
      <c r="F254" s="864">
        <v>0</v>
      </c>
      <c r="G254" s="864"/>
      <c r="H254" s="864">
        <v>8089.47</v>
      </c>
      <c r="I254" s="864">
        <v>25609736.970000003</v>
      </c>
      <c r="J254" s="864">
        <v>119168</v>
      </c>
      <c r="K254" s="864">
        <v>0</v>
      </c>
      <c r="L254" s="864">
        <v>0</v>
      </c>
      <c r="M254" s="867">
        <v>3562495.3900000006</v>
      </c>
      <c r="N254" s="62"/>
      <c r="O254" s="62"/>
    </row>
    <row r="255" spans="1:15" ht="18.399999999999999" customHeight="1">
      <c r="A255" s="74"/>
      <c r="B255" s="70"/>
      <c r="C255" s="71" t="s">
        <v>4</v>
      </c>
      <c r="D255" s="80" t="s">
        <v>44</v>
      </c>
      <c r="E255" s="259">
        <v>0.84648801981914312</v>
      </c>
      <c r="F255" s="259">
        <v>0</v>
      </c>
      <c r="G255" s="259"/>
      <c r="H255" s="259">
        <v>0.57781928571428576</v>
      </c>
      <c r="I255" s="259">
        <v>0.85491176959540671</v>
      </c>
      <c r="J255" s="259">
        <v>0.68096000000000001</v>
      </c>
      <c r="K255" s="259">
        <v>0</v>
      </c>
      <c r="L255" s="259">
        <v>0</v>
      </c>
      <c r="M255" s="359">
        <v>0.79733558415398398</v>
      </c>
      <c r="N255" s="62"/>
      <c r="O255" s="62"/>
    </row>
    <row r="256" spans="1:15" ht="18.399999999999999" customHeight="1">
      <c r="A256" s="76"/>
      <c r="B256" s="77"/>
      <c r="C256" s="78" t="s">
        <v>4</v>
      </c>
      <c r="D256" s="82" t="s">
        <v>45</v>
      </c>
      <c r="E256" s="260">
        <v>0.85048324922304253</v>
      </c>
      <c r="F256" s="260">
        <v>0</v>
      </c>
      <c r="G256" s="260"/>
      <c r="H256" s="260">
        <v>0.57781928571428576</v>
      </c>
      <c r="I256" s="260">
        <v>0.85321985592596772</v>
      </c>
      <c r="J256" s="260">
        <v>0.99306666666666665</v>
      </c>
      <c r="K256" s="260">
        <v>0</v>
      </c>
      <c r="L256" s="260">
        <v>0</v>
      </c>
      <c r="M256" s="360">
        <v>0.82829467333178342</v>
      </c>
      <c r="N256" s="62"/>
      <c r="O256" s="62"/>
    </row>
    <row r="257" spans="1:15" ht="18.399999999999999" customHeight="1">
      <c r="A257" s="69" t="s">
        <v>154</v>
      </c>
      <c r="B257" s="70" t="s">
        <v>47</v>
      </c>
      <c r="C257" s="71" t="s">
        <v>155</v>
      </c>
      <c r="D257" s="80" t="s">
        <v>41</v>
      </c>
      <c r="E257" s="864">
        <v>43607000</v>
      </c>
      <c r="F257" s="854">
        <v>0</v>
      </c>
      <c r="G257" s="865"/>
      <c r="H257" s="854">
        <v>5000</v>
      </c>
      <c r="I257" s="854">
        <v>41602000</v>
      </c>
      <c r="J257" s="854">
        <v>2000000</v>
      </c>
      <c r="K257" s="854">
        <v>0</v>
      </c>
      <c r="L257" s="854">
        <v>0</v>
      </c>
      <c r="M257" s="866">
        <v>0</v>
      </c>
      <c r="N257" s="62"/>
      <c r="O257" s="62"/>
    </row>
    <row r="258" spans="1:15" ht="18.399999999999999" customHeight="1">
      <c r="A258" s="74"/>
      <c r="B258" s="70"/>
      <c r="C258" s="71" t="s">
        <v>4</v>
      </c>
      <c r="D258" s="80" t="s">
        <v>42</v>
      </c>
      <c r="E258" s="864">
        <v>51280587</v>
      </c>
      <c r="F258" s="864">
        <v>0</v>
      </c>
      <c r="G258" s="864"/>
      <c r="H258" s="864">
        <v>12000</v>
      </c>
      <c r="I258" s="864">
        <v>50837587</v>
      </c>
      <c r="J258" s="864">
        <v>431000</v>
      </c>
      <c r="K258" s="864">
        <v>0</v>
      </c>
      <c r="L258" s="864">
        <v>0</v>
      </c>
      <c r="M258" s="867">
        <v>0</v>
      </c>
      <c r="N258" s="62"/>
      <c r="O258" s="62"/>
    </row>
    <row r="259" spans="1:15" ht="18.399999999999999" customHeight="1">
      <c r="A259" s="74"/>
      <c r="B259" s="70"/>
      <c r="C259" s="71" t="s">
        <v>4</v>
      </c>
      <c r="D259" s="80" t="s">
        <v>43</v>
      </c>
      <c r="E259" s="864">
        <v>44570789.149999991</v>
      </c>
      <c r="F259" s="864">
        <v>0</v>
      </c>
      <c r="G259" s="864"/>
      <c r="H259" s="864">
        <v>11578</v>
      </c>
      <c r="I259" s="864">
        <v>44401758.429999992</v>
      </c>
      <c r="J259" s="864">
        <v>157452.72</v>
      </c>
      <c r="K259" s="864">
        <v>0</v>
      </c>
      <c r="L259" s="864">
        <v>0</v>
      </c>
      <c r="M259" s="867">
        <v>0</v>
      </c>
      <c r="N259" s="62"/>
      <c r="O259" s="62"/>
    </row>
    <row r="260" spans="1:15" ht="18" customHeight="1">
      <c r="A260" s="74"/>
      <c r="B260" s="70"/>
      <c r="C260" s="71" t="s">
        <v>4</v>
      </c>
      <c r="D260" s="80" t="s">
        <v>44</v>
      </c>
      <c r="E260" s="259">
        <v>1.0221017072947003</v>
      </c>
      <c r="F260" s="259">
        <v>0</v>
      </c>
      <c r="G260" s="259"/>
      <c r="H260" s="259">
        <v>2.3155999999999999</v>
      </c>
      <c r="I260" s="259">
        <v>1.0672986498245274</v>
      </c>
      <c r="J260" s="259">
        <v>7.8726359999999995E-2</v>
      </c>
      <c r="K260" s="259">
        <v>0</v>
      </c>
      <c r="L260" s="259">
        <v>0</v>
      </c>
      <c r="M260" s="359">
        <v>0</v>
      </c>
      <c r="N260" s="62"/>
      <c r="O260" s="62"/>
    </row>
    <row r="261" spans="1:15" ht="18.399999999999999" customHeight="1">
      <c r="A261" s="76"/>
      <c r="B261" s="77"/>
      <c r="C261" s="78" t="s">
        <v>4</v>
      </c>
      <c r="D261" s="79" t="s">
        <v>45</v>
      </c>
      <c r="E261" s="361">
        <v>0.86915520584816996</v>
      </c>
      <c r="F261" s="260">
        <v>0</v>
      </c>
      <c r="G261" s="260"/>
      <c r="H261" s="260">
        <v>0.96483333333333332</v>
      </c>
      <c r="I261" s="260">
        <v>0.87340412970426773</v>
      </c>
      <c r="J261" s="260">
        <v>0.36531953596287703</v>
      </c>
      <c r="K261" s="260">
        <v>0</v>
      </c>
      <c r="L261" s="260">
        <v>0</v>
      </c>
      <c r="M261" s="360">
        <v>0</v>
      </c>
      <c r="N261" s="62"/>
      <c r="O261" s="62"/>
    </row>
    <row r="262" spans="1:15" ht="18.399999999999999" customHeight="1">
      <c r="A262" s="69" t="s">
        <v>156</v>
      </c>
      <c r="B262" s="70" t="s">
        <v>47</v>
      </c>
      <c r="C262" s="71" t="s">
        <v>157</v>
      </c>
      <c r="D262" s="72" t="s">
        <v>41</v>
      </c>
      <c r="E262" s="864">
        <v>16099000</v>
      </c>
      <c r="F262" s="854">
        <v>0</v>
      </c>
      <c r="G262" s="865"/>
      <c r="H262" s="854">
        <v>3715000</v>
      </c>
      <c r="I262" s="854">
        <v>11879000</v>
      </c>
      <c r="J262" s="854">
        <v>505000</v>
      </c>
      <c r="K262" s="854">
        <v>0</v>
      </c>
      <c r="L262" s="854">
        <v>0</v>
      </c>
      <c r="M262" s="866">
        <v>0</v>
      </c>
      <c r="N262" s="62"/>
      <c r="O262" s="62"/>
    </row>
    <row r="263" spans="1:15" ht="18.399999999999999" customHeight="1">
      <c r="A263" s="74"/>
      <c r="B263" s="70"/>
      <c r="C263" s="71" t="s">
        <v>4</v>
      </c>
      <c r="D263" s="80" t="s">
        <v>42</v>
      </c>
      <c r="E263" s="864">
        <v>16099000</v>
      </c>
      <c r="F263" s="864">
        <v>0</v>
      </c>
      <c r="G263" s="864"/>
      <c r="H263" s="864">
        <v>3715000</v>
      </c>
      <c r="I263" s="864">
        <v>11879000</v>
      </c>
      <c r="J263" s="864">
        <v>505000</v>
      </c>
      <c r="K263" s="864">
        <v>0</v>
      </c>
      <c r="L263" s="864">
        <v>0</v>
      </c>
      <c r="M263" s="867">
        <v>0</v>
      </c>
      <c r="N263" s="62"/>
      <c r="O263" s="62"/>
    </row>
    <row r="264" spans="1:15" ht="18.399999999999999" customHeight="1">
      <c r="A264" s="74"/>
      <c r="B264" s="70"/>
      <c r="C264" s="71" t="s">
        <v>4</v>
      </c>
      <c r="D264" s="80" t="s">
        <v>43</v>
      </c>
      <c r="E264" s="864">
        <v>13266220.020000001</v>
      </c>
      <c r="F264" s="864">
        <v>0</v>
      </c>
      <c r="G264" s="864"/>
      <c r="H264" s="864">
        <v>2937312.59</v>
      </c>
      <c r="I264" s="864">
        <v>9840204.9700000007</v>
      </c>
      <c r="J264" s="864">
        <v>488702.46</v>
      </c>
      <c r="K264" s="864">
        <v>0</v>
      </c>
      <c r="L264" s="864">
        <v>0</v>
      </c>
      <c r="M264" s="867">
        <v>0</v>
      </c>
      <c r="N264" s="62"/>
      <c r="O264" s="62"/>
    </row>
    <row r="265" spans="1:15" ht="18.399999999999999" customHeight="1">
      <c r="A265" s="74"/>
      <c r="B265" s="70"/>
      <c r="C265" s="71" t="s">
        <v>4</v>
      </c>
      <c r="D265" s="80" t="s">
        <v>44</v>
      </c>
      <c r="E265" s="259">
        <v>0.82404000372693964</v>
      </c>
      <c r="F265" s="259">
        <v>0</v>
      </c>
      <c r="G265" s="259"/>
      <c r="H265" s="259">
        <v>0.79066287752355313</v>
      </c>
      <c r="I265" s="259">
        <v>0.82836980974829533</v>
      </c>
      <c r="J265" s="259">
        <v>0.96772764356435648</v>
      </c>
      <c r="K265" s="259">
        <v>0</v>
      </c>
      <c r="L265" s="259">
        <v>0</v>
      </c>
      <c r="M265" s="359">
        <v>0</v>
      </c>
      <c r="N265" s="62"/>
      <c r="O265" s="62"/>
    </row>
    <row r="266" spans="1:15" ht="18.399999999999999" customHeight="1">
      <c r="A266" s="76"/>
      <c r="B266" s="77"/>
      <c r="C266" s="78" t="s">
        <v>4</v>
      </c>
      <c r="D266" s="82" t="s">
        <v>45</v>
      </c>
      <c r="E266" s="260">
        <v>0.82404000372693964</v>
      </c>
      <c r="F266" s="260">
        <v>0</v>
      </c>
      <c r="G266" s="260"/>
      <c r="H266" s="260">
        <v>0.79066287752355313</v>
      </c>
      <c r="I266" s="260">
        <v>0.82836980974829533</v>
      </c>
      <c r="J266" s="260">
        <v>0.96772764356435648</v>
      </c>
      <c r="K266" s="260">
        <v>0</v>
      </c>
      <c r="L266" s="260">
        <v>0</v>
      </c>
      <c r="M266" s="360">
        <v>0</v>
      </c>
      <c r="N266" s="62"/>
      <c r="O266" s="62"/>
    </row>
    <row r="267" spans="1:15" ht="18.399999999999999" customHeight="1">
      <c r="A267" s="69" t="s">
        <v>158</v>
      </c>
      <c r="B267" s="70" t="s">
        <v>47</v>
      </c>
      <c r="C267" s="71" t="s">
        <v>159</v>
      </c>
      <c r="D267" s="80" t="s">
        <v>41</v>
      </c>
      <c r="E267" s="864">
        <v>77965000</v>
      </c>
      <c r="F267" s="854">
        <v>2675000</v>
      </c>
      <c r="G267" s="865"/>
      <c r="H267" s="854">
        <v>450000</v>
      </c>
      <c r="I267" s="854">
        <v>62735000</v>
      </c>
      <c r="J267" s="854">
        <v>6939000</v>
      </c>
      <c r="K267" s="854">
        <v>0</v>
      </c>
      <c r="L267" s="854">
        <v>0</v>
      </c>
      <c r="M267" s="866">
        <v>5166000</v>
      </c>
    </row>
    <row r="268" spans="1:15" ht="18.399999999999999" customHeight="1">
      <c r="A268" s="74"/>
      <c r="B268" s="70"/>
      <c r="C268" s="71" t="s">
        <v>160</v>
      </c>
      <c r="D268" s="80" t="s">
        <v>42</v>
      </c>
      <c r="E268" s="864">
        <v>79165736</v>
      </c>
      <c r="F268" s="864">
        <v>2327776</v>
      </c>
      <c r="G268" s="864"/>
      <c r="H268" s="864">
        <v>440226</v>
      </c>
      <c r="I268" s="864">
        <v>67670046</v>
      </c>
      <c r="J268" s="864">
        <v>5018495</v>
      </c>
      <c r="K268" s="864">
        <v>0</v>
      </c>
      <c r="L268" s="864">
        <v>0</v>
      </c>
      <c r="M268" s="867">
        <v>3709193</v>
      </c>
    </row>
    <row r="269" spans="1:15" ht="18.399999999999999" customHeight="1">
      <c r="A269" s="74"/>
      <c r="B269" s="70"/>
      <c r="C269" s="71" t="s">
        <v>4</v>
      </c>
      <c r="D269" s="80" t="s">
        <v>43</v>
      </c>
      <c r="E269" s="864">
        <v>60652639.480000004</v>
      </c>
      <c r="F269" s="864">
        <v>2304761.2000000002</v>
      </c>
      <c r="G269" s="864"/>
      <c r="H269" s="864">
        <v>389310.27999999997</v>
      </c>
      <c r="I269" s="864">
        <v>52449489.970000006</v>
      </c>
      <c r="J269" s="864">
        <v>2415541.08</v>
      </c>
      <c r="K269" s="864">
        <v>0</v>
      </c>
      <c r="L269" s="864">
        <v>0</v>
      </c>
      <c r="M269" s="867">
        <v>3093536.9500000011</v>
      </c>
    </row>
    <row r="270" spans="1:15" ht="18.399999999999999" customHeight="1">
      <c r="A270" s="74"/>
      <c r="B270" s="70"/>
      <c r="C270" s="71" t="s">
        <v>4</v>
      </c>
      <c r="D270" s="80" t="s">
        <v>44</v>
      </c>
      <c r="E270" s="259">
        <v>0.77794702084268585</v>
      </c>
      <c r="F270" s="259">
        <v>0.86159297196261686</v>
      </c>
      <c r="G270" s="259"/>
      <c r="H270" s="259">
        <v>0.8651339555555555</v>
      </c>
      <c r="I270" s="259">
        <v>0.8360482979198216</v>
      </c>
      <c r="J270" s="259">
        <v>0.34811083441418073</v>
      </c>
      <c r="K270" s="259">
        <v>0</v>
      </c>
      <c r="L270" s="259">
        <v>0</v>
      </c>
      <c r="M270" s="359">
        <v>0.5988263550135503</v>
      </c>
    </row>
    <row r="271" spans="1:15" ht="18.399999999999999" customHeight="1">
      <c r="A271" s="76"/>
      <c r="B271" s="77"/>
      <c r="C271" s="78" t="s">
        <v>4</v>
      </c>
      <c r="D271" s="82" t="s">
        <v>45</v>
      </c>
      <c r="E271" s="260">
        <v>0.76614761062791115</v>
      </c>
      <c r="F271" s="260">
        <v>0.99011296619606015</v>
      </c>
      <c r="G271" s="260"/>
      <c r="H271" s="260">
        <v>0.88434186077151278</v>
      </c>
      <c r="I271" s="260">
        <v>0.7750769072921867</v>
      </c>
      <c r="J271" s="260">
        <v>0.48132778452504188</v>
      </c>
      <c r="K271" s="260">
        <v>0</v>
      </c>
      <c r="L271" s="260">
        <v>0</v>
      </c>
      <c r="M271" s="360">
        <v>0.83401886879437148</v>
      </c>
    </row>
    <row r="272" spans="1:15" ht="18.399999999999999" customHeight="1">
      <c r="A272" s="69" t="s">
        <v>161</v>
      </c>
      <c r="B272" s="70" t="s">
        <v>47</v>
      </c>
      <c r="C272" s="71" t="s">
        <v>162</v>
      </c>
      <c r="D272" s="80" t="s">
        <v>41</v>
      </c>
      <c r="E272" s="864">
        <v>53648000</v>
      </c>
      <c r="F272" s="854">
        <v>3000000</v>
      </c>
      <c r="G272" s="865"/>
      <c r="H272" s="854">
        <v>29160000</v>
      </c>
      <c r="I272" s="854">
        <v>21238000</v>
      </c>
      <c r="J272" s="854">
        <v>250000</v>
      </c>
      <c r="K272" s="854">
        <v>0</v>
      </c>
      <c r="L272" s="854">
        <v>0</v>
      </c>
      <c r="M272" s="866">
        <v>0</v>
      </c>
    </row>
    <row r="273" spans="1:13" ht="18.399999999999999" customHeight="1">
      <c r="A273" s="74"/>
      <c r="B273" s="70"/>
      <c r="C273" s="71" t="s">
        <v>163</v>
      </c>
      <c r="D273" s="80" t="s">
        <v>42</v>
      </c>
      <c r="E273" s="864">
        <v>118821204</v>
      </c>
      <c r="F273" s="864">
        <v>3034600</v>
      </c>
      <c r="G273" s="864"/>
      <c r="H273" s="864">
        <v>91660600</v>
      </c>
      <c r="I273" s="864">
        <v>23876004</v>
      </c>
      <c r="J273" s="864">
        <v>250000</v>
      </c>
      <c r="K273" s="864">
        <v>0</v>
      </c>
      <c r="L273" s="864">
        <v>0</v>
      </c>
      <c r="M273" s="867">
        <v>0</v>
      </c>
    </row>
    <row r="274" spans="1:13" ht="18.399999999999999" customHeight="1">
      <c r="A274" s="74"/>
      <c r="B274" s="70"/>
      <c r="C274" s="71" t="s">
        <v>4</v>
      </c>
      <c r="D274" s="80" t="s">
        <v>43</v>
      </c>
      <c r="E274" s="864">
        <v>104513078.28999999</v>
      </c>
      <c r="F274" s="864">
        <v>2996717.18</v>
      </c>
      <c r="G274" s="864"/>
      <c r="H274" s="864">
        <v>80391996.789999992</v>
      </c>
      <c r="I274" s="864">
        <v>21022522.32</v>
      </c>
      <c r="J274" s="864">
        <v>101842</v>
      </c>
      <c r="K274" s="864">
        <v>0</v>
      </c>
      <c r="L274" s="864">
        <v>0</v>
      </c>
      <c r="M274" s="867">
        <v>0</v>
      </c>
    </row>
    <row r="275" spans="1:13" ht="18.399999999999999" customHeight="1">
      <c r="A275" s="74"/>
      <c r="B275" s="70"/>
      <c r="C275" s="71" t="s">
        <v>4</v>
      </c>
      <c r="D275" s="80" t="s">
        <v>44</v>
      </c>
      <c r="E275" s="259">
        <v>1.9481262729272293</v>
      </c>
      <c r="F275" s="259">
        <v>0.99890572666666677</v>
      </c>
      <c r="G275" s="259"/>
      <c r="H275" s="259">
        <v>2.7569271875857337</v>
      </c>
      <c r="I275" s="259">
        <v>0.98985414445804687</v>
      </c>
      <c r="J275" s="259">
        <v>0.40736800000000001</v>
      </c>
      <c r="K275" s="259">
        <v>0</v>
      </c>
      <c r="L275" s="259">
        <v>0</v>
      </c>
      <c r="M275" s="359">
        <v>0</v>
      </c>
    </row>
    <row r="276" spans="1:13" ht="18.399999999999999" customHeight="1">
      <c r="A276" s="76"/>
      <c r="B276" s="77"/>
      <c r="C276" s="78" t="s">
        <v>4</v>
      </c>
      <c r="D276" s="82" t="s">
        <v>45</v>
      </c>
      <c r="E276" s="260">
        <v>0.87958272405655802</v>
      </c>
      <c r="F276" s="260">
        <v>0.98751637118565883</v>
      </c>
      <c r="G276" s="260"/>
      <c r="H276" s="260">
        <v>0.87706164687990251</v>
      </c>
      <c r="I276" s="260">
        <v>0.88048746850603643</v>
      </c>
      <c r="J276" s="260">
        <v>0.40736800000000001</v>
      </c>
      <c r="K276" s="260">
        <v>0</v>
      </c>
      <c r="L276" s="260">
        <v>0</v>
      </c>
      <c r="M276" s="360">
        <v>0</v>
      </c>
    </row>
    <row r="277" spans="1:13" ht="18.399999999999999" customHeight="1">
      <c r="A277" s="69" t="s">
        <v>164</v>
      </c>
      <c r="B277" s="70" t="s">
        <v>47</v>
      </c>
      <c r="C277" s="71" t="s">
        <v>165</v>
      </c>
      <c r="D277" s="80" t="s">
        <v>41</v>
      </c>
      <c r="E277" s="864">
        <v>203999000</v>
      </c>
      <c r="F277" s="854">
        <v>0</v>
      </c>
      <c r="G277" s="865"/>
      <c r="H277" s="854">
        <v>2176000</v>
      </c>
      <c r="I277" s="854">
        <v>189168000</v>
      </c>
      <c r="J277" s="854">
        <v>12655000</v>
      </c>
      <c r="K277" s="854">
        <v>0</v>
      </c>
      <c r="L277" s="854">
        <v>0</v>
      </c>
      <c r="M277" s="866">
        <v>0</v>
      </c>
    </row>
    <row r="278" spans="1:13" ht="18.399999999999999" customHeight="1">
      <c r="A278" s="74"/>
      <c r="B278" s="70"/>
      <c r="C278" s="71" t="s">
        <v>4</v>
      </c>
      <c r="D278" s="80" t="s">
        <v>42</v>
      </c>
      <c r="E278" s="864">
        <v>204151238</v>
      </c>
      <c r="F278" s="864">
        <v>0</v>
      </c>
      <c r="G278" s="864"/>
      <c r="H278" s="864">
        <v>2803108</v>
      </c>
      <c r="I278" s="864">
        <v>181629908</v>
      </c>
      <c r="J278" s="864">
        <v>19718222</v>
      </c>
      <c r="K278" s="864">
        <v>0</v>
      </c>
      <c r="L278" s="864">
        <v>0</v>
      </c>
      <c r="M278" s="867">
        <v>0</v>
      </c>
    </row>
    <row r="279" spans="1:13" ht="18.399999999999999" customHeight="1">
      <c r="A279" s="74"/>
      <c r="B279" s="70"/>
      <c r="C279" s="71" t="s">
        <v>4</v>
      </c>
      <c r="D279" s="80" t="s">
        <v>43</v>
      </c>
      <c r="E279" s="864">
        <v>179441155.73999998</v>
      </c>
      <c r="F279" s="864">
        <v>0</v>
      </c>
      <c r="G279" s="864"/>
      <c r="H279" s="864">
        <v>2524214.15</v>
      </c>
      <c r="I279" s="864">
        <v>162808245.38999999</v>
      </c>
      <c r="J279" s="864">
        <v>14108696.199999999</v>
      </c>
      <c r="K279" s="864">
        <v>0</v>
      </c>
      <c r="L279" s="864">
        <v>0</v>
      </c>
      <c r="M279" s="867">
        <v>0</v>
      </c>
    </row>
    <row r="280" spans="1:13" ht="18.399999999999999" customHeight="1">
      <c r="A280" s="74"/>
      <c r="B280" s="70"/>
      <c r="C280" s="71" t="s">
        <v>4</v>
      </c>
      <c r="D280" s="80" t="s">
        <v>44</v>
      </c>
      <c r="E280" s="259">
        <v>0.8796178203814724</v>
      </c>
      <c r="F280" s="259">
        <v>0</v>
      </c>
      <c r="G280" s="259"/>
      <c r="H280" s="259">
        <v>1.1600248851102941</v>
      </c>
      <c r="I280" s="259">
        <v>0.86065426176731785</v>
      </c>
      <c r="J280" s="259">
        <v>1.1148712919794548</v>
      </c>
      <c r="K280" s="259">
        <v>0</v>
      </c>
      <c r="L280" s="259">
        <v>0</v>
      </c>
      <c r="M280" s="359">
        <v>0</v>
      </c>
    </row>
    <row r="281" spans="1:13" ht="18.399999999999999" customHeight="1">
      <c r="A281" s="76"/>
      <c r="B281" s="77"/>
      <c r="C281" s="78" t="s">
        <v>4</v>
      </c>
      <c r="D281" s="82" t="s">
        <v>45</v>
      </c>
      <c r="E281" s="260">
        <v>0.8789618789380057</v>
      </c>
      <c r="F281" s="260">
        <v>0</v>
      </c>
      <c r="G281" s="260"/>
      <c r="H281" s="260">
        <v>0.90050549247478151</v>
      </c>
      <c r="I281" s="260">
        <v>0.89637354983409445</v>
      </c>
      <c r="J281" s="260">
        <v>0.7155156382761082</v>
      </c>
      <c r="K281" s="260">
        <v>0</v>
      </c>
      <c r="L281" s="260">
        <v>0</v>
      </c>
      <c r="M281" s="360">
        <v>0</v>
      </c>
    </row>
    <row r="282" spans="1:13" ht="18.399999999999999" customHeight="1">
      <c r="A282" s="69" t="s">
        <v>166</v>
      </c>
      <c r="B282" s="70" t="s">
        <v>47</v>
      </c>
      <c r="C282" s="71" t="s">
        <v>167</v>
      </c>
      <c r="D282" s="80" t="s">
        <v>41</v>
      </c>
      <c r="E282" s="864">
        <v>616676000</v>
      </c>
      <c r="F282" s="854">
        <v>0</v>
      </c>
      <c r="G282" s="865"/>
      <c r="H282" s="854">
        <v>16272000</v>
      </c>
      <c r="I282" s="854">
        <v>565084000</v>
      </c>
      <c r="J282" s="854">
        <v>33917000</v>
      </c>
      <c r="K282" s="854">
        <v>0</v>
      </c>
      <c r="L282" s="854">
        <v>0</v>
      </c>
      <c r="M282" s="866">
        <v>1403000</v>
      </c>
    </row>
    <row r="283" spans="1:13" ht="18.399999999999999" customHeight="1">
      <c r="A283" s="74"/>
      <c r="B283" s="70"/>
      <c r="C283" s="71" t="s">
        <v>168</v>
      </c>
      <c r="D283" s="80" t="s">
        <v>42</v>
      </c>
      <c r="E283" s="864">
        <v>629197110</v>
      </c>
      <c r="F283" s="864">
        <v>0</v>
      </c>
      <c r="G283" s="864"/>
      <c r="H283" s="864">
        <v>16052000</v>
      </c>
      <c r="I283" s="864">
        <v>584736962</v>
      </c>
      <c r="J283" s="864">
        <v>25849996</v>
      </c>
      <c r="K283" s="864">
        <v>0</v>
      </c>
      <c r="L283" s="864">
        <v>0</v>
      </c>
      <c r="M283" s="867">
        <v>2558152</v>
      </c>
    </row>
    <row r="284" spans="1:13" ht="18.399999999999999" customHeight="1">
      <c r="A284" s="74"/>
      <c r="B284" s="70"/>
      <c r="C284" s="71" t="s">
        <v>4</v>
      </c>
      <c r="D284" s="80" t="s">
        <v>43</v>
      </c>
      <c r="E284" s="864">
        <v>567160246.86000013</v>
      </c>
      <c r="F284" s="864">
        <v>0</v>
      </c>
      <c r="G284" s="864"/>
      <c r="H284" s="864">
        <v>15258650.35</v>
      </c>
      <c r="I284" s="864">
        <v>535410701.94000006</v>
      </c>
      <c r="J284" s="864">
        <v>14933718.100000001</v>
      </c>
      <c r="K284" s="864">
        <v>0</v>
      </c>
      <c r="L284" s="864">
        <v>0</v>
      </c>
      <c r="M284" s="867">
        <v>1557176.47</v>
      </c>
    </row>
    <row r="285" spans="1:13" ht="18.399999999999999" customHeight="1">
      <c r="A285" s="74"/>
      <c r="B285" s="70"/>
      <c r="C285" s="71" t="s">
        <v>4</v>
      </c>
      <c r="D285" s="80" t="s">
        <v>44</v>
      </c>
      <c r="E285" s="259">
        <v>0.91970539936692874</v>
      </c>
      <c r="F285" s="259">
        <v>0</v>
      </c>
      <c r="G285" s="259"/>
      <c r="H285" s="259">
        <v>0.93772433321042281</v>
      </c>
      <c r="I285" s="259">
        <v>0.94748869537980207</v>
      </c>
      <c r="J285" s="259">
        <v>0.44030185747560224</v>
      </c>
      <c r="K285" s="259">
        <v>0</v>
      </c>
      <c r="L285" s="259">
        <v>0</v>
      </c>
      <c r="M285" s="359">
        <v>1.1098905702066999</v>
      </c>
    </row>
    <row r="286" spans="1:13" ht="18.399999999999999" customHeight="1">
      <c r="A286" s="76"/>
      <c r="B286" s="77"/>
      <c r="C286" s="78" t="s">
        <v>4</v>
      </c>
      <c r="D286" s="82" t="s">
        <v>45</v>
      </c>
      <c r="E286" s="260">
        <v>0.90140313400358774</v>
      </c>
      <c r="F286" s="260">
        <v>0</v>
      </c>
      <c r="G286" s="260"/>
      <c r="H286" s="260">
        <v>0.95057627398455014</v>
      </c>
      <c r="I286" s="260">
        <v>0.9156436769598294</v>
      </c>
      <c r="J286" s="260">
        <v>0.57770678571865164</v>
      </c>
      <c r="K286" s="260">
        <v>0</v>
      </c>
      <c r="L286" s="260">
        <v>0</v>
      </c>
      <c r="M286" s="360">
        <v>0.60871147218773547</v>
      </c>
    </row>
    <row r="287" spans="1:13" ht="18.399999999999999" customHeight="1">
      <c r="A287" s="69" t="s">
        <v>169</v>
      </c>
      <c r="B287" s="70" t="s">
        <v>47</v>
      </c>
      <c r="C287" s="71" t="s">
        <v>170</v>
      </c>
      <c r="D287" s="80" t="s">
        <v>41</v>
      </c>
      <c r="E287" s="864">
        <v>434499000</v>
      </c>
      <c r="F287" s="854">
        <v>0</v>
      </c>
      <c r="G287" s="865"/>
      <c r="H287" s="854">
        <v>1296000</v>
      </c>
      <c r="I287" s="854">
        <v>408547000</v>
      </c>
      <c r="J287" s="854">
        <v>5800000</v>
      </c>
      <c r="K287" s="854">
        <v>0</v>
      </c>
      <c r="L287" s="854">
        <v>0</v>
      </c>
      <c r="M287" s="866">
        <v>18856000</v>
      </c>
    </row>
    <row r="288" spans="1:13" ht="18.399999999999999" customHeight="1">
      <c r="A288" s="74"/>
      <c r="B288" s="70"/>
      <c r="C288" s="71" t="s">
        <v>4</v>
      </c>
      <c r="D288" s="80" t="s">
        <v>42</v>
      </c>
      <c r="E288" s="864">
        <v>480476064</v>
      </c>
      <c r="F288" s="864">
        <v>246000</v>
      </c>
      <c r="G288" s="864"/>
      <c r="H288" s="864">
        <v>1331933</v>
      </c>
      <c r="I288" s="864">
        <v>421125509</v>
      </c>
      <c r="J288" s="864">
        <v>39036037</v>
      </c>
      <c r="K288" s="864">
        <v>0</v>
      </c>
      <c r="L288" s="864">
        <v>0</v>
      </c>
      <c r="M288" s="867">
        <v>18736585</v>
      </c>
    </row>
    <row r="289" spans="1:13" ht="18.399999999999999" customHeight="1">
      <c r="A289" s="74"/>
      <c r="B289" s="70"/>
      <c r="C289" s="71" t="s">
        <v>4</v>
      </c>
      <c r="D289" s="80" t="s">
        <v>43</v>
      </c>
      <c r="E289" s="864">
        <v>382875901.18000007</v>
      </c>
      <c r="F289" s="864">
        <v>52000</v>
      </c>
      <c r="G289" s="864"/>
      <c r="H289" s="864">
        <v>1163000.6599999999</v>
      </c>
      <c r="I289" s="864">
        <v>363019333.96000004</v>
      </c>
      <c r="J289" s="864">
        <v>9268555.3499999996</v>
      </c>
      <c r="K289" s="864">
        <v>0</v>
      </c>
      <c r="L289" s="864">
        <v>0</v>
      </c>
      <c r="M289" s="867">
        <v>9373011.2099999953</v>
      </c>
    </row>
    <row r="290" spans="1:13" ht="18.399999999999999" customHeight="1">
      <c r="A290" s="74"/>
      <c r="B290" s="70"/>
      <c r="C290" s="71" t="s">
        <v>4</v>
      </c>
      <c r="D290" s="80" t="s">
        <v>44</v>
      </c>
      <c r="E290" s="259">
        <v>0.88118937254170915</v>
      </c>
      <c r="F290" s="259">
        <v>0</v>
      </c>
      <c r="G290" s="259"/>
      <c r="H290" s="259">
        <v>0.89737705246913568</v>
      </c>
      <c r="I290" s="259">
        <v>0.88856198665025088</v>
      </c>
      <c r="J290" s="259">
        <v>1.5980267844827585</v>
      </c>
      <c r="K290" s="259">
        <v>0</v>
      </c>
      <c r="L290" s="259">
        <v>0</v>
      </c>
      <c r="M290" s="359">
        <v>0.4970837510606701</v>
      </c>
    </row>
    <row r="291" spans="1:13" ht="18.399999999999999" customHeight="1">
      <c r="A291" s="76"/>
      <c r="B291" s="77"/>
      <c r="C291" s="78" t="s">
        <v>4</v>
      </c>
      <c r="D291" s="79" t="s">
        <v>45</v>
      </c>
      <c r="E291" s="361">
        <v>0.79686779398026386</v>
      </c>
      <c r="F291" s="260">
        <v>0.21138211382113822</v>
      </c>
      <c r="G291" s="260"/>
      <c r="H291" s="260">
        <v>0.87316753920805323</v>
      </c>
      <c r="I291" s="260">
        <v>0.86202171609604405</v>
      </c>
      <c r="J291" s="260">
        <v>0.23743586855397231</v>
      </c>
      <c r="K291" s="260">
        <v>0</v>
      </c>
      <c r="L291" s="260">
        <v>0</v>
      </c>
      <c r="M291" s="360">
        <v>0.5002518447198353</v>
      </c>
    </row>
    <row r="292" spans="1:13" ht="18.399999999999999" customHeight="1">
      <c r="A292" s="69" t="s">
        <v>171</v>
      </c>
      <c r="B292" s="70" t="s">
        <v>47</v>
      </c>
      <c r="C292" s="71" t="s">
        <v>172</v>
      </c>
      <c r="D292" s="72" t="s">
        <v>41</v>
      </c>
      <c r="E292" s="868">
        <v>263772000</v>
      </c>
      <c r="F292" s="854">
        <v>0</v>
      </c>
      <c r="G292" s="865"/>
      <c r="H292" s="854">
        <v>3944000</v>
      </c>
      <c r="I292" s="854">
        <v>232899000</v>
      </c>
      <c r="J292" s="854">
        <v>26929000</v>
      </c>
      <c r="K292" s="854">
        <v>0</v>
      </c>
      <c r="L292" s="854">
        <v>0</v>
      </c>
      <c r="M292" s="866">
        <v>0</v>
      </c>
    </row>
    <row r="293" spans="1:13" ht="18.399999999999999" customHeight="1">
      <c r="A293" s="74"/>
      <c r="B293" s="70"/>
      <c r="C293" s="71" t="s">
        <v>4</v>
      </c>
      <c r="D293" s="80" t="s">
        <v>42</v>
      </c>
      <c r="E293" s="864">
        <v>263932000.00000003</v>
      </c>
      <c r="F293" s="864">
        <v>0</v>
      </c>
      <c r="G293" s="864"/>
      <c r="H293" s="864">
        <v>3703663.99</v>
      </c>
      <c r="I293" s="864">
        <v>233299336.01000002</v>
      </c>
      <c r="J293" s="864">
        <v>26929000</v>
      </c>
      <c r="K293" s="864">
        <v>0</v>
      </c>
      <c r="L293" s="864">
        <v>0</v>
      </c>
      <c r="M293" s="867">
        <v>0</v>
      </c>
    </row>
    <row r="294" spans="1:13" ht="18.399999999999999" customHeight="1">
      <c r="A294" s="74"/>
      <c r="B294" s="70"/>
      <c r="C294" s="71" t="s">
        <v>4</v>
      </c>
      <c r="D294" s="80" t="s">
        <v>43</v>
      </c>
      <c r="E294" s="864">
        <v>220269662.75</v>
      </c>
      <c r="F294" s="864">
        <v>0</v>
      </c>
      <c r="G294" s="864"/>
      <c r="H294" s="864">
        <v>3252194.9899999998</v>
      </c>
      <c r="I294" s="864">
        <v>212487718.48999998</v>
      </c>
      <c r="J294" s="864">
        <v>4529749.2699999996</v>
      </c>
      <c r="K294" s="864">
        <v>0</v>
      </c>
      <c r="L294" s="864">
        <v>0</v>
      </c>
      <c r="M294" s="867">
        <v>0</v>
      </c>
    </row>
    <row r="295" spans="1:13" ht="18.399999999999999" customHeight="1">
      <c r="A295" s="74"/>
      <c r="B295" s="70"/>
      <c r="C295" s="71" t="s">
        <v>4</v>
      </c>
      <c r="D295" s="80" t="s">
        <v>44</v>
      </c>
      <c r="E295" s="259">
        <v>0.83507598513109804</v>
      </c>
      <c r="F295" s="259">
        <v>0</v>
      </c>
      <c r="G295" s="259"/>
      <c r="H295" s="259">
        <v>0.82459305020283968</v>
      </c>
      <c r="I295" s="259">
        <v>0.91235994353775662</v>
      </c>
      <c r="J295" s="259">
        <v>0.168210823647369</v>
      </c>
      <c r="K295" s="259">
        <v>0</v>
      </c>
      <c r="L295" s="259">
        <v>0</v>
      </c>
      <c r="M295" s="359">
        <v>0</v>
      </c>
    </row>
    <row r="296" spans="1:13" ht="18.399999999999999" customHeight="1">
      <c r="A296" s="76"/>
      <c r="B296" s="77"/>
      <c r="C296" s="78" t="s">
        <v>4</v>
      </c>
      <c r="D296" s="82" t="s">
        <v>45</v>
      </c>
      <c r="E296" s="260">
        <v>0.8345697480790506</v>
      </c>
      <c r="F296" s="260">
        <v>0</v>
      </c>
      <c r="G296" s="260"/>
      <c r="H296" s="260">
        <v>0.87810206292499005</v>
      </c>
      <c r="I296" s="260">
        <v>0.91079435597232916</v>
      </c>
      <c r="J296" s="260">
        <v>0.168210823647369</v>
      </c>
      <c r="K296" s="260">
        <v>0</v>
      </c>
      <c r="L296" s="260">
        <v>0</v>
      </c>
      <c r="M296" s="360">
        <v>0</v>
      </c>
    </row>
    <row r="297" spans="1:13" ht="18.399999999999999" customHeight="1">
      <c r="A297" s="69" t="s">
        <v>173</v>
      </c>
      <c r="B297" s="70" t="s">
        <v>47</v>
      </c>
      <c r="C297" s="71" t="s">
        <v>174</v>
      </c>
      <c r="D297" s="80" t="s">
        <v>41</v>
      </c>
      <c r="E297" s="864">
        <v>62957000</v>
      </c>
      <c r="F297" s="854">
        <v>0</v>
      </c>
      <c r="G297" s="865"/>
      <c r="H297" s="854">
        <v>45000</v>
      </c>
      <c r="I297" s="854">
        <v>60956000</v>
      </c>
      <c r="J297" s="854">
        <v>1860000</v>
      </c>
      <c r="K297" s="854">
        <v>0</v>
      </c>
      <c r="L297" s="854">
        <v>0</v>
      </c>
      <c r="M297" s="866">
        <v>96000</v>
      </c>
    </row>
    <row r="298" spans="1:13" ht="18.399999999999999" customHeight="1">
      <c r="A298" s="74"/>
      <c r="B298" s="70"/>
      <c r="C298" s="71" t="s">
        <v>4</v>
      </c>
      <c r="D298" s="80" t="s">
        <v>42</v>
      </c>
      <c r="E298" s="864">
        <v>63642575.809999995</v>
      </c>
      <c r="F298" s="864">
        <v>0</v>
      </c>
      <c r="G298" s="864"/>
      <c r="H298" s="864">
        <v>303000</v>
      </c>
      <c r="I298" s="864">
        <v>61089165.689999998</v>
      </c>
      <c r="J298" s="864">
        <v>2101973.12</v>
      </c>
      <c r="K298" s="864">
        <v>0</v>
      </c>
      <c r="L298" s="864">
        <v>0</v>
      </c>
      <c r="M298" s="867">
        <v>148437.00000000003</v>
      </c>
    </row>
    <row r="299" spans="1:13" ht="18.399999999999999" customHeight="1">
      <c r="A299" s="74"/>
      <c r="B299" s="70"/>
      <c r="C299" s="71" t="s">
        <v>4</v>
      </c>
      <c r="D299" s="80" t="s">
        <v>43</v>
      </c>
      <c r="E299" s="864">
        <v>57298465.579999998</v>
      </c>
      <c r="F299" s="864">
        <v>0</v>
      </c>
      <c r="G299" s="864"/>
      <c r="H299" s="864">
        <v>255135.89</v>
      </c>
      <c r="I299" s="864">
        <v>55788699.659999996</v>
      </c>
      <c r="J299" s="864">
        <v>1136325.03</v>
      </c>
      <c r="K299" s="864">
        <v>0</v>
      </c>
      <c r="L299" s="864">
        <v>0</v>
      </c>
      <c r="M299" s="867">
        <v>118304.99999999999</v>
      </c>
    </row>
    <row r="300" spans="1:13" ht="18.399999999999999" customHeight="1">
      <c r="A300" s="74"/>
      <c r="B300" s="70"/>
      <c r="C300" s="71" t="s">
        <v>4</v>
      </c>
      <c r="D300" s="80" t="s">
        <v>44</v>
      </c>
      <c r="E300" s="259">
        <v>0.91012064710834373</v>
      </c>
      <c r="F300" s="259">
        <v>0</v>
      </c>
      <c r="G300" s="259"/>
      <c r="H300" s="259">
        <v>5.6696864444444444</v>
      </c>
      <c r="I300" s="259">
        <v>0.91522901207428298</v>
      </c>
      <c r="J300" s="259">
        <v>0.61092743548387096</v>
      </c>
      <c r="K300" s="259">
        <v>0</v>
      </c>
      <c r="L300" s="259">
        <v>0</v>
      </c>
      <c r="M300" s="359">
        <v>1.2323437499999998</v>
      </c>
    </row>
    <row r="301" spans="1:13" ht="18.399999999999999" customHeight="1">
      <c r="A301" s="76"/>
      <c r="B301" s="77"/>
      <c r="C301" s="78" t="s">
        <v>4</v>
      </c>
      <c r="D301" s="82" t="s">
        <v>45</v>
      </c>
      <c r="E301" s="260">
        <v>0.90031657032644552</v>
      </c>
      <c r="F301" s="260">
        <v>0</v>
      </c>
      <c r="G301" s="260"/>
      <c r="H301" s="260">
        <v>0.84203264026402647</v>
      </c>
      <c r="I301" s="260">
        <v>0.91323394303832073</v>
      </c>
      <c r="J301" s="260">
        <v>0.54059922041248554</v>
      </c>
      <c r="K301" s="260">
        <v>0</v>
      </c>
      <c r="L301" s="260">
        <v>0</v>
      </c>
      <c r="M301" s="360">
        <v>0.79700478991087098</v>
      </c>
    </row>
    <row r="302" spans="1:13" ht="18.399999999999999" customHeight="1">
      <c r="A302" s="69" t="s">
        <v>175</v>
      </c>
      <c r="B302" s="70" t="s">
        <v>47</v>
      </c>
      <c r="C302" s="71" t="s">
        <v>176</v>
      </c>
      <c r="D302" s="80" t="s">
        <v>41</v>
      </c>
      <c r="E302" s="864">
        <v>57482000</v>
      </c>
      <c r="F302" s="854">
        <v>0</v>
      </c>
      <c r="G302" s="865"/>
      <c r="H302" s="854">
        <v>52000</v>
      </c>
      <c r="I302" s="854">
        <v>55562000</v>
      </c>
      <c r="J302" s="854">
        <v>1595000</v>
      </c>
      <c r="K302" s="854">
        <v>0</v>
      </c>
      <c r="L302" s="854">
        <v>0</v>
      </c>
      <c r="M302" s="866">
        <v>273000</v>
      </c>
    </row>
    <row r="303" spans="1:13" ht="18.399999999999999" customHeight="1">
      <c r="A303" s="74"/>
      <c r="B303" s="70"/>
      <c r="C303" s="71" t="s">
        <v>4</v>
      </c>
      <c r="D303" s="80" t="s">
        <v>42</v>
      </c>
      <c r="E303" s="864">
        <v>60940484</v>
      </c>
      <c r="F303" s="864">
        <v>0</v>
      </c>
      <c r="G303" s="864"/>
      <c r="H303" s="864">
        <v>100705</v>
      </c>
      <c r="I303" s="864">
        <v>57591320</v>
      </c>
      <c r="J303" s="864">
        <v>1679987</v>
      </c>
      <c r="K303" s="864">
        <v>0</v>
      </c>
      <c r="L303" s="864">
        <v>0</v>
      </c>
      <c r="M303" s="867">
        <v>1568472</v>
      </c>
    </row>
    <row r="304" spans="1:13" ht="18.399999999999999" customHeight="1">
      <c r="A304" s="74"/>
      <c r="B304" s="70"/>
      <c r="C304" s="71" t="s">
        <v>4</v>
      </c>
      <c r="D304" s="80" t="s">
        <v>43</v>
      </c>
      <c r="E304" s="864">
        <v>52268033.31000001</v>
      </c>
      <c r="F304" s="864">
        <v>0</v>
      </c>
      <c r="G304" s="864"/>
      <c r="H304" s="864">
        <v>94010.84</v>
      </c>
      <c r="I304" s="864">
        <v>50101639.700000003</v>
      </c>
      <c r="J304" s="864">
        <v>606610.13</v>
      </c>
      <c r="K304" s="864">
        <v>0</v>
      </c>
      <c r="L304" s="864">
        <v>0</v>
      </c>
      <c r="M304" s="867">
        <v>1465772.6400000001</v>
      </c>
    </row>
    <row r="305" spans="1:13" ht="18.399999999999999" customHeight="1">
      <c r="A305" s="74"/>
      <c r="B305" s="70"/>
      <c r="C305" s="71" t="s">
        <v>4</v>
      </c>
      <c r="D305" s="80" t="s">
        <v>44</v>
      </c>
      <c r="E305" s="259">
        <v>0.90929392348909244</v>
      </c>
      <c r="F305" s="259">
        <v>0</v>
      </c>
      <c r="G305" s="259"/>
      <c r="H305" s="259">
        <v>1.8079007692307691</v>
      </c>
      <c r="I305" s="259">
        <v>0.90172491450991688</v>
      </c>
      <c r="J305" s="259">
        <v>0.38031983072100312</v>
      </c>
      <c r="K305" s="259">
        <v>0</v>
      </c>
      <c r="L305" s="259">
        <v>0</v>
      </c>
      <c r="M305" s="359">
        <v>5.3691305494505501</v>
      </c>
    </row>
    <row r="306" spans="1:13" ht="18.399999999999999" customHeight="1">
      <c r="A306" s="76"/>
      <c r="B306" s="77"/>
      <c r="C306" s="78" t="s">
        <v>4</v>
      </c>
      <c r="D306" s="82" t="s">
        <v>45</v>
      </c>
      <c r="E306" s="260">
        <v>0.85768982914543324</v>
      </c>
      <c r="F306" s="260">
        <v>0</v>
      </c>
      <c r="G306" s="260"/>
      <c r="H306" s="260">
        <v>0.93352703440742757</v>
      </c>
      <c r="I306" s="260">
        <v>0.86995123049792922</v>
      </c>
      <c r="J306" s="260">
        <v>0.36108025240671504</v>
      </c>
      <c r="K306" s="260">
        <v>0</v>
      </c>
      <c r="L306" s="260">
        <v>0</v>
      </c>
      <c r="M306" s="360">
        <v>0.9345226691965175</v>
      </c>
    </row>
    <row r="307" spans="1:13" ht="18.399999999999999" customHeight="1">
      <c r="A307" s="69" t="s">
        <v>177</v>
      </c>
      <c r="B307" s="70" t="s">
        <v>47</v>
      </c>
      <c r="C307" s="71" t="s">
        <v>178</v>
      </c>
      <c r="D307" s="80" t="s">
        <v>41</v>
      </c>
      <c r="E307" s="864">
        <v>74954000</v>
      </c>
      <c r="F307" s="854">
        <v>5000000</v>
      </c>
      <c r="G307" s="865"/>
      <c r="H307" s="854">
        <v>278000</v>
      </c>
      <c r="I307" s="854">
        <v>20245000</v>
      </c>
      <c r="J307" s="854">
        <v>0</v>
      </c>
      <c r="K307" s="854">
        <v>0</v>
      </c>
      <c r="L307" s="854">
        <v>0</v>
      </c>
      <c r="M307" s="866">
        <v>49431000</v>
      </c>
    </row>
    <row r="308" spans="1:13" ht="18.399999999999999" customHeight="1">
      <c r="A308" s="74"/>
      <c r="B308" s="70"/>
      <c r="C308" s="71"/>
      <c r="D308" s="80" t="s">
        <v>42</v>
      </c>
      <c r="E308" s="864">
        <v>142880890</v>
      </c>
      <c r="F308" s="864">
        <v>5000000</v>
      </c>
      <c r="G308" s="864"/>
      <c r="H308" s="864">
        <v>659000</v>
      </c>
      <c r="I308" s="864">
        <v>19890077</v>
      </c>
      <c r="J308" s="864">
        <v>30500</v>
      </c>
      <c r="K308" s="864">
        <v>0</v>
      </c>
      <c r="L308" s="864">
        <v>0</v>
      </c>
      <c r="M308" s="867">
        <v>117301313</v>
      </c>
    </row>
    <row r="309" spans="1:13" ht="18.399999999999999" customHeight="1">
      <c r="A309" s="74"/>
      <c r="B309" s="70"/>
      <c r="C309" s="71"/>
      <c r="D309" s="80" t="s">
        <v>43</v>
      </c>
      <c r="E309" s="864">
        <v>112076140.13000004</v>
      </c>
      <c r="F309" s="864">
        <v>5000000</v>
      </c>
      <c r="G309" s="864"/>
      <c r="H309" s="864">
        <v>527713.5</v>
      </c>
      <c r="I309" s="864">
        <v>14709767.440000005</v>
      </c>
      <c r="J309" s="864">
        <v>30499.9</v>
      </c>
      <c r="K309" s="864">
        <v>0</v>
      </c>
      <c r="L309" s="864">
        <v>0</v>
      </c>
      <c r="M309" s="867">
        <v>91808159.290000036</v>
      </c>
    </row>
    <row r="310" spans="1:13" ht="18.399999999999999" customHeight="1">
      <c r="A310" s="74"/>
      <c r="B310" s="70"/>
      <c r="C310" s="71"/>
      <c r="D310" s="80" t="s">
        <v>44</v>
      </c>
      <c r="E310" s="259">
        <v>1.4952656313205439</v>
      </c>
      <c r="F310" s="259">
        <v>1</v>
      </c>
      <c r="G310" s="259"/>
      <c r="H310" s="259">
        <v>1.89825</v>
      </c>
      <c r="I310" s="259">
        <v>0.72658767300568061</v>
      </c>
      <c r="J310" s="259">
        <v>0</v>
      </c>
      <c r="K310" s="259">
        <v>0</v>
      </c>
      <c r="L310" s="259">
        <v>0</v>
      </c>
      <c r="M310" s="359">
        <v>1.8572992512795621</v>
      </c>
    </row>
    <row r="311" spans="1:13" ht="18.399999999999999" customHeight="1">
      <c r="A311" s="76"/>
      <c r="B311" s="77"/>
      <c r="C311" s="78"/>
      <c r="D311" s="82" t="s">
        <v>45</v>
      </c>
      <c r="E311" s="260">
        <v>0.78440258966751986</v>
      </c>
      <c r="F311" s="260">
        <v>1</v>
      </c>
      <c r="G311" s="260"/>
      <c r="H311" s="260">
        <v>0.80077921092564497</v>
      </c>
      <c r="I311" s="260">
        <v>0.73955306658692199</v>
      </c>
      <c r="J311" s="260">
        <v>0.99999672131147543</v>
      </c>
      <c r="K311" s="260">
        <v>0</v>
      </c>
      <c r="L311" s="260">
        <v>0</v>
      </c>
      <c r="M311" s="360">
        <v>0.78266949398938135</v>
      </c>
    </row>
    <row r="312" spans="1:13" ht="18.399999999999999" customHeight="1">
      <c r="A312" s="69" t="s">
        <v>179</v>
      </c>
      <c r="B312" s="70" t="s">
        <v>47</v>
      </c>
      <c r="C312" s="71" t="s">
        <v>180</v>
      </c>
      <c r="D312" s="80" t="s">
        <v>41</v>
      </c>
      <c r="E312" s="864">
        <v>12758000</v>
      </c>
      <c r="F312" s="854">
        <v>1500000</v>
      </c>
      <c r="G312" s="865"/>
      <c r="H312" s="854">
        <v>11000</v>
      </c>
      <c r="I312" s="854">
        <v>11222000</v>
      </c>
      <c r="J312" s="854">
        <v>25000</v>
      </c>
      <c r="K312" s="854">
        <v>0</v>
      </c>
      <c r="L312" s="854">
        <v>0</v>
      </c>
      <c r="M312" s="866">
        <v>0</v>
      </c>
    </row>
    <row r="313" spans="1:13" ht="18.399999999999999" customHeight="1">
      <c r="A313" s="74"/>
      <c r="B313" s="70"/>
      <c r="C313" s="71"/>
      <c r="D313" s="80" t="s">
        <v>42</v>
      </c>
      <c r="E313" s="864">
        <v>23637524</v>
      </c>
      <c r="F313" s="864">
        <v>1500000</v>
      </c>
      <c r="G313" s="864"/>
      <c r="H313" s="864">
        <v>12500</v>
      </c>
      <c r="I313" s="864">
        <v>21394234</v>
      </c>
      <c r="J313" s="864">
        <v>730790</v>
      </c>
      <c r="K313" s="864">
        <v>0</v>
      </c>
      <c r="L313" s="864">
        <v>0</v>
      </c>
      <c r="M313" s="867">
        <v>0</v>
      </c>
    </row>
    <row r="314" spans="1:13" ht="18.399999999999999" customHeight="1">
      <c r="A314" s="74"/>
      <c r="B314" s="70"/>
      <c r="C314" s="71"/>
      <c r="D314" s="80" t="s">
        <v>43</v>
      </c>
      <c r="E314" s="864">
        <v>19166940.579999998</v>
      </c>
      <c r="F314" s="864">
        <v>1500000</v>
      </c>
      <c r="G314" s="864"/>
      <c r="H314" s="864">
        <v>3126.35</v>
      </c>
      <c r="I314" s="864">
        <v>16958025.729999997</v>
      </c>
      <c r="J314" s="864">
        <v>705788.5</v>
      </c>
      <c r="K314" s="864">
        <v>0</v>
      </c>
      <c r="L314" s="864">
        <v>0</v>
      </c>
      <c r="M314" s="867">
        <v>0</v>
      </c>
    </row>
    <row r="315" spans="1:13" ht="18.399999999999999" customHeight="1">
      <c r="A315" s="74"/>
      <c r="B315" s="70"/>
      <c r="C315" s="71"/>
      <c r="D315" s="80" t="s">
        <v>44</v>
      </c>
      <c r="E315" s="259">
        <v>1.5023468082771594</v>
      </c>
      <c r="F315" s="259">
        <v>1</v>
      </c>
      <c r="G315" s="259"/>
      <c r="H315" s="259">
        <v>0.28421363636363633</v>
      </c>
      <c r="I315" s="259">
        <v>1.5111411272500443</v>
      </c>
      <c r="J315" s="259" t="s">
        <v>760</v>
      </c>
      <c r="K315" s="259">
        <v>0</v>
      </c>
      <c r="L315" s="259">
        <v>0</v>
      </c>
      <c r="M315" s="359">
        <v>0</v>
      </c>
    </row>
    <row r="316" spans="1:13" ht="18.399999999999999" customHeight="1">
      <c r="A316" s="76"/>
      <c r="B316" s="77"/>
      <c r="C316" s="78"/>
      <c r="D316" s="82" t="s">
        <v>45</v>
      </c>
      <c r="E316" s="260">
        <v>0.81086921709735749</v>
      </c>
      <c r="F316" s="260">
        <v>1</v>
      </c>
      <c r="G316" s="260"/>
      <c r="H316" s="260">
        <v>0.250108</v>
      </c>
      <c r="I316" s="260">
        <v>0.79264467846803943</v>
      </c>
      <c r="J316" s="260">
        <v>0.96578839338250388</v>
      </c>
      <c r="K316" s="260">
        <v>0</v>
      </c>
      <c r="L316" s="260">
        <v>0</v>
      </c>
      <c r="M316" s="360">
        <v>0</v>
      </c>
    </row>
    <row r="317" spans="1:13" ht="18.399999999999999" customHeight="1">
      <c r="A317" s="69" t="s">
        <v>181</v>
      </c>
      <c r="B317" s="70" t="s">
        <v>47</v>
      </c>
      <c r="C317" s="71" t="s">
        <v>182</v>
      </c>
      <c r="D317" s="80" t="s">
        <v>41</v>
      </c>
      <c r="E317" s="864">
        <v>155791000</v>
      </c>
      <c r="F317" s="854">
        <v>0</v>
      </c>
      <c r="G317" s="865"/>
      <c r="H317" s="854">
        <v>390000</v>
      </c>
      <c r="I317" s="854">
        <v>137208000</v>
      </c>
      <c r="J317" s="854">
        <v>17564000</v>
      </c>
      <c r="K317" s="854">
        <v>0</v>
      </c>
      <c r="L317" s="854">
        <v>0</v>
      </c>
      <c r="M317" s="866">
        <v>629000</v>
      </c>
    </row>
    <row r="318" spans="1:13" ht="18.399999999999999" customHeight="1">
      <c r="A318" s="74"/>
      <c r="B318" s="70"/>
      <c r="C318" s="71" t="s">
        <v>4</v>
      </c>
      <c r="D318" s="80" t="s">
        <v>42</v>
      </c>
      <c r="E318" s="864">
        <v>156307959</v>
      </c>
      <c r="F318" s="864">
        <v>0</v>
      </c>
      <c r="G318" s="864"/>
      <c r="H318" s="864">
        <v>490900</v>
      </c>
      <c r="I318" s="864">
        <v>140930826</v>
      </c>
      <c r="J318" s="864">
        <v>13769557</v>
      </c>
      <c r="K318" s="864">
        <v>0</v>
      </c>
      <c r="L318" s="864">
        <v>0</v>
      </c>
      <c r="M318" s="867">
        <v>1116676</v>
      </c>
    </row>
    <row r="319" spans="1:13" ht="18.399999999999999" customHeight="1">
      <c r="A319" s="74"/>
      <c r="B319" s="70"/>
      <c r="C319" s="71" t="s">
        <v>4</v>
      </c>
      <c r="D319" s="80" t="s">
        <v>43</v>
      </c>
      <c r="E319" s="864">
        <v>129952155.27999999</v>
      </c>
      <c r="F319" s="864">
        <v>0</v>
      </c>
      <c r="G319" s="864"/>
      <c r="H319" s="864">
        <v>399417.51</v>
      </c>
      <c r="I319" s="864">
        <v>121849881.58999999</v>
      </c>
      <c r="J319" s="864">
        <v>7411165.3300000001</v>
      </c>
      <c r="K319" s="864">
        <v>0</v>
      </c>
      <c r="L319" s="864">
        <v>0</v>
      </c>
      <c r="M319" s="867">
        <v>291690.85000000003</v>
      </c>
    </row>
    <row r="320" spans="1:13" ht="18.399999999999999" customHeight="1">
      <c r="A320" s="74"/>
      <c r="B320" s="70"/>
      <c r="C320" s="71" t="s">
        <v>4</v>
      </c>
      <c r="D320" s="80" t="s">
        <v>44</v>
      </c>
      <c r="E320" s="259">
        <v>0.83414417572260258</v>
      </c>
      <c r="F320" s="259">
        <v>0</v>
      </c>
      <c r="G320" s="259"/>
      <c r="H320" s="259">
        <v>1.0241474615384616</v>
      </c>
      <c r="I320" s="259">
        <v>0.88806688815520951</v>
      </c>
      <c r="J320" s="259">
        <v>0.42195202288772488</v>
      </c>
      <c r="K320" s="259">
        <v>0</v>
      </c>
      <c r="L320" s="259">
        <v>0</v>
      </c>
      <c r="M320" s="359">
        <v>0.46373744038155806</v>
      </c>
    </row>
    <row r="321" spans="1:13" ht="18" customHeight="1">
      <c r="A321" s="76"/>
      <c r="B321" s="77"/>
      <c r="C321" s="78" t="s">
        <v>4</v>
      </c>
      <c r="D321" s="79" t="s">
        <v>45</v>
      </c>
      <c r="E321" s="361">
        <v>0.83138540168642328</v>
      </c>
      <c r="F321" s="260">
        <v>0</v>
      </c>
      <c r="G321" s="260"/>
      <c r="H321" s="260">
        <v>0.81364332858015886</v>
      </c>
      <c r="I321" s="260">
        <v>0.86460773024916482</v>
      </c>
      <c r="J321" s="260">
        <v>0.53822830538411659</v>
      </c>
      <c r="K321" s="260">
        <v>0</v>
      </c>
      <c r="L321" s="260">
        <v>0</v>
      </c>
      <c r="M321" s="360">
        <v>0.26121350329012177</v>
      </c>
    </row>
    <row r="322" spans="1:13" ht="18.399999999999999" customHeight="1">
      <c r="A322" s="69" t="s">
        <v>183</v>
      </c>
      <c r="B322" s="70" t="s">
        <v>47</v>
      </c>
      <c r="C322" s="71" t="s">
        <v>184</v>
      </c>
      <c r="D322" s="72" t="s">
        <v>41</v>
      </c>
      <c r="E322" s="868">
        <v>34723000</v>
      </c>
      <c r="F322" s="854">
        <v>0</v>
      </c>
      <c r="G322" s="865"/>
      <c r="H322" s="854">
        <v>53000</v>
      </c>
      <c r="I322" s="854">
        <v>33670000</v>
      </c>
      <c r="J322" s="854">
        <v>1000000</v>
      </c>
      <c r="K322" s="854">
        <v>0</v>
      </c>
      <c r="L322" s="854">
        <v>0</v>
      </c>
      <c r="M322" s="866">
        <v>0</v>
      </c>
    </row>
    <row r="323" spans="1:13" ht="18.399999999999999" customHeight="1">
      <c r="A323" s="74"/>
      <c r="B323" s="70"/>
      <c r="C323" s="71" t="s">
        <v>4</v>
      </c>
      <c r="D323" s="80" t="s">
        <v>42</v>
      </c>
      <c r="E323" s="864">
        <v>34723000</v>
      </c>
      <c r="F323" s="864">
        <v>0</v>
      </c>
      <c r="G323" s="864"/>
      <c r="H323" s="864">
        <v>53000</v>
      </c>
      <c r="I323" s="864">
        <v>33670000</v>
      </c>
      <c r="J323" s="864">
        <v>1000000</v>
      </c>
      <c r="K323" s="864">
        <v>0</v>
      </c>
      <c r="L323" s="864">
        <v>0</v>
      </c>
      <c r="M323" s="867">
        <v>0</v>
      </c>
    </row>
    <row r="324" spans="1:13" ht="18.399999999999999" customHeight="1">
      <c r="A324" s="74"/>
      <c r="B324" s="70"/>
      <c r="C324" s="71" t="s">
        <v>4</v>
      </c>
      <c r="D324" s="80" t="s">
        <v>43</v>
      </c>
      <c r="E324" s="864">
        <v>29074517.330000002</v>
      </c>
      <c r="F324" s="864">
        <v>0</v>
      </c>
      <c r="G324" s="864"/>
      <c r="H324" s="864">
        <v>32900.97</v>
      </c>
      <c r="I324" s="864">
        <v>28505415.940000001</v>
      </c>
      <c r="J324" s="864">
        <v>536200.42000000004</v>
      </c>
      <c r="K324" s="864">
        <v>0</v>
      </c>
      <c r="L324" s="864">
        <v>0</v>
      </c>
      <c r="M324" s="867">
        <v>0</v>
      </c>
    </row>
    <row r="325" spans="1:13" ht="18.399999999999999" customHeight="1">
      <c r="A325" s="74"/>
      <c r="B325" s="70"/>
      <c r="C325" s="71" t="s">
        <v>4</v>
      </c>
      <c r="D325" s="80" t="s">
        <v>44</v>
      </c>
      <c r="E325" s="259">
        <v>0.83732734297151745</v>
      </c>
      <c r="F325" s="259">
        <v>0</v>
      </c>
      <c r="G325" s="259"/>
      <c r="H325" s="259">
        <v>0.62077301886792458</v>
      </c>
      <c r="I325" s="259">
        <v>0.8466117000297001</v>
      </c>
      <c r="J325" s="259">
        <v>0.53620042000000001</v>
      </c>
      <c r="K325" s="259">
        <v>0</v>
      </c>
      <c r="L325" s="259">
        <v>0</v>
      </c>
      <c r="M325" s="359">
        <v>0</v>
      </c>
    </row>
    <row r="326" spans="1:13" ht="18.399999999999999" customHeight="1">
      <c r="A326" s="76"/>
      <c r="B326" s="77"/>
      <c r="C326" s="78" t="s">
        <v>4</v>
      </c>
      <c r="D326" s="82" t="s">
        <v>45</v>
      </c>
      <c r="E326" s="260">
        <v>0.83732734297151745</v>
      </c>
      <c r="F326" s="260">
        <v>0</v>
      </c>
      <c r="G326" s="260"/>
      <c r="H326" s="260">
        <v>0.62077301886792458</v>
      </c>
      <c r="I326" s="260">
        <v>0.8466117000297001</v>
      </c>
      <c r="J326" s="260">
        <v>0.53620042000000001</v>
      </c>
      <c r="K326" s="260">
        <v>0</v>
      </c>
      <c r="L326" s="260">
        <v>0</v>
      </c>
      <c r="M326" s="360">
        <v>0</v>
      </c>
    </row>
    <row r="327" spans="1:13" ht="18.399999999999999" customHeight="1">
      <c r="A327" s="69" t="s">
        <v>185</v>
      </c>
      <c r="B327" s="70" t="s">
        <v>47</v>
      </c>
      <c r="C327" s="71" t="s">
        <v>186</v>
      </c>
      <c r="D327" s="80" t="s">
        <v>41</v>
      </c>
      <c r="E327" s="864">
        <v>14114000</v>
      </c>
      <c r="F327" s="854">
        <v>0</v>
      </c>
      <c r="G327" s="865"/>
      <c r="H327" s="854">
        <v>25000</v>
      </c>
      <c r="I327" s="854">
        <v>13982000</v>
      </c>
      <c r="J327" s="854">
        <v>107000</v>
      </c>
      <c r="K327" s="854">
        <v>0</v>
      </c>
      <c r="L327" s="854">
        <v>0</v>
      </c>
      <c r="M327" s="866">
        <v>0</v>
      </c>
    </row>
    <row r="328" spans="1:13" ht="18.399999999999999" customHeight="1">
      <c r="A328" s="74"/>
      <c r="B328" s="70"/>
      <c r="C328" s="71"/>
      <c r="D328" s="80" t="s">
        <v>42</v>
      </c>
      <c r="E328" s="864">
        <v>14127025</v>
      </c>
      <c r="F328" s="864">
        <v>0</v>
      </c>
      <c r="G328" s="864"/>
      <c r="H328" s="864">
        <v>32000</v>
      </c>
      <c r="I328" s="864">
        <v>14045025</v>
      </c>
      <c r="J328" s="864">
        <v>50000</v>
      </c>
      <c r="K328" s="864">
        <v>0</v>
      </c>
      <c r="L328" s="864">
        <v>0</v>
      </c>
      <c r="M328" s="867">
        <v>0</v>
      </c>
    </row>
    <row r="329" spans="1:13" ht="18.399999999999999" customHeight="1">
      <c r="A329" s="74"/>
      <c r="B329" s="70"/>
      <c r="C329" s="71"/>
      <c r="D329" s="80" t="s">
        <v>43</v>
      </c>
      <c r="E329" s="864">
        <v>12173335.250000002</v>
      </c>
      <c r="F329" s="864">
        <v>0</v>
      </c>
      <c r="G329" s="864"/>
      <c r="H329" s="864">
        <v>26975.96</v>
      </c>
      <c r="I329" s="864">
        <v>12112485.58</v>
      </c>
      <c r="J329" s="864">
        <v>33873.71</v>
      </c>
      <c r="K329" s="864">
        <v>0</v>
      </c>
      <c r="L329" s="864">
        <v>0</v>
      </c>
      <c r="M329" s="867">
        <v>0</v>
      </c>
    </row>
    <row r="330" spans="1:13" ht="18.399999999999999" customHeight="1">
      <c r="A330" s="74"/>
      <c r="B330" s="70"/>
      <c r="C330" s="71"/>
      <c r="D330" s="80" t="s">
        <v>44</v>
      </c>
      <c r="E330" s="259">
        <v>0.86250072622927598</v>
      </c>
      <c r="F330" s="259">
        <v>0</v>
      </c>
      <c r="G330" s="259"/>
      <c r="H330" s="259">
        <v>1.0790384</v>
      </c>
      <c r="I330" s="259">
        <v>0.86629134458589618</v>
      </c>
      <c r="J330" s="259">
        <v>0.3165767289719626</v>
      </c>
      <c r="K330" s="259">
        <v>0</v>
      </c>
      <c r="L330" s="259">
        <v>0</v>
      </c>
      <c r="M330" s="359">
        <v>0</v>
      </c>
    </row>
    <row r="331" spans="1:13" ht="18.399999999999999" customHeight="1">
      <c r="A331" s="76"/>
      <c r="B331" s="77"/>
      <c r="C331" s="78"/>
      <c r="D331" s="83" t="s">
        <v>45</v>
      </c>
      <c r="E331" s="260">
        <v>0.86170550770597498</v>
      </c>
      <c r="F331" s="260">
        <v>0</v>
      </c>
      <c r="G331" s="260"/>
      <c r="H331" s="260">
        <v>0.84299875000000002</v>
      </c>
      <c r="I331" s="260">
        <v>0.86240398860094591</v>
      </c>
      <c r="J331" s="260">
        <v>0.67747420000000003</v>
      </c>
      <c r="K331" s="260">
        <v>0</v>
      </c>
      <c r="L331" s="260">
        <v>0</v>
      </c>
      <c r="M331" s="360">
        <v>0</v>
      </c>
    </row>
    <row r="332" spans="1:13" ht="18.399999999999999" customHeight="1">
      <c r="A332" s="69" t="s">
        <v>187</v>
      </c>
      <c r="B332" s="70" t="s">
        <v>47</v>
      </c>
      <c r="C332" s="71" t="s">
        <v>188</v>
      </c>
      <c r="D332" s="80" t="s">
        <v>41</v>
      </c>
      <c r="E332" s="864">
        <v>83138000</v>
      </c>
      <c r="F332" s="854">
        <v>79420000</v>
      </c>
      <c r="G332" s="865"/>
      <c r="H332" s="854">
        <v>0</v>
      </c>
      <c r="I332" s="854">
        <v>0</v>
      </c>
      <c r="J332" s="854">
        <v>3476000</v>
      </c>
      <c r="K332" s="854">
        <v>0</v>
      </c>
      <c r="L332" s="854">
        <v>0</v>
      </c>
      <c r="M332" s="866">
        <v>242000</v>
      </c>
    </row>
    <row r="333" spans="1:13" ht="18.399999999999999" customHeight="1">
      <c r="A333" s="74"/>
      <c r="B333" s="70"/>
      <c r="C333" s="71" t="s">
        <v>4</v>
      </c>
      <c r="D333" s="80" t="s">
        <v>42</v>
      </c>
      <c r="E333" s="864">
        <v>83138000</v>
      </c>
      <c r="F333" s="864">
        <v>79420000</v>
      </c>
      <c r="G333" s="864"/>
      <c r="H333" s="864">
        <v>0</v>
      </c>
      <c r="I333" s="864">
        <v>0</v>
      </c>
      <c r="J333" s="864">
        <v>3476000</v>
      </c>
      <c r="K333" s="864">
        <v>0</v>
      </c>
      <c r="L333" s="864">
        <v>0</v>
      </c>
      <c r="M333" s="867">
        <v>242000</v>
      </c>
    </row>
    <row r="334" spans="1:13" ht="18.399999999999999" customHeight="1">
      <c r="A334" s="74"/>
      <c r="B334" s="70"/>
      <c r="C334" s="71" t="s">
        <v>4</v>
      </c>
      <c r="D334" s="80" t="s">
        <v>43</v>
      </c>
      <c r="E334" s="864">
        <v>76594203.090000004</v>
      </c>
      <c r="F334" s="864">
        <v>73455000</v>
      </c>
      <c r="G334" s="864"/>
      <c r="H334" s="864">
        <v>0</v>
      </c>
      <c r="I334" s="864">
        <v>0</v>
      </c>
      <c r="J334" s="864">
        <v>2929203.09</v>
      </c>
      <c r="K334" s="864">
        <v>0</v>
      </c>
      <c r="L334" s="864">
        <v>0</v>
      </c>
      <c r="M334" s="867">
        <v>210000</v>
      </c>
    </row>
    <row r="335" spans="1:13" ht="18.399999999999999" customHeight="1">
      <c r="A335" s="74"/>
      <c r="B335" s="70"/>
      <c r="C335" s="71" t="s">
        <v>4</v>
      </c>
      <c r="D335" s="80" t="s">
        <v>44</v>
      </c>
      <c r="E335" s="259">
        <v>0.92128994070100323</v>
      </c>
      <c r="F335" s="259">
        <v>0.92489297406194915</v>
      </c>
      <c r="G335" s="259"/>
      <c r="H335" s="259">
        <v>0</v>
      </c>
      <c r="I335" s="259">
        <v>0</v>
      </c>
      <c r="J335" s="259">
        <v>0.84269363924050633</v>
      </c>
      <c r="K335" s="259">
        <v>0</v>
      </c>
      <c r="L335" s="259">
        <v>0</v>
      </c>
      <c r="M335" s="359">
        <v>0.86776859504132231</v>
      </c>
    </row>
    <row r="336" spans="1:13" ht="18.399999999999999" customHeight="1">
      <c r="A336" s="76"/>
      <c r="B336" s="77"/>
      <c r="C336" s="78" t="s">
        <v>4</v>
      </c>
      <c r="D336" s="82" t="s">
        <v>45</v>
      </c>
      <c r="E336" s="260">
        <v>0.92128994070100323</v>
      </c>
      <c r="F336" s="260">
        <v>0.92489297406194915</v>
      </c>
      <c r="G336" s="260"/>
      <c r="H336" s="260">
        <v>0</v>
      </c>
      <c r="I336" s="260">
        <v>0</v>
      </c>
      <c r="J336" s="260">
        <v>0.84269363924050633</v>
      </c>
      <c r="K336" s="260">
        <v>0</v>
      </c>
      <c r="L336" s="260">
        <v>0</v>
      </c>
      <c r="M336" s="360">
        <v>0.86776859504132231</v>
      </c>
    </row>
    <row r="337" spans="1:13" ht="18.399999999999999" customHeight="1">
      <c r="A337" s="69" t="s">
        <v>189</v>
      </c>
      <c r="B337" s="70" t="s">
        <v>47</v>
      </c>
      <c r="C337" s="71" t="s">
        <v>190</v>
      </c>
      <c r="D337" s="80" t="s">
        <v>41</v>
      </c>
      <c r="E337" s="864">
        <v>32924000</v>
      </c>
      <c r="F337" s="854">
        <v>0</v>
      </c>
      <c r="G337" s="865"/>
      <c r="H337" s="854">
        <v>200000</v>
      </c>
      <c r="I337" s="854">
        <v>32060000</v>
      </c>
      <c r="J337" s="854">
        <v>664000</v>
      </c>
      <c r="K337" s="854">
        <v>0</v>
      </c>
      <c r="L337" s="854">
        <v>0</v>
      </c>
      <c r="M337" s="866">
        <v>0</v>
      </c>
    </row>
    <row r="338" spans="1:13" ht="18.399999999999999" customHeight="1">
      <c r="A338" s="74"/>
      <c r="B338" s="70"/>
      <c r="C338" s="71" t="s">
        <v>4</v>
      </c>
      <c r="D338" s="80" t="s">
        <v>42</v>
      </c>
      <c r="E338" s="864">
        <v>34120646.119999997</v>
      </c>
      <c r="F338" s="864">
        <v>0</v>
      </c>
      <c r="G338" s="864"/>
      <c r="H338" s="864">
        <v>204573</v>
      </c>
      <c r="I338" s="864">
        <v>32704486.219999995</v>
      </c>
      <c r="J338" s="864">
        <v>1211586.8999999999</v>
      </c>
      <c r="K338" s="864">
        <v>0</v>
      </c>
      <c r="L338" s="864">
        <v>0</v>
      </c>
      <c r="M338" s="867">
        <v>0</v>
      </c>
    </row>
    <row r="339" spans="1:13" ht="18.399999999999999" customHeight="1">
      <c r="A339" s="74"/>
      <c r="B339" s="70"/>
      <c r="C339" s="71" t="s">
        <v>4</v>
      </c>
      <c r="D339" s="80" t="s">
        <v>43</v>
      </c>
      <c r="E339" s="864">
        <v>31455467.91</v>
      </c>
      <c r="F339" s="864">
        <v>0</v>
      </c>
      <c r="G339" s="864"/>
      <c r="H339" s="864">
        <v>191379.53000000003</v>
      </c>
      <c r="I339" s="864">
        <v>30052501.48</v>
      </c>
      <c r="J339" s="864">
        <v>1211586.8999999999</v>
      </c>
      <c r="K339" s="864">
        <v>0</v>
      </c>
      <c r="L339" s="864">
        <v>0</v>
      </c>
      <c r="M339" s="867">
        <v>0</v>
      </c>
    </row>
    <row r="340" spans="1:13" ht="18.399999999999999" customHeight="1">
      <c r="A340" s="74"/>
      <c r="B340" s="70"/>
      <c r="C340" s="71" t="s">
        <v>4</v>
      </c>
      <c r="D340" s="80" t="s">
        <v>44</v>
      </c>
      <c r="E340" s="259">
        <v>0.95539630391203989</v>
      </c>
      <c r="F340" s="259">
        <v>0</v>
      </c>
      <c r="G340" s="259"/>
      <c r="H340" s="259">
        <v>0.95689765000000016</v>
      </c>
      <c r="I340" s="259">
        <v>0.93738307797878984</v>
      </c>
      <c r="J340" s="259">
        <v>1.82467906626506</v>
      </c>
      <c r="K340" s="259">
        <v>0</v>
      </c>
      <c r="L340" s="259">
        <v>0</v>
      </c>
      <c r="M340" s="359">
        <v>0</v>
      </c>
    </row>
    <row r="341" spans="1:13" ht="18" customHeight="1">
      <c r="A341" s="76"/>
      <c r="B341" s="77"/>
      <c r="C341" s="78" t="s">
        <v>4</v>
      </c>
      <c r="D341" s="82" t="s">
        <v>45</v>
      </c>
      <c r="E341" s="260">
        <v>0.92188957381912562</v>
      </c>
      <c r="F341" s="260">
        <v>0</v>
      </c>
      <c r="G341" s="260"/>
      <c r="H341" s="260">
        <v>0.93550727613125895</v>
      </c>
      <c r="I341" s="260">
        <v>0.91891067414542627</v>
      </c>
      <c r="J341" s="260">
        <v>1</v>
      </c>
      <c r="K341" s="260">
        <v>0</v>
      </c>
      <c r="L341" s="260">
        <v>0</v>
      </c>
      <c r="M341" s="360">
        <v>0</v>
      </c>
    </row>
    <row r="342" spans="1:13" ht="18.399999999999999" customHeight="1">
      <c r="A342" s="69" t="s">
        <v>191</v>
      </c>
      <c r="B342" s="70" t="s">
        <v>47</v>
      </c>
      <c r="C342" s="71" t="s">
        <v>192</v>
      </c>
      <c r="D342" s="80" t="s">
        <v>41</v>
      </c>
      <c r="E342" s="864">
        <v>25503000</v>
      </c>
      <c r="F342" s="854">
        <v>0</v>
      </c>
      <c r="G342" s="865"/>
      <c r="H342" s="854">
        <v>114000</v>
      </c>
      <c r="I342" s="854">
        <v>20745000</v>
      </c>
      <c r="J342" s="854">
        <v>2225000</v>
      </c>
      <c r="K342" s="854">
        <v>0</v>
      </c>
      <c r="L342" s="854">
        <v>0</v>
      </c>
      <c r="M342" s="866">
        <v>2419000</v>
      </c>
    </row>
    <row r="343" spans="1:13" ht="18.399999999999999" customHeight="1">
      <c r="A343" s="69"/>
      <c r="B343" s="70"/>
      <c r="C343" s="71" t="s">
        <v>4</v>
      </c>
      <c r="D343" s="80" t="s">
        <v>42</v>
      </c>
      <c r="E343" s="864">
        <v>23779324</v>
      </c>
      <c r="F343" s="864">
        <v>0</v>
      </c>
      <c r="G343" s="864"/>
      <c r="H343" s="864">
        <v>181105</v>
      </c>
      <c r="I343" s="864">
        <v>20365580</v>
      </c>
      <c r="J343" s="864">
        <v>2673392</v>
      </c>
      <c r="K343" s="864">
        <v>0</v>
      </c>
      <c r="L343" s="864">
        <v>0</v>
      </c>
      <c r="M343" s="867">
        <v>559247</v>
      </c>
    </row>
    <row r="344" spans="1:13" ht="18.399999999999999" customHeight="1">
      <c r="A344" s="74"/>
      <c r="B344" s="70"/>
      <c r="C344" s="71" t="s">
        <v>4</v>
      </c>
      <c r="D344" s="80" t="s">
        <v>43</v>
      </c>
      <c r="E344" s="864">
        <v>17032897.239999998</v>
      </c>
      <c r="F344" s="864">
        <v>0</v>
      </c>
      <c r="G344" s="864"/>
      <c r="H344" s="864">
        <v>63919.53</v>
      </c>
      <c r="I344" s="864">
        <v>16267355.729999999</v>
      </c>
      <c r="J344" s="864">
        <v>304961.75</v>
      </c>
      <c r="K344" s="864">
        <v>0</v>
      </c>
      <c r="L344" s="864">
        <v>0</v>
      </c>
      <c r="M344" s="867">
        <v>396660.23</v>
      </c>
    </row>
    <row r="345" spans="1:13" ht="18.399999999999999" customHeight="1">
      <c r="A345" s="74"/>
      <c r="B345" s="70"/>
      <c r="C345" s="71" t="s">
        <v>4</v>
      </c>
      <c r="D345" s="80" t="s">
        <v>44</v>
      </c>
      <c r="E345" s="259">
        <v>0.66787818060620308</v>
      </c>
      <c r="F345" s="259">
        <v>0</v>
      </c>
      <c r="G345" s="259"/>
      <c r="H345" s="259">
        <v>0.56069763157894736</v>
      </c>
      <c r="I345" s="259">
        <v>0.78415790455531442</v>
      </c>
      <c r="J345" s="259">
        <v>0.13706146067415731</v>
      </c>
      <c r="K345" s="259">
        <v>0</v>
      </c>
      <c r="L345" s="259">
        <v>0</v>
      </c>
      <c r="M345" s="359">
        <v>0.16397694501860272</v>
      </c>
    </row>
    <row r="346" spans="1:13" ht="18.399999999999999" customHeight="1">
      <c r="A346" s="76"/>
      <c r="B346" s="77"/>
      <c r="C346" s="78" t="s">
        <v>4</v>
      </c>
      <c r="D346" s="82" t="s">
        <v>45</v>
      </c>
      <c r="E346" s="260">
        <v>0.71629022086582439</v>
      </c>
      <c r="F346" s="260">
        <v>0</v>
      </c>
      <c r="G346" s="260"/>
      <c r="H346" s="260">
        <v>0.35294182932552937</v>
      </c>
      <c r="I346" s="260">
        <v>0.7987671222719902</v>
      </c>
      <c r="J346" s="260">
        <v>0.11407296423420134</v>
      </c>
      <c r="K346" s="260">
        <v>0</v>
      </c>
      <c r="L346" s="260">
        <v>0</v>
      </c>
      <c r="M346" s="360">
        <v>0.70927556160337024</v>
      </c>
    </row>
    <row r="347" spans="1:13" ht="18.399999999999999" hidden="1" customHeight="1">
      <c r="A347" s="69" t="s">
        <v>193</v>
      </c>
      <c r="B347" s="70" t="s">
        <v>47</v>
      </c>
      <c r="C347" s="71" t="s">
        <v>194</v>
      </c>
      <c r="D347" s="80" t="s">
        <v>41</v>
      </c>
      <c r="E347" s="864">
        <v>0</v>
      </c>
      <c r="F347" s="854">
        <v>0</v>
      </c>
      <c r="G347" s="865"/>
      <c r="H347" s="854">
        <v>0</v>
      </c>
      <c r="I347" s="854">
        <v>0</v>
      </c>
      <c r="J347" s="854">
        <v>0</v>
      </c>
      <c r="K347" s="854">
        <v>0</v>
      </c>
      <c r="L347" s="854">
        <v>0</v>
      </c>
      <c r="M347" s="866">
        <v>0</v>
      </c>
    </row>
    <row r="348" spans="1:13" ht="18.399999999999999" hidden="1" customHeight="1">
      <c r="A348" s="74"/>
      <c r="B348" s="70"/>
      <c r="C348" s="71"/>
      <c r="D348" s="80" t="s">
        <v>42</v>
      </c>
      <c r="E348" s="864">
        <v>0</v>
      </c>
      <c r="F348" s="864">
        <v>0</v>
      </c>
      <c r="G348" s="864"/>
      <c r="H348" s="864">
        <v>0</v>
      </c>
      <c r="I348" s="864">
        <v>0</v>
      </c>
      <c r="J348" s="864">
        <v>0</v>
      </c>
      <c r="K348" s="864">
        <v>0</v>
      </c>
      <c r="L348" s="864">
        <v>0</v>
      </c>
      <c r="M348" s="867">
        <v>0</v>
      </c>
    </row>
    <row r="349" spans="1:13" ht="18.399999999999999" hidden="1" customHeight="1">
      <c r="A349" s="74"/>
      <c r="B349" s="70"/>
      <c r="C349" s="71"/>
      <c r="D349" s="80" t="s">
        <v>43</v>
      </c>
      <c r="E349" s="864">
        <v>0</v>
      </c>
      <c r="F349" s="864">
        <v>0</v>
      </c>
      <c r="G349" s="864"/>
      <c r="H349" s="864">
        <v>0</v>
      </c>
      <c r="I349" s="864">
        <v>0</v>
      </c>
      <c r="J349" s="864">
        <v>0</v>
      </c>
      <c r="K349" s="864">
        <v>0</v>
      </c>
      <c r="L349" s="864">
        <v>0</v>
      </c>
      <c r="M349" s="867">
        <v>0</v>
      </c>
    </row>
    <row r="350" spans="1:13" ht="18.399999999999999" hidden="1" customHeight="1">
      <c r="A350" s="74"/>
      <c r="B350" s="70"/>
      <c r="C350" s="71"/>
      <c r="D350" s="80" t="s">
        <v>44</v>
      </c>
      <c r="E350" s="259">
        <v>0</v>
      </c>
      <c r="F350" s="259">
        <v>0</v>
      </c>
      <c r="G350" s="259"/>
      <c r="H350" s="259">
        <v>0</v>
      </c>
      <c r="I350" s="259">
        <v>0</v>
      </c>
      <c r="J350" s="259">
        <v>0</v>
      </c>
      <c r="K350" s="259">
        <v>0</v>
      </c>
      <c r="L350" s="259">
        <v>0</v>
      </c>
      <c r="M350" s="359">
        <v>0</v>
      </c>
    </row>
    <row r="351" spans="1:13" ht="18.399999999999999" hidden="1" customHeight="1">
      <c r="A351" s="76"/>
      <c r="B351" s="77"/>
      <c r="C351" s="78"/>
      <c r="D351" s="82" t="s">
        <v>45</v>
      </c>
      <c r="E351" s="260">
        <v>0</v>
      </c>
      <c r="F351" s="260">
        <v>0</v>
      </c>
      <c r="G351" s="260"/>
      <c r="H351" s="260">
        <v>0</v>
      </c>
      <c r="I351" s="260">
        <v>0</v>
      </c>
      <c r="J351" s="260">
        <v>0</v>
      </c>
      <c r="K351" s="260">
        <v>0</v>
      </c>
      <c r="L351" s="260">
        <v>0</v>
      </c>
      <c r="M351" s="360">
        <v>0</v>
      </c>
    </row>
    <row r="352" spans="1:13" ht="18.399999999999999" customHeight="1">
      <c r="A352" s="69" t="s">
        <v>195</v>
      </c>
      <c r="B352" s="70" t="s">
        <v>47</v>
      </c>
      <c r="C352" s="71" t="s">
        <v>196</v>
      </c>
      <c r="D352" s="80" t="s">
        <v>41</v>
      </c>
      <c r="E352" s="864">
        <v>36637000</v>
      </c>
      <c r="F352" s="854">
        <v>0</v>
      </c>
      <c r="G352" s="865"/>
      <c r="H352" s="854">
        <v>60000</v>
      </c>
      <c r="I352" s="854">
        <v>33073000</v>
      </c>
      <c r="J352" s="854">
        <v>1147000</v>
      </c>
      <c r="K352" s="854">
        <v>0</v>
      </c>
      <c r="L352" s="854">
        <v>0</v>
      </c>
      <c r="M352" s="866">
        <v>2357000</v>
      </c>
    </row>
    <row r="353" spans="1:13" ht="18.399999999999999" customHeight="1">
      <c r="A353" s="74"/>
      <c r="B353" s="70"/>
      <c r="C353" s="71" t="s">
        <v>4</v>
      </c>
      <c r="D353" s="80" t="s">
        <v>42</v>
      </c>
      <c r="E353" s="864">
        <v>39226730.18</v>
      </c>
      <c r="F353" s="864">
        <v>0</v>
      </c>
      <c r="G353" s="864"/>
      <c r="H353" s="864">
        <v>71000</v>
      </c>
      <c r="I353" s="864">
        <v>33693414.18</v>
      </c>
      <c r="J353" s="864">
        <v>517740</v>
      </c>
      <c r="K353" s="864">
        <v>0</v>
      </c>
      <c r="L353" s="864">
        <v>0</v>
      </c>
      <c r="M353" s="867">
        <v>4944576</v>
      </c>
    </row>
    <row r="354" spans="1:13" ht="18.399999999999999" customHeight="1">
      <c r="A354" s="74"/>
      <c r="B354" s="70"/>
      <c r="C354" s="71" t="s">
        <v>4</v>
      </c>
      <c r="D354" s="80" t="s">
        <v>43</v>
      </c>
      <c r="E354" s="864">
        <v>33556232.740000002</v>
      </c>
      <c r="F354" s="864">
        <v>0</v>
      </c>
      <c r="G354" s="864"/>
      <c r="H354" s="864">
        <v>54995.88</v>
      </c>
      <c r="I354" s="864">
        <v>29452056.5</v>
      </c>
      <c r="J354" s="864">
        <v>212700</v>
      </c>
      <c r="K354" s="864">
        <v>0</v>
      </c>
      <c r="L354" s="864">
        <v>0</v>
      </c>
      <c r="M354" s="867">
        <v>3836480.3600000003</v>
      </c>
    </row>
    <row r="355" spans="1:13" ht="18.399999999999999" customHeight="1">
      <c r="A355" s="74"/>
      <c r="B355" s="70"/>
      <c r="C355" s="71" t="s">
        <v>4</v>
      </c>
      <c r="D355" s="80" t="s">
        <v>44</v>
      </c>
      <c r="E355" s="259">
        <v>0.91591103911346461</v>
      </c>
      <c r="F355" s="259">
        <v>0</v>
      </c>
      <c r="G355" s="259"/>
      <c r="H355" s="259">
        <v>0.91659799999999991</v>
      </c>
      <c r="I355" s="259">
        <v>0.89051662987935776</v>
      </c>
      <c r="J355" s="259">
        <v>0.18544027898866608</v>
      </c>
      <c r="K355" s="259">
        <v>0</v>
      </c>
      <c r="L355" s="259">
        <v>0</v>
      </c>
      <c r="M355" s="359">
        <v>1.6276963767501063</v>
      </c>
    </row>
    <row r="356" spans="1:13" ht="18.399999999999999" customHeight="1">
      <c r="A356" s="76"/>
      <c r="B356" s="77"/>
      <c r="C356" s="78" t="s">
        <v>4</v>
      </c>
      <c r="D356" s="79" t="s">
        <v>45</v>
      </c>
      <c r="E356" s="361">
        <v>0.85544302535593097</v>
      </c>
      <c r="F356" s="260">
        <v>0</v>
      </c>
      <c r="G356" s="260"/>
      <c r="H356" s="260">
        <v>0.77458985915492951</v>
      </c>
      <c r="I356" s="260">
        <v>0.87411908875302946</v>
      </c>
      <c r="J356" s="260">
        <v>0.41082396569706803</v>
      </c>
      <c r="K356" s="260">
        <v>0</v>
      </c>
      <c r="L356" s="260">
        <v>0</v>
      </c>
      <c r="M356" s="360">
        <v>0.77589673209593712</v>
      </c>
    </row>
    <row r="357" spans="1:13" ht="18.399999999999999" customHeight="1">
      <c r="A357" s="69" t="s">
        <v>197</v>
      </c>
      <c r="B357" s="70" t="s">
        <v>47</v>
      </c>
      <c r="C357" s="71" t="s">
        <v>198</v>
      </c>
      <c r="D357" s="72" t="s">
        <v>41</v>
      </c>
      <c r="E357" s="868">
        <v>17700473000</v>
      </c>
      <c r="F357" s="854">
        <v>17381475000</v>
      </c>
      <c r="G357" s="865"/>
      <c r="H357" s="854">
        <v>307879000</v>
      </c>
      <c r="I357" s="854">
        <v>11119000</v>
      </c>
      <c r="J357" s="854">
        <v>0</v>
      </c>
      <c r="K357" s="854">
        <v>0</v>
      </c>
      <c r="L357" s="854">
        <v>0</v>
      </c>
      <c r="M357" s="866">
        <v>0</v>
      </c>
    </row>
    <row r="358" spans="1:13" ht="18.399999999999999" customHeight="1">
      <c r="A358" s="74"/>
      <c r="B358" s="70"/>
      <c r="C358" s="71" t="s">
        <v>199</v>
      </c>
      <c r="D358" s="80" t="s">
        <v>42</v>
      </c>
      <c r="E358" s="864">
        <v>18518469500</v>
      </c>
      <c r="F358" s="864">
        <v>18199436000</v>
      </c>
      <c r="G358" s="864"/>
      <c r="H358" s="864">
        <v>307884500</v>
      </c>
      <c r="I358" s="864">
        <v>11149000</v>
      </c>
      <c r="J358" s="864">
        <v>0</v>
      </c>
      <c r="K358" s="864">
        <v>0</v>
      </c>
      <c r="L358" s="864">
        <v>0</v>
      </c>
      <c r="M358" s="867">
        <v>0</v>
      </c>
    </row>
    <row r="359" spans="1:13" ht="18.399999999999999" customHeight="1">
      <c r="A359" s="74"/>
      <c r="B359" s="70"/>
      <c r="C359" s="71" t="s">
        <v>4</v>
      </c>
      <c r="D359" s="80" t="s">
        <v>43</v>
      </c>
      <c r="E359" s="864">
        <v>17228005500</v>
      </c>
      <c r="F359" s="864">
        <v>16919196430.440001</v>
      </c>
      <c r="G359" s="864"/>
      <c r="H359" s="864">
        <v>298548440.56</v>
      </c>
      <c r="I359" s="864">
        <v>10260629</v>
      </c>
      <c r="J359" s="864">
        <v>0</v>
      </c>
      <c r="K359" s="864">
        <v>0</v>
      </c>
      <c r="L359" s="864">
        <v>0</v>
      </c>
      <c r="M359" s="867">
        <v>0</v>
      </c>
    </row>
    <row r="360" spans="1:13" ht="18.399999999999999" customHeight="1">
      <c r="A360" s="74"/>
      <c r="B360" s="70"/>
      <c r="C360" s="71" t="s">
        <v>4</v>
      </c>
      <c r="D360" s="80" t="s">
        <v>44</v>
      </c>
      <c r="E360" s="259">
        <v>0.97330763420841915</v>
      </c>
      <c r="F360" s="259">
        <v>0.97340395049557071</v>
      </c>
      <c r="G360" s="259"/>
      <c r="H360" s="259">
        <v>0.96969406994306206</v>
      </c>
      <c r="I360" s="259">
        <v>0.9228014209910963</v>
      </c>
      <c r="J360" s="259">
        <v>0</v>
      </c>
      <c r="K360" s="259">
        <v>0</v>
      </c>
      <c r="L360" s="259">
        <v>0</v>
      </c>
      <c r="M360" s="359">
        <v>0</v>
      </c>
    </row>
    <row r="361" spans="1:13" ht="18.399999999999999" customHeight="1">
      <c r="A361" s="76"/>
      <c r="B361" s="77"/>
      <c r="C361" s="78" t="s">
        <v>4</v>
      </c>
      <c r="D361" s="82" t="s">
        <v>45</v>
      </c>
      <c r="E361" s="260">
        <v>0.93031475954316856</v>
      </c>
      <c r="F361" s="260">
        <v>0.92965498658529866</v>
      </c>
      <c r="G361" s="260"/>
      <c r="H361" s="260">
        <v>0.96967674748160426</v>
      </c>
      <c r="I361" s="260">
        <v>0.92031832451340922</v>
      </c>
      <c r="J361" s="260">
        <v>0</v>
      </c>
      <c r="K361" s="260">
        <v>0</v>
      </c>
      <c r="L361" s="260">
        <v>0</v>
      </c>
      <c r="M361" s="360">
        <v>0</v>
      </c>
    </row>
    <row r="362" spans="1:13" ht="18.399999999999999" customHeight="1">
      <c r="A362" s="69" t="s">
        <v>200</v>
      </c>
      <c r="B362" s="70" t="s">
        <v>47</v>
      </c>
      <c r="C362" s="71" t="s">
        <v>201</v>
      </c>
      <c r="D362" s="72" t="s">
        <v>41</v>
      </c>
      <c r="E362" s="864">
        <v>60447813000</v>
      </c>
      <c r="F362" s="854">
        <v>50325494000</v>
      </c>
      <c r="G362" s="865"/>
      <c r="H362" s="854">
        <v>6353147000</v>
      </c>
      <c r="I362" s="854">
        <v>3769172000</v>
      </c>
      <c r="J362" s="854">
        <v>0</v>
      </c>
      <c r="K362" s="854">
        <v>0</v>
      </c>
      <c r="L362" s="854">
        <v>0</v>
      </c>
      <c r="M362" s="866">
        <v>0</v>
      </c>
    </row>
    <row r="363" spans="1:13" ht="18.399999999999999" customHeight="1">
      <c r="A363" s="74"/>
      <c r="B363" s="70"/>
      <c r="C363" s="71" t="s">
        <v>4</v>
      </c>
      <c r="D363" s="75" t="s">
        <v>42</v>
      </c>
      <c r="E363" s="864">
        <v>59079630266</v>
      </c>
      <c r="F363" s="864">
        <v>48518500000</v>
      </c>
      <c r="G363" s="864"/>
      <c r="H363" s="864">
        <v>6791958250</v>
      </c>
      <c r="I363" s="864">
        <v>3769172016</v>
      </c>
      <c r="J363" s="864">
        <v>0</v>
      </c>
      <c r="K363" s="864">
        <v>0</v>
      </c>
      <c r="L363" s="864">
        <v>0</v>
      </c>
      <c r="M363" s="867">
        <v>0</v>
      </c>
    </row>
    <row r="364" spans="1:13" ht="18.399999999999999" customHeight="1">
      <c r="A364" s="74"/>
      <c r="B364" s="70"/>
      <c r="C364" s="71" t="s">
        <v>4</v>
      </c>
      <c r="D364" s="75" t="s">
        <v>43</v>
      </c>
      <c r="E364" s="864">
        <v>53110552568.449997</v>
      </c>
      <c r="F364" s="864">
        <v>43549228903.739998</v>
      </c>
      <c r="G364" s="864"/>
      <c r="H364" s="864">
        <v>6425637424.4200001</v>
      </c>
      <c r="I364" s="864">
        <v>3135686240.29</v>
      </c>
      <c r="J364" s="864">
        <v>0</v>
      </c>
      <c r="K364" s="864">
        <v>0</v>
      </c>
      <c r="L364" s="864">
        <v>0</v>
      </c>
      <c r="M364" s="867">
        <v>0</v>
      </c>
    </row>
    <row r="365" spans="1:13" ht="18.399999999999999" customHeight="1">
      <c r="A365" s="74"/>
      <c r="B365" s="70"/>
      <c r="C365" s="71" t="s">
        <v>4</v>
      </c>
      <c r="D365" s="75" t="s">
        <v>44</v>
      </c>
      <c r="E365" s="259">
        <v>0.87861826479065497</v>
      </c>
      <c r="F365" s="259">
        <v>0.86535124530998142</v>
      </c>
      <c r="G365" s="259"/>
      <c r="H365" s="259">
        <v>1.0114101601017575</v>
      </c>
      <c r="I365" s="259">
        <v>0.83192972894046757</v>
      </c>
      <c r="J365" s="259">
        <v>0</v>
      </c>
      <c r="K365" s="259">
        <v>0</v>
      </c>
      <c r="L365" s="259">
        <v>0</v>
      </c>
      <c r="M365" s="359">
        <v>0</v>
      </c>
    </row>
    <row r="366" spans="1:13" ht="18.399999999999999" customHeight="1">
      <c r="A366" s="76"/>
      <c r="B366" s="77"/>
      <c r="C366" s="78" t="s">
        <v>4</v>
      </c>
      <c r="D366" s="79" t="s">
        <v>45</v>
      </c>
      <c r="E366" s="260">
        <v>0.89896555427522418</v>
      </c>
      <c r="F366" s="260">
        <v>0.89757986961138525</v>
      </c>
      <c r="G366" s="260"/>
      <c r="H366" s="260">
        <v>0.94606550686909774</v>
      </c>
      <c r="I366" s="260">
        <v>0.83192972540895571</v>
      </c>
      <c r="J366" s="260">
        <v>0</v>
      </c>
      <c r="K366" s="260">
        <v>0</v>
      </c>
      <c r="L366" s="260">
        <v>0</v>
      </c>
      <c r="M366" s="360">
        <v>0</v>
      </c>
    </row>
    <row r="367" spans="1:13" ht="18.399999999999999" customHeight="1">
      <c r="A367" s="69" t="s">
        <v>202</v>
      </c>
      <c r="B367" s="70" t="s">
        <v>47</v>
      </c>
      <c r="C367" s="71" t="s">
        <v>442</v>
      </c>
      <c r="D367" s="72" t="s">
        <v>41</v>
      </c>
      <c r="E367" s="864">
        <v>50005000</v>
      </c>
      <c r="F367" s="854">
        <v>0</v>
      </c>
      <c r="G367" s="865"/>
      <c r="H367" s="854">
        <v>55000</v>
      </c>
      <c r="I367" s="854">
        <v>49810000</v>
      </c>
      <c r="J367" s="854">
        <v>140000</v>
      </c>
      <c r="K367" s="854">
        <v>0</v>
      </c>
      <c r="L367" s="854">
        <v>0</v>
      </c>
      <c r="M367" s="866">
        <v>0</v>
      </c>
    </row>
    <row r="368" spans="1:13" ht="18.399999999999999" customHeight="1">
      <c r="A368" s="74"/>
      <c r="B368" s="70"/>
      <c r="C368" s="71" t="s">
        <v>443</v>
      </c>
      <c r="D368" s="75" t="s">
        <v>42</v>
      </c>
      <c r="E368" s="864">
        <v>51755191.000000015</v>
      </c>
      <c r="F368" s="864">
        <v>0</v>
      </c>
      <c r="G368" s="864"/>
      <c r="H368" s="864">
        <v>78049.34</v>
      </c>
      <c r="I368" s="864">
        <v>51485441.660000011</v>
      </c>
      <c r="J368" s="864">
        <v>191700</v>
      </c>
      <c r="K368" s="864">
        <v>0</v>
      </c>
      <c r="L368" s="864">
        <v>0</v>
      </c>
      <c r="M368" s="867">
        <v>0</v>
      </c>
    </row>
    <row r="369" spans="1:13" ht="18.399999999999999" customHeight="1">
      <c r="A369" s="74"/>
      <c r="B369" s="70"/>
      <c r="C369" s="71" t="s">
        <v>4</v>
      </c>
      <c r="D369" s="75" t="s">
        <v>43</v>
      </c>
      <c r="E369" s="864">
        <v>42724177.819999993</v>
      </c>
      <c r="F369" s="864">
        <v>0</v>
      </c>
      <c r="G369" s="864"/>
      <c r="H369" s="864">
        <v>44407.32</v>
      </c>
      <c r="I369" s="864">
        <v>42488434.839999996</v>
      </c>
      <c r="J369" s="864">
        <v>191335.66</v>
      </c>
      <c r="K369" s="864">
        <v>0</v>
      </c>
      <c r="L369" s="864">
        <v>0</v>
      </c>
      <c r="M369" s="867">
        <v>0</v>
      </c>
    </row>
    <row r="370" spans="1:13" ht="18.399999999999999" customHeight="1">
      <c r="A370" s="74"/>
      <c r="B370" s="70"/>
      <c r="C370" s="71" t="s">
        <v>4</v>
      </c>
      <c r="D370" s="75" t="s">
        <v>44</v>
      </c>
      <c r="E370" s="259">
        <v>0.85439811658834097</v>
      </c>
      <c r="F370" s="259">
        <v>0</v>
      </c>
      <c r="G370" s="259"/>
      <c r="H370" s="259">
        <v>0.80740581818181822</v>
      </c>
      <c r="I370" s="259">
        <v>0.8530101353141939</v>
      </c>
      <c r="J370" s="259">
        <v>1.3666832857142857</v>
      </c>
      <c r="K370" s="259">
        <v>0</v>
      </c>
      <c r="L370" s="259">
        <v>0</v>
      </c>
      <c r="M370" s="359">
        <v>0</v>
      </c>
    </row>
    <row r="371" spans="1:13" ht="18.399999999999999" customHeight="1">
      <c r="A371" s="76"/>
      <c r="B371" s="77"/>
      <c r="C371" s="78" t="s">
        <v>4</v>
      </c>
      <c r="D371" s="79" t="s">
        <v>45</v>
      </c>
      <c r="E371" s="260">
        <v>0.82550517145226998</v>
      </c>
      <c r="F371" s="260">
        <v>0</v>
      </c>
      <c r="G371" s="260"/>
      <c r="H371" s="260">
        <v>0.56896470873424432</v>
      </c>
      <c r="I371" s="260">
        <v>0.82525143943768564</v>
      </c>
      <c r="J371" s="260">
        <v>0.99809942618675018</v>
      </c>
      <c r="K371" s="260">
        <v>0</v>
      </c>
      <c r="L371" s="260">
        <v>0</v>
      </c>
      <c r="M371" s="360">
        <v>0</v>
      </c>
    </row>
    <row r="372" spans="1:13" ht="18.399999999999999" customHeight="1">
      <c r="A372" s="69" t="s">
        <v>203</v>
      </c>
      <c r="B372" s="70" t="s">
        <v>47</v>
      </c>
      <c r="C372" s="71" t="s">
        <v>204</v>
      </c>
      <c r="D372" s="80" t="s">
        <v>41</v>
      </c>
      <c r="E372" s="864">
        <v>27803000</v>
      </c>
      <c r="F372" s="854">
        <v>0</v>
      </c>
      <c r="G372" s="865"/>
      <c r="H372" s="854">
        <v>14000</v>
      </c>
      <c r="I372" s="854">
        <v>27211000</v>
      </c>
      <c r="J372" s="854">
        <v>578000</v>
      </c>
      <c r="K372" s="854">
        <v>0</v>
      </c>
      <c r="L372" s="854">
        <v>0</v>
      </c>
      <c r="M372" s="866">
        <v>0</v>
      </c>
    </row>
    <row r="373" spans="1:13" ht="18" customHeight="1">
      <c r="A373" s="74"/>
      <c r="B373" s="70"/>
      <c r="C373" s="71" t="s">
        <v>4</v>
      </c>
      <c r="D373" s="80" t="s">
        <v>42</v>
      </c>
      <c r="E373" s="864">
        <v>27796800</v>
      </c>
      <c r="F373" s="864">
        <v>0</v>
      </c>
      <c r="G373" s="864"/>
      <c r="H373" s="864">
        <v>16780</v>
      </c>
      <c r="I373" s="864">
        <v>27182614</v>
      </c>
      <c r="J373" s="864">
        <v>597406</v>
      </c>
      <c r="K373" s="864">
        <v>0</v>
      </c>
      <c r="L373" s="864">
        <v>0</v>
      </c>
      <c r="M373" s="867">
        <v>0</v>
      </c>
    </row>
    <row r="374" spans="1:13" ht="18.399999999999999" customHeight="1">
      <c r="A374" s="74"/>
      <c r="B374" s="70"/>
      <c r="C374" s="71" t="s">
        <v>4</v>
      </c>
      <c r="D374" s="80" t="s">
        <v>43</v>
      </c>
      <c r="E374" s="864">
        <v>24480421.589999996</v>
      </c>
      <c r="F374" s="864">
        <v>0</v>
      </c>
      <c r="G374" s="864"/>
      <c r="H374" s="864">
        <v>14462.77</v>
      </c>
      <c r="I374" s="864">
        <v>24368547.739999998</v>
      </c>
      <c r="J374" s="864">
        <v>97411.08</v>
      </c>
      <c r="K374" s="864">
        <v>0</v>
      </c>
      <c r="L374" s="864">
        <v>0</v>
      </c>
      <c r="M374" s="867">
        <v>0</v>
      </c>
    </row>
    <row r="375" spans="1:13" ht="18.399999999999999" customHeight="1">
      <c r="A375" s="74"/>
      <c r="B375" s="70"/>
      <c r="C375" s="71" t="s">
        <v>4</v>
      </c>
      <c r="D375" s="80" t="s">
        <v>44</v>
      </c>
      <c r="E375" s="259">
        <v>0.88049568715606219</v>
      </c>
      <c r="F375" s="259">
        <v>0</v>
      </c>
      <c r="G375" s="259"/>
      <c r="H375" s="259">
        <v>1.0330550000000001</v>
      </c>
      <c r="I375" s="259">
        <v>0.89554032339862555</v>
      </c>
      <c r="J375" s="259">
        <v>0.1685312802768166</v>
      </c>
      <c r="K375" s="259">
        <v>0</v>
      </c>
      <c r="L375" s="259">
        <v>0</v>
      </c>
      <c r="M375" s="359">
        <v>0</v>
      </c>
    </row>
    <row r="376" spans="1:13" ht="18.399999999999999" customHeight="1">
      <c r="A376" s="76"/>
      <c r="B376" s="77"/>
      <c r="C376" s="78" t="s">
        <v>4</v>
      </c>
      <c r="D376" s="80" t="s">
        <v>45</v>
      </c>
      <c r="E376" s="260">
        <v>0.88069207930409243</v>
      </c>
      <c r="F376" s="260">
        <v>0</v>
      </c>
      <c r="G376" s="260"/>
      <c r="H376" s="260">
        <v>0.86190524433849824</v>
      </c>
      <c r="I376" s="260">
        <v>0.89647550967688383</v>
      </c>
      <c r="J376" s="260">
        <v>0.16305674867677927</v>
      </c>
      <c r="K376" s="260">
        <v>0</v>
      </c>
      <c r="L376" s="260">
        <v>0</v>
      </c>
      <c r="M376" s="360">
        <v>0</v>
      </c>
    </row>
    <row r="377" spans="1:13" ht="18.399999999999999" customHeight="1">
      <c r="A377" s="88" t="s">
        <v>205</v>
      </c>
      <c r="B377" s="89" t="s">
        <v>47</v>
      </c>
      <c r="C377" s="70" t="s">
        <v>206</v>
      </c>
      <c r="D377" s="81" t="s">
        <v>41</v>
      </c>
      <c r="E377" s="864">
        <v>117126000</v>
      </c>
      <c r="F377" s="854">
        <v>0</v>
      </c>
      <c r="G377" s="865"/>
      <c r="H377" s="854">
        <v>250000</v>
      </c>
      <c r="I377" s="854">
        <v>91234000</v>
      </c>
      <c r="J377" s="854">
        <v>15148000</v>
      </c>
      <c r="K377" s="854">
        <v>0</v>
      </c>
      <c r="L377" s="854">
        <v>0</v>
      </c>
      <c r="M377" s="866">
        <v>10494000</v>
      </c>
    </row>
    <row r="378" spans="1:13" ht="18.399999999999999" customHeight="1">
      <c r="A378" s="74"/>
      <c r="B378" s="70"/>
      <c r="C378" s="71" t="s">
        <v>207</v>
      </c>
      <c r="D378" s="80" t="s">
        <v>42</v>
      </c>
      <c r="E378" s="864">
        <v>117632396</v>
      </c>
      <c r="F378" s="864">
        <v>0</v>
      </c>
      <c r="G378" s="864"/>
      <c r="H378" s="864">
        <v>250000</v>
      </c>
      <c r="I378" s="864">
        <v>92914347</v>
      </c>
      <c r="J378" s="864">
        <v>13948000</v>
      </c>
      <c r="K378" s="864">
        <v>0</v>
      </c>
      <c r="L378" s="864">
        <v>0</v>
      </c>
      <c r="M378" s="867">
        <v>10520049</v>
      </c>
    </row>
    <row r="379" spans="1:13" ht="18.399999999999999" customHeight="1">
      <c r="A379" s="74"/>
      <c r="B379" s="70"/>
      <c r="C379" s="71" t="s">
        <v>4</v>
      </c>
      <c r="D379" s="80" t="s">
        <v>43</v>
      </c>
      <c r="E379" s="864">
        <v>92988125.420000017</v>
      </c>
      <c r="F379" s="864">
        <v>0</v>
      </c>
      <c r="G379" s="864"/>
      <c r="H379" s="864">
        <v>159447.69</v>
      </c>
      <c r="I379" s="864">
        <v>78223384.360000014</v>
      </c>
      <c r="J379" s="864">
        <v>5830028.79</v>
      </c>
      <c r="K379" s="864">
        <v>0</v>
      </c>
      <c r="L379" s="864">
        <v>0</v>
      </c>
      <c r="M379" s="867">
        <v>8775264.5800000001</v>
      </c>
    </row>
    <row r="380" spans="1:13" ht="18.399999999999999" customHeight="1">
      <c r="A380" s="74"/>
      <c r="B380" s="70"/>
      <c r="C380" s="71" t="s">
        <v>4</v>
      </c>
      <c r="D380" s="80" t="s">
        <v>44</v>
      </c>
      <c r="E380" s="259">
        <v>0.79391531700903317</v>
      </c>
      <c r="F380" s="259">
        <v>0</v>
      </c>
      <c r="G380" s="259"/>
      <c r="H380" s="259">
        <v>0.63779076000000001</v>
      </c>
      <c r="I380" s="259">
        <v>0.85739290571497484</v>
      </c>
      <c r="J380" s="259">
        <v>0.38487119025613942</v>
      </c>
      <c r="K380" s="259">
        <v>0</v>
      </c>
      <c r="L380" s="259">
        <v>0</v>
      </c>
      <c r="M380" s="359">
        <v>0.83621732227939771</v>
      </c>
    </row>
    <row r="381" spans="1:13" ht="18.399999999999999" customHeight="1">
      <c r="A381" s="76"/>
      <c r="B381" s="77"/>
      <c r="C381" s="78" t="s">
        <v>4</v>
      </c>
      <c r="D381" s="82" t="s">
        <v>45</v>
      </c>
      <c r="E381" s="260">
        <v>0.79049758894650091</v>
      </c>
      <c r="F381" s="260">
        <v>0</v>
      </c>
      <c r="G381" s="260"/>
      <c r="H381" s="260">
        <v>0.63779076000000001</v>
      </c>
      <c r="I381" s="260">
        <v>0.84188703774671114</v>
      </c>
      <c r="J381" s="260">
        <v>0.41798313665041581</v>
      </c>
      <c r="K381" s="260">
        <v>0</v>
      </c>
      <c r="L381" s="260">
        <v>0</v>
      </c>
      <c r="M381" s="360">
        <v>0.83414674019103907</v>
      </c>
    </row>
    <row r="382" spans="1:13" ht="18.399999999999999" customHeight="1">
      <c r="A382" s="69" t="s">
        <v>208</v>
      </c>
      <c r="B382" s="70" t="s">
        <v>47</v>
      </c>
      <c r="C382" s="71" t="s">
        <v>230</v>
      </c>
      <c r="D382" s="72" t="s">
        <v>41</v>
      </c>
      <c r="E382" s="868">
        <v>29200000000</v>
      </c>
      <c r="F382" s="854">
        <v>0</v>
      </c>
      <c r="G382" s="865"/>
      <c r="H382" s="854">
        <v>0</v>
      </c>
      <c r="I382" s="854">
        <v>100000</v>
      </c>
      <c r="J382" s="854">
        <v>0</v>
      </c>
      <c r="K382" s="854">
        <v>29199900000</v>
      </c>
      <c r="L382" s="854">
        <v>0</v>
      </c>
      <c r="M382" s="866">
        <v>0</v>
      </c>
    </row>
    <row r="383" spans="1:13" ht="18.399999999999999" customHeight="1">
      <c r="A383" s="69"/>
      <c r="B383" s="70"/>
      <c r="C383" s="71" t="s">
        <v>4</v>
      </c>
      <c r="D383" s="80" t="s">
        <v>42</v>
      </c>
      <c r="E383" s="864">
        <v>28082101163</v>
      </c>
      <c r="F383" s="864">
        <v>0</v>
      </c>
      <c r="G383" s="864"/>
      <c r="H383" s="864">
        <v>0</v>
      </c>
      <c r="I383" s="864">
        <v>107000</v>
      </c>
      <c r="J383" s="864">
        <v>0</v>
      </c>
      <c r="K383" s="864">
        <v>28081994163</v>
      </c>
      <c r="L383" s="864">
        <v>0</v>
      </c>
      <c r="M383" s="867">
        <v>0</v>
      </c>
    </row>
    <row r="384" spans="1:13" ht="18.399999999999999" customHeight="1">
      <c r="A384" s="74"/>
      <c r="B384" s="70"/>
      <c r="C384" s="71" t="s">
        <v>4</v>
      </c>
      <c r="D384" s="80" t="s">
        <v>43</v>
      </c>
      <c r="E384" s="864">
        <v>26414092477.260002</v>
      </c>
      <c r="F384" s="864">
        <v>0</v>
      </c>
      <c r="G384" s="864"/>
      <c r="H384" s="864">
        <v>0</v>
      </c>
      <c r="I384" s="864">
        <v>106266.04</v>
      </c>
      <c r="J384" s="864">
        <v>0</v>
      </c>
      <c r="K384" s="864">
        <v>26413986211.220001</v>
      </c>
      <c r="L384" s="864">
        <v>0</v>
      </c>
      <c r="M384" s="867">
        <v>0</v>
      </c>
    </row>
    <row r="385" spans="1:13" ht="18.399999999999999" customHeight="1">
      <c r="A385" s="74"/>
      <c r="B385" s="70"/>
      <c r="C385" s="71" t="s">
        <v>4</v>
      </c>
      <c r="D385" s="80" t="s">
        <v>44</v>
      </c>
      <c r="E385" s="259">
        <v>0.90459220812534258</v>
      </c>
      <c r="F385" s="259">
        <v>0</v>
      </c>
      <c r="G385" s="259"/>
      <c r="H385" s="259">
        <v>0</v>
      </c>
      <c r="I385" s="259">
        <v>1.0626603999999999</v>
      </c>
      <c r="J385" s="259">
        <v>0</v>
      </c>
      <c r="K385" s="259">
        <v>0.90459166679406444</v>
      </c>
      <c r="L385" s="259">
        <v>0</v>
      </c>
      <c r="M385" s="359">
        <v>0</v>
      </c>
    </row>
    <row r="386" spans="1:13" ht="18.399999999999999" customHeight="1">
      <c r="A386" s="76"/>
      <c r="B386" s="77"/>
      <c r="C386" s="78" t="s">
        <v>4</v>
      </c>
      <c r="D386" s="82" t="s">
        <v>45</v>
      </c>
      <c r="E386" s="260">
        <v>0.94060242586342835</v>
      </c>
      <c r="F386" s="260">
        <v>0</v>
      </c>
      <c r="G386" s="260"/>
      <c r="H386" s="260">
        <v>0</v>
      </c>
      <c r="I386" s="260">
        <v>0.99314056074766344</v>
      </c>
      <c r="J386" s="260">
        <v>0</v>
      </c>
      <c r="K386" s="260">
        <v>0.9406022256789115</v>
      </c>
      <c r="L386" s="260">
        <v>0</v>
      </c>
      <c r="M386" s="360">
        <v>0</v>
      </c>
    </row>
    <row r="387" spans="1:13" ht="18.399999999999999" customHeight="1">
      <c r="A387" s="69" t="s">
        <v>209</v>
      </c>
      <c r="B387" s="70" t="s">
        <v>47</v>
      </c>
      <c r="C387" s="71" t="s">
        <v>210</v>
      </c>
      <c r="D387" s="80" t="s">
        <v>41</v>
      </c>
      <c r="E387" s="864">
        <v>129529000</v>
      </c>
      <c r="F387" s="854">
        <v>0</v>
      </c>
      <c r="G387" s="865"/>
      <c r="H387" s="854">
        <v>120000</v>
      </c>
      <c r="I387" s="854">
        <v>124769000</v>
      </c>
      <c r="J387" s="854">
        <v>4640000</v>
      </c>
      <c r="K387" s="854">
        <v>0</v>
      </c>
      <c r="L387" s="854">
        <v>0</v>
      </c>
      <c r="M387" s="866">
        <v>0</v>
      </c>
    </row>
    <row r="388" spans="1:13" ht="18.399999999999999" customHeight="1">
      <c r="A388" s="74"/>
      <c r="B388" s="70"/>
      <c r="C388" s="71" t="s">
        <v>4</v>
      </c>
      <c r="D388" s="80" t="s">
        <v>42</v>
      </c>
      <c r="E388" s="864">
        <v>129529000</v>
      </c>
      <c r="F388" s="864">
        <v>0</v>
      </c>
      <c r="G388" s="864"/>
      <c r="H388" s="864">
        <v>180372</v>
      </c>
      <c r="I388" s="864">
        <v>124859019</v>
      </c>
      <c r="J388" s="864">
        <v>1854309</v>
      </c>
      <c r="K388" s="864">
        <v>0</v>
      </c>
      <c r="L388" s="864">
        <v>0</v>
      </c>
      <c r="M388" s="867">
        <v>2635300</v>
      </c>
    </row>
    <row r="389" spans="1:13" ht="18.399999999999999" customHeight="1">
      <c r="A389" s="74"/>
      <c r="B389" s="70"/>
      <c r="C389" s="71" t="s">
        <v>4</v>
      </c>
      <c r="D389" s="80" t="s">
        <v>43</v>
      </c>
      <c r="E389" s="864">
        <v>116264418.34</v>
      </c>
      <c r="F389" s="864">
        <v>0</v>
      </c>
      <c r="G389" s="864"/>
      <c r="H389" s="864">
        <v>151494.63</v>
      </c>
      <c r="I389" s="864">
        <v>112536049.13000001</v>
      </c>
      <c r="J389" s="864">
        <v>1491827.53</v>
      </c>
      <c r="K389" s="864">
        <v>0</v>
      </c>
      <c r="L389" s="864">
        <v>0</v>
      </c>
      <c r="M389" s="867">
        <v>2085047.05</v>
      </c>
    </row>
    <row r="390" spans="1:13" ht="18.399999999999999" customHeight="1">
      <c r="A390" s="74"/>
      <c r="B390" s="70"/>
      <c r="C390" s="71" t="s">
        <v>4</v>
      </c>
      <c r="D390" s="80" t="s">
        <v>44</v>
      </c>
      <c r="E390" s="259">
        <v>0.89759373067035186</v>
      </c>
      <c r="F390" s="259">
        <v>0</v>
      </c>
      <c r="G390" s="259"/>
      <c r="H390" s="259">
        <v>1.2624552500000001</v>
      </c>
      <c r="I390" s="259">
        <v>0.90195520626117076</v>
      </c>
      <c r="J390" s="259">
        <v>0.32151455387931033</v>
      </c>
      <c r="K390" s="259">
        <v>0</v>
      </c>
      <c r="L390" s="259">
        <v>0</v>
      </c>
      <c r="M390" s="359">
        <v>0</v>
      </c>
    </row>
    <row r="391" spans="1:13" ht="18.399999999999999" customHeight="1">
      <c r="A391" s="76"/>
      <c r="B391" s="77"/>
      <c r="C391" s="78" t="s">
        <v>4</v>
      </c>
      <c r="D391" s="82" t="s">
        <v>45</v>
      </c>
      <c r="E391" s="260">
        <v>0.89759373067035186</v>
      </c>
      <c r="F391" s="260">
        <v>0</v>
      </c>
      <c r="G391" s="260"/>
      <c r="H391" s="260">
        <v>0.83990103785509951</v>
      </c>
      <c r="I391" s="260">
        <v>0.90130492800043549</v>
      </c>
      <c r="J391" s="260">
        <v>0.8045193816133126</v>
      </c>
      <c r="K391" s="260">
        <v>0</v>
      </c>
      <c r="L391" s="260">
        <v>0</v>
      </c>
      <c r="M391" s="360">
        <v>0.79119912343945664</v>
      </c>
    </row>
    <row r="392" spans="1:13" ht="18" customHeight="1">
      <c r="A392" s="69" t="s">
        <v>211</v>
      </c>
      <c r="B392" s="70" t="s">
        <v>47</v>
      </c>
      <c r="C392" s="71" t="s">
        <v>212</v>
      </c>
      <c r="D392" s="80" t="s">
        <v>41</v>
      </c>
      <c r="E392" s="864">
        <v>237500000</v>
      </c>
      <c r="F392" s="854">
        <v>0</v>
      </c>
      <c r="G392" s="865"/>
      <c r="H392" s="854">
        <v>0</v>
      </c>
      <c r="I392" s="854">
        <v>237500000</v>
      </c>
      <c r="J392" s="854">
        <v>0</v>
      </c>
      <c r="K392" s="854">
        <v>0</v>
      </c>
      <c r="L392" s="854">
        <v>0</v>
      </c>
      <c r="M392" s="866">
        <v>0</v>
      </c>
    </row>
    <row r="393" spans="1:13" ht="18.399999999999999" customHeight="1">
      <c r="A393" s="74"/>
      <c r="B393" s="70"/>
      <c r="C393" s="71" t="s">
        <v>4</v>
      </c>
      <c r="D393" s="80" t="s">
        <v>42</v>
      </c>
      <c r="E393" s="864">
        <v>13648487.91</v>
      </c>
      <c r="F393" s="864">
        <v>0</v>
      </c>
      <c r="G393" s="864"/>
      <c r="H393" s="864">
        <v>0</v>
      </c>
      <c r="I393" s="864">
        <v>13648487.91</v>
      </c>
      <c r="J393" s="864">
        <v>0</v>
      </c>
      <c r="K393" s="864">
        <v>0</v>
      </c>
      <c r="L393" s="864">
        <v>0</v>
      </c>
      <c r="M393" s="867">
        <v>0</v>
      </c>
    </row>
    <row r="394" spans="1:13" ht="18.399999999999999" customHeight="1">
      <c r="A394" s="74"/>
      <c r="B394" s="70"/>
      <c r="C394" s="71" t="s">
        <v>4</v>
      </c>
      <c r="D394" s="80" t="s">
        <v>43</v>
      </c>
      <c r="E394" s="864">
        <v>0</v>
      </c>
      <c r="F394" s="864">
        <v>0</v>
      </c>
      <c r="G394" s="864"/>
      <c r="H394" s="864">
        <v>0</v>
      </c>
      <c r="I394" s="864">
        <v>0</v>
      </c>
      <c r="J394" s="864">
        <v>0</v>
      </c>
      <c r="K394" s="864">
        <v>0</v>
      </c>
      <c r="L394" s="864">
        <v>0</v>
      </c>
      <c r="M394" s="867">
        <v>0</v>
      </c>
    </row>
    <row r="395" spans="1:13" ht="18.399999999999999" customHeight="1">
      <c r="A395" s="74"/>
      <c r="B395" s="70"/>
      <c r="C395" s="71" t="s">
        <v>4</v>
      </c>
      <c r="D395" s="80" t="s">
        <v>44</v>
      </c>
      <c r="E395" s="259">
        <v>0</v>
      </c>
      <c r="F395" s="259">
        <v>0</v>
      </c>
      <c r="G395" s="259"/>
      <c r="H395" s="259">
        <v>0</v>
      </c>
      <c r="I395" s="259">
        <v>0</v>
      </c>
      <c r="J395" s="259">
        <v>0</v>
      </c>
      <c r="K395" s="259">
        <v>0</v>
      </c>
      <c r="L395" s="259">
        <v>0</v>
      </c>
      <c r="M395" s="359">
        <v>0</v>
      </c>
    </row>
    <row r="396" spans="1:13" ht="18.399999999999999" customHeight="1">
      <c r="A396" s="76"/>
      <c r="B396" s="77"/>
      <c r="C396" s="78" t="s">
        <v>4</v>
      </c>
      <c r="D396" s="83" t="s">
        <v>45</v>
      </c>
      <c r="E396" s="260">
        <v>0</v>
      </c>
      <c r="F396" s="260">
        <v>0</v>
      </c>
      <c r="G396" s="260"/>
      <c r="H396" s="260">
        <v>0</v>
      </c>
      <c r="I396" s="260">
        <v>0</v>
      </c>
      <c r="J396" s="260">
        <v>0</v>
      </c>
      <c r="K396" s="260">
        <v>0</v>
      </c>
      <c r="L396" s="260">
        <v>0</v>
      </c>
      <c r="M396" s="360">
        <v>0</v>
      </c>
    </row>
    <row r="397" spans="1:13" ht="18.399999999999999" customHeight="1">
      <c r="A397" s="69" t="s">
        <v>213</v>
      </c>
      <c r="B397" s="70" t="s">
        <v>47</v>
      </c>
      <c r="C397" s="71" t="s">
        <v>214</v>
      </c>
      <c r="D397" s="80" t="s">
        <v>41</v>
      </c>
      <c r="E397" s="864">
        <v>60762707000</v>
      </c>
      <c r="F397" s="854">
        <v>60762707000</v>
      </c>
      <c r="G397" s="865"/>
      <c r="H397" s="854">
        <v>0</v>
      </c>
      <c r="I397" s="854">
        <v>0</v>
      </c>
      <c r="J397" s="854">
        <v>0</v>
      </c>
      <c r="K397" s="854">
        <v>0</v>
      </c>
      <c r="L397" s="854">
        <v>0</v>
      </c>
      <c r="M397" s="866">
        <v>0</v>
      </c>
    </row>
    <row r="398" spans="1:13" ht="18.399999999999999" customHeight="1">
      <c r="A398" s="74"/>
      <c r="B398" s="70"/>
      <c r="C398" s="71" t="s">
        <v>215</v>
      </c>
      <c r="D398" s="80" t="s">
        <v>42</v>
      </c>
      <c r="E398" s="864">
        <v>61762791704</v>
      </c>
      <c r="F398" s="864">
        <v>61477929041</v>
      </c>
      <c r="G398" s="864"/>
      <c r="H398" s="864">
        <v>0</v>
      </c>
      <c r="I398" s="864">
        <v>0</v>
      </c>
      <c r="J398" s="864">
        <v>284862663</v>
      </c>
      <c r="K398" s="864">
        <v>0</v>
      </c>
      <c r="L398" s="864">
        <v>0</v>
      </c>
      <c r="M398" s="867">
        <v>0</v>
      </c>
    </row>
    <row r="399" spans="1:13" ht="18.399999999999999" customHeight="1">
      <c r="A399" s="74"/>
      <c r="B399" s="70"/>
      <c r="C399" s="71" t="s">
        <v>4</v>
      </c>
      <c r="D399" s="80" t="s">
        <v>43</v>
      </c>
      <c r="E399" s="864">
        <v>60275564634</v>
      </c>
      <c r="F399" s="864">
        <v>59990701971</v>
      </c>
      <c r="G399" s="932" t="s">
        <v>741</v>
      </c>
      <c r="H399" s="864">
        <v>0</v>
      </c>
      <c r="I399" s="864">
        <v>0</v>
      </c>
      <c r="J399" s="864">
        <v>284862663</v>
      </c>
      <c r="K399" s="864">
        <v>0</v>
      </c>
      <c r="L399" s="864">
        <v>0</v>
      </c>
      <c r="M399" s="867">
        <v>0</v>
      </c>
    </row>
    <row r="400" spans="1:13" ht="18.399999999999999" customHeight="1">
      <c r="A400" s="74"/>
      <c r="B400" s="70"/>
      <c r="C400" s="71" t="s">
        <v>4</v>
      </c>
      <c r="D400" s="80" t="s">
        <v>44</v>
      </c>
      <c r="E400" s="259">
        <v>0.99198287255371953</v>
      </c>
      <c r="F400" s="259">
        <v>0.98729475582778103</v>
      </c>
      <c r="G400" s="259"/>
      <c r="H400" s="259">
        <v>0</v>
      </c>
      <c r="I400" s="259">
        <v>0</v>
      </c>
      <c r="J400" s="259">
        <v>0</v>
      </c>
      <c r="K400" s="259">
        <v>0</v>
      </c>
      <c r="L400" s="259">
        <v>0</v>
      </c>
      <c r="M400" s="359">
        <v>0</v>
      </c>
    </row>
    <row r="401" spans="1:13" ht="18.399999999999999" customHeight="1">
      <c r="A401" s="76"/>
      <c r="B401" s="77"/>
      <c r="C401" s="78" t="s">
        <v>4</v>
      </c>
      <c r="D401" s="83" t="s">
        <v>45</v>
      </c>
      <c r="E401" s="260">
        <v>0.97592033926951394</v>
      </c>
      <c r="F401" s="260">
        <v>0.97580876432893238</v>
      </c>
      <c r="G401" s="260"/>
      <c r="H401" s="260">
        <v>0</v>
      </c>
      <c r="I401" s="260">
        <v>0</v>
      </c>
      <c r="J401" s="260">
        <v>1</v>
      </c>
      <c r="K401" s="260">
        <v>0</v>
      </c>
      <c r="L401" s="260">
        <v>0</v>
      </c>
      <c r="M401" s="360">
        <v>0</v>
      </c>
    </row>
    <row r="402" spans="1:13" ht="18.399999999999999" customHeight="1">
      <c r="A402" s="69" t="s">
        <v>216</v>
      </c>
      <c r="B402" s="70" t="s">
        <v>47</v>
      </c>
      <c r="C402" s="71" t="s">
        <v>217</v>
      </c>
      <c r="D402" s="81" t="s">
        <v>41</v>
      </c>
      <c r="E402" s="864">
        <v>29961892000</v>
      </c>
      <c r="F402" s="854">
        <v>11766410000</v>
      </c>
      <c r="G402" s="865"/>
      <c r="H402" s="854">
        <v>1192933000</v>
      </c>
      <c r="I402" s="854">
        <v>4721905000</v>
      </c>
      <c r="J402" s="854">
        <v>3785470000</v>
      </c>
      <c r="K402" s="854">
        <v>0</v>
      </c>
      <c r="L402" s="854">
        <v>3050000000</v>
      </c>
      <c r="M402" s="866">
        <v>5445174000</v>
      </c>
    </row>
    <row r="403" spans="1:13" ht="18.399999999999999" customHeight="1">
      <c r="A403" s="74"/>
      <c r="B403" s="70"/>
      <c r="C403" s="71" t="s">
        <v>4</v>
      </c>
      <c r="D403" s="80" t="s">
        <v>42</v>
      </c>
      <c r="E403" s="864">
        <v>2612933988.0799999</v>
      </c>
      <c r="F403" s="864">
        <v>36991356.239999995</v>
      </c>
      <c r="G403" s="864"/>
      <c r="H403" s="864">
        <v>0</v>
      </c>
      <c r="I403" s="864">
        <v>384576441.19</v>
      </c>
      <c r="J403" s="864">
        <v>445572990.91000003</v>
      </c>
      <c r="K403" s="864">
        <v>0</v>
      </c>
      <c r="L403" s="864">
        <v>0</v>
      </c>
      <c r="M403" s="867">
        <v>1745793199.74</v>
      </c>
    </row>
    <row r="404" spans="1:13" ht="18.399999999999999" customHeight="1">
      <c r="A404" s="74"/>
      <c r="B404" s="70"/>
      <c r="C404" s="71" t="s">
        <v>4</v>
      </c>
      <c r="D404" s="80" t="s">
        <v>43</v>
      </c>
      <c r="E404" s="864">
        <v>0</v>
      </c>
      <c r="F404" s="864">
        <v>0</v>
      </c>
      <c r="G404" s="864"/>
      <c r="H404" s="864">
        <v>0</v>
      </c>
      <c r="I404" s="864">
        <v>0</v>
      </c>
      <c r="J404" s="864">
        <v>0</v>
      </c>
      <c r="K404" s="864">
        <v>0</v>
      </c>
      <c r="L404" s="864">
        <v>0</v>
      </c>
      <c r="M404" s="867">
        <v>0</v>
      </c>
    </row>
    <row r="405" spans="1:13" ht="18.399999999999999" customHeight="1">
      <c r="A405" s="74"/>
      <c r="B405" s="70"/>
      <c r="C405" s="71" t="s">
        <v>4</v>
      </c>
      <c r="D405" s="80" t="s">
        <v>44</v>
      </c>
      <c r="E405" s="259">
        <v>0</v>
      </c>
      <c r="F405" s="259">
        <v>0</v>
      </c>
      <c r="G405" s="259"/>
      <c r="H405" s="259">
        <v>0</v>
      </c>
      <c r="I405" s="259">
        <v>0</v>
      </c>
      <c r="J405" s="259">
        <v>0</v>
      </c>
      <c r="K405" s="259">
        <v>0</v>
      </c>
      <c r="L405" s="259">
        <v>0</v>
      </c>
      <c r="M405" s="359">
        <v>0</v>
      </c>
    </row>
    <row r="406" spans="1:13" ht="18.399999999999999" customHeight="1">
      <c r="A406" s="76"/>
      <c r="B406" s="77"/>
      <c r="C406" s="78" t="s">
        <v>4</v>
      </c>
      <c r="D406" s="82" t="s">
        <v>45</v>
      </c>
      <c r="E406" s="260">
        <v>0</v>
      </c>
      <c r="F406" s="260">
        <v>0</v>
      </c>
      <c r="G406" s="260"/>
      <c r="H406" s="260">
        <v>0</v>
      </c>
      <c r="I406" s="260">
        <v>0</v>
      </c>
      <c r="J406" s="260">
        <v>0</v>
      </c>
      <c r="K406" s="260">
        <v>0</v>
      </c>
      <c r="L406" s="260">
        <v>0</v>
      </c>
      <c r="M406" s="360">
        <v>0</v>
      </c>
    </row>
    <row r="407" spans="1:13" ht="18.399999999999999" customHeight="1">
      <c r="A407" s="69" t="s">
        <v>218</v>
      </c>
      <c r="B407" s="70" t="s">
        <v>47</v>
      </c>
      <c r="C407" s="71" t="s">
        <v>219</v>
      </c>
      <c r="D407" s="81" t="s">
        <v>41</v>
      </c>
      <c r="E407" s="864">
        <v>19157223000</v>
      </c>
      <c r="F407" s="854">
        <v>0</v>
      </c>
      <c r="G407" s="865"/>
      <c r="H407" s="854">
        <v>0</v>
      </c>
      <c r="I407" s="854">
        <v>0</v>
      </c>
      <c r="J407" s="854">
        <v>0</v>
      </c>
      <c r="K407" s="854">
        <v>0</v>
      </c>
      <c r="L407" s="854">
        <v>19157223000</v>
      </c>
      <c r="M407" s="866">
        <v>0</v>
      </c>
    </row>
    <row r="408" spans="1:13" ht="18.399999999999999" customHeight="1">
      <c r="A408" s="74"/>
      <c r="B408" s="70"/>
      <c r="C408" s="71" t="s">
        <v>4</v>
      </c>
      <c r="D408" s="80" t="s">
        <v>42</v>
      </c>
      <c r="E408" s="864">
        <v>21747223000</v>
      </c>
      <c r="F408" s="864">
        <v>0</v>
      </c>
      <c r="G408" s="864"/>
      <c r="H408" s="864">
        <v>0</v>
      </c>
      <c r="I408" s="864">
        <v>0</v>
      </c>
      <c r="J408" s="864">
        <v>0</v>
      </c>
      <c r="K408" s="864">
        <v>0</v>
      </c>
      <c r="L408" s="864">
        <v>21747223000</v>
      </c>
      <c r="M408" s="867">
        <v>0</v>
      </c>
    </row>
    <row r="409" spans="1:13" ht="18.399999999999999" customHeight="1">
      <c r="A409" s="74"/>
      <c r="B409" s="70"/>
      <c r="C409" s="71" t="s">
        <v>4</v>
      </c>
      <c r="D409" s="80" t="s">
        <v>43</v>
      </c>
      <c r="E409" s="864">
        <v>20603125114.390003</v>
      </c>
      <c r="F409" s="864">
        <v>0</v>
      </c>
      <c r="G409" s="864"/>
      <c r="H409" s="864">
        <v>0</v>
      </c>
      <c r="I409" s="864">
        <v>0</v>
      </c>
      <c r="J409" s="864">
        <v>0</v>
      </c>
      <c r="K409" s="864">
        <v>0</v>
      </c>
      <c r="L409" s="864">
        <v>20603125114.390003</v>
      </c>
      <c r="M409" s="867">
        <v>0</v>
      </c>
    </row>
    <row r="410" spans="1:13" ht="18.399999999999999" customHeight="1">
      <c r="A410" s="74"/>
      <c r="B410" s="70"/>
      <c r="C410" s="71" t="s">
        <v>4</v>
      </c>
      <c r="D410" s="80" t="s">
        <v>44</v>
      </c>
      <c r="E410" s="259">
        <v>1.0754755589779377</v>
      </c>
      <c r="F410" s="259">
        <v>0</v>
      </c>
      <c r="G410" s="259"/>
      <c r="H410" s="259">
        <v>0</v>
      </c>
      <c r="I410" s="259">
        <v>0</v>
      </c>
      <c r="J410" s="259">
        <v>0</v>
      </c>
      <c r="K410" s="259">
        <v>0</v>
      </c>
      <c r="L410" s="259">
        <v>1.0754755589779377</v>
      </c>
      <c r="M410" s="359">
        <v>0</v>
      </c>
    </row>
    <row r="411" spans="1:13" ht="18.399999999999999" customHeight="1">
      <c r="A411" s="76"/>
      <c r="B411" s="77"/>
      <c r="C411" s="78" t="s">
        <v>4</v>
      </c>
      <c r="D411" s="79" t="s">
        <v>45</v>
      </c>
      <c r="E411" s="361">
        <v>0.94739108135277794</v>
      </c>
      <c r="F411" s="260">
        <v>0</v>
      </c>
      <c r="G411" s="260"/>
      <c r="H411" s="260">
        <v>0</v>
      </c>
      <c r="I411" s="260">
        <v>0</v>
      </c>
      <c r="J411" s="260">
        <v>0</v>
      </c>
      <c r="K411" s="260">
        <v>0</v>
      </c>
      <c r="L411" s="260">
        <v>0.94739108135277794</v>
      </c>
      <c r="M411" s="360">
        <v>0</v>
      </c>
    </row>
    <row r="412" spans="1:13" ht="18.399999999999999" customHeight="1">
      <c r="A412" s="69" t="s">
        <v>220</v>
      </c>
      <c r="B412" s="70" t="s">
        <v>47</v>
      </c>
      <c r="C412" s="71" t="s">
        <v>221</v>
      </c>
      <c r="D412" s="72" t="s">
        <v>41</v>
      </c>
      <c r="E412" s="868">
        <v>49371632000</v>
      </c>
      <c r="F412" s="854">
        <v>44969090000</v>
      </c>
      <c r="G412" s="865"/>
      <c r="H412" s="854">
        <v>29382000</v>
      </c>
      <c r="I412" s="854">
        <v>3924839000</v>
      </c>
      <c r="J412" s="854">
        <v>177114000</v>
      </c>
      <c r="K412" s="854">
        <v>0</v>
      </c>
      <c r="L412" s="854">
        <v>0</v>
      </c>
      <c r="M412" s="866">
        <v>271207000</v>
      </c>
    </row>
    <row r="413" spans="1:13" ht="18.399999999999999" customHeight="1">
      <c r="A413" s="74"/>
      <c r="B413" s="70"/>
      <c r="C413" s="71" t="s">
        <v>4</v>
      </c>
      <c r="D413" s="80" t="s">
        <v>42</v>
      </c>
      <c r="E413" s="864">
        <v>65501722790.220009</v>
      </c>
      <c r="F413" s="864">
        <v>59492438761.630005</v>
      </c>
      <c r="G413" s="864"/>
      <c r="H413" s="864">
        <v>43079862.68</v>
      </c>
      <c r="I413" s="864">
        <v>4573872830.5800037</v>
      </c>
      <c r="J413" s="864">
        <v>997866595.17000008</v>
      </c>
      <c r="K413" s="864">
        <v>0</v>
      </c>
      <c r="L413" s="864">
        <v>0</v>
      </c>
      <c r="M413" s="867">
        <v>394464740.15999991</v>
      </c>
    </row>
    <row r="414" spans="1:13" ht="18.399999999999999" customHeight="1">
      <c r="A414" s="74"/>
      <c r="B414" s="70"/>
      <c r="C414" s="71" t="s">
        <v>4</v>
      </c>
      <c r="D414" s="80" t="s">
        <v>43</v>
      </c>
      <c r="E414" s="864">
        <v>60664936429.410027</v>
      </c>
      <c r="F414" s="864">
        <v>55896581044.570015</v>
      </c>
      <c r="G414" s="864"/>
      <c r="H414" s="864">
        <v>37522320.189999975</v>
      </c>
      <c r="I414" s="864">
        <v>3851659209.8800125</v>
      </c>
      <c r="J414" s="864">
        <v>630465469.38000035</v>
      </c>
      <c r="K414" s="864">
        <v>0</v>
      </c>
      <c r="L414" s="864">
        <v>0</v>
      </c>
      <c r="M414" s="867">
        <v>248708385.38999975</v>
      </c>
    </row>
    <row r="415" spans="1:13" ht="18.399999999999999" customHeight="1">
      <c r="A415" s="74"/>
      <c r="B415" s="70"/>
      <c r="C415" s="71" t="s">
        <v>4</v>
      </c>
      <c r="D415" s="80" t="s">
        <v>44</v>
      </c>
      <c r="E415" s="259">
        <v>1.2287407560157222</v>
      </c>
      <c r="F415" s="259">
        <v>1.2430000483569941</v>
      </c>
      <c r="G415" s="259"/>
      <c r="H415" s="259">
        <v>1.2770512623374848</v>
      </c>
      <c r="I415" s="259">
        <v>0.98135470267188352</v>
      </c>
      <c r="J415" s="259">
        <v>3.559659142586133</v>
      </c>
      <c r="K415" s="259">
        <v>0</v>
      </c>
      <c r="L415" s="259">
        <v>0</v>
      </c>
      <c r="M415" s="359">
        <v>0.91704264782988543</v>
      </c>
    </row>
    <row r="416" spans="1:13" ht="18.399999999999999" customHeight="1">
      <c r="A416" s="76"/>
      <c r="B416" s="77"/>
      <c r="C416" s="78" t="s">
        <v>4</v>
      </c>
      <c r="D416" s="82" t="s">
        <v>45</v>
      </c>
      <c r="E416" s="260">
        <v>0.92615787562869789</v>
      </c>
      <c r="F416" s="260">
        <v>0.93955773553900501</v>
      </c>
      <c r="G416" s="260"/>
      <c r="H416" s="260">
        <v>0.87099442420971007</v>
      </c>
      <c r="I416" s="260">
        <v>0.84210019660550794</v>
      </c>
      <c r="J416" s="260">
        <v>0.63181338310317126</v>
      </c>
      <c r="K416" s="260">
        <v>0</v>
      </c>
      <c r="L416" s="260">
        <v>0</v>
      </c>
      <c r="M416" s="360">
        <v>0.63049585950095433</v>
      </c>
    </row>
    <row r="417" spans="1:13" ht="18.399999999999999" customHeight="1">
      <c r="A417" s="69" t="s">
        <v>222</v>
      </c>
      <c r="B417" s="70" t="s">
        <v>47</v>
      </c>
      <c r="C417" s="71" t="s">
        <v>223</v>
      </c>
      <c r="D417" s="80" t="s">
        <v>41</v>
      </c>
      <c r="E417" s="864">
        <v>131150000</v>
      </c>
      <c r="F417" s="854">
        <v>0</v>
      </c>
      <c r="G417" s="865"/>
      <c r="H417" s="854">
        <v>146000</v>
      </c>
      <c r="I417" s="854">
        <v>128923000</v>
      </c>
      <c r="J417" s="854">
        <v>2081000</v>
      </c>
      <c r="K417" s="854">
        <v>0</v>
      </c>
      <c r="L417" s="854">
        <v>0</v>
      </c>
      <c r="M417" s="866">
        <v>0</v>
      </c>
    </row>
    <row r="418" spans="1:13" ht="17.25" customHeight="1">
      <c r="A418" s="74"/>
      <c r="B418" s="70"/>
      <c r="C418" s="71" t="s">
        <v>224</v>
      </c>
      <c r="D418" s="80" t="s">
        <v>42</v>
      </c>
      <c r="E418" s="864">
        <v>136137810.63000003</v>
      </c>
      <c r="F418" s="864">
        <v>0</v>
      </c>
      <c r="G418" s="864"/>
      <c r="H418" s="864">
        <v>165305.29999999999</v>
      </c>
      <c r="I418" s="864">
        <v>134432166.84</v>
      </c>
      <c r="J418" s="864">
        <v>1540338.49</v>
      </c>
      <c r="K418" s="864">
        <v>0</v>
      </c>
      <c r="L418" s="864">
        <v>0</v>
      </c>
      <c r="M418" s="867">
        <v>0</v>
      </c>
    </row>
    <row r="419" spans="1:13" ht="18" customHeight="1">
      <c r="A419" s="74"/>
      <c r="B419" s="70"/>
      <c r="C419" s="71" t="s">
        <v>4</v>
      </c>
      <c r="D419" s="80" t="s">
        <v>43</v>
      </c>
      <c r="E419" s="864">
        <v>120356745.42999993</v>
      </c>
      <c r="F419" s="864">
        <v>0</v>
      </c>
      <c r="G419" s="864"/>
      <c r="H419" s="864">
        <v>104209.91999999998</v>
      </c>
      <c r="I419" s="864">
        <v>119352154.30999993</v>
      </c>
      <c r="J419" s="864">
        <v>900381.2</v>
      </c>
      <c r="K419" s="864">
        <v>0</v>
      </c>
      <c r="L419" s="864">
        <v>0</v>
      </c>
      <c r="M419" s="867">
        <v>0</v>
      </c>
    </row>
    <row r="420" spans="1:13" ht="18.399999999999999" customHeight="1">
      <c r="A420" s="74"/>
      <c r="B420" s="70"/>
      <c r="C420" s="71" t="s">
        <v>4</v>
      </c>
      <c r="D420" s="80" t="s">
        <v>44</v>
      </c>
      <c r="E420" s="259">
        <v>0.91770297697293124</v>
      </c>
      <c r="F420" s="259">
        <v>0</v>
      </c>
      <c r="G420" s="259"/>
      <c r="H420" s="259">
        <v>0.71376657534246568</v>
      </c>
      <c r="I420" s="259">
        <v>0.92576308579539668</v>
      </c>
      <c r="J420" s="259">
        <v>0.43266756367131187</v>
      </c>
      <c r="K420" s="259">
        <v>0</v>
      </c>
      <c r="L420" s="259">
        <v>0</v>
      </c>
      <c r="M420" s="359">
        <v>0</v>
      </c>
    </row>
    <row r="421" spans="1:13" ht="18.399999999999999" customHeight="1">
      <c r="A421" s="76"/>
      <c r="B421" s="77"/>
      <c r="C421" s="78" t="s">
        <v>4</v>
      </c>
      <c r="D421" s="82" t="s">
        <v>45</v>
      </c>
      <c r="E421" s="260">
        <v>0.88408021895628686</v>
      </c>
      <c r="F421" s="260">
        <v>0</v>
      </c>
      <c r="G421" s="260"/>
      <c r="H421" s="260">
        <v>0.63040882536736564</v>
      </c>
      <c r="I421" s="260">
        <v>0.88782437355228994</v>
      </c>
      <c r="J421" s="260">
        <v>0.58453463692905572</v>
      </c>
      <c r="K421" s="260">
        <v>0</v>
      </c>
      <c r="L421" s="260">
        <v>0</v>
      </c>
      <c r="M421" s="360">
        <v>0</v>
      </c>
    </row>
    <row r="422" spans="1:13" ht="18.399999999999999" hidden="1" customHeight="1">
      <c r="A422" s="256" t="s">
        <v>225</v>
      </c>
      <c r="B422" s="89" t="s">
        <v>47</v>
      </c>
      <c r="C422" s="257" t="s">
        <v>444</v>
      </c>
      <c r="D422" s="80" t="s">
        <v>41</v>
      </c>
      <c r="E422" s="864">
        <v>0</v>
      </c>
      <c r="F422" s="854">
        <v>0</v>
      </c>
      <c r="G422" s="865"/>
      <c r="H422" s="854">
        <v>0</v>
      </c>
      <c r="I422" s="854">
        <v>0</v>
      </c>
      <c r="J422" s="854">
        <v>0</v>
      </c>
      <c r="K422" s="854">
        <v>0</v>
      </c>
      <c r="L422" s="854">
        <v>0</v>
      </c>
      <c r="M422" s="866">
        <v>0</v>
      </c>
    </row>
    <row r="423" spans="1:13" ht="18.399999999999999" hidden="1" customHeight="1">
      <c r="A423" s="74"/>
      <c r="B423" s="70"/>
      <c r="C423" s="71" t="s">
        <v>226</v>
      </c>
      <c r="D423" s="80" t="s">
        <v>42</v>
      </c>
      <c r="E423" s="864">
        <v>0</v>
      </c>
      <c r="F423" s="864">
        <v>0</v>
      </c>
      <c r="G423" s="864"/>
      <c r="H423" s="864">
        <v>0</v>
      </c>
      <c r="I423" s="864">
        <v>0</v>
      </c>
      <c r="J423" s="864">
        <v>0</v>
      </c>
      <c r="K423" s="864">
        <v>0</v>
      </c>
      <c r="L423" s="864">
        <v>0</v>
      </c>
      <c r="M423" s="867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43</v>
      </c>
      <c r="E424" s="864">
        <v>0</v>
      </c>
      <c r="F424" s="864">
        <v>0</v>
      </c>
      <c r="G424" s="864"/>
      <c r="H424" s="864">
        <v>0</v>
      </c>
      <c r="I424" s="864">
        <v>0</v>
      </c>
      <c r="J424" s="864">
        <v>0</v>
      </c>
      <c r="K424" s="864">
        <v>0</v>
      </c>
      <c r="L424" s="864">
        <v>0</v>
      </c>
      <c r="M424" s="867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44</v>
      </c>
      <c r="E425" s="259">
        <v>0</v>
      </c>
      <c r="F425" s="259">
        <v>0</v>
      </c>
      <c r="G425" s="259"/>
      <c r="H425" s="259">
        <v>0</v>
      </c>
      <c r="I425" s="259">
        <v>0</v>
      </c>
      <c r="J425" s="259">
        <v>0</v>
      </c>
      <c r="K425" s="259">
        <v>0</v>
      </c>
      <c r="L425" s="259">
        <v>0</v>
      </c>
      <c r="M425" s="359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45</v>
      </c>
      <c r="E426" s="260">
        <v>0</v>
      </c>
      <c r="F426" s="260">
        <v>0</v>
      </c>
      <c r="G426" s="260"/>
      <c r="H426" s="260">
        <v>0</v>
      </c>
      <c r="I426" s="260">
        <v>0</v>
      </c>
      <c r="J426" s="260">
        <v>0</v>
      </c>
      <c r="K426" s="260">
        <v>0</v>
      </c>
      <c r="L426" s="260">
        <v>0</v>
      </c>
      <c r="M426" s="360">
        <v>0</v>
      </c>
    </row>
    <row r="427" spans="1:13" ht="18.399999999999999" customHeight="1">
      <c r="A427" s="69" t="s">
        <v>227</v>
      </c>
      <c r="B427" s="70" t="s">
        <v>47</v>
      </c>
      <c r="C427" s="71" t="s">
        <v>228</v>
      </c>
      <c r="D427" s="80" t="s">
        <v>41</v>
      </c>
      <c r="E427" s="864">
        <v>2625431000</v>
      </c>
      <c r="F427" s="854">
        <v>0</v>
      </c>
      <c r="G427" s="865"/>
      <c r="H427" s="854">
        <v>372387000</v>
      </c>
      <c r="I427" s="854">
        <v>2179933000</v>
      </c>
      <c r="J427" s="854">
        <v>72436000</v>
      </c>
      <c r="K427" s="854">
        <v>0</v>
      </c>
      <c r="L427" s="854">
        <v>0</v>
      </c>
      <c r="M427" s="866">
        <v>675000</v>
      </c>
    </row>
    <row r="428" spans="1:13" ht="18" customHeight="1">
      <c r="A428" s="74"/>
      <c r="B428" s="70"/>
      <c r="C428" s="71" t="s">
        <v>229</v>
      </c>
      <c r="D428" s="80" t="s">
        <v>42</v>
      </c>
      <c r="E428" s="864">
        <v>2650699783</v>
      </c>
      <c r="F428" s="864">
        <v>0</v>
      </c>
      <c r="G428" s="864"/>
      <c r="H428" s="864">
        <v>361121065</v>
      </c>
      <c r="I428" s="864">
        <v>2181145397</v>
      </c>
      <c r="J428" s="864">
        <v>98120345</v>
      </c>
      <c r="K428" s="864">
        <v>0</v>
      </c>
      <c r="L428" s="864">
        <v>0</v>
      </c>
      <c r="M428" s="867">
        <v>10312976</v>
      </c>
    </row>
    <row r="429" spans="1:13" ht="18" customHeight="1">
      <c r="A429" s="74"/>
      <c r="B429" s="70"/>
      <c r="C429" s="71" t="s">
        <v>4</v>
      </c>
      <c r="D429" s="80" t="s">
        <v>43</v>
      </c>
      <c r="E429" s="864">
        <v>2363075894.0299997</v>
      </c>
      <c r="F429" s="864">
        <v>0</v>
      </c>
      <c r="G429" s="864"/>
      <c r="H429" s="864">
        <v>326675270.56999993</v>
      </c>
      <c r="I429" s="864">
        <v>1962656053.3799996</v>
      </c>
      <c r="J429" s="864">
        <v>64092103.189999998</v>
      </c>
      <c r="K429" s="864">
        <v>0</v>
      </c>
      <c r="L429" s="864">
        <v>0</v>
      </c>
      <c r="M429" s="867">
        <v>9652466.8900000025</v>
      </c>
    </row>
    <row r="430" spans="1:13" ht="18" customHeight="1">
      <c r="A430" s="74"/>
      <c r="B430" s="70"/>
      <c r="C430" s="71" t="s">
        <v>4</v>
      </c>
      <c r="D430" s="80" t="s">
        <v>44</v>
      </c>
      <c r="E430" s="259">
        <v>0.90007160501647143</v>
      </c>
      <c r="F430" s="259">
        <v>0</v>
      </c>
      <c r="G430" s="259"/>
      <c r="H430" s="259">
        <v>0.87724670992811227</v>
      </c>
      <c r="I430" s="259">
        <v>0.90032861256745034</v>
      </c>
      <c r="J430" s="259">
        <v>0.88481008324589983</v>
      </c>
      <c r="K430" s="259">
        <v>0</v>
      </c>
      <c r="L430" s="259">
        <v>0</v>
      </c>
      <c r="M430" s="359" t="s">
        <v>760</v>
      </c>
    </row>
    <row r="431" spans="1:13" ht="18.399999999999999" customHeight="1">
      <c r="A431" s="76"/>
      <c r="B431" s="77"/>
      <c r="C431" s="78" t="s">
        <v>4</v>
      </c>
      <c r="D431" s="79" t="s">
        <v>45</v>
      </c>
      <c r="E431" s="361">
        <v>0.89149133718776918</v>
      </c>
      <c r="F431" s="260">
        <v>0</v>
      </c>
      <c r="G431" s="260"/>
      <c r="H431" s="260">
        <v>0.904614275464656</v>
      </c>
      <c r="I431" s="260">
        <v>0.89982816188204795</v>
      </c>
      <c r="J431" s="260">
        <v>0.65319891802255692</v>
      </c>
      <c r="K431" s="260">
        <v>0</v>
      </c>
      <c r="L431" s="260">
        <v>0</v>
      </c>
      <c r="M431" s="360">
        <v>0.93595358798469064</v>
      </c>
    </row>
    <row r="432" spans="1:13" s="828" customFormat="1" ht="23.25" customHeight="1">
      <c r="A432" s="1626" t="s">
        <v>790</v>
      </c>
      <c r="B432" s="1627"/>
      <c r="C432" s="1627"/>
      <c r="D432" s="1628"/>
      <c r="E432" s="1628"/>
      <c r="F432" s="1628"/>
      <c r="G432" s="829"/>
      <c r="H432" s="829"/>
      <c r="I432" s="829"/>
      <c r="J432" s="829"/>
      <c r="K432" s="829"/>
      <c r="L432" s="829"/>
      <c r="M432" s="829"/>
    </row>
    <row r="433" spans="1:13" ht="23.25" customHeight="1">
      <c r="A433" s="1621" t="s">
        <v>770</v>
      </c>
      <c r="B433" s="1621"/>
      <c r="C433" s="1621"/>
      <c r="D433" s="1621"/>
      <c r="E433" s="1621"/>
      <c r="F433" s="1621"/>
      <c r="G433" s="1621"/>
      <c r="H433" s="1621"/>
      <c r="I433" s="1621"/>
      <c r="J433" s="1621"/>
      <c r="K433" s="1621"/>
      <c r="L433" s="1621"/>
      <c r="M433" s="1621"/>
    </row>
    <row r="442" spans="1:13">
      <c r="I442" s="1624"/>
    </row>
    <row r="443" spans="1:13">
      <c r="I443" s="1624"/>
    </row>
    <row r="445" spans="1:13">
      <c r="F445" s="1625" t="s">
        <v>4</v>
      </c>
    </row>
    <row r="446" spans="1:13">
      <c r="F446" s="1625"/>
    </row>
  </sheetData>
  <mergeCells count="5">
    <mergeCell ref="A433:M433"/>
    <mergeCell ref="F11:G11"/>
    <mergeCell ref="I442:I443"/>
    <mergeCell ref="F445:F446"/>
    <mergeCell ref="A432:F432"/>
  </mergeCells>
  <phoneticPr fontId="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34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6" max="12" man="1"/>
    <brk id="256" max="12" man="1"/>
    <brk id="286" max="12" man="1"/>
    <brk id="316" max="12" man="1"/>
    <brk id="346" max="12" man="1"/>
    <brk id="381" max="12" man="1"/>
    <brk id="41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76" transitionEvaluation="1"/>
  <dimension ref="A1:L191"/>
  <sheetViews>
    <sheetView showGridLines="0" view="pageBreakPreview" topLeftCell="A76" zoomScale="60" zoomScaleNormal="70" workbookViewId="0">
      <selection activeCell="C119" sqref="C119"/>
    </sheetView>
  </sheetViews>
  <sheetFormatPr defaultColWidth="16.28515625" defaultRowHeight="15"/>
  <cols>
    <col min="1" max="1" width="5.1406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5" t="s">
        <v>445</v>
      </c>
      <c r="B1" s="135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7" t="s">
        <v>446</v>
      </c>
      <c r="B2" s="197"/>
      <c r="C2" s="197"/>
      <c r="D2" s="197"/>
      <c r="E2" s="197"/>
      <c r="F2" s="197"/>
      <c r="G2" s="198"/>
      <c r="H2" s="198"/>
      <c r="I2" s="198"/>
      <c r="J2" s="198"/>
      <c r="K2" s="198"/>
      <c r="L2" s="198"/>
    </row>
    <row r="3" spans="1:12" ht="15" customHeight="1">
      <c r="A3" s="197"/>
      <c r="B3" s="197"/>
      <c r="C3" s="197"/>
      <c r="D3" s="197"/>
      <c r="E3" s="197"/>
      <c r="F3" s="197"/>
      <c r="G3" s="198"/>
      <c r="H3" s="198"/>
      <c r="I3" s="198"/>
      <c r="J3" s="198"/>
      <c r="K3" s="198"/>
      <c r="L3" s="198"/>
    </row>
    <row r="4" spans="1:12" ht="15.2" customHeight="1">
      <c r="A4" s="21"/>
      <c r="B4" s="199"/>
      <c r="C4" s="199"/>
      <c r="D4" s="21"/>
      <c r="E4" s="21"/>
      <c r="F4" s="21"/>
      <c r="G4" s="21"/>
      <c r="H4" s="21"/>
      <c r="I4" s="21"/>
      <c r="J4" s="135"/>
      <c r="K4" s="135"/>
      <c r="L4" s="200" t="s">
        <v>2</v>
      </c>
    </row>
    <row r="5" spans="1:12" ht="15.95" customHeight="1">
      <c r="A5" s="201" t="s">
        <v>4</v>
      </c>
      <c r="B5" s="202" t="s">
        <v>4</v>
      </c>
      <c r="C5" s="202" t="s">
        <v>3</v>
      </c>
      <c r="D5" s="203"/>
      <c r="E5" s="19" t="s">
        <v>4</v>
      </c>
      <c r="F5" s="14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4"/>
      <c r="B6" s="205"/>
      <c r="C6" s="24" t="s">
        <v>438</v>
      </c>
      <c r="D6" s="205"/>
      <c r="E6" s="151"/>
      <c r="F6" s="15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4" t="s">
        <v>4</v>
      </c>
      <c r="B7" s="205"/>
      <c r="C7" s="24" t="s">
        <v>11</v>
      </c>
      <c r="D7" s="21"/>
      <c r="E7" s="32" t="s">
        <v>12</v>
      </c>
      <c r="F7" s="15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6" t="s">
        <v>4</v>
      </c>
      <c r="B8" s="207"/>
      <c r="C8" s="24" t="s">
        <v>733</v>
      </c>
      <c r="D8" s="21"/>
      <c r="E8" s="32" t="s">
        <v>4</v>
      </c>
      <c r="F8" s="152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8" t="s">
        <v>4</v>
      </c>
      <c r="B9" s="209"/>
      <c r="C9" s="24" t="s">
        <v>26</v>
      </c>
      <c r="D9" s="21"/>
      <c r="E9" s="156" t="s">
        <v>4</v>
      </c>
      <c r="F9" s="152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4"/>
      <c r="B10" s="205"/>
      <c r="C10" s="24" t="s">
        <v>30</v>
      </c>
      <c r="D10" s="210"/>
      <c r="E10" s="44"/>
      <c r="F10" s="211"/>
      <c r="G10" s="212"/>
      <c r="H10" s="202"/>
      <c r="I10" s="213"/>
      <c r="J10" s="214"/>
      <c r="K10" s="202"/>
      <c r="L10" s="213"/>
    </row>
    <row r="11" spans="1:12" s="223" customFormat="1" ht="9.9499999999999993" customHeight="1">
      <c r="A11" s="215">
        <v>1</v>
      </c>
      <c r="B11" s="216"/>
      <c r="C11" s="216"/>
      <c r="D11" s="216"/>
      <c r="E11" s="217" t="s">
        <v>32</v>
      </c>
      <c r="F11" s="217">
        <v>3</v>
      </c>
      <c r="G11" s="218" t="s">
        <v>34</v>
      </c>
      <c r="H11" s="219" t="s">
        <v>35</v>
      </c>
      <c r="I11" s="220" t="s">
        <v>36</v>
      </c>
      <c r="J11" s="221">
        <v>7</v>
      </c>
      <c r="K11" s="219">
        <v>8</v>
      </c>
      <c r="L11" s="222">
        <v>9</v>
      </c>
    </row>
    <row r="12" spans="1:12" ht="18.95" customHeight="1">
      <c r="A12" s="224"/>
      <c r="B12" s="225"/>
      <c r="C12" s="226" t="s">
        <v>40</v>
      </c>
      <c r="D12" s="227" t="s">
        <v>41</v>
      </c>
      <c r="E12" s="869">
        <v>49371632000</v>
      </c>
      <c r="F12" s="870">
        <v>44969090000</v>
      </c>
      <c r="G12" s="870">
        <v>29382000</v>
      </c>
      <c r="H12" s="870">
        <v>3924839000</v>
      </c>
      <c r="I12" s="870">
        <v>177114000</v>
      </c>
      <c r="J12" s="870">
        <v>0</v>
      </c>
      <c r="K12" s="870">
        <v>0</v>
      </c>
      <c r="L12" s="850">
        <v>271207000</v>
      </c>
    </row>
    <row r="13" spans="1:12" ht="18.95" customHeight="1">
      <c r="A13" s="228"/>
      <c r="B13" s="229"/>
      <c r="C13" s="230"/>
      <c r="D13" s="211" t="s">
        <v>42</v>
      </c>
      <c r="E13" s="851">
        <v>65501722790.220009</v>
      </c>
      <c r="F13" s="849">
        <v>59492438761.630005</v>
      </c>
      <c r="G13" s="849">
        <v>43079862.68</v>
      </c>
      <c r="H13" s="849">
        <v>4573872830.5800009</v>
      </c>
      <c r="I13" s="849">
        <v>997866595.16999984</v>
      </c>
      <c r="J13" s="849">
        <v>0</v>
      </c>
      <c r="K13" s="849">
        <v>0</v>
      </c>
      <c r="L13" s="852">
        <v>394464740.15999997</v>
      </c>
    </row>
    <row r="14" spans="1:12" ht="18.95" customHeight="1">
      <c r="A14" s="228"/>
      <c r="B14" s="229"/>
      <c r="C14" s="169" t="s">
        <v>4</v>
      </c>
      <c r="D14" s="211" t="s">
        <v>43</v>
      </c>
      <c r="E14" s="851">
        <v>60664936429.409996</v>
      </c>
      <c r="F14" s="849">
        <v>55896581044.57</v>
      </c>
      <c r="G14" s="849">
        <v>37522320.189999998</v>
      </c>
      <c r="H14" s="849">
        <v>3851659209.8799968</v>
      </c>
      <c r="I14" s="849">
        <v>630465469.37999988</v>
      </c>
      <c r="J14" s="849">
        <v>0</v>
      </c>
      <c r="K14" s="849">
        <v>0</v>
      </c>
      <c r="L14" s="852">
        <v>248708385.39000002</v>
      </c>
    </row>
    <row r="15" spans="1:12" ht="18.95" customHeight="1">
      <c r="A15" s="228"/>
      <c r="B15" s="229"/>
      <c r="C15" s="230"/>
      <c r="D15" s="211" t="s">
        <v>44</v>
      </c>
      <c r="E15" s="362">
        <v>1.2287407560157217</v>
      </c>
      <c r="F15" s="363">
        <v>1.2430000483569936</v>
      </c>
      <c r="G15" s="363">
        <v>1.2770512623374854</v>
      </c>
      <c r="H15" s="363">
        <v>0.98135470267187952</v>
      </c>
      <c r="I15" s="363">
        <v>3.5596591425861304</v>
      </c>
      <c r="J15" s="363">
        <v>0</v>
      </c>
      <c r="K15" s="363">
        <v>0</v>
      </c>
      <c r="L15" s="364">
        <v>0.91704264782988643</v>
      </c>
    </row>
    <row r="16" spans="1:12" ht="18.95" customHeight="1">
      <c r="A16" s="231"/>
      <c r="B16" s="232"/>
      <c r="C16" s="233"/>
      <c r="D16" s="211" t="s">
        <v>45</v>
      </c>
      <c r="E16" s="365">
        <v>0.92615787562869734</v>
      </c>
      <c r="F16" s="366">
        <v>0.93955773553900479</v>
      </c>
      <c r="G16" s="366">
        <v>0.87099442420971052</v>
      </c>
      <c r="H16" s="366">
        <v>0.84210019660550506</v>
      </c>
      <c r="I16" s="366">
        <v>0.63181338310317092</v>
      </c>
      <c r="J16" s="366">
        <v>0</v>
      </c>
      <c r="K16" s="366">
        <v>0</v>
      </c>
      <c r="L16" s="367">
        <v>0.63049585950095488</v>
      </c>
    </row>
    <row r="17" spans="1:12" ht="18.95" customHeight="1">
      <c r="A17" s="234" t="s">
        <v>361</v>
      </c>
      <c r="B17" s="235" t="s">
        <v>47</v>
      </c>
      <c r="C17" s="236" t="s">
        <v>362</v>
      </c>
      <c r="D17" s="237" t="s">
        <v>41</v>
      </c>
      <c r="E17" s="853">
        <v>1120071000</v>
      </c>
      <c r="F17" s="854">
        <v>14579000</v>
      </c>
      <c r="G17" s="854">
        <v>1479000</v>
      </c>
      <c r="H17" s="854">
        <v>897390000</v>
      </c>
      <c r="I17" s="854">
        <v>7650000</v>
      </c>
      <c r="J17" s="854">
        <v>0</v>
      </c>
      <c r="K17" s="854">
        <v>0</v>
      </c>
      <c r="L17" s="866">
        <v>198973000</v>
      </c>
    </row>
    <row r="18" spans="1:12" ht="18.95" customHeight="1">
      <c r="A18" s="238"/>
      <c r="B18" s="235"/>
      <c r="C18" s="236"/>
      <c r="D18" s="239" t="s">
        <v>42</v>
      </c>
      <c r="E18" s="856">
        <v>2738343290.27</v>
      </c>
      <c r="F18" s="848">
        <v>1187954882.6400001</v>
      </c>
      <c r="G18" s="848">
        <v>2319217.09</v>
      </c>
      <c r="H18" s="848">
        <v>1270064024.5999999</v>
      </c>
      <c r="I18" s="848">
        <v>35440920.759999998</v>
      </c>
      <c r="J18" s="848">
        <v>0</v>
      </c>
      <c r="K18" s="848">
        <v>0</v>
      </c>
      <c r="L18" s="857">
        <v>242564245.18000001</v>
      </c>
    </row>
    <row r="19" spans="1:12" ht="18.95" customHeight="1">
      <c r="A19" s="238"/>
      <c r="B19" s="235"/>
      <c r="C19" s="236"/>
      <c r="D19" s="239" t="s">
        <v>43</v>
      </c>
      <c r="E19" s="856">
        <v>2361244215.599998</v>
      </c>
      <c r="F19" s="848">
        <v>1174577036.2700002</v>
      </c>
      <c r="G19" s="848">
        <v>1611542.04</v>
      </c>
      <c r="H19" s="848">
        <v>1025454924.0199978</v>
      </c>
      <c r="I19" s="848">
        <v>15055575.800000003</v>
      </c>
      <c r="J19" s="848">
        <v>0</v>
      </c>
      <c r="K19" s="848">
        <v>0</v>
      </c>
      <c r="L19" s="857">
        <v>144545137.47</v>
      </c>
    </row>
    <row r="20" spans="1:12" ht="18.95" customHeight="1">
      <c r="A20" s="238"/>
      <c r="B20" s="236"/>
      <c r="C20" s="236"/>
      <c r="D20" s="239" t="s">
        <v>44</v>
      </c>
      <c r="E20" s="368">
        <v>2.1081201241706982</v>
      </c>
      <c r="F20" s="195" t="s">
        <v>760</v>
      </c>
      <c r="G20" s="195">
        <v>1.0896159837728194</v>
      </c>
      <c r="H20" s="195">
        <v>1.1427082138423628</v>
      </c>
      <c r="I20" s="195">
        <v>1.9680491241830069</v>
      </c>
      <c r="J20" s="195">
        <v>0</v>
      </c>
      <c r="K20" s="195">
        <v>0</v>
      </c>
      <c r="L20" s="369">
        <v>0.72645603911083412</v>
      </c>
    </row>
    <row r="21" spans="1:12" s="243" customFormat="1" ht="18.95" customHeight="1">
      <c r="A21" s="240"/>
      <c r="B21" s="241"/>
      <c r="C21" s="241"/>
      <c r="D21" s="242" t="s">
        <v>45</v>
      </c>
      <c r="E21" s="370">
        <v>0.86228933530360241</v>
      </c>
      <c r="F21" s="371">
        <v>0.98873875888260154</v>
      </c>
      <c r="G21" s="371">
        <v>0.69486467952855602</v>
      </c>
      <c r="H21" s="371">
        <v>0.80740411834195491</v>
      </c>
      <c r="I21" s="371">
        <v>0.42480769339921642</v>
      </c>
      <c r="J21" s="371">
        <v>0</v>
      </c>
      <c r="K21" s="371">
        <v>0</v>
      </c>
      <c r="L21" s="372">
        <v>0.59590455041194212</v>
      </c>
    </row>
    <row r="22" spans="1:12" ht="18.95" customHeight="1">
      <c r="A22" s="234" t="s">
        <v>363</v>
      </c>
      <c r="B22" s="235" t="s">
        <v>47</v>
      </c>
      <c r="C22" s="236" t="s">
        <v>364</v>
      </c>
      <c r="D22" s="239" t="s">
        <v>41</v>
      </c>
      <c r="E22" s="853">
        <v>390000</v>
      </c>
      <c r="F22" s="854">
        <v>390000</v>
      </c>
      <c r="G22" s="854">
        <v>0</v>
      </c>
      <c r="H22" s="854">
        <v>0</v>
      </c>
      <c r="I22" s="854">
        <v>0</v>
      </c>
      <c r="J22" s="854">
        <v>0</v>
      </c>
      <c r="K22" s="854">
        <v>0</v>
      </c>
      <c r="L22" s="866">
        <v>0</v>
      </c>
    </row>
    <row r="23" spans="1:12" ht="18.95" customHeight="1">
      <c r="A23" s="234"/>
      <c r="B23" s="235"/>
      <c r="C23" s="236"/>
      <c r="D23" s="239" t="s">
        <v>42</v>
      </c>
      <c r="E23" s="856">
        <v>765020.15</v>
      </c>
      <c r="F23" s="848">
        <v>765020.15</v>
      </c>
      <c r="G23" s="848">
        <v>0</v>
      </c>
      <c r="H23" s="848">
        <v>0</v>
      </c>
      <c r="I23" s="848">
        <v>0</v>
      </c>
      <c r="J23" s="848">
        <v>0</v>
      </c>
      <c r="K23" s="848">
        <v>0</v>
      </c>
      <c r="L23" s="857">
        <v>0</v>
      </c>
    </row>
    <row r="24" spans="1:12" ht="18.95" customHeight="1">
      <c r="A24" s="234"/>
      <c r="B24" s="235"/>
      <c r="C24" s="236"/>
      <c r="D24" s="239" t="s">
        <v>43</v>
      </c>
      <c r="E24" s="856">
        <v>667208.6</v>
      </c>
      <c r="F24" s="848">
        <v>667208.6</v>
      </c>
      <c r="G24" s="848">
        <v>0</v>
      </c>
      <c r="H24" s="848">
        <v>0</v>
      </c>
      <c r="I24" s="848">
        <v>0</v>
      </c>
      <c r="J24" s="848">
        <v>0</v>
      </c>
      <c r="K24" s="848">
        <v>0</v>
      </c>
      <c r="L24" s="857">
        <v>0</v>
      </c>
    </row>
    <row r="25" spans="1:12" ht="18.95" customHeight="1">
      <c r="A25" s="234"/>
      <c r="B25" s="236"/>
      <c r="C25" s="236"/>
      <c r="D25" s="239" t="s">
        <v>44</v>
      </c>
      <c r="E25" s="368">
        <v>1.7107912820512821</v>
      </c>
      <c r="F25" s="195">
        <v>1.7107912820512821</v>
      </c>
      <c r="G25" s="195">
        <v>0</v>
      </c>
      <c r="H25" s="195">
        <v>0</v>
      </c>
      <c r="I25" s="195">
        <v>0</v>
      </c>
      <c r="J25" s="195">
        <v>0</v>
      </c>
      <c r="K25" s="195">
        <v>0</v>
      </c>
      <c r="L25" s="369">
        <v>0</v>
      </c>
    </row>
    <row r="26" spans="1:12" ht="18.95" customHeight="1">
      <c r="A26" s="240"/>
      <c r="B26" s="241"/>
      <c r="C26" s="241"/>
      <c r="D26" s="239" t="s">
        <v>45</v>
      </c>
      <c r="E26" s="370">
        <v>0.87214513238638214</v>
      </c>
      <c r="F26" s="371">
        <v>0.87214513238638214</v>
      </c>
      <c r="G26" s="371">
        <v>0</v>
      </c>
      <c r="H26" s="371">
        <v>0</v>
      </c>
      <c r="I26" s="371">
        <v>0</v>
      </c>
      <c r="J26" s="371">
        <v>0</v>
      </c>
      <c r="K26" s="371">
        <v>0</v>
      </c>
      <c r="L26" s="372">
        <v>0</v>
      </c>
    </row>
    <row r="27" spans="1:12" ht="18.95" customHeight="1">
      <c r="A27" s="234" t="s">
        <v>365</v>
      </c>
      <c r="B27" s="235" t="s">
        <v>47</v>
      </c>
      <c r="C27" s="236" t="s">
        <v>366</v>
      </c>
      <c r="D27" s="237" t="s">
        <v>41</v>
      </c>
      <c r="E27" s="853">
        <v>36093000</v>
      </c>
      <c r="F27" s="854">
        <v>205000</v>
      </c>
      <c r="G27" s="854">
        <v>863000</v>
      </c>
      <c r="H27" s="854">
        <v>22547000</v>
      </c>
      <c r="I27" s="854">
        <v>555000</v>
      </c>
      <c r="J27" s="854">
        <v>0</v>
      </c>
      <c r="K27" s="854">
        <v>0</v>
      </c>
      <c r="L27" s="866">
        <v>11923000</v>
      </c>
    </row>
    <row r="28" spans="1:12" ht="18.95" customHeight="1">
      <c r="A28" s="234"/>
      <c r="B28" s="235"/>
      <c r="C28" s="236"/>
      <c r="D28" s="239" t="s">
        <v>42</v>
      </c>
      <c r="E28" s="856">
        <v>37710940.32</v>
      </c>
      <c r="F28" s="848">
        <v>211093</v>
      </c>
      <c r="G28" s="848">
        <v>968782.86</v>
      </c>
      <c r="H28" s="848">
        <v>24027910.75</v>
      </c>
      <c r="I28" s="848">
        <v>851088.39</v>
      </c>
      <c r="J28" s="848">
        <v>0</v>
      </c>
      <c r="K28" s="848">
        <v>0</v>
      </c>
      <c r="L28" s="857">
        <v>11652065.32</v>
      </c>
    </row>
    <row r="29" spans="1:12" ht="18.95" customHeight="1">
      <c r="A29" s="234"/>
      <c r="B29" s="235"/>
      <c r="C29" s="236"/>
      <c r="D29" s="239" t="s">
        <v>43</v>
      </c>
      <c r="E29" s="856">
        <v>32072564.07</v>
      </c>
      <c r="F29" s="848">
        <v>200876</v>
      </c>
      <c r="G29" s="848">
        <v>706602.50000000012</v>
      </c>
      <c r="H29" s="848">
        <v>20723696.329999998</v>
      </c>
      <c r="I29" s="848">
        <v>668376.71</v>
      </c>
      <c r="J29" s="848">
        <v>0</v>
      </c>
      <c r="K29" s="848">
        <v>0</v>
      </c>
      <c r="L29" s="857">
        <v>9773012.5300000012</v>
      </c>
    </row>
    <row r="30" spans="1:12" ht="18.95" customHeight="1">
      <c r="A30" s="238"/>
      <c r="B30" s="236"/>
      <c r="C30" s="236"/>
      <c r="D30" s="239" t="s">
        <v>44</v>
      </c>
      <c r="E30" s="368">
        <v>0.88860898429058266</v>
      </c>
      <c r="F30" s="195">
        <v>0.97988292682926825</v>
      </c>
      <c r="G30" s="195">
        <v>0.81877462340672091</v>
      </c>
      <c r="H30" s="195">
        <v>0.91913320308688506</v>
      </c>
      <c r="I30" s="195">
        <v>1.2042823603603603</v>
      </c>
      <c r="J30" s="195">
        <v>0</v>
      </c>
      <c r="K30" s="195">
        <v>0</v>
      </c>
      <c r="L30" s="369">
        <v>0.81967730688585094</v>
      </c>
    </row>
    <row r="31" spans="1:12" ht="18.95" customHeight="1">
      <c r="A31" s="240"/>
      <c r="B31" s="241"/>
      <c r="C31" s="241"/>
      <c r="D31" s="242" t="s">
        <v>45</v>
      </c>
      <c r="E31" s="370">
        <v>0.85048433684880331</v>
      </c>
      <c r="F31" s="371">
        <v>0.95159953195984703</v>
      </c>
      <c r="G31" s="371">
        <v>0.7293713887547516</v>
      </c>
      <c r="H31" s="371">
        <v>0.86248432273704856</v>
      </c>
      <c r="I31" s="371">
        <v>0.78531997128993847</v>
      </c>
      <c r="J31" s="371">
        <v>0</v>
      </c>
      <c r="K31" s="371">
        <v>0</v>
      </c>
      <c r="L31" s="372">
        <v>0.83873650392478238</v>
      </c>
    </row>
    <row r="32" spans="1:12" ht="18.95" customHeight="1">
      <c r="A32" s="234" t="s">
        <v>367</v>
      </c>
      <c r="B32" s="235" t="s">
        <v>47</v>
      </c>
      <c r="C32" s="236" t="s">
        <v>368</v>
      </c>
      <c r="D32" s="239" t="s">
        <v>41</v>
      </c>
      <c r="E32" s="856">
        <v>666000</v>
      </c>
      <c r="F32" s="854">
        <v>666000</v>
      </c>
      <c r="G32" s="854">
        <v>0</v>
      </c>
      <c r="H32" s="854">
        <v>0</v>
      </c>
      <c r="I32" s="854">
        <v>0</v>
      </c>
      <c r="J32" s="854">
        <v>0</v>
      </c>
      <c r="K32" s="854">
        <v>0</v>
      </c>
      <c r="L32" s="866">
        <v>0</v>
      </c>
    </row>
    <row r="33" spans="1:12" ht="18.95" customHeight="1">
      <c r="A33" s="234"/>
      <c r="B33" s="235"/>
      <c r="C33" s="236"/>
      <c r="D33" s="239" t="s">
        <v>42</v>
      </c>
      <c r="E33" s="856">
        <v>693157</v>
      </c>
      <c r="F33" s="848">
        <v>693157</v>
      </c>
      <c r="G33" s="848">
        <v>0</v>
      </c>
      <c r="H33" s="848">
        <v>0</v>
      </c>
      <c r="I33" s="848">
        <v>0</v>
      </c>
      <c r="J33" s="848">
        <v>0</v>
      </c>
      <c r="K33" s="848">
        <v>0</v>
      </c>
      <c r="L33" s="857">
        <v>0</v>
      </c>
    </row>
    <row r="34" spans="1:12" ht="18.95" customHeight="1">
      <c r="A34" s="234"/>
      <c r="B34" s="235"/>
      <c r="C34" s="236"/>
      <c r="D34" s="239" t="s">
        <v>43</v>
      </c>
      <c r="E34" s="856">
        <v>662594</v>
      </c>
      <c r="F34" s="848">
        <v>662594</v>
      </c>
      <c r="G34" s="848">
        <v>0</v>
      </c>
      <c r="H34" s="848">
        <v>0</v>
      </c>
      <c r="I34" s="848">
        <v>0</v>
      </c>
      <c r="J34" s="848">
        <v>0</v>
      </c>
      <c r="K34" s="848">
        <v>0</v>
      </c>
      <c r="L34" s="857">
        <v>0</v>
      </c>
    </row>
    <row r="35" spans="1:12" ht="18.95" customHeight="1">
      <c r="A35" s="238"/>
      <c r="B35" s="236"/>
      <c r="C35" s="236"/>
      <c r="D35" s="239" t="s">
        <v>44</v>
      </c>
      <c r="E35" s="368">
        <v>0.99488588588588589</v>
      </c>
      <c r="F35" s="195">
        <v>0.99488588588588589</v>
      </c>
      <c r="G35" s="195">
        <v>0</v>
      </c>
      <c r="H35" s="195">
        <v>0</v>
      </c>
      <c r="I35" s="195">
        <v>0</v>
      </c>
      <c r="J35" s="195">
        <v>0</v>
      </c>
      <c r="K35" s="195">
        <v>0</v>
      </c>
      <c r="L35" s="369">
        <v>0</v>
      </c>
    </row>
    <row r="36" spans="1:12" ht="18.75" customHeight="1">
      <c r="A36" s="240"/>
      <c r="B36" s="241"/>
      <c r="C36" s="241"/>
      <c r="D36" s="239" t="s">
        <v>45</v>
      </c>
      <c r="E36" s="370">
        <v>0.95590753609932522</v>
      </c>
      <c r="F36" s="371">
        <v>0.95590753609932522</v>
      </c>
      <c r="G36" s="371">
        <v>0</v>
      </c>
      <c r="H36" s="371">
        <v>0</v>
      </c>
      <c r="I36" s="371">
        <v>0</v>
      </c>
      <c r="J36" s="371">
        <v>0</v>
      </c>
      <c r="K36" s="371">
        <v>0</v>
      </c>
      <c r="L36" s="372">
        <v>0</v>
      </c>
    </row>
    <row r="37" spans="1:12" ht="18.95" hidden="1" customHeight="1">
      <c r="A37" s="234" t="s">
        <v>369</v>
      </c>
      <c r="B37" s="235" t="s">
        <v>47</v>
      </c>
      <c r="C37" s="236" t="s">
        <v>370</v>
      </c>
      <c r="D37" s="237" t="s">
        <v>41</v>
      </c>
      <c r="E37" s="853">
        <v>0</v>
      </c>
      <c r="F37" s="854">
        <v>0</v>
      </c>
      <c r="G37" s="854">
        <v>0</v>
      </c>
      <c r="H37" s="854">
        <v>0</v>
      </c>
      <c r="I37" s="854">
        <v>0</v>
      </c>
      <c r="J37" s="854">
        <v>0</v>
      </c>
      <c r="K37" s="854">
        <v>0</v>
      </c>
      <c r="L37" s="866">
        <v>0</v>
      </c>
    </row>
    <row r="38" spans="1:12" ht="18.95" hidden="1" customHeight="1">
      <c r="A38" s="234"/>
      <c r="B38" s="235"/>
      <c r="C38" s="236"/>
      <c r="D38" s="239" t="s">
        <v>42</v>
      </c>
      <c r="E38" s="856">
        <v>0</v>
      </c>
      <c r="F38" s="848">
        <v>0</v>
      </c>
      <c r="G38" s="848">
        <v>0</v>
      </c>
      <c r="H38" s="848">
        <v>0</v>
      </c>
      <c r="I38" s="848">
        <v>0</v>
      </c>
      <c r="J38" s="848">
        <v>0</v>
      </c>
      <c r="K38" s="848">
        <v>0</v>
      </c>
      <c r="L38" s="857">
        <v>0</v>
      </c>
    </row>
    <row r="39" spans="1:12" ht="18.95" hidden="1" customHeight="1">
      <c r="A39" s="234"/>
      <c r="B39" s="235"/>
      <c r="C39" s="236"/>
      <c r="D39" s="239" t="s">
        <v>43</v>
      </c>
      <c r="E39" s="856">
        <v>0</v>
      </c>
      <c r="F39" s="848">
        <v>0</v>
      </c>
      <c r="G39" s="848">
        <v>0</v>
      </c>
      <c r="H39" s="848">
        <v>0</v>
      </c>
      <c r="I39" s="848">
        <v>0</v>
      </c>
      <c r="J39" s="848">
        <v>0</v>
      </c>
      <c r="K39" s="848">
        <v>0</v>
      </c>
      <c r="L39" s="857">
        <v>0</v>
      </c>
    </row>
    <row r="40" spans="1:12" ht="18.95" hidden="1" customHeight="1">
      <c r="A40" s="238"/>
      <c r="B40" s="236"/>
      <c r="C40" s="236"/>
      <c r="D40" s="239" t="s">
        <v>44</v>
      </c>
      <c r="E40" s="368">
        <v>0</v>
      </c>
      <c r="F40" s="195">
        <v>0</v>
      </c>
      <c r="G40" s="195">
        <v>0</v>
      </c>
      <c r="H40" s="195">
        <v>0</v>
      </c>
      <c r="I40" s="195">
        <v>0</v>
      </c>
      <c r="J40" s="195">
        <v>0</v>
      </c>
      <c r="K40" s="195">
        <v>0</v>
      </c>
      <c r="L40" s="369">
        <v>0</v>
      </c>
    </row>
    <row r="41" spans="1:12" ht="18.95" hidden="1" customHeight="1">
      <c r="A41" s="240"/>
      <c r="B41" s="241"/>
      <c r="C41" s="241"/>
      <c r="D41" s="245" t="s">
        <v>45</v>
      </c>
      <c r="E41" s="370">
        <v>0</v>
      </c>
      <c r="F41" s="371">
        <v>0</v>
      </c>
      <c r="G41" s="371">
        <v>0</v>
      </c>
      <c r="H41" s="371">
        <v>0</v>
      </c>
      <c r="I41" s="371">
        <v>0</v>
      </c>
      <c r="J41" s="371">
        <v>0</v>
      </c>
      <c r="K41" s="371">
        <v>0</v>
      </c>
      <c r="L41" s="372">
        <v>0</v>
      </c>
    </row>
    <row r="42" spans="1:12" ht="18.95" customHeight="1">
      <c r="A42" s="246" t="s">
        <v>371</v>
      </c>
      <c r="B42" s="247" t="s">
        <v>47</v>
      </c>
      <c r="C42" s="248" t="s">
        <v>372</v>
      </c>
      <c r="D42" s="249" t="s">
        <v>41</v>
      </c>
      <c r="E42" s="853">
        <v>0</v>
      </c>
      <c r="F42" s="854">
        <v>0</v>
      </c>
      <c r="G42" s="854">
        <v>0</v>
      </c>
      <c r="H42" s="854">
        <v>0</v>
      </c>
      <c r="I42" s="854">
        <v>0</v>
      </c>
      <c r="J42" s="854">
        <v>0</v>
      </c>
      <c r="K42" s="854">
        <v>0</v>
      </c>
      <c r="L42" s="866">
        <v>0</v>
      </c>
    </row>
    <row r="43" spans="1:12" ht="18.95" customHeight="1">
      <c r="A43" s="238"/>
      <c r="B43" s="236"/>
      <c r="C43" s="236" t="s">
        <v>373</v>
      </c>
      <c r="D43" s="239" t="s">
        <v>42</v>
      </c>
      <c r="E43" s="856">
        <v>1500000</v>
      </c>
      <c r="F43" s="848">
        <v>0</v>
      </c>
      <c r="G43" s="848">
        <v>0</v>
      </c>
      <c r="H43" s="848">
        <v>0</v>
      </c>
      <c r="I43" s="848">
        <v>1500000</v>
      </c>
      <c r="J43" s="848">
        <v>0</v>
      </c>
      <c r="K43" s="848">
        <v>0</v>
      </c>
      <c r="L43" s="857">
        <v>0</v>
      </c>
    </row>
    <row r="44" spans="1:12" ht="18.95" customHeight="1">
      <c r="A44" s="238"/>
      <c r="B44" s="236"/>
      <c r="C44" s="236"/>
      <c r="D44" s="239" t="s">
        <v>43</v>
      </c>
      <c r="E44" s="856">
        <v>0</v>
      </c>
      <c r="F44" s="848">
        <v>0</v>
      </c>
      <c r="G44" s="848">
        <v>0</v>
      </c>
      <c r="H44" s="848">
        <v>0</v>
      </c>
      <c r="I44" s="848">
        <v>0</v>
      </c>
      <c r="J44" s="848">
        <v>0</v>
      </c>
      <c r="K44" s="848">
        <v>0</v>
      </c>
      <c r="L44" s="857">
        <v>0</v>
      </c>
    </row>
    <row r="45" spans="1:12" ht="18.95" customHeight="1">
      <c r="A45" s="238"/>
      <c r="B45" s="236"/>
      <c r="C45" s="236"/>
      <c r="D45" s="239" t="s">
        <v>44</v>
      </c>
      <c r="E45" s="368">
        <v>0</v>
      </c>
      <c r="F45" s="195">
        <v>0</v>
      </c>
      <c r="G45" s="195">
        <v>0</v>
      </c>
      <c r="H45" s="195">
        <v>0</v>
      </c>
      <c r="I45" s="195">
        <v>0</v>
      </c>
      <c r="J45" s="195">
        <v>0</v>
      </c>
      <c r="K45" s="195">
        <v>0</v>
      </c>
      <c r="L45" s="369">
        <v>0</v>
      </c>
    </row>
    <row r="46" spans="1:12" ht="18.95" customHeight="1">
      <c r="A46" s="240"/>
      <c r="B46" s="241"/>
      <c r="C46" s="241"/>
      <c r="D46" s="242" t="s">
        <v>45</v>
      </c>
      <c r="E46" s="370">
        <v>0</v>
      </c>
      <c r="F46" s="371">
        <v>0</v>
      </c>
      <c r="G46" s="371">
        <v>0</v>
      </c>
      <c r="H46" s="371">
        <v>0</v>
      </c>
      <c r="I46" s="371">
        <v>0</v>
      </c>
      <c r="J46" s="371">
        <v>0</v>
      </c>
      <c r="K46" s="371">
        <v>0</v>
      </c>
      <c r="L46" s="372">
        <v>0</v>
      </c>
    </row>
    <row r="47" spans="1:12" ht="18.95" customHeight="1">
      <c r="A47" s="234" t="s">
        <v>374</v>
      </c>
      <c r="B47" s="235" t="s">
        <v>47</v>
      </c>
      <c r="C47" s="236" t="s">
        <v>375</v>
      </c>
      <c r="D47" s="250" t="s">
        <v>41</v>
      </c>
      <c r="E47" s="853">
        <v>89019000</v>
      </c>
      <c r="F47" s="854">
        <v>0</v>
      </c>
      <c r="G47" s="854">
        <v>246000</v>
      </c>
      <c r="H47" s="854">
        <v>87887000</v>
      </c>
      <c r="I47" s="854">
        <v>886000</v>
      </c>
      <c r="J47" s="854">
        <v>0</v>
      </c>
      <c r="K47" s="854">
        <v>0</v>
      </c>
      <c r="L47" s="866">
        <v>0</v>
      </c>
    </row>
    <row r="48" spans="1:12" ht="18.95" customHeight="1">
      <c r="A48" s="234"/>
      <c r="B48" s="235"/>
      <c r="C48" s="236"/>
      <c r="D48" s="239" t="s">
        <v>42</v>
      </c>
      <c r="E48" s="856">
        <v>93033752.730000004</v>
      </c>
      <c r="F48" s="848">
        <v>0</v>
      </c>
      <c r="G48" s="848">
        <v>272612</v>
      </c>
      <c r="H48" s="848">
        <v>91830305.730000004</v>
      </c>
      <c r="I48" s="848">
        <v>930835</v>
      </c>
      <c r="J48" s="848">
        <v>0</v>
      </c>
      <c r="K48" s="848">
        <v>0</v>
      </c>
      <c r="L48" s="857">
        <v>0</v>
      </c>
    </row>
    <row r="49" spans="1:12" ht="18.95" customHeight="1">
      <c r="A49" s="234"/>
      <c r="B49" s="235"/>
      <c r="C49" s="236"/>
      <c r="D49" s="239" t="s">
        <v>43</v>
      </c>
      <c r="E49" s="856">
        <v>80430270.299999997</v>
      </c>
      <c r="F49" s="848">
        <v>0</v>
      </c>
      <c r="G49" s="848">
        <v>175177.69</v>
      </c>
      <c r="H49" s="848">
        <v>79471097.640000001</v>
      </c>
      <c r="I49" s="848">
        <v>783994.97</v>
      </c>
      <c r="J49" s="848">
        <v>0</v>
      </c>
      <c r="K49" s="848">
        <v>0</v>
      </c>
      <c r="L49" s="857">
        <v>0</v>
      </c>
    </row>
    <row r="50" spans="1:12" ht="18.95" customHeight="1">
      <c r="A50" s="234"/>
      <c r="B50" s="236"/>
      <c r="C50" s="236"/>
      <c r="D50" s="239" t="s">
        <v>44</v>
      </c>
      <c r="E50" s="368">
        <v>0.90351801637852591</v>
      </c>
      <c r="F50" s="195">
        <v>0</v>
      </c>
      <c r="G50" s="195">
        <v>0.71210443089430897</v>
      </c>
      <c r="H50" s="195">
        <v>0.90424178365401031</v>
      </c>
      <c r="I50" s="195">
        <v>0.88487016930022566</v>
      </c>
      <c r="J50" s="195">
        <v>0</v>
      </c>
      <c r="K50" s="195">
        <v>0</v>
      </c>
      <c r="L50" s="369">
        <v>0</v>
      </c>
    </row>
    <row r="51" spans="1:12" ht="18.95" customHeight="1">
      <c r="A51" s="240"/>
      <c r="B51" s="241"/>
      <c r="C51" s="241"/>
      <c r="D51" s="244" t="s">
        <v>45</v>
      </c>
      <c r="E51" s="370">
        <v>0.86452785080509986</v>
      </c>
      <c r="F51" s="371">
        <v>0</v>
      </c>
      <c r="G51" s="371">
        <v>0.64258979795460214</v>
      </c>
      <c r="H51" s="371">
        <v>0.86541253465562207</v>
      </c>
      <c r="I51" s="371">
        <v>0.84224913115643474</v>
      </c>
      <c r="J51" s="371">
        <v>0</v>
      </c>
      <c r="K51" s="371">
        <v>0</v>
      </c>
      <c r="L51" s="372">
        <v>0</v>
      </c>
    </row>
    <row r="52" spans="1:12" ht="18.95" hidden="1" customHeight="1">
      <c r="A52" s="234" t="s">
        <v>376</v>
      </c>
      <c r="B52" s="235" t="s">
        <v>47</v>
      </c>
      <c r="C52" s="236" t="s">
        <v>377</v>
      </c>
      <c r="D52" s="237" t="s">
        <v>41</v>
      </c>
      <c r="E52" s="853">
        <v>0</v>
      </c>
      <c r="F52" s="854">
        <v>0</v>
      </c>
      <c r="G52" s="854">
        <v>0</v>
      </c>
      <c r="H52" s="854">
        <v>0</v>
      </c>
      <c r="I52" s="854">
        <v>0</v>
      </c>
      <c r="J52" s="854">
        <v>0</v>
      </c>
      <c r="K52" s="854">
        <v>0</v>
      </c>
      <c r="L52" s="866">
        <v>0</v>
      </c>
    </row>
    <row r="53" spans="1:12" ht="18.95" hidden="1" customHeight="1">
      <c r="A53" s="234"/>
      <c r="B53" s="235"/>
      <c r="C53" s="236"/>
      <c r="D53" s="239" t="s">
        <v>42</v>
      </c>
      <c r="E53" s="856">
        <v>0</v>
      </c>
      <c r="F53" s="848">
        <v>0</v>
      </c>
      <c r="G53" s="848">
        <v>0</v>
      </c>
      <c r="H53" s="848">
        <v>0</v>
      </c>
      <c r="I53" s="848">
        <v>0</v>
      </c>
      <c r="J53" s="848">
        <v>0</v>
      </c>
      <c r="K53" s="848">
        <v>0</v>
      </c>
      <c r="L53" s="857">
        <v>0</v>
      </c>
    </row>
    <row r="54" spans="1:12" ht="18.95" hidden="1" customHeight="1">
      <c r="A54" s="234"/>
      <c r="B54" s="235"/>
      <c r="C54" s="236"/>
      <c r="D54" s="239" t="s">
        <v>43</v>
      </c>
      <c r="E54" s="856">
        <v>0</v>
      </c>
      <c r="F54" s="848">
        <v>0</v>
      </c>
      <c r="G54" s="848">
        <v>0</v>
      </c>
      <c r="H54" s="848">
        <v>0</v>
      </c>
      <c r="I54" s="848">
        <v>0</v>
      </c>
      <c r="J54" s="848">
        <v>0</v>
      </c>
      <c r="K54" s="848">
        <v>0</v>
      </c>
      <c r="L54" s="857">
        <v>0</v>
      </c>
    </row>
    <row r="55" spans="1:12" ht="18.95" hidden="1" customHeight="1">
      <c r="A55" s="238"/>
      <c r="B55" s="236"/>
      <c r="C55" s="236"/>
      <c r="D55" s="239" t="s">
        <v>44</v>
      </c>
      <c r="E55" s="368">
        <v>0</v>
      </c>
      <c r="F55" s="195">
        <v>0</v>
      </c>
      <c r="G55" s="195">
        <v>0</v>
      </c>
      <c r="H55" s="195">
        <v>0</v>
      </c>
      <c r="I55" s="195">
        <v>0</v>
      </c>
      <c r="J55" s="195">
        <v>0</v>
      </c>
      <c r="K55" s="195">
        <v>0</v>
      </c>
      <c r="L55" s="369">
        <v>0</v>
      </c>
    </row>
    <row r="56" spans="1:12" ht="18.95" hidden="1" customHeight="1">
      <c r="A56" s="240"/>
      <c r="B56" s="241"/>
      <c r="C56" s="241"/>
      <c r="D56" s="244" t="s">
        <v>45</v>
      </c>
      <c r="E56" s="370">
        <v>0</v>
      </c>
      <c r="F56" s="371">
        <v>0</v>
      </c>
      <c r="G56" s="371">
        <v>0</v>
      </c>
      <c r="H56" s="371">
        <v>0</v>
      </c>
      <c r="I56" s="371">
        <v>0</v>
      </c>
      <c r="J56" s="371">
        <v>0</v>
      </c>
      <c r="K56" s="371">
        <v>0</v>
      </c>
      <c r="L56" s="372">
        <v>0</v>
      </c>
    </row>
    <row r="57" spans="1:12" ht="18.95" customHeight="1">
      <c r="A57" s="234" t="s">
        <v>378</v>
      </c>
      <c r="B57" s="235" t="s">
        <v>47</v>
      </c>
      <c r="C57" s="236" t="s">
        <v>379</v>
      </c>
      <c r="D57" s="239" t="s">
        <v>41</v>
      </c>
      <c r="E57" s="853">
        <v>853890000</v>
      </c>
      <c r="F57" s="854">
        <v>648906000</v>
      </c>
      <c r="G57" s="854">
        <v>2089000</v>
      </c>
      <c r="H57" s="854">
        <v>170165000</v>
      </c>
      <c r="I57" s="854">
        <v>27631000</v>
      </c>
      <c r="J57" s="854">
        <v>0</v>
      </c>
      <c r="K57" s="854">
        <v>0</v>
      </c>
      <c r="L57" s="866">
        <v>5099000</v>
      </c>
    </row>
    <row r="58" spans="1:12" ht="18.95" customHeight="1">
      <c r="A58" s="234"/>
      <c r="B58" s="235"/>
      <c r="C58" s="236"/>
      <c r="D58" s="239" t="s">
        <v>42</v>
      </c>
      <c r="E58" s="856">
        <v>1544297637.0699999</v>
      </c>
      <c r="F58" s="848">
        <v>979323543.02999997</v>
      </c>
      <c r="G58" s="848">
        <v>2147210</v>
      </c>
      <c r="H58" s="848">
        <v>195698698.99999997</v>
      </c>
      <c r="I58" s="848">
        <v>347022966.09999996</v>
      </c>
      <c r="J58" s="848">
        <v>0</v>
      </c>
      <c r="K58" s="848">
        <v>0</v>
      </c>
      <c r="L58" s="857">
        <v>20105218.939999998</v>
      </c>
    </row>
    <row r="59" spans="1:12" ht="18.95" customHeight="1">
      <c r="A59" s="234"/>
      <c r="B59" s="235"/>
      <c r="C59" s="236"/>
      <c r="D59" s="239" t="s">
        <v>43</v>
      </c>
      <c r="E59" s="856">
        <v>1291047452.8799999</v>
      </c>
      <c r="F59" s="848">
        <v>863963316.09000003</v>
      </c>
      <c r="G59" s="848">
        <v>1538480.1300000001</v>
      </c>
      <c r="H59" s="848">
        <v>155661104.82999986</v>
      </c>
      <c r="I59" s="848">
        <v>261486979.97</v>
      </c>
      <c r="J59" s="848">
        <v>0</v>
      </c>
      <c r="K59" s="848">
        <v>0</v>
      </c>
      <c r="L59" s="857">
        <v>8397571.8599999994</v>
      </c>
    </row>
    <row r="60" spans="1:12" ht="18.95" customHeight="1">
      <c r="A60" s="238"/>
      <c r="B60" s="236"/>
      <c r="C60" s="236"/>
      <c r="D60" s="239" t="s">
        <v>44</v>
      </c>
      <c r="E60" s="368">
        <v>1.5119599162421389</v>
      </c>
      <c r="F60" s="195">
        <v>1.3314152066555094</v>
      </c>
      <c r="G60" s="195">
        <v>0.73646727142173296</v>
      </c>
      <c r="H60" s="195">
        <v>0.91476569699996979</v>
      </c>
      <c r="I60" s="195">
        <v>9.463536606347942</v>
      </c>
      <c r="J60" s="195">
        <v>0</v>
      </c>
      <c r="K60" s="195">
        <v>0</v>
      </c>
      <c r="L60" s="369">
        <v>1.6469056403216316</v>
      </c>
    </row>
    <row r="61" spans="1:12" ht="18.95" customHeight="1">
      <c r="A61" s="240"/>
      <c r="B61" s="241"/>
      <c r="C61" s="241"/>
      <c r="D61" s="239" t="s">
        <v>45</v>
      </c>
      <c r="E61" s="370">
        <v>0.836009472454745</v>
      </c>
      <c r="F61" s="371">
        <v>0.88220417270570395</v>
      </c>
      <c r="G61" s="371">
        <v>0.71650193972643572</v>
      </c>
      <c r="H61" s="371">
        <v>0.79541205754259969</v>
      </c>
      <c r="I61" s="371">
        <v>0.75351491259701964</v>
      </c>
      <c r="J61" s="371">
        <v>0</v>
      </c>
      <c r="K61" s="371">
        <v>0</v>
      </c>
      <c r="L61" s="369">
        <v>0.41768119437350432</v>
      </c>
    </row>
    <row r="62" spans="1:12" ht="18.95" customHeight="1">
      <c r="A62" s="234" t="s">
        <v>380</v>
      </c>
      <c r="B62" s="235" t="s">
        <v>47</v>
      </c>
      <c r="C62" s="236" t="s">
        <v>134</v>
      </c>
      <c r="D62" s="237" t="s">
        <v>41</v>
      </c>
      <c r="E62" s="853">
        <v>2652000</v>
      </c>
      <c r="F62" s="854">
        <v>2652000</v>
      </c>
      <c r="G62" s="854">
        <v>0</v>
      </c>
      <c r="H62" s="854">
        <v>0</v>
      </c>
      <c r="I62" s="854">
        <v>0</v>
      </c>
      <c r="J62" s="854">
        <v>0</v>
      </c>
      <c r="K62" s="854">
        <v>0</v>
      </c>
      <c r="L62" s="866">
        <v>0</v>
      </c>
    </row>
    <row r="63" spans="1:12" ht="18.95" customHeight="1">
      <c r="A63" s="234"/>
      <c r="B63" s="235"/>
      <c r="C63" s="236"/>
      <c r="D63" s="239" t="s">
        <v>42</v>
      </c>
      <c r="E63" s="856">
        <v>2761878</v>
      </c>
      <c r="F63" s="848">
        <v>2761878</v>
      </c>
      <c r="G63" s="848">
        <v>0</v>
      </c>
      <c r="H63" s="848">
        <v>0</v>
      </c>
      <c r="I63" s="848">
        <v>0</v>
      </c>
      <c r="J63" s="848">
        <v>0</v>
      </c>
      <c r="K63" s="848">
        <v>0</v>
      </c>
      <c r="L63" s="857">
        <v>0</v>
      </c>
    </row>
    <row r="64" spans="1:12" ht="18.95" customHeight="1">
      <c r="A64" s="234"/>
      <c r="B64" s="235"/>
      <c r="C64" s="236"/>
      <c r="D64" s="239" t="s">
        <v>43</v>
      </c>
      <c r="E64" s="856">
        <v>2598419</v>
      </c>
      <c r="F64" s="848">
        <v>2598419</v>
      </c>
      <c r="G64" s="848">
        <v>0</v>
      </c>
      <c r="H64" s="848">
        <v>0</v>
      </c>
      <c r="I64" s="848">
        <v>0</v>
      </c>
      <c r="J64" s="848">
        <v>0</v>
      </c>
      <c r="K64" s="848">
        <v>0</v>
      </c>
      <c r="L64" s="857">
        <v>0</v>
      </c>
    </row>
    <row r="65" spans="1:12" ht="18.95" customHeight="1">
      <c r="A65" s="238"/>
      <c r="B65" s="236"/>
      <c r="C65" s="236"/>
      <c r="D65" s="239" t="s">
        <v>44</v>
      </c>
      <c r="E65" s="368">
        <v>0.9797960030165912</v>
      </c>
      <c r="F65" s="195">
        <v>0.9797960030165912</v>
      </c>
      <c r="G65" s="195">
        <v>0</v>
      </c>
      <c r="H65" s="195">
        <v>0</v>
      </c>
      <c r="I65" s="195">
        <v>0</v>
      </c>
      <c r="J65" s="195">
        <v>0</v>
      </c>
      <c r="K65" s="195">
        <v>0</v>
      </c>
      <c r="L65" s="369">
        <v>0</v>
      </c>
    </row>
    <row r="66" spans="1:12" ht="18.95" customHeight="1">
      <c r="A66" s="240"/>
      <c r="B66" s="241"/>
      <c r="C66" s="241"/>
      <c r="D66" s="244" t="s">
        <v>45</v>
      </c>
      <c r="E66" s="370">
        <v>0.94081599549292183</v>
      </c>
      <c r="F66" s="371">
        <v>0.94081599549292183</v>
      </c>
      <c r="G66" s="371">
        <v>0</v>
      </c>
      <c r="H66" s="371">
        <v>0</v>
      </c>
      <c r="I66" s="371">
        <v>0</v>
      </c>
      <c r="J66" s="371">
        <v>0</v>
      </c>
      <c r="K66" s="371">
        <v>0</v>
      </c>
      <c r="L66" s="372">
        <v>0</v>
      </c>
    </row>
    <row r="67" spans="1:12" ht="18.95" customHeight="1">
      <c r="A67" s="234" t="s">
        <v>381</v>
      </c>
      <c r="B67" s="235" t="s">
        <v>47</v>
      </c>
      <c r="C67" s="236" t="s">
        <v>382</v>
      </c>
      <c r="D67" s="237" t="s">
        <v>41</v>
      </c>
      <c r="E67" s="853">
        <v>94328000</v>
      </c>
      <c r="F67" s="854">
        <v>86209000</v>
      </c>
      <c r="G67" s="854">
        <v>0</v>
      </c>
      <c r="H67" s="854">
        <v>7784000</v>
      </c>
      <c r="I67" s="854">
        <v>335000</v>
      </c>
      <c r="J67" s="854">
        <v>0</v>
      </c>
      <c r="K67" s="854">
        <v>0</v>
      </c>
      <c r="L67" s="866">
        <v>0</v>
      </c>
    </row>
    <row r="68" spans="1:12" ht="18.95" customHeight="1">
      <c r="A68" s="234"/>
      <c r="B68" s="235"/>
      <c r="C68" s="236"/>
      <c r="D68" s="239" t="s">
        <v>42</v>
      </c>
      <c r="E68" s="856">
        <v>260631336.37000003</v>
      </c>
      <c r="F68" s="848">
        <v>199842986.69000003</v>
      </c>
      <c r="G68" s="848">
        <v>0</v>
      </c>
      <c r="H68" s="848">
        <v>56185233.680000007</v>
      </c>
      <c r="I68" s="848">
        <v>4603116</v>
      </c>
      <c r="J68" s="848">
        <v>0</v>
      </c>
      <c r="K68" s="848">
        <v>0</v>
      </c>
      <c r="L68" s="857">
        <v>0</v>
      </c>
    </row>
    <row r="69" spans="1:12" ht="18.95" customHeight="1">
      <c r="A69" s="234"/>
      <c r="B69" s="235"/>
      <c r="C69" s="236"/>
      <c r="D69" s="239" t="s">
        <v>43</v>
      </c>
      <c r="E69" s="856">
        <v>213977587.30000004</v>
      </c>
      <c r="F69" s="848">
        <v>161856155.61000004</v>
      </c>
      <c r="G69" s="848">
        <v>0</v>
      </c>
      <c r="H69" s="848">
        <v>51699804.569999993</v>
      </c>
      <c r="I69" s="848">
        <v>421627.12</v>
      </c>
      <c r="J69" s="848">
        <v>0</v>
      </c>
      <c r="K69" s="848">
        <v>0</v>
      </c>
      <c r="L69" s="857">
        <v>0</v>
      </c>
    </row>
    <row r="70" spans="1:12" ht="18.95" customHeight="1">
      <c r="A70" s="238"/>
      <c r="B70" s="236"/>
      <c r="C70" s="236"/>
      <c r="D70" s="239" t="s">
        <v>44</v>
      </c>
      <c r="E70" s="368">
        <v>2.2684418974217628</v>
      </c>
      <c r="F70" s="195">
        <v>1.8774855944274964</v>
      </c>
      <c r="G70" s="195">
        <v>0</v>
      </c>
      <c r="H70" s="195">
        <v>6.6418042869989717</v>
      </c>
      <c r="I70" s="195">
        <v>1.2585884179104478</v>
      </c>
      <c r="J70" s="195">
        <v>0</v>
      </c>
      <c r="K70" s="195">
        <v>0</v>
      </c>
      <c r="L70" s="369">
        <v>0</v>
      </c>
    </row>
    <row r="71" spans="1:12" ht="18.95" customHeight="1">
      <c r="A71" s="240"/>
      <c r="B71" s="241"/>
      <c r="C71" s="241"/>
      <c r="D71" s="242" t="s">
        <v>45</v>
      </c>
      <c r="E71" s="370">
        <v>0.82099716127853128</v>
      </c>
      <c r="F71" s="371">
        <v>0.80991661649389868</v>
      </c>
      <c r="G71" s="371">
        <v>0</v>
      </c>
      <c r="H71" s="371">
        <v>0.92016711836518228</v>
      </c>
      <c r="I71" s="371">
        <v>9.1596023215578318E-2</v>
      </c>
      <c r="J71" s="371">
        <v>0</v>
      </c>
      <c r="K71" s="371">
        <v>0</v>
      </c>
      <c r="L71" s="372">
        <v>0</v>
      </c>
    </row>
    <row r="72" spans="1:12" ht="18.95" customHeight="1">
      <c r="A72" s="251" t="s">
        <v>383</v>
      </c>
      <c r="B72" s="247" t="s">
        <v>47</v>
      </c>
      <c r="C72" s="252" t="s">
        <v>384</v>
      </c>
      <c r="D72" s="249" t="s">
        <v>41</v>
      </c>
      <c r="E72" s="853">
        <v>382031000</v>
      </c>
      <c r="F72" s="854">
        <v>304074000</v>
      </c>
      <c r="G72" s="854">
        <v>153000</v>
      </c>
      <c r="H72" s="854">
        <v>53495000</v>
      </c>
      <c r="I72" s="854">
        <v>2594000</v>
      </c>
      <c r="J72" s="854">
        <v>0</v>
      </c>
      <c r="K72" s="854">
        <v>0</v>
      </c>
      <c r="L72" s="866">
        <v>21715000</v>
      </c>
    </row>
    <row r="73" spans="1:12" ht="18.95" customHeight="1">
      <c r="A73" s="234"/>
      <c r="B73" s="235"/>
      <c r="C73" s="236"/>
      <c r="D73" s="239" t="s">
        <v>42</v>
      </c>
      <c r="E73" s="856">
        <v>396189460.62</v>
      </c>
      <c r="F73" s="848">
        <v>320191626.80000001</v>
      </c>
      <c r="G73" s="848">
        <v>173478</v>
      </c>
      <c r="H73" s="848">
        <v>50919698.120000005</v>
      </c>
      <c r="I73" s="848">
        <v>3774380.5</v>
      </c>
      <c r="J73" s="848">
        <v>0</v>
      </c>
      <c r="K73" s="848">
        <v>0</v>
      </c>
      <c r="L73" s="857">
        <v>21130277.199999999</v>
      </c>
    </row>
    <row r="74" spans="1:12" ht="18.95" customHeight="1">
      <c r="A74" s="234"/>
      <c r="B74" s="235"/>
      <c r="C74" s="236"/>
      <c r="D74" s="239" t="s">
        <v>43</v>
      </c>
      <c r="E74" s="856">
        <v>325873283.35999995</v>
      </c>
      <c r="F74" s="848">
        <v>269313991.09000003</v>
      </c>
      <c r="G74" s="848">
        <v>107476.42999999998</v>
      </c>
      <c r="H74" s="848">
        <v>41690186.99999997</v>
      </c>
      <c r="I74" s="848">
        <v>2742714.81</v>
      </c>
      <c r="J74" s="848">
        <v>0</v>
      </c>
      <c r="K74" s="848">
        <v>0</v>
      </c>
      <c r="L74" s="857">
        <v>12018914.029999997</v>
      </c>
    </row>
    <row r="75" spans="1:12" ht="18.95" customHeight="1">
      <c r="A75" s="238"/>
      <c r="B75" s="236"/>
      <c r="C75" s="236" t="s">
        <v>4</v>
      </c>
      <c r="D75" s="239" t="s">
        <v>44</v>
      </c>
      <c r="E75" s="368">
        <v>0.85300219971677682</v>
      </c>
      <c r="F75" s="195">
        <v>0.88568569193683122</v>
      </c>
      <c r="G75" s="195">
        <v>0.70246032679738546</v>
      </c>
      <c r="H75" s="195">
        <v>0.77932866623048824</v>
      </c>
      <c r="I75" s="195">
        <v>1.0573303045489593</v>
      </c>
      <c r="J75" s="195">
        <v>0</v>
      </c>
      <c r="K75" s="195">
        <v>0</v>
      </c>
      <c r="L75" s="369">
        <v>0.55348441307851703</v>
      </c>
    </row>
    <row r="76" spans="1:12" ht="18.75" customHeight="1">
      <c r="A76" s="240"/>
      <c r="B76" s="241"/>
      <c r="C76" s="241"/>
      <c r="D76" s="245" t="s">
        <v>45</v>
      </c>
      <c r="E76" s="370">
        <v>0.82251880918295572</v>
      </c>
      <c r="F76" s="371">
        <v>0.84110254156714892</v>
      </c>
      <c r="G76" s="371">
        <v>0.61953924993370901</v>
      </c>
      <c r="H76" s="371">
        <v>0.81874379737583503</v>
      </c>
      <c r="I76" s="371">
        <v>0.7266662197942152</v>
      </c>
      <c r="J76" s="371">
        <v>0</v>
      </c>
      <c r="K76" s="371">
        <v>0</v>
      </c>
      <c r="L76" s="372">
        <v>0.56880058487827112</v>
      </c>
    </row>
    <row r="77" spans="1:12" ht="18.95" hidden="1" customHeight="1">
      <c r="A77" s="234" t="s">
        <v>385</v>
      </c>
      <c r="B77" s="235" t="s">
        <v>47</v>
      </c>
      <c r="C77" s="236" t="s">
        <v>386</v>
      </c>
      <c r="D77" s="250" t="s">
        <v>41</v>
      </c>
      <c r="E77" s="853">
        <v>0</v>
      </c>
      <c r="F77" s="854">
        <v>0</v>
      </c>
      <c r="G77" s="854">
        <v>0</v>
      </c>
      <c r="H77" s="854">
        <v>0</v>
      </c>
      <c r="I77" s="854">
        <v>0</v>
      </c>
      <c r="J77" s="854">
        <v>0</v>
      </c>
      <c r="K77" s="854">
        <v>0</v>
      </c>
      <c r="L77" s="866">
        <v>0</v>
      </c>
    </row>
    <row r="78" spans="1:12" ht="18.95" hidden="1" customHeight="1">
      <c r="A78" s="234"/>
      <c r="B78" s="235"/>
      <c r="C78" s="236"/>
      <c r="D78" s="239" t="s">
        <v>42</v>
      </c>
      <c r="E78" s="856">
        <v>0</v>
      </c>
      <c r="F78" s="848">
        <v>0</v>
      </c>
      <c r="G78" s="848">
        <v>0</v>
      </c>
      <c r="H78" s="848">
        <v>0</v>
      </c>
      <c r="I78" s="848">
        <v>0</v>
      </c>
      <c r="J78" s="848">
        <v>0</v>
      </c>
      <c r="K78" s="848">
        <v>0</v>
      </c>
      <c r="L78" s="857">
        <v>0</v>
      </c>
    </row>
    <row r="79" spans="1:12" ht="18.95" hidden="1" customHeight="1">
      <c r="A79" s="234"/>
      <c r="B79" s="235"/>
      <c r="C79" s="236"/>
      <c r="D79" s="239" t="s">
        <v>43</v>
      </c>
      <c r="E79" s="856">
        <v>0</v>
      </c>
      <c r="F79" s="848">
        <v>0</v>
      </c>
      <c r="G79" s="848">
        <v>0</v>
      </c>
      <c r="H79" s="848">
        <v>0</v>
      </c>
      <c r="I79" s="848">
        <v>0</v>
      </c>
      <c r="J79" s="848">
        <v>0</v>
      </c>
      <c r="K79" s="848">
        <v>0</v>
      </c>
      <c r="L79" s="857">
        <v>0</v>
      </c>
    </row>
    <row r="80" spans="1:12" ht="18.95" hidden="1" customHeight="1">
      <c r="A80" s="238"/>
      <c r="B80" s="236"/>
      <c r="C80" s="236"/>
      <c r="D80" s="239" t="s">
        <v>44</v>
      </c>
      <c r="E80" s="368">
        <v>0</v>
      </c>
      <c r="F80" s="195">
        <v>0</v>
      </c>
      <c r="G80" s="195">
        <v>0</v>
      </c>
      <c r="H80" s="195">
        <v>0</v>
      </c>
      <c r="I80" s="195">
        <v>0</v>
      </c>
      <c r="J80" s="195">
        <v>0</v>
      </c>
      <c r="K80" s="195">
        <v>0</v>
      </c>
      <c r="L80" s="369">
        <v>0</v>
      </c>
    </row>
    <row r="81" spans="1:12" ht="18.95" hidden="1" customHeight="1">
      <c r="A81" s="240"/>
      <c r="B81" s="241"/>
      <c r="C81" s="241"/>
      <c r="D81" s="239" t="s">
        <v>45</v>
      </c>
      <c r="E81" s="370">
        <v>0</v>
      </c>
      <c r="F81" s="371">
        <v>0</v>
      </c>
      <c r="G81" s="371">
        <v>0</v>
      </c>
      <c r="H81" s="371">
        <v>0</v>
      </c>
      <c r="I81" s="371">
        <v>0</v>
      </c>
      <c r="J81" s="371">
        <v>0</v>
      </c>
      <c r="K81" s="371">
        <v>0</v>
      </c>
      <c r="L81" s="372">
        <v>0</v>
      </c>
    </row>
    <row r="82" spans="1:12" ht="18.95" hidden="1" customHeight="1">
      <c r="A82" s="234" t="s">
        <v>387</v>
      </c>
      <c r="B82" s="235" t="s">
        <v>47</v>
      </c>
      <c r="C82" s="236" t="s">
        <v>111</v>
      </c>
      <c r="D82" s="237" t="s">
        <v>41</v>
      </c>
      <c r="E82" s="853">
        <v>0</v>
      </c>
      <c r="F82" s="854">
        <v>0</v>
      </c>
      <c r="G82" s="854">
        <v>0</v>
      </c>
      <c r="H82" s="854">
        <v>0</v>
      </c>
      <c r="I82" s="854">
        <v>0</v>
      </c>
      <c r="J82" s="854">
        <v>0</v>
      </c>
      <c r="K82" s="854">
        <v>0</v>
      </c>
      <c r="L82" s="866">
        <v>0</v>
      </c>
    </row>
    <row r="83" spans="1:12" ht="18.95" hidden="1" customHeight="1">
      <c r="A83" s="234"/>
      <c r="B83" s="235"/>
      <c r="C83" s="236"/>
      <c r="D83" s="239" t="s">
        <v>42</v>
      </c>
      <c r="E83" s="856">
        <v>0</v>
      </c>
      <c r="F83" s="848">
        <v>0</v>
      </c>
      <c r="G83" s="848">
        <v>0</v>
      </c>
      <c r="H83" s="848">
        <v>0</v>
      </c>
      <c r="I83" s="848">
        <v>0</v>
      </c>
      <c r="J83" s="848">
        <v>0</v>
      </c>
      <c r="K83" s="848">
        <v>0</v>
      </c>
      <c r="L83" s="857">
        <v>0</v>
      </c>
    </row>
    <row r="84" spans="1:12" ht="18.95" hidden="1" customHeight="1">
      <c r="A84" s="234"/>
      <c r="B84" s="235"/>
      <c r="C84" s="236"/>
      <c r="D84" s="239" t="s">
        <v>43</v>
      </c>
      <c r="E84" s="856">
        <v>0</v>
      </c>
      <c r="F84" s="848">
        <v>0</v>
      </c>
      <c r="G84" s="848">
        <v>0</v>
      </c>
      <c r="H84" s="848">
        <v>0</v>
      </c>
      <c r="I84" s="848">
        <v>0</v>
      </c>
      <c r="J84" s="848">
        <v>0</v>
      </c>
      <c r="K84" s="848">
        <v>0</v>
      </c>
      <c r="L84" s="857">
        <v>0</v>
      </c>
    </row>
    <row r="85" spans="1:12" ht="18.95" hidden="1" customHeight="1">
      <c r="A85" s="238"/>
      <c r="B85" s="236"/>
      <c r="C85" s="236"/>
      <c r="D85" s="239" t="s">
        <v>44</v>
      </c>
      <c r="E85" s="368">
        <v>0</v>
      </c>
      <c r="F85" s="195">
        <v>0</v>
      </c>
      <c r="G85" s="195">
        <v>0</v>
      </c>
      <c r="H85" s="195">
        <v>0</v>
      </c>
      <c r="I85" s="195">
        <v>0</v>
      </c>
      <c r="J85" s="195">
        <v>0</v>
      </c>
      <c r="K85" s="195">
        <v>0</v>
      </c>
      <c r="L85" s="369">
        <v>0</v>
      </c>
    </row>
    <row r="86" spans="1:12" ht="18.95" hidden="1" customHeight="1">
      <c r="A86" s="240"/>
      <c r="B86" s="241"/>
      <c r="C86" s="241"/>
      <c r="D86" s="244" t="s">
        <v>45</v>
      </c>
      <c r="E86" s="370">
        <v>0</v>
      </c>
      <c r="F86" s="371">
        <v>0</v>
      </c>
      <c r="G86" s="371">
        <v>0</v>
      </c>
      <c r="H86" s="371">
        <v>0</v>
      </c>
      <c r="I86" s="371">
        <v>0</v>
      </c>
      <c r="J86" s="371">
        <v>0</v>
      </c>
      <c r="K86" s="371">
        <v>0</v>
      </c>
      <c r="L86" s="372">
        <v>0</v>
      </c>
    </row>
    <row r="87" spans="1:12" ht="18.95" customHeight="1">
      <c r="A87" s="234" t="s">
        <v>388</v>
      </c>
      <c r="B87" s="235" t="s">
        <v>47</v>
      </c>
      <c r="C87" s="236" t="s">
        <v>83</v>
      </c>
      <c r="D87" s="239" t="s">
        <v>41</v>
      </c>
      <c r="E87" s="853">
        <v>1419689000</v>
      </c>
      <c r="F87" s="854">
        <v>424245000</v>
      </c>
      <c r="G87" s="854">
        <v>2383000</v>
      </c>
      <c r="H87" s="854">
        <v>923129000</v>
      </c>
      <c r="I87" s="854">
        <v>53652000</v>
      </c>
      <c r="J87" s="854">
        <v>0</v>
      </c>
      <c r="K87" s="854">
        <v>0</v>
      </c>
      <c r="L87" s="866">
        <v>16280000</v>
      </c>
    </row>
    <row r="88" spans="1:12" ht="18.95" customHeight="1">
      <c r="A88" s="234"/>
      <c r="B88" s="235"/>
      <c r="C88" s="236"/>
      <c r="D88" s="239" t="s">
        <v>42</v>
      </c>
      <c r="E88" s="856">
        <v>1629795104.04</v>
      </c>
      <c r="F88" s="848">
        <v>498477759.29999995</v>
      </c>
      <c r="G88" s="848">
        <v>2550422.5999999996</v>
      </c>
      <c r="H88" s="848">
        <v>1012741204.6099998</v>
      </c>
      <c r="I88" s="848">
        <v>61239367.149999999</v>
      </c>
      <c r="J88" s="848">
        <v>0</v>
      </c>
      <c r="K88" s="848">
        <v>0</v>
      </c>
      <c r="L88" s="857">
        <v>54786350.379999995</v>
      </c>
    </row>
    <row r="89" spans="1:12" ht="18.95" customHeight="1">
      <c r="A89" s="234"/>
      <c r="B89" s="235"/>
      <c r="C89" s="236"/>
      <c r="D89" s="239" t="s">
        <v>43</v>
      </c>
      <c r="E89" s="856">
        <v>1383833734.6099999</v>
      </c>
      <c r="F89" s="848">
        <v>439647609.49000007</v>
      </c>
      <c r="G89" s="848">
        <v>2136683.9900000007</v>
      </c>
      <c r="H89" s="848">
        <v>876100533.02999973</v>
      </c>
      <c r="I89" s="848">
        <v>28572568.710000001</v>
      </c>
      <c r="J89" s="848">
        <v>0</v>
      </c>
      <c r="K89" s="848">
        <v>0</v>
      </c>
      <c r="L89" s="857">
        <v>37376339.390000008</v>
      </c>
    </row>
    <row r="90" spans="1:12" ht="18.95" customHeight="1">
      <c r="A90" s="234"/>
      <c r="B90" s="236"/>
      <c r="C90" s="236"/>
      <c r="D90" s="239" t="s">
        <v>44</v>
      </c>
      <c r="E90" s="368">
        <v>0.97474428174762207</v>
      </c>
      <c r="F90" s="195">
        <v>1.0363059305118507</v>
      </c>
      <c r="G90" s="195">
        <v>0.89663616869492269</v>
      </c>
      <c r="H90" s="195">
        <v>0.94905536824214143</v>
      </c>
      <c r="I90" s="195">
        <v>0.53255365522254527</v>
      </c>
      <c r="J90" s="195">
        <v>0</v>
      </c>
      <c r="K90" s="195">
        <v>0</v>
      </c>
      <c r="L90" s="369">
        <v>2.2958439428746935</v>
      </c>
    </row>
    <row r="91" spans="1:12" ht="18.95" customHeight="1">
      <c r="A91" s="240"/>
      <c r="B91" s="241"/>
      <c r="C91" s="241"/>
      <c r="D91" s="242" t="s">
        <v>45</v>
      </c>
      <c r="E91" s="370">
        <v>0.8490844837978091</v>
      </c>
      <c r="F91" s="371">
        <v>0.88198039187823818</v>
      </c>
      <c r="G91" s="371">
        <v>0.8377764492833466</v>
      </c>
      <c r="H91" s="371">
        <v>0.86507839223089622</v>
      </c>
      <c r="I91" s="371">
        <v>0.4665719134558366</v>
      </c>
      <c r="J91" s="371">
        <v>0</v>
      </c>
      <c r="K91" s="371">
        <v>0</v>
      </c>
      <c r="L91" s="372">
        <v>0.68221991665362713</v>
      </c>
    </row>
    <row r="92" spans="1:12" ht="18.95" hidden="1" customHeight="1">
      <c r="A92" s="234" t="s">
        <v>389</v>
      </c>
      <c r="B92" s="235" t="s">
        <v>47</v>
      </c>
      <c r="C92" s="236" t="s">
        <v>390</v>
      </c>
      <c r="D92" s="237" t="s">
        <v>41</v>
      </c>
      <c r="E92" s="853">
        <v>0</v>
      </c>
      <c r="F92" s="854">
        <v>0</v>
      </c>
      <c r="G92" s="854">
        <v>0</v>
      </c>
      <c r="H92" s="854">
        <v>0</v>
      </c>
      <c r="I92" s="854">
        <v>0</v>
      </c>
      <c r="J92" s="854">
        <v>0</v>
      </c>
      <c r="K92" s="854">
        <v>0</v>
      </c>
      <c r="L92" s="866">
        <v>0</v>
      </c>
    </row>
    <row r="93" spans="1:12" ht="18.95" hidden="1" customHeight="1">
      <c r="A93" s="234"/>
      <c r="B93" s="235"/>
      <c r="C93" s="236" t="s">
        <v>391</v>
      </c>
      <c r="D93" s="239" t="s">
        <v>42</v>
      </c>
      <c r="E93" s="856">
        <v>0</v>
      </c>
      <c r="F93" s="848">
        <v>0</v>
      </c>
      <c r="G93" s="848">
        <v>0</v>
      </c>
      <c r="H93" s="848">
        <v>0</v>
      </c>
      <c r="I93" s="848">
        <v>0</v>
      </c>
      <c r="J93" s="848">
        <v>0</v>
      </c>
      <c r="K93" s="848">
        <v>0</v>
      </c>
      <c r="L93" s="857">
        <v>0</v>
      </c>
    </row>
    <row r="94" spans="1:12" ht="18.95" hidden="1" customHeight="1">
      <c r="A94" s="234"/>
      <c r="B94" s="235"/>
      <c r="C94" s="236" t="s">
        <v>392</v>
      </c>
      <c r="D94" s="239" t="s">
        <v>43</v>
      </c>
      <c r="E94" s="856">
        <v>0</v>
      </c>
      <c r="F94" s="848">
        <v>0</v>
      </c>
      <c r="G94" s="848">
        <v>0</v>
      </c>
      <c r="H94" s="848">
        <v>0</v>
      </c>
      <c r="I94" s="848">
        <v>0</v>
      </c>
      <c r="J94" s="848">
        <v>0</v>
      </c>
      <c r="K94" s="848">
        <v>0</v>
      </c>
      <c r="L94" s="857">
        <v>0</v>
      </c>
    </row>
    <row r="95" spans="1:12" ht="18.95" hidden="1" customHeight="1">
      <c r="A95" s="238"/>
      <c r="B95" s="236"/>
      <c r="C95" s="236" t="s">
        <v>393</v>
      </c>
      <c r="D95" s="239" t="s">
        <v>44</v>
      </c>
      <c r="E95" s="368">
        <v>0</v>
      </c>
      <c r="F95" s="195">
        <v>0</v>
      </c>
      <c r="G95" s="195">
        <v>0</v>
      </c>
      <c r="H95" s="195">
        <v>0</v>
      </c>
      <c r="I95" s="195">
        <v>0</v>
      </c>
      <c r="J95" s="195">
        <v>0</v>
      </c>
      <c r="K95" s="195">
        <v>0</v>
      </c>
      <c r="L95" s="369">
        <v>0</v>
      </c>
    </row>
    <row r="96" spans="1:12" ht="18.95" hidden="1" customHeight="1">
      <c r="A96" s="240"/>
      <c r="B96" s="241"/>
      <c r="C96" s="241"/>
      <c r="D96" s="244" t="s">
        <v>45</v>
      </c>
      <c r="E96" s="370">
        <v>0</v>
      </c>
      <c r="F96" s="371">
        <v>0</v>
      </c>
      <c r="G96" s="371">
        <v>0</v>
      </c>
      <c r="H96" s="371">
        <v>0</v>
      </c>
      <c r="I96" s="371">
        <v>0</v>
      </c>
      <c r="J96" s="371">
        <v>0</v>
      </c>
      <c r="K96" s="371">
        <v>0</v>
      </c>
      <c r="L96" s="372">
        <v>0</v>
      </c>
    </row>
    <row r="97" spans="1:12" ht="18.95" customHeight="1">
      <c r="A97" s="234" t="s">
        <v>394</v>
      </c>
      <c r="B97" s="235" t="s">
        <v>47</v>
      </c>
      <c r="C97" s="236" t="s">
        <v>113</v>
      </c>
      <c r="D97" s="239" t="s">
        <v>41</v>
      </c>
      <c r="E97" s="853">
        <v>7416000</v>
      </c>
      <c r="F97" s="854">
        <v>1670000</v>
      </c>
      <c r="G97" s="854">
        <v>5000</v>
      </c>
      <c r="H97" s="854">
        <v>3875000</v>
      </c>
      <c r="I97" s="854">
        <v>1866000</v>
      </c>
      <c r="J97" s="854">
        <v>0</v>
      </c>
      <c r="K97" s="854">
        <v>0</v>
      </c>
      <c r="L97" s="866">
        <v>0</v>
      </c>
    </row>
    <row r="98" spans="1:12" ht="18.95" customHeight="1">
      <c r="A98" s="234"/>
      <c r="B98" s="235"/>
      <c r="C98" s="236"/>
      <c r="D98" s="239" t="s">
        <v>42</v>
      </c>
      <c r="E98" s="856">
        <v>35285320.769999996</v>
      </c>
      <c r="F98" s="848">
        <v>20777745</v>
      </c>
      <c r="G98" s="848">
        <v>5000</v>
      </c>
      <c r="H98" s="848">
        <v>6221841.6299999999</v>
      </c>
      <c r="I98" s="848">
        <v>8280734.1400000006</v>
      </c>
      <c r="J98" s="848">
        <v>0</v>
      </c>
      <c r="K98" s="848">
        <v>0</v>
      </c>
      <c r="L98" s="857">
        <v>0</v>
      </c>
    </row>
    <row r="99" spans="1:12" ht="18.95" customHeight="1">
      <c r="A99" s="234"/>
      <c r="B99" s="235"/>
      <c r="C99" s="236"/>
      <c r="D99" s="239" t="s">
        <v>43</v>
      </c>
      <c r="E99" s="856">
        <v>26652231.039999999</v>
      </c>
      <c r="F99" s="848">
        <v>17742332.990000002</v>
      </c>
      <c r="G99" s="848">
        <v>3145.65</v>
      </c>
      <c r="H99" s="848">
        <v>3873186.0700000012</v>
      </c>
      <c r="I99" s="848">
        <v>5033566.33</v>
      </c>
      <c r="J99" s="848">
        <v>0</v>
      </c>
      <c r="K99" s="848">
        <v>0</v>
      </c>
      <c r="L99" s="857">
        <v>0</v>
      </c>
    </row>
    <row r="100" spans="1:12" ht="18.95" customHeight="1">
      <c r="A100" s="238"/>
      <c r="B100" s="236"/>
      <c r="C100" s="236"/>
      <c r="D100" s="239" t="s">
        <v>44</v>
      </c>
      <c r="E100" s="368">
        <v>3.5938822869471414</v>
      </c>
      <c r="F100" s="195" t="s">
        <v>760</v>
      </c>
      <c r="G100" s="195">
        <v>0.62912999999999997</v>
      </c>
      <c r="H100" s="195">
        <v>0.99953188903225842</v>
      </c>
      <c r="I100" s="195">
        <v>2.6975167899249732</v>
      </c>
      <c r="J100" s="195">
        <v>0</v>
      </c>
      <c r="K100" s="195">
        <v>0</v>
      </c>
      <c r="L100" s="369">
        <v>0</v>
      </c>
    </row>
    <row r="101" spans="1:12" ht="18.95" customHeight="1">
      <c r="A101" s="240"/>
      <c r="B101" s="241"/>
      <c r="C101" s="241"/>
      <c r="D101" s="242" t="s">
        <v>45</v>
      </c>
      <c r="E101" s="370">
        <v>0.75533480944461318</v>
      </c>
      <c r="F101" s="371">
        <v>0.85391042146296448</v>
      </c>
      <c r="G101" s="371">
        <v>0.62912999999999997</v>
      </c>
      <c r="H101" s="371">
        <v>0.62251440977291495</v>
      </c>
      <c r="I101" s="371">
        <v>0.60786474301661375</v>
      </c>
      <c r="J101" s="371">
        <v>0</v>
      </c>
      <c r="K101" s="371">
        <v>0</v>
      </c>
      <c r="L101" s="372">
        <v>0</v>
      </c>
    </row>
    <row r="102" spans="1:12" ht="18.95" hidden="1" customHeight="1">
      <c r="A102" s="251" t="s">
        <v>395</v>
      </c>
      <c r="B102" s="247" t="s">
        <v>47</v>
      </c>
      <c r="C102" s="252" t="s">
        <v>396</v>
      </c>
      <c r="D102" s="249" t="s">
        <v>41</v>
      </c>
      <c r="E102" s="853">
        <v>0</v>
      </c>
      <c r="F102" s="854">
        <v>0</v>
      </c>
      <c r="G102" s="854">
        <v>0</v>
      </c>
      <c r="H102" s="854">
        <v>0</v>
      </c>
      <c r="I102" s="854">
        <v>0</v>
      </c>
      <c r="J102" s="854">
        <v>0</v>
      </c>
      <c r="K102" s="854">
        <v>0</v>
      </c>
      <c r="L102" s="866">
        <v>0</v>
      </c>
    </row>
    <row r="103" spans="1:12" ht="18.95" hidden="1" customHeight="1">
      <c r="A103" s="234"/>
      <c r="B103" s="235"/>
      <c r="C103" s="236" t="s">
        <v>397</v>
      </c>
      <c r="D103" s="239" t="s">
        <v>42</v>
      </c>
      <c r="E103" s="856">
        <v>0</v>
      </c>
      <c r="F103" s="848">
        <v>0</v>
      </c>
      <c r="G103" s="848">
        <v>0</v>
      </c>
      <c r="H103" s="848">
        <v>0</v>
      </c>
      <c r="I103" s="848">
        <v>0</v>
      </c>
      <c r="J103" s="848">
        <v>0</v>
      </c>
      <c r="K103" s="848">
        <v>0</v>
      </c>
      <c r="L103" s="857">
        <v>0</v>
      </c>
    </row>
    <row r="104" spans="1:12" ht="18.95" hidden="1" customHeight="1">
      <c r="A104" s="234"/>
      <c r="B104" s="235"/>
      <c r="C104" s="236"/>
      <c r="D104" s="239" t="s">
        <v>43</v>
      </c>
      <c r="E104" s="856">
        <v>0</v>
      </c>
      <c r="F104" s="848">
        <v>0</v>
      </c>
      <c r="G104" s="848">
        <v>0</v>
      </c>
      <c r="H104" s="848">
        <v>0</v>
      </c>
      <c r="I104" s="848">
        <v>0</v>
      </c>
      <c r="J104" s="848">
        <v>0</v>
      </c>
      <c r="K104" s="848">
        <v>0</v>
      </c>
      <c r="L104" s="857">
        <v>0</v>
      </c>
    </row>
    <row r="105" spans="1:12" ht="18.95" hidden="1" customHeight="1">
      <c r="A105" s="238"/>
      <c r="B105" s="236"/>
      <c r="C105" s="236"/>
      <c r="D105" s="239" t="s">
        <v>44</v>
      </c>
      <c r="E105" s="368">
        <v>0</v>
      </c>
      <c r="F105" s="195">
        <v>0</v>
      </c>
      <c r="G105" s="195">
        <v>0</v>
      </c>
      <c r="H105" s="195">
        <v>0</v>
      </c>
      <c r="I105" s="195">
        <v>0</v>
      </c>
      <c r="J105" s="195">
        <v>0</v>
      </c>
      <c r="K105" s="195">
        <v>0</v>
      </c>
      <c r="L105" s="369">
        <v>0</v>
      </c>
    </row>
    <row r="106" spans="1:12" ht="18.95" hidden="1" customHeight="1">
      <c r="A106" s="240"/>
      <c r="B106" s="241"/>
      <c r="C106" s="241"/>
      <c r="D106" s="245" t="s">
        <v>45</v>
      </c>
      <c r="E106" s="370">
        <v>0</v>
      </c>
      <c r="F106" s="371">
        <v>0</v>
      </c>
      <c r="G106" s="371">
        <v>0</v>
      </c>
      <c r="H106" s="371">
        <v>0</v>
      </c>
      <c r="I106" s="371">
        <v>0</v>
      </c>
      <c r="J106" s="371">
        <v>0</v>
      </c>
      <c r="K106" s="371">
        <v>0</v>
      </c>
      <c r="L106" s="372">
        <v>0</v>
      </c>
    </row>
    <row r="107" spans="1:12" ht="18.95" customHeight="1">
      <c r="A107" s="234" t="s">
        <v>398</v>
      </c>
      <c r="B107" s="235" t="s">
        <v>47</v>
      </c>
      <c r="C107" s="236" t="s">
        <v>399</v>
      </c>
      <c r="D107" s="250" t="s">
        <v>41</v>
      </c>
      <c r="E107" s="853">
        <v>2645894000</v>
      </c>
      <c r="F107" s="854">
        <v>2375835000</v>
      </c>
      <c r="G107" s="854">
        <v>4748000</v>
      </c>
      <c r="H107" s="854">
        <v>189444000</v>
      </c>
      <c r="I107" s="854">
        <v>60284000</v>
      </c>
      <c r="J107" s="854">
        <v>0</v>
      </c>
      <c r="K107" s="854">
        <v>0</v>
      </c>
      <c r="L107" s="866">
        <v>15583000</v>
      </c>
    </row>
    <row r="108" spans="1:12" ht="18.95" customHeight="1">
      <c r="A108" s="234"/>
      <c r="B108" s="235"/>
      <c r="C108" s="236" t="s">
        <v>400</v>
      </c>
      <c r="D108" s="239" t="s">
        <v>42</v>
      </c>
      <c r="E108" s="856">
        <v>2968818076.4499998</v>
      </c>
      <c r="F108" s="848">
        <v>2560345389.29</v>
      </c>
      <c r="G108" s="848">
        <v>3964126.93</v>
      </c>
      <c r="H108" s="848">
        <v>185676560.03999996</v>
      </c>
      <c r="I108" s="848">
        <v>180441376.56999999</v>
      </c>
      <c r="J108" s="848">
        <v>0</v>
      </c>
      <c r="K108" s="848">
        <v>0</v>
      </c>
      <c r="L108" s="857">
        <v>38390623.620000005</v>
      </c>
    </row>
    <row r="109" spans="1:12" ht="18.95" customHeight="1">
      <c r="A109" s="234"/>
      <c r="B109" s="235"/>
      <c r="C109" s="236"/>
      <c r="D109" s="239" t="s">
        <v>43</v>
      </c>
      <c r="E109" s="856">
        <v>2832872418.4700003</v>
      </c>
      <c r="F109" s="848">
        <v>2519646418.9900002</v>
      </c>
      <c r="G109" s="848">
        <v>3407371.6400000006</v>
      </c>
      <c r="H109" s="848">
        <v>154500741.36999992</v>
      </c>
      <c r="I109" s="848">
        <v>123199816.71000001</v>
      </c>
      <c r="J109" s="848">
        <v>0</v>
      </c>
      <c r="K109" s="848">
        <v>0</v>
      </c>
      <c r="L109" s="857">
        <v>32118069.760000002</v>
      </c>
    </row>
    <row r="110" spans="1:12" ht="18.95" customHeight="1">
      <c r="A110" s="234"/>
      <c r="B110" s="236"/>
      <c r="C110" s="236"/>
      <c r="D110" s="239" t="s">
        <v>44</v>
      </c>
      <c r="E110" s="368">
        <v>1.0706673882135869</v>
      </c>
      <c r="F110" s="195">
        <v>1.0605308950284849</v>
      </c>
      <c r="G110" s="195">
        <v>0.7176435636057289</v>
      </c>
      <c r="H110" s="195">
        <v>0.81554834869407278</v>
      </c>
      <c r="I110" s="195">
        <v>2.0436569688474555</v>
      </c>
      <c r="J110" s="195">
        <v>0</v>
      </c>
      <c r="K110" s="195">
        <v>0</v>
      </c>
      <c r="L110" s="369">
        <v>2.0610966925495733</v>
      </c>
    </row>
    <row r="111" spans="1:12" ht="18.95" customHeight="1">
      <c r="A111" s="240"/>
      <c r="B111" s="241"/>
      <c r="C111" s="241"/>
      <c r="D111" s="239" t="s">
        <v>45</v>
      </c>
      <c r="E111" s="370">
        <v>0.95420882840266241</v>
      </c>
      <c r="F111" s="371">
        <v>0.98410410936343018</v>
      </c>
      <c r="G111" s="371">
        <v>0.85955159866689745</v>
      </c>
      <c r="H111" s="371">
        <v>0.83209609945765961</v>
      </c>
      <c r="I111" s="371">
        <v>0.68276921320319328</v>
      </c>
      <c r="J111" s="371">
        <v>0</v>
      </c>
      <c r="K111" s="371">
        <v>0</v>
      </c>
      <c r="L111" s="372">
        <v>0.83661234779389593</v>
      </c>
    </row>
    <row r="112" spans="1:12" ht="18.95" customHeight="1">
      <c r="A112" s="234" t="s">
        <v>401</v>
      </c>
      <c r="B112" s="235" t="s">
        <v>47</v>
      </c>
      <c r="C112" s="236" t="s">
        <v>402</v>
      </c>
      <c r="D112" s="237" t="s">
        <v>41</v>
      </c>
      <c r="E112" s="853">
        <v>100914000</v>
      </c>
      <c r="F112" s="854">
        <v>100914000</v>
      </c>
      <c r="G112" s="854">
        <v>0</v>
      </c>
      <c r="H112" s="854">
        <v>0</v>
      </c>
      <c r="I112" s="854">
        <v>0</v>
      </c>
      <c r="J112" s="854">
        <v>0</v>
      </c>
      <c r="K112" s="854">
        <v>0</v>
      </c>
      <c r="L112" s="866">
        <v>0</v>
      </c>
    </row>
    <row r="113" spans="1:12" ht="18.95" customHeight="1">
      <c r="A113" s="234"/>
      <c r="B113" s="235"/>
      <c r="C113" s="236"/>
      <c r="D113" s="239" t="s">
        <v>42</v>
      </c>
      <c r="E113" s="856">
        <v>100891230</v>
      </c>
      <c r="F113" s="848">
        <v>100891230</v>
      </c>
      <c r="G113" s="848">
        <v>0</v>
      </c>
      <c r="H113" s="848">
        <v>0</v>
      </c>
      <c r="I113" s="848">
        <v>0</v>
      </c>
      <c r="J113" s="848">
        <v>0</v>
      </c>
      <c r="K113" s="848">
        <v>0</v>
      </c>
      <c r="L113" s="857">
        <v>0</v>
      </c>
    </row>
    <row r="114" spans="1:12" ht="18.95" customHeight="1">
      <c r="A114" s="234"/>
      <c r="B114" s="235"/>
      <c r="C114" s="236"/>
      <c r="D114" s="239" t="s">
        <v>43</v>
      </c>
      <c r="E114" s="856">
        <v>92453431.090000004</v>
      </c>
      <c r="F114" s="848">
        <v>92453431.090000004</v>
      </c>
      <c r="G114" s="848">
        <v>0</v>
      </c>
      <c r="H114" s="848">
        <v>0</v>
      </c>
      <c r="I114" s="848">
        <v>0</v>
      </c>
      <c r="J114" s="848">
        <v>0</v>
      </c>
      <c r="K114" s="848">
        <v>0</v>
      </c>
      <c r="L114" s="857">
        <v>0</v>
      </c>
    </row>
    <row r="115" spans="1:12" ht="18.95" customHeight="1">
      <c r="A115" s="238"/>
      <c r="B115" s="236"/>
      <c r="C115" s="236"/>
      <c r="D115" s="239" t="s">
        <v>44</v>
      </c>
      <c r="E115" s="368">
        <v>0.91616060298868351</v>
      </c>
      <c r="F115" s="195">
        <v>0.91616060298868351</v>
      </c>
      <c r="G115" s="195">
        <v>0</v>
      </c>
      <c r="H115" s="195">
        <v>0</v>
      </c>
      <c r="I115" s="195">
        <v>0</v>
      </c>
      <c r="J115" s="195">
        <v>0</v>
      </c>
      <c r="K115" s="195">
        <v>0</v>
      </c>
      <c r="L115" s="369">
        <v>0</v>
      </c>
    </row>
    <row r="116" spans="1:12" ht="18.95" customHeight="1">
      <c r="A116" s="240"/>
      <c r="B116" s="241"/>
      <c r="C116" s="241"/>
      <c r="D116" s="244" t="s">
        <v>45</v>
      </c>
      <c r="E116" s="370">
        <v>0.91636736998845192</v>
      </c>
      <c r="F116" s="371">
        <v>0.91636736998845192</v>
      </c>
      <c r="G116" s="371">
        <v>0</v>
      </c>
      <c r="H116" s="371">
        <v>0</v>
      </c>
      <c r="I116" s="371">
        <v>0</v>
      </c>
      <c r="J116" s="371">
        <v>0</v>
      </c>
      <c r="K116" s="371">
        <v>0</v>
      </c>
      <c r="L116" s="372">
        <v>0</v>
      </c>
    </row>
    <row r="117" spans="1:12" ht="18.95" customHeight="1">
      <c r="A117" s="234" t="s">
        <v>403</v>
      </c>
      <c r="B117" s="235" t="s">
        <v>47</v>
      </c>
      <c r="C117" s="236" t="s">
        <v>404</v>
      </c>
      <c r="D117" s="237" t="s">
        <v>41</v>
      </c>
      <c r="E117" s="853">
        <v>0</v>
      </c>
      <c r="F117" s="854">
        <v>0</v>
      </c>
      <c r="G117" s="854">
        <v>0</v>
      </c>
      <c r="H117" s="854">
        <v>0</v>
      </c>
      <c r="I117" s="854">
        <v>0</v>
      </c>
      <c r="J117" s="854">
        <v>0</v>
      </c>
      <c r="K117" s="854">
        <v>0</v>
      </c>
      <c r="L117" s="866">
        <v>0</v>
      </c>
    </row>
    <row r="118" spans="1:12" ht="18.95" customHeight="1">
      <c r="A118" s="234"/>
      <c r="B118" s="235"/>
      <c r="C118" s="236" t="s">
        <v>405</v>
      </c>
      <c r="D118" s="239" t="s">
        <v>42</v>
      </c>
      <c r="E118" s="856">
        <v>5587967</v>
      </c>
      <c r="F118" s="848">
        <v>5587967</v>
      </c>
      <c r="G118" s="848">
        <v>0</v>
      </c>
      <c r="H118" s="848">
        <v>0</v>
      </c>
      <c r="I118" s="848">
        <v>0</v>
      </c>
      <c r="J118" s="848">
        <v>0</v>
      </c>
      <c r="K118" s="848">
        <v>0</v>
      </c>
      <c r="L118" s="857">
        <v>0</v>
      </c>
    </row>
    <row r="119" spans="1:12" ht="18.95" customHeight="1">
      <c r="A119" s="234"/>
      <c r="B119" s="235"/>
      <c r="C119" s="236" t="s">
        <v>406</v>
      </c>
      <c r="D119" s="239" t="s">
        <v>43</v>
      </c>
      <c r="E119" s="856">
        <v>5587966.8799999999</v>
      </c>
      <c r="F119" s="848">
        <v>5587966.8799999999</v>
      </c>
      <c r="G119" s="848">
        <v>0</v>
      </c>
      <c r="H119" s="848">
        <v>0</v>
      </c>
      <c r="I119" s="848">
        <v>0</v>
      </c>
      <c r="J119" s="848">
        <v>0</v>
      </c>
      <c r="K119" s="848">
        <v>0</v>
      </c>
      <c r="L119" s="857">
        <v>0</v>
      </c>
    </row>
    <row r="120" spans="1:12" ht="18.95" customHeight="1">
      <c r="A120" s="238"/>
      <c r="B120" s="236"/>
      <c r="C120" s="236" t="s">
        <v>407</v>
      </c>
      <c r="D120" s="239" t="s">
        <v>44</v>
      </c>
      <c r="E120" s="368">
        <v>0</v>
      </c>
      <c r="F120" s="195">
        <v>0</v>
      </c>
      <c r="G120" s="195">
        <v>0</v>
      </c>
      <c r="H120" s="195">
        <v>0</v>
      </c>
      <c r="I120" s="195">
        <v>0</v>
      </c>
      <c r="J120" s="195">
        <v>0</v>
      </c>
      <c r="K120" s="195">
        <v>0</v>
      </c>
      <c r="L120" s="369">
        <v>0</v>
      </c>
    </row>
    <row r="121" spans="1:12" ht="18.95" customHeight="1">
      <c r="A121" s="240"/>
      <c r="B121" s="241"/>
      <c r="C121" s="241" t="s">
        <v>408</v>
      </c>
      <c r="D121" s="244" t="s">
        <v>45</v>
      </c>
      <c r="E121" s="370">
        <v>0.99999997852528477</v>
      </c>
      <c r="F121" s="371">
        <v>0.99999997852528477</v>
      </c>
      <c r="G121" s="371">
        <v>0</v>
      </c>
      <c r="H121" s="371">
        <v>0</v>
      </c>
      <c r="I121" s="371">
        <v>0</v>
      </c>
      <c r="J121" s="371">
        <v>0</v>
      </c>
      <c r="K121" s="371">
        <v>0</v>
      </c>
      <c r="L121" s="372">
        <v>0</v>
      </c>
    </row>
    <row r="122" spans="1:12" ht="18.95" hidden="1" customHeight="1">
      <c r="A122" s="234" t="s">
        <v>409</v>
      </c>
      <c r="B122" s="235" t="s">
        <v>47</v>
      </c>
      <c r="C122" s="236" t="s">
        <v>410</v>
      </c>
      <c r="D122" s="237" t="s">
        <v>41</v>
      </c>
      <c r="E122" s="853">
        <v>0</v>
      </c>
      <c r="F122" s="854">
        <v>0</v>
      </c>
      <c r="G122" s="854">
        <v>0</v>
      </c>
      <c r="H122" s="854">
        <v>0</v>
      </c>
      <c r="I122" s="854">
        <v>0</v>
      </c>
      <c r="J122" s="854">
        <v>0</v>
      </c>
      <c r="K122" s="854">
        <v>0</v>
      </c>
      <c r="L122" s="866">
        <v>0</v>
      </c>
    </row>
    <row r="123" spans="1:12" ht="18.95" hidden="1" customHeight="1">
      <c r="A123" s="234"/>
      <c r="B123" s="235"/>
      <c r="C123" s="236"/>
      <c r="D123" s="239" t="s">
        <v>42</v>
      </c>
      <c r="E123" s="856">
        <v>0</v>
      </c>
      <c r="F123" s="848">
        <v>0</v>
      </c>
      <c r="G123" s="848">
        <v>0</v>
      </c>
      <c r="H123" s="848">
        <v>0</v>
      </c>
      <c r="I123" s="848">
        <v>0</v>
      </c>
      <c r="J123" s="848">
        <v>0</v>
      </c>
      <c r="K123" s="848">
        <v>0</v>
      </c>
      <c r="L123" s="857">
        <v>0</v>
      </c>
    </row>
    <row r="124" spans="1:12" ht="18.95" hidden="1" customHeight="1">
      <c r="A124" s="234"/>
      <c r="B124" s="235"/>
      <c r="C124" s="236"/>
      <c r="D124" s="239" t="s">
        <v>43</v>
      </c>
      <c r="E124" s="856">
        <v>0</v>
      </c>
      <c r="F124" s="848">
        <v>0</v>
      </c>
      <c r="G124" s="848">
        <v>0</v>
      </c>
      <c r="H124" s="848">
        <v>0</v>
      </c>
      <c r="I124" s="848">
        <v>0</v>
      </c>
      <c r="J124" s="848">
        <v>0</v>
      </c>
      <c r="K124" s="848">
        <v>0</v>
      </c>
      <c r="L124" s="857">
        <v>0</v>
      </c>
    </row>
    <row r="125" spans="1:12" ht="18.95" hidden="1" customHeight="1">
      <c r="A125" s="238"/>
      <c r="B125" s="236"/>
      <c r="C125" s="236"/>
      <c r="D125" s="239" t="s">
        <v>44</v>
      </c>
      <c r="E125" s="368">
        <v>0</v>
      </c>
      <c r="F125" s="195">
        <v>0</v>
      </c>
      <c r="G125" s="195">
        <v>0</v>
      </c>
      <c r="H125" s="195">
        <v>0</v>
      </c>
      <c r="I125" s="195">
        <v>0</v>
      </c>
      <c r="J125" s="195">
        <v>0</v>
      </c>
      <c r="K125" s="195">
        <v>0</v>
      </c>
      <c r="L125" s="369">
        <v>0</v>
      </c>
    </row>
    <row r="126" spans="1:12" ht="18.95" hidden="1" customHeight="1">
      <c r="A126" s="240"/>
      <c r="B126" s="241"/>
      <c r="C126" s="241"/>
      <c r="D126" s="244" t="s">
        <v>45</v>
      </c>
      <c r="E126" s="370">
        <v>0</v>
      </c>
      <c r="F126" s="371">
        <v>0</v>
      </c>
      <c r="G126" s="371">
        <v>0</v>
      </c>
      <c r="H126" s="371">
        <v>0</v>
      </c>
      <c r="I126" s="371">
        <v>0</v>
      </c>
      <c r="J126" s="371">
        <v>0</v>
      </c>
      <c r="K126" s="371">
        <v>0</v>
      </c>
      <c r="L126" s="372">
        <v>0</v>
      </c>
    </row>
    <row r="127" spans="1:12" ht="18.95" customHeight="1">
      <c r="A127" s="234" t="s">
        <v>411</v>
      </c>
      <c r="B127" s="235" t="s">
        <v>47</v>
      </c>
      <c r="C127" s="236" t="s">
        <v>412</v>
      </c>
      <c r="D127" s="237" t="s">
        <v>41</v>
      </c>
      <c r="E127" s="853">
        <v>88230000</v>
      </c>
      <c r="F127" s="854">
        <v>65959000</v>
      </c>
      <c r="G127" s="854">
        <v>0</v>
      </c>
      <c r="H127" s="854">
        <v>18330000</v>
      </c>
      <c r="I127" s="854">
        <v>2800000</v>
      </c>
      <c r="J127" s="854">
        <v>0</v>
      </c>
      <c r="K127" s="854">
        <v>0</v>
      </c>
      <c r="L127" s="866">
        <v>1141000</v>
      </c>
    </row>
    <row r="128" spans="1:12" ht="18.95" customHeight="1">
      <c r="A128" s="238"/>
      <c r="B128" s="236"/>
      <c r="C128" s="236"/>
      <c r="D128" s="239" t="s">
        <v>42</v>
      </c>
      <c r="E128" s="856">
        <v>198886099.35999998</v>
      </c>
      <c r="F128" s="848">
        <v>147063860.50999999</v>
      </c>
      <c r="G128" s="848">
        <v>0</v>
      </c>
      <c r="H128" s="848">
        <v>1359656.0899999999</v>
      </c>
      <c r="I128" s="848">
        <v>48940614.759999998</v>
      </c>
      <c r="J128" s="848">
        <v>0</v>
      </c>
      <c r="K128" s="848">
        <v>0</v>
      </c>
      <c r="L128" s="857">
        <v>1521968</v>
      </c>
    </row>
    <row r="129" spans="1:12" ht="18.95" customHeight="1">
      <c r="A129" s="238"/>
      <c r="B129" s="236"/>
      <c r="C129" s="236"/>
      <c r="D129" s="239" t="s">
        <v>43</v>
      </c>
      <c r="E129" s="856">
        <v>197203613.96999997</v>
      </c>
      <c r="F129" s="848">
        <v>147032829.27999997</v>
      </c>
      <c r="G129" s="848">
        <v>0</v>
      </c>
      <c r="H129" s="848">
        <v>433772.97000000003</v>
      </c>
      <c r="I129" s="848">
        <v>48437640.419999994</v>
      </c>
      <c r="J129" s="848">
        <v>0</v>
      </c>
      <c r="K129" s="848">
        <v>0</v>
      </c>
      <c r="L129" s="857">
        <v>1299371.3</v>
      </c>
    </row>
    <row r="130" spans="1:12" ht="18.95" customHeight="1">
      <c r="A130" s="238"/>
      <c r="B130" s="236"/>
      <c r="C130" s="236"/>
      <c r="D130" s="239" t="s">
        <v>44</v>
      </c>
      <c r="E130" s="368">
        <v>2.2351083981638893</v>
      </c>
      <c r="F130" s="195">
        <v>2.2291549186615924</v>
      </c>
      <c r="G130" s="195">
        <v>0</v>
      </c>
      <c r="H130" s="195">
        <v>2.3664646481178397E-2</v>
      </c>
      <c r="I130" s="195" t="s">
        <v>760</v>
      </c>
      <c r="J130" s="195">
        <v>0</v>
      </c>
      <c r="K130" s="195">
        <v>0</v>
      </c>
      <c r="L130" s="369">
        <v>1.1388004382120946</v>
      </c>
    </row>
    <row r="131" spans="1:12" ht="18.95" customHeight="1">
      <c r="A131" s="240"/>
      <c r="B131" s="241"/>
      <c r="C131" s="241"/>
      <c r="D131" s="242" t="s">
        <v>45</v>
      </c>
      <c r="E131" s="370">
        <v>0.99154045760154119</v>
      </c>
      <c r="F131" s="371">
        <v>0.99978899486323558</v>
      </c>
      <c r="G131" s="371">
        <v>0</v>
      </c>
      <c r="H131" s="371">
        <v>0.31903138829760991</v>
      </c>
      <c r="I131" s="371">
        <v>0.98972276211758803</v>
      </c>
      <c r="J131" s="371">
        <v>0</v>
      </c>
      <c r="K131" s="371">
        <v>0</v>
      </c>
      <c r="L131" s="372">
        <v>0.85374416544894505</v>
      </c>
    </row>
    <row r="132" spans="1:12" ht="18.95" customHeight="1">
      <c r="A132" s="251" t="s">
        <v>413</v>
      </c>
      <c r="B132" s="247" t="s">
        <v>47</v>
      </c>
      <c r="C132" s="252" t="s">
        <v>115</v>
      </c>
      <c r="D132" s="249" t="s">
        <v>41</v>
      </c>
      <c r="E132" s="853">
        <v>267084000</v>
      </c>
      <c r="F132" s="854">
        <v>69562000</v>
      </c>
      <c r="G132" s="854">
        <v>6368000</v>
      </c>
      <c r="H132" s="854">
        <v>190569000</v>
      </c>
      <c r="I132" s="854">
        <v>585000</v>
      </c>
      <c r="J132" s="854">
        <v>0</v>
      </c>
      <c r="K132" s="854">
        <v>0</v>
      </c>
      <c r="L132" s="866">
        <v>0</v>
      </c>
    </row>
    <row r="133" spans="1:12" ht="18.95" customHeight="1">
      <c r="A133" s="234"/>
      <c r="B133" s="236"/>
      <c r="C133" s="236"/>
      <c r="D133" s="239" t="s">
        <v>42</v>
      </c>
      <c r="E133" s="856">
        <v>2074923584.1799996</v>
      </c>
      <c r="F133" s="848">
        <v>1837391662.0099998</v>
      </c>
      <c r="G133" s="848">
        <v>6399620.5800000001</v>
      </c>
      <c r="H133" s="848">
        <v>209093761.82000002</v>
      </c>
      <c r="I133" s="848">
        <v>22038539.77</v>
      </c>
      <c r="J133" s="848">
        <v>0</v>
      </c>
      <c r="K133" s="848">
        <v>0</v>
      </c>
      <c r="L133" s="857">
        <v>0</v>
      </c>
    </row>
    <row r="134" spans="1:12" ht="18.95" customHeight="1">
      <c r="A134" s="234"/>
      <c r="B134" s="236"/>
      <c r="C134" s="236"/>
      <c r="D134" s="239" t="s">
        <v>43</v>
      </c>
      <c r="E134" s="856">
        <v>1868104299.4300008</v>
      </c>
      <c r="F134" s="848">
        <v>1683304541.5200009</v>
      </c>
      <c r="G134" s="848">
        <v>6035557.1900000004</v>
      </c>
      <c r="H134" s="848">
        <v>172684997.61999983</v>
      </c>
      <c r="I134" s="848">
        <v>6079203.0999999996</v>
      </c>
      <c r="J134" s="848">
        <v>0</v>
      </c>
      <c r="K134" s="848">
        <v>0</v>
      </c>
      <c r="L134" s="857">
        <v>0</v>
      </c>
    </row>
    <row r="135" spans="1:12" ht="18.95" customHeight="1">
      <c r="A135" s="234"/>
      <c r="B135" s="236"/>
      <c r="C135" s="236"/>
      <c r="D135" s="239" t="s">
        <v>44</v>
      </c>
      <c r="E135" s="871">
        <v>6.9944448167243296</v>
      </c>
      <c r="F135" s="195" t="s">
        <v>760</v>
      </c>
      <c r="G135" s="195">
        <v>0.94779478486180913</v>
      </c>
      <c r="H135" s="195">
        <v>0.90615471362078737</v>
      </c>
      <c r="I135" s="195" t="s">
        <v>760</v>
      </c>
      <c r="J135" s="195">
        <v>0</v>
      </c>
      <c r="K135" s="195">
        <v>0</v>
      </c>
      <c r="L135" s="369">
        <v>0</v>
      </c>
    </row>
    <row r="136" spans="1:12" ht="18.95" customHeight="1">
      <c r="A136" s="253"/>
      <c r="B136" s="241"/>
      <c r="C136" s="241"/>
      <c r="D136" s="242" t="s">
        <v>45</v>
      </c>
      <c r="E136" s="370">
        <v>0.9003243847981357</v>
      </c>
      <c r="F136" s="371">
        <v>0.9161381192285174</v>
      </c>
      <c r="G136" s="371">
        <v>0.94311172272653709</v>
      </c>
      <c r="H136" s="371">
        <v>0.82587350343171417</v>
      </c>
      <c r="I136" s="371">
        <v>0.27584418765690299</v>
      </c>
      <c r="J136" s="371">
        <v>0</v>
      </c>
      <c r="K136" s="371">
        <v>0</v>
      </c>
      <c r="L136" s="372">
        <v>0</v>
      </c>
    </row>
    <row r="137" spans="1:12" ht="18.95" hidden="1" customHeight="1">
      <c r="A137" s="234" t="s">
        <v>414</v>
      </c>
      <c r="B137" s="235" t="s">
        <v>47</v>
      </c>
      <c r="C137" s="236" t="s">
        <v>130</v>
      </c>
      <c r="D137" s="237" t="s">
        <v>41</v>
      </c>
      <c r="E137" s="853">
        <v>0</v>
      </c>
      <c r="F137" s="854">
        <v>0</v>
      </c>
      <c r="G137" s="854">
        <v>0</v>
      </c>
      <c r="H137" s="854">
        <v>0</v>
      </c>
      <c r="I137" s="854">
        <v>0</v>
      </c>
      <c r="J137" s="854">
        <v>0</v>
      </c>
      <c r="K137" s="854">
        <v>0</v>
      </c>
      <c r="L137" s="866">
        <v>0</v>
      </c>
    </row>
    <row r="138" spans="1:12" ht="18.95" hidden="1" customHeight="1">
      <c r="A138" s="234"/>
      <c r="B138" s="235"/>
      <c r="C138" s="236"/>
      <c r="D138" s="239" t="s">
        <v>42</v>
      </c>
      <c r="E138" s="856">
        <v>0</v>
      </c>
      <c r="F138" s="848">
        <v>0</v>
      </c>
      <c r="G138" s="848">
        <v>0</v>
      </c>
      <c r="H138" s="848">
        <v>0</v>
      </c>
      <c r="I138" s="848">
        <v>0</v>
      </c>
      <c r="J138" s="848">
        <v>0</v>
      </c>
      <c r="K138" s="848">
        <v>0</v>
      </c>
      <c r="L138" s="857">
        <v>0</v>
      </c>
    </row>
    <row r="139" spans="1:12" ht="18.95" hidden="1" customHeight="1">
      <c r="A139" s="234"/>
      <c r="B139" s="235"/>
      <c r="C139" s="236"/>
      <c r="D139" s="239" t="s">
        <v>43</v>
      </c>
      <c r="E139" s="856">
        <v>0</v>
      </c>
      <c r="F139" s="848">
        <v>0</v>
      </c>
      <c r="G139" s="848">
        <v>0</v>
      </c>
      <c r="H139" s="848">
        <v>0</v>
      </c>
      <c r="I139" s="848">
        <v>0</v>
      </c>
      <c r="J139" s="848">
        <v>0</v>
      </c>
      <c r="K139" s="848">
        <v>0</v>
      </c>
      <c r="L139" s="857">
        <v>0</v>
      </c>
    </row>
    <row r="140" spans="1:12" ht="18.95" hidden="1" customHeight="1">
      <c r="A140" s="238"/>
      <c r="B140" s="236"/>
      <c r="C140" s="236"/>
      <c r="D140" s="239" t="s">
        <v>44</v>
      </c>
      <c r="E140" s="368">
        <v>0</v>
      </c>
      <c r="F140" s="195">
        <v>0</v>
      </c>
      <c r="G140" s="195">
        <v>0</v>
      </c>
      <c r="H140" s="195">
        <v>0</v>
      </c>
      <c r="I140" s="195">
        <v>0</v>
      </c>
      <c r="J140" s="195">
        <v>0</v>
      </c>
      <c r="K140" s="195">
        <v>0</v>
      </c>
      <c r="L140" s="369">
        <v>0</v>
      </c>
    </row>
    <row r="141" spans="1:12" ht="18.95" hidden="1" customHeight="1">
      <c r="A141" s="240"/>
      <c r="B141" s="241"/>
      <c r="C141" s="241"/>
      <c r="D141" s="245" t="s">
        <v>45</v>
      </c>
      <c r="E141" s="370">
        <v>0</v>
      </c>
      <c r="F141" s="371">
        <v>0</v>
      </c>
      <c r="G141" s="371">
        <v>0</v>
      </c>
      <c r="H141" s="371">
        <v>0</v>
      </c>
      <c r="I141" s="371">
        <v>0</v>
      </c>
      <c r="J141" s="371">
        <v>0</v>
      </c>
      <c r="K141" s="371">
        <v>0</v>
      </c>
      <c r="L141" s="372">
        <v>0</v>
      </c>
    </row>
    <row r="142" spans="1:12" ht="18.95" customHeight="1">
      <c r="A142" s="234" t="s">
        <v>415</v>
      </c>
      <c r="B142" s="235" t="s">
        <v>47</v>
      </c>
      <c r="C142" s="236" t="s">
        <v>416</v>
      </c>
      <c r="D142" s="250" t="s">
        <v>41</v>
      </c>
      <c r="E142" s="853">
        <v>3900062000</v>
      </c>
      <c r="F142" s="854">
        <v>2812403000</v>
      </c>
      <c r="G142" s="854">
        <v>9901000</v>
      </c>
      <c r="H142" s="854">
        <v>1063619000</v>
      </c>
      <c r="I142" s="854">
        <v>13999000</v>
      </c>
      <c r="J142" s="854">
        <v>0</v>
      </c>
      <c r="K142" s="854">
        <v>0</v>
      </c>
      <c r="L142" s="866">
        <v>140000</v>
      </c>
    </row>
    <row r="143" spans="1:12" ht="18.95" customHeight="1">
      <c r="A143" s="234"/>
      <c r="B143" s="235"/>
      <c r="C143" s="236"/>
      <c r="D143" s="239" t="s">
        <v>42</v>
      </c>
      <c r="E143" s="856">
        <v>4075513864.5800009</v>
      </c>
      <c r="F143" s="848">
        <v>2779530065.73</v>
      </c>
      <c r="G143" s="848">
        <v>12808882.76</v>
      </c>
      <c r="H143" s="848">
        <v>1163975749.3200006</v>
      </c>
      <c r="I143" s="848">
        <v>119059166.77</v>
      </c>
      <c r="J143" s="848">
        <v>0</v>
      </c>
      <c r="K143" s="848">
        <v>0</v>
      </c>
      <c r="L143" s="857">
        <v>140000</v>
      </c>
    </row>
    <row r="144" spans="1:12" ht="18.95" customHeight="1">
      <c r="A144" s="234"/>
      <c r="B144" s="235"/>
      <c r="C144" s="236"/>
      <c r="D144" s="239" t="s">
        <v>43</v>
      </c>
      <c r="E144" s="856">
        <v>3503285358.1400003</v>
      </c>
      <c r="F144" s="848">
        <v>2408144120.0200005</v>
      </c>
      <c r="G144" s="848">
        <v>10557450.209999999</v>
      </c>
      <c r="H144" s="848">
        <v>1021230396.53</v>
      </c>
      <c r="I144" s="848">
        <v>63353391.379999995</v>
      </c>
      <c r="J144" s="848">
        <v>0</v>
      </c>
      <c r="K144" s="848">
        <v>0</v>
      </c>
      <c r="L144" s="857">
        <v>0</v>
      </c>
    </row>
    <row r="145" spans="1:12" ht="18.95" customHeight="1">
      <c r="A145" s="234"/>
      <c r="B145" s="236"/>
      <c r="C145" s="236"/>
      <c r="D145" s="239" t="s">
        <v>44</v>
      </c>
      <c r="E145" s="368">
        <v>0.89826401686434743</v>
      </c>
      <c r="F145" s="195">
        <v>0.85625855185761091</v>
      </c>
      <c r="G145" s="195">
        <v>1.066301404908595</v>
      </c>
      <c r="H145" s="195">
        <v>0.96014681622836751</v>
      </c>
      <c r="I145" s="846">
        <v>4.5255654961068643</v>
      </c>
      <c r="J145" s="195">
        <v>0</v>
      </c>
      <c r="K145" s="195">
        <v>0</v>
      </c>
      <c r="L145" s="369">
        <v>0</v>
      </c>
    </row>
    <row r="146" spans="1:12" ht="18.95" customHeight="1">
      <c r="A146" s="240"/>
      <c r="B146" s="241"/>
      <c r="C146" s="241"/>
      <c r="D146" s="242" t="s">
        <v>45</v>
      </c>
      <c r="E146" s="370">
        <v>0.85959353214003331</v>
      </c>
      <c r="F146" s="371">
        <v>0.866385346829317</v>
      </c>
      <c r="G146" s="371">
        <v>0.82422881119414659</v>
      </c>
      <c r="H146" s="371">
        <v>0.87736398041506181</v>
      </c>
      <c r="I146" s="371">
        <v>0.5321168717935586</v>
      </c>
      <c r="J146" s="371">
        <v>0</v>
      </c>
      <c r="K146" s="371">
        <v>0</v>
      </c>
      <c r="L146" s="372">
        <v>0</v>
      </c>
    </row>
    <row r="147" spans="1:12" ht="18.95" customHeight="1">
      <c r="A147" s="234" t="s">
        <v>417</v>
      </c>
      <c r="B147" s="235" t="s">
        <v>47</v>
      </c>
      <c r="C147" s="236" t="s">
        <v>418</v>
      </c>
      <c r="D147" s="249" t="s">
        <v>41</v>
      </c>
      <c r="E147" s="853">
        <v>3811415000</v>
      </c>
      <c r="F147" s="854">
        <v>3810481000</v>
      </c>
      <c r="G147" s="854">
        <v>12000</v>
      </c>
      <c r="H147" s="854">
        <v>20000</v>
      </c>
      <c r="I147" s="854">
        <v>793000</v>
      </c>
      <c r="J147" s="854">
        <v>0</v>
      </c>
      <c r="K147" s="854">
        <v>0</v>
      </c>
      <c r="L147" s="866">
        <v>109000</v>
      </c>
    </row>
    <row r="148" spans="1:12" ht="18.95" customHeight="1">
      <c r="A148" s="234"/>
      <c r="B148" s="235"/>
      <c r="C148" s="236"/>
      <c r="D148" s="239" t="s">
        <v>42</v>
      </c>
      <c r="E148" s="856">
        <v>4697699635.2400007</v>
      </c>
      <c r="F148" s="848">
        <v>4597613917.1700001</v>
      </c>
      <c r="G148" s="848">
        <v>12000</v>
      </c>
      <c r="H148" s="848">
        <v>597037</v>
      </c>
      <c r="I148" s="848">
        <v>95359659.549999997</v>
      </c>
      <c r="J148" s="848">
        <v>0</v>
      </c>
      <c r="K148" s="848">
        <v>0</v>
      </c>
      <c r="L148" s="857">
        <v>4117021.5199999996</v>
      </c>
    </row>
    <row r="149" spans="1:12" ht="18.95" customHeight="1">
      <c r="A149" s="234"/>
      <c r="B149" s="235"/>
      <c r="C149" s="236"/>
      <c r="D149" s="239" t="s">
        <v>43</v>
      </c>
      <c r="E149" s="856">
        <v>4135545278.690001</v>
      </c>
      <c r="F149" s="848">
        <v>4091545406.6800008</v>
      </c>
      <c r="G149" s="848">
        <v>11000</v>
      </c>
      <c r="H149" s="848">
        <v>300143.02999999997</v>
      </c>
      <c r="I149" s="848">
        <v>40552109.660000004</v>
      </c>
      <c r="J149" s="848">
        <v>0</v>
      </c>
      <c r="K149" s="848">
        <v>0</v>
      </c>
      <c r="L149" s="857">
        <v>3136619.3200000003</v>
      </c>
    </row>
    <row r="150" spans="1:12" ht="18.95" customHeight="1">
      <c r="A150" s="234"/>
      <c r="B150" s="236"/>
      <c r="C150" s="236"/>
      <c r="D150" s="239" t="s">
        <v>44</v>
      </c>
      <c r="E150" s="368">
        <v>1.0850419801281155</v>
      </c>
      <c r="F150" s="195">
        <v>1.0737608734120445</v>
      </c>
      <c r="G150" s="195">
        <v>0.91666666666666663</v>
      </c>
      <c r="H150" s="195" t="s">
        <v>760</v>
      </c>
      <c r="I150" s="195" t="s">
        <v>760</v>
      </c>
      <c r="J150" s="195">
        <v>0</v>
      </c>
      <c r="K150" s="195">
        <v>0</v>
      </c>
      <c r="L150" s="369" t="s">
        <v>760</v>
      </c>
    </row>
    <row r="151" spans="1:12" ht="18.95" customHeight="1">
      <c r="A151" s="240"/>
      <c r="B151" s="241"/>
      <c r="C151" s="241"/>
      <c r="D151" s="242" t="s">
        <v>45</v>
      </c>
      <c r="E151" s="370">
        <v>0.88033412091037622</v>
      </c>
      <c r="F151" s="371">
        <v>0.88992801057086079</v>
      </c>
      <c r="G151" s="371">
        <v>0.91666666666666663</v>
      </c>
      <c r="H151" s="371">
        <v>0.50272098714150038</v>
      </c>
      <c r="I151" s="371">
        <v>0.42525434603441814</v>
      </c>
      <c r="J151" s="371">
        <v>0</v>
      </c>
      <c r="K151" s="371">
        <v>0</v>
      </c>
      <c r="L151" s="372">
        <v>0.76186614637855976</v>
      </c>
    </row>
    <row r="152" spans="1:12" ht="18.75" customHeight="1">
      <c r="A152" s="234" t="s">
        <v>419</v>
      </c>
      <c r="B152" s="235" t="s">
        <v>47</v>
      </c>
      <c r="C152" s="236" t="s">
        <v>420</v>
      </c>
      <c r="D152" s="239" t="s">
        <v>41</v>
      </c>
      <c r="E152" s="856">
        <v>95774000</v>
      </c>
      <c r="F152" s="854">
        <v>81462000</v>
      </c>
      <c r="G152" s="854">
        <v>510000</v>
      </c>
      <c r="H152" s="854">
        <v>13802000</v>
      </c>
      <c r="I152" s="854">
        <v>0</v>
      </c>
      <c r="J152" s="854">
        <v>0</v>
      </c>
      <c r="K152" s="854">
        <v>0</v>
      </c>
      <c r="L152" s="866">
        <v>0</v>
      </c>
    </row>
    <row r="153" spans="1:12" ht="18.95" customHeight="1">
      <c r="A153" s="234"/>
      <c r="B153" s="235"/>
      <c r="C153" s="236" t="s">
        <v>421</v>
      </c>
      <c r="D153" s="239" t="s">
        <v>42</v>
      </c>
      <c r="E153" s="856">
        <v>224455085.70000002</v>
      </c>
      <c r="F153" s="848">
        <v>205162018.70000002</v>
      </c>
      <c r="G153" s="848">
        <v>528300</v>
      </c>
      <c r="H153" s="848">
        <v>15574516</v>
      </c>
      <c r="I153" s="848">
        <v>3190251</v>
      </c>
      <c r="J153" s="848">
        <v>0</v>
      </c>
      <c r="K153" s="848">
        <v>0</v>
      </c>
      <c r="L153" s="857">
        <v>0</v>
      </c>
    </row>
    <row r="154" spans="1:12" ht="18.95" customHeight="1">
      <c r="A154" s="234"/>
      <c r="B154" s="235"/>
      <c r="C154" s="236"/>
      <c r="D154" s="239" t="s">
        <v>43</v>
      </c>
      <c r="E154" s="856">
        <v>197796982.65000001</v>
      </c>
      <c r="F154" s="848">
        <v>181649891.91000003</v>
      </c>
      <c r="G154" s="848">
        <v>509090.22</v>
      </c>
      <c r="H154" s="848">
        <v>12716101.039999997</v>
      </c>
      <c r="I154" s="848">
        <v>2921899.48</v>
      </c>
      <c r="J154" s="848">
        <v>0</v>
      </c>
      <c r="K154" s="848">
        <v>0</v>
      </c>
      <c r="L154" s="857">
        <v>0</v>
      </c>
    </row>
    <row r="155" spans="1:12" ht="18.95" customHeight="1">
      <c r="A155" s="234"/>
      <c r="B155" s="236"/>
      <c r="C155" s="236"/>
      <c r="D155" s="239" t="s">
        <v>44</v>
      </c>
      <c r="E155" s="368">
        <v>2.0652471719882222</v>
      </c>
      <c r="F155" s="195">
        <v>2.2298727248287546</v>
      </c>
      <c r="G155" s="195">
        <v>0.99821611764705875</v>
      </c>
      <c r="H155" s="195">
        <v>0.9213230720185478</v>
      </c>
      <c r="I155" s="195">
        <v>0</v>
      </c>
      <c r="J155" s="195">
        <v>0</v>
      </c>
      <c r="K155" s="195">
        <v>0</v>
      </c>
      <c r="L155" s="369">
        <v>0</v>
      </c>
    </row>
    <row r="156" spans="1:12" ht="18.95" customHeight="1">
      <c r="A156" s="240"/>
      <c r="B156" s="241"/>
      <c r="C156" s="241"/>
      <c r="D156" s="244" t="s">
        <v>45</v>
      </c>
      <c r="E156" s="370">
        <v>0.88123190451727862</v>
      </c>
      <c r="F156" s="371">
        <v>0.88539727314547045</v>
      </c>
      <c r="G156" s="371">
        <v>0.9636385008517887</v>
      </c>
      <c r="H156" s="371">
        <v>0.81646845654786304</v>
      </c>
      <c r="I156" s="371">
        <v>0.91588388499839035</v>
      </c>
      <c r="J156" s="371">
        <v>0</v>
      </c>
      <c r="K156" s="371">
        <v>0</v>
      </c>
      <c r="L156" s="372">
        <v>0</v>
      </c>
    </row>
    <row r="157" spans="1:12" ht="18.95" customHeight="1">
      <c r="A157" s="234" t="s">
        <v>422</v>
      </c>
      <c r="B157" s="235" t="s">
        <v>47</v>
      </c>
      <c r="C157" s="236" t="s">
        <v>423</v>
      </c>
      <c r="D157" s="237" t="s">
        <v>41</v>
      </c>
      <c r="E157" s="853">
        <v>27808000</v>
      </c>
      <c r="F157" s="854">
        <v>17435000</v>
      </c>
      <c r="G157" s="854">
        <v>0</v>
      </c>
      <c r="H157" s="854">
        <v>10373000</v>
      </c>
      <c r="I157" s="854">
        <v>0</v>
      </c>
      <c r="J157" s="854">
        <v>0</v>
      </c>
      <c r="K157" s="854">
        <v>0</v>
      </c>
      <c r="L157" s="866">
        <v>0</v>
      </c>
    </row>
    <row r="158" spans="1:12" ht="18.95" customHeight="1">
      <c r="A158" s="234"/>
      <c r="B158" s="235"/>
      <c r="C158" s="236" t="s">
        <v>424</v>
      </c>
      <c r="D158" s="239" t="s">
        <v>42</v>
      </c>
      <c r="E158" s="856">
        <v>338127963.56999993</v>
      </c>
      <c r="F158" s="848">
        <v>312111072.28999996</v>
      </c>
      <c r="G158" s="848">
        <v>10207128</v>
      </c>
      <c r="H158" s="848">
        <v>9642035.6400000006</v>
      </c>
      <c r="I158" s="848">
        <v>6167727.6399999997</v>
      </c>
      <c r="J158" s="848">
        <v>0</v>
      </c>
      <c r="K158" s="848">
        <v>0</v>
      </c>
      <c r="L158" s="857">
        <v>0</v>
      </c>
    </row>
    <row r="159" spans="1:12" ht="18.95" customHeight="1">
      <c r="A159" s="234"/>
      <c r="B159" s="235"/>
      <c r="C159" s="236"/>
      <c r="D159" s="239" t="s">
        <v>43</v>
      </c>
      <c r="E159" s="856">
        <v>296559245.18999994</v>
      </c>
      <c r="F159" s="848">
        <v>277124146.80999994</v>
      </c>
      <c r="G159" s="848">
        <v>10145928</v>
      </c>
      <c r="H159" s="848">
        <v>8991338.379999999</v>
      </c>
      <c r="I159" s="848">
        <v>297832</v>
      </c>
      <c r="J159" s="848">
        <v>0</v>
      </c>
      <c r="K159" s="848">
        <v>0</v>
      </c>
      <c r="L159" s="857">
        <v>0</v>
      </c>
    </row>
    <row r="160" spans="1:12" ht="18.95" customHeight="1">
      <c r="A160" s="234"/>
      <c r="B160" s="236"/>
      <c r="C160" s="236"/>
      <c r="D160" s="239" t="s">
        <v>44</v>
      </c>
      <c r="E160" s="368" t="s">
        <v>760</v>
      </c>
      <c r="F160" s="195" t="s">
        <v>760</v>
      </c>
      <c r="G160" s="195">
        <v>0</v>
      </c>
      <c r="H160" s="195">
        <v>0.86680211896269155</v>
      </c>
      <c r="I160" s="195">
        <v>0</v>
      </c>
      <c r="J160" s="195">
        <v>0</v>
      </c>
      <c r="K160" s="195">
        <v>0</v>
      </c>
      <c r="L160" s="369">
        <v>0</v>
      </c>
    </row>
    <row r="161" spans="1:12" ht="18.95" customHeight="1">
      <c r="A161" s="240"/>
      <c r="B161" s="241"/>
      <c r="C161" s="241"/>
      <c r="D161" s="244" t="s">
        <v>45</v>
      </c>
      <c r="E161" s="370">
        <v>0.87706216918260194</v>
      </c>
      <c r="F161" s="371">
        <v>0.88790232520975199</v>
      </c>
      <c r="G161" s="371">
        <v>0.9940041900130967</v>
      </c>
      <c r="H161" s="371">
        <v>0.93251453486641522</v>
      </c>
      <c r="I161" s="371">
        <v>4.8288773010735607E-2</v>
      </c>
      <c r="J161" s="371">
        <v>0</v>
      </c>
      <c r="K161" s="371">
        <v>0</v>
      </c>
      <c r="L161" s="372">
        <v>0</v>
      </c>
    </row>
    <row r="162" spans="1:12" ht="18.95" customHeight="1">
      <c r="A162" s="234" t="s">
        <v>441</v>
      </c>
      <c r="B162" s="235" t="s">
        <v>47</v>
      </c>
      <c r="C162" s="236" t="s">
        <v>180</v>
      </c>
      <c r="D162" s="239" t="s">
        <v>41</v>
      </c>
      <c r="E162" s="853">
        <v>34116916000</v>
      </c>
      <c r="F162" s="854">
        <v>34079268000</v>
      </c>
      <c r="G162" s="854">
        <v>24000</v>
      </c>
      <c r="H162" s="854">
        <v>37624000</v>
      </c>
      <c r="I162" s="854">
        <v>0</v>
      </c>
      <c r="J162" s="854">
        <v>0</v>
      </c>
      <c r="K162" s="854">
        <v>0</v>
      </c>
      <c r="L162" s="866">
        <v>0</v>
      </c>
    </row>
    <row r="163" spans="1:12" ht="18.95" customHeight="1">
      <c r="A163" s="234"/>
      <c r="B163" s="235"/>
      <c r="C163" s="236"/>
      <c r="D163" s="239" t="s">
        <v>42</v>
      </c>
      <c r="E163" s="856">
        <v>43753800930.580002</v>
      </c>
      <c r="F163" s="848">
        <v>43656605809.770004</v>
      </c>
      <c r="G163" s="848">
        <v>18600</v>
      </c>
      <c r="H163" s="848">
        <v>52119606</v>
      </c>
      <c r="I163" s="848">
        <v>45020944.810000002</v>
      </c>
      <c r="J163" s="848">
        <v>0</v>
      </c>
      <c r="K163" s="848">
        <v>0</v>
      </c>
      <c r="L163" s="857">
        <v>35970</v>
      </c>
    </row>
    <row r="164" spans="1:12" ht="18.95" customHeight="1">
      <c r="A164" s="234"/>
      <c r="B164" s="235"/>
      <c r="C164" s="236"/>
      <c r="D164" s="239" t="s">
        <v>43</v>
      </c>
      <c r="E164" s="856">
        <v>41561181175.599991</v>
      </c>
      <c r="F164" s="848">
        <v>41497632523.009995</v>
      </c>
      <c r="G164" s="848">
        <v>8651.7099999999991</v>
      </c>
      <c r="H164" s="848">
        <v>41841309.700000033</v>
      </c>
      <c r="I164" s="848">
        <v>21672721.180000003</v>
      </c>
      <c r="J164" s="848">
        <v>0</v>
      </c>
      <c r="K164" s="848">
        <v>0</v>
      </c>
      <c r="L164" s="857">
        <v>25970</v>
      </c>
    </row>
    <row r="165" spans="1:12" ht="18.95" customHeight="1">
      <c r="A165" s="238"/>
      <c r="B165" s="236"/>
      <c r="C165" s="236"/>
      <c r="D165" s="239" t="s">
        <v>44</v>
      </c>
      <c r="E165" s="368">
        <v>1.2181986547553123</v>
      </c>
      <c r="F165" s="195">
        <v>1.2176796908610241</v>
      </c>
      <c r="G165" s="195">
        <v>0.36048791666666663</v>
      </c>
      <c r="H165" s="195">
        <v>1.1120909446098244</v>
      </c>
      <c r="I165" s="195">
        <v>0</v>
      </c>
      <c r="J165" s="195">
        <v>0</v>
      </c>
      <c r="K165" s="195">
        <v>0</v>
      </c>
      <c r="L165" s="369">
        <v>0</v>
      </c>
    </row>
    <row r="166" spans="1:12" ht="18.75" customHeight="1">
      <c r="A166" s="240"/>
      <c r="B166" s="241"/>
      <c r="C166" s="241"/>
      <c r="D166" s="245" t="s">
        <v>45</v>
      </c>
      <c r="E166" s="370">
        <v>0.94988733073821785</v>
      </c>
      <c r="F166" s="371">
        <v>0.95054646950412147</v>
      </c>
      <c r="G166" s="371">
        <v>0.46514569892473112</v>
      </c>
      <c r="H166" s="371">
        <v>0.80279405220369537</v>
      </c>
      <c r="I166" s="371">
        <v>0.48139196703810805</v>
      </c>
      <c r="J166" s="371">
        <v>0</v>
      </c>
      <c r="K166" s="371">
        <v>0</v>
      </c>
      <c r="L166" s="372">
        <v>0.72199054767862103</v>
      </c>
    </row>
    <row r="167" spans="1:12" ht="18.95" customHeight="1">
      <c r="A167" s="251" t="s">
        <v>425</v>
      </c>
      <c r="B167" s="247" t="s">
        <v>47</v>
      </c>
      <c r="C167" s="252" t="s">
        <v>426</v>
      </c>
      <c r="D167" s="249" t="s">
        <v>41</v>
      </c>
      <c r="E167" s="853">
        <v>169310000</v>
      </c>
      <c r="F167" s="854">
        <v>3400000</v>
      </c>
      <c r="G167" s="854">
        <v>399000</v>
      </c>
      <c r="H167" s="854">
        <v>162661000</v>
      </c>
      <c r="I167" s="854">
        <v>2627000</v>
      </c>
      <c r="J167" s="854">
        <v>0</v>
      </c>
      <c r="K167" s="854">
        <v>0</v>
      </c>
      <c r="L167" s="866">
        <v>223000</v>
      </c>
    </row>
    <row r="168" spans="1:12" ht="18.95" customHeight="1">
      <c r="A168" s="234"/>
      <c r="B168" s="235"/>
      <c r="C168" s="236" t="s">
        <v>427</v>
      </c>
      <c r="D168" s="239" t="s">
        <v>42</v>
      </c>
      <c r="E168" s="856">
        <v>174316477.96999997</v>
      </c>
      <c r="F168" s="848">
        <v>6082967</v>
      </c>
      <c r="G168" s="848">
        <v>400564.86</v>
      </c>
      <c r="H168" s="848">
        <v>154594360.09999996</v>
      </c>
      <c r="I168" s="848">
        <v>13238586.01</v>
      </c>
      <c r="J168" s="848">
        <v>0</v>
      </c>
      <c r="K168" s="848">
        <v>0</v>
      </c>
      <c r="L168" s="857">
        <v>0</v>
      </c>
    </row>
    <row r="169" spans="1:12" ht="18.95" customHeight="1">
      <c r="A169" s="234"/>
      <c r="B169" s="235"/>
      <c r="C169" s="236"/>
      <c r="D169" s="239" t="s">
        <v>43</v>
      </c>
      <c r="E169" s="856">
        <v>136830430.03999996</v>
      </c>
      <c r="F169" s="848">
        <v>5597389.7899999991</v>
      </c>
      <c r="G169" s="848">
        <v>302873.12999999995</v>
      </c>
      <c r="H169" s="848">
        <v>122382423.45999995</v>
      </c>
      <c r="I169" s="848">
        <v>8547743.6600000001</v>
      </c>
      <c r="J169" s="848">
        <v>0</v>
      </c>
      <c r="K169" s="848">
        <v>0</v>
      </c>
      <c r="L169" s="857">
        <v>0</v>
      </c>
    </row>
    <row r="170" spans="1:12" ht="18.95" customHeight="1">
      <c r="A170" s="234"/>
      <c r="B170" s="236"/>
      <c r="C170" s="236"/>
      <c r="D170" s="239" t="s">
        <v>44</v>
      </c>
      <c r="E170" s="368">
        <v>0.80816508203886339</v>
      </c>
      <c r="F170" s="195">
        <v>1.6462911147058821</v>
      </c>
      <c r="G170" s="195">
        <v>0.75908052631578937</v>
      </c>
      <c r="H170" s="195">
        <v>0.75237717375400337</v>
      </c>
      <c r="I170" s="195">
        <v>3.2538042101256188</v>
      </c>
      <c r="J170" s="195">
        <v>0</v>
      </c>
      <c r="K170" s="195">
        <v>0</v>
      </c>
      <c r="L170" s="369">
        <v>0</v>
      </c>
    </row>
    <row r="171" spans="1:12" ht="18.95" customHeight="1">
      <c r="A171" s="240"/>
      <c r="B171" s="241"/>
      <c r="C171" s="241"/>
      <c r="D171" s="244" t="s">
        <v>45</v>
      </c>
      <c r="E171" s="370">
        <v>0.78495407682312512</v>
      </c>
      <c r="F171" s="371">
        <v>0.92017428172797899</v>
      </c>
      <c r="G171" s="371">
        <v>0.75611507709388182</v>
      </c>
      <c r="H171" s="371">
        <v>0.79163575812750475</v>
      </c>
      <c r="I171" s="371">
        <v>0.64566892971374068</v>
      </c>
      <c r="J171" s="371">
        <v>0</v>
      </c>
      <c r="K171" s="371">
        <v>0</v>
      </c>
      <c r="L171" s="372">
        <v>0</v>
      </c>
    </row>
    <row r="172" spans="1:12" ht="18.95" customHeight="1">
      <c r="A172" s="234" t="s">
        <v>428</v>
      </c>
      <c r="B172" s="235" t="s">
        <v>47</v>
      </c>
      <c r="C172" s="236" t="s">
        <v>429</v>
      </c>
      <c r="D172" s="239" t="s">
        <v>41</v>
      </c>
      <c r="E172" s="853">
        <v>122290000</v>
      </c>
      <c r="F172" s="854">
        <v>49245000</v>
      </c>
      <c r="G172" s="854">
        <v>192000</v>
      </c>
      <c r="H172" s="854">
        <v>72125000</v>
      </c>
      <c r="I172" s="854">
        <v>707000</v>
      </c>
      <c r="J172" s="854">
        <v>0</v>
      </c>
      <c r="K172" s="854">
        <v>0</v>
      </c>
      <c r="L172" s="866">
        <v>21000</v>
      </c>
    </row>
    <row r="173" spans="1:12" ht="18.95" customHeight="1">
      <c r="A173" s="234"/>
      <c r="B173" s="235"/>
      <c r="C173" s="236" t="s">
        <v>430</v>
      </c>
      <c r="D173" s="239" t="s">
        <v>42</v>
      </c>
      <c r="E173" s="856">
        <v>127772778.25</v>
      </c>
      <c r="F173" s="848">
        <v>53467910.550000004</v>
      </c>
      <c r="G173" s="848">
        <v>293917</v>
      </c>
      <c r="H173" s="848">
        <v>73318430.450000003</v>
      </c>
      <c r="I173" s="848">
        <v>671520.25</v>
      </c>
      <c r="J173" s="848">
        <v>0</v>
      </c>
      <c r="K173" s="848">
        <v>0</v>
      </c>
      <c r="L173" s="857">
        <v>21000</v>
      </c>
    </row>
    <row r="174" spans="1:12" ht="18.95" customHeight="1">
      <c r="A174" s="234"/>
      <c r="B174" s="235"/>
      <c r="C174" s="236"/>
      <c r="D174" s="239" t="s">
        <v>43</v>
      </c>
      <c r="E174" s="856">
        <v>100056564.83999999</v>
      </c>
      <c r="F174" s="848">
        <v>37451349.730000004</v>
      </c>
      <c r="G174" s="848">
        <v>256489.66</v>
      </c>
      <c r="H174" s="848">
        <v>61788438.349999987</v>
      </c>
      <c r="I174" s="848">
        <v>542907.37</v>
      </c>
      <c r="J174" s="848">
        <v>0</v>
      </c>
      <c r="K174" s="848">
        <v>0</v>
      </c>
      <c r="L174" s="857">
        <v>17379.73</v>
      </c>
    </row>
    <row r="175" spans="1:12" ht="18.95" customHeight="1">
      <c r="A175" s="238"/>
      <c r="B175" s="236"/>
      <c r="C175" s="236"/>
      <c r="D175" s="239" t="s">
        <v>44</v>
      </c>
      <c r="E175" s="368">
        <v>0.81819089737509187</v>
      </c>
      <c r="F175" s="195">
        <v>0.76051070626459549</v>
      </c>
      <c r="G175" s="195">
        <v>1.3358836458333334</v>
      </c>
      <c r="H175" s="195">
        <v>0.85668545372616967</v>
      </c>
      <c r="I175" s="195">
        <v>0.76790292786421499</v>
      </c>
      <c r="J175" s="195">
        <v>0</v>
      </c>
      <c r="K175" s="195">
        <v>0</v>
      </c>
      <c r="L175" s="369">
        <v>0.82760619047619044</v>
      </c>
    </row>
    <row r="176" spans="1:12" ht="18.95" customHeight="1">
      <c r="A176" s="240"/>
      <c r="B176" s="241"/>
      <c r="C176" s="241"/>
      <c r="D176" s="245" t="s">
        <v>45</v>
      </c>
      <c r="E176" s="370">
        <v>0.78308201645447106</v>
      </c>
      <c r="F176" s="371">
        <v>0.70044535768753735</v>
      </c>
      <c r="G176" s="371">
        <v>0.87266017276986363</v>
      </c>
      <c r="H176" s="371">
        <v>0.8427408766222434</v>
      </c>
      <c r="I176" s="371">
        <v>0.80847505343286374</v>
      </c>
      <c r="J176" s="371">
        <v>0</v>
      </c>
      <c r="K176" s="371">
        <v>0</v>
      </c>
      <c r="L176" s="372">
        <v>0.82760619047619044</v>
      </c>
    </row>
    <row r="177" spans="1:12" ht="18.95" customHeight="1">
      <c r="A177" s="234" t="s">
        <v>431</v>
      </c>
      <c r="B177" s="235" t="s">
        <v>47</v>
      </c>
      <c r="C177" s="236" t="s">
        <v>432</v>
      </c>
      <c r="D177" s="250" t="s">
        <v>41</v>
      </c>
      <c r="E177" s="853">
        <v>19690000</v>
      </c>
      <c r="F177" s="854">
        <v>19530000</v>
      </c>
      <c r="G177" s="854">
        <v>10000</v>
      </c>
      <c r="H177" s="854">
        <v>0</v>
      </c>
      <c r="I177" s="854">
        <v>150000</v>
      </c>
      <c r="J177" s="854">
        <v>0</v>
      </c>
      <c r="K177" s="854">
        <v>0</v>
      </c>
      <c r="L177" s="866">
        <v>0</v>
      </c>
    </row>
    <row r="178" spans="1:12" ht="18.95" customHeight="1">
      <c r="A178" s="238"/>
      <c r="B178" s="236"/>
      <c r="C178" s="236" t="s">
        <v>433</v>
      </c>
      <c r="D178" s="239" t="s">
        <v>42</v>
      </c>
      <c r="E178" s="856">
        <v>19922200</v>
      </c>
      <c r="F178" s="848">
        <v>19585200</v>
      </c>
      <c r="G178" s="848">
        <v>10000</v>
      </c>
      <c r="H178" s="848">
        <v>232200</v>
      </c>
      <c r="I178" s="848">
        <v>94800</v>
      </c>
      <c r="J178" s="848">
        <v>0</v>
      </c>
      <c r="K178" s="848">
        <v>0</v>
      </c>
      <c r="L178" s="857">
        <v>0</v>
      </c>
    </row>
    <row r="179" spans="1:12" ht="18.95" customHeight="1">
      <c r="A179" s="238"/>
      <c r="B179" s="236"/>
      <c r="C179" s="236" t="s">
        <v>434</v>
      </c>
      <c r="D179" s="239" t="s">
        <v>43</v>
      </c>
      <c r="E179" s="856">
        <v>18400103.66</v>
      </c>
      <c r="F179" s="848">
        <v>18181489.719999999</v>
      </c>
      <c r="G179" s="848">
        <v>8800</v>
      </c>
      <c r="H179" s="848">
        <v>115013.94</v>
      </c>
      <c r="I179" s="848">
        <v>94800</v>
      </c>
      <c r="J179" s="848">
        <v>0</v>
      </c>
      <c r="K179" s="848">
        <v>0</v>
      </c>
      <c r="L179" s="857">
        <v>0</v>
      </c>
    </row>
    <row r="180" spans="1:12" ht="18.95" customHeight="1">
      <c r="A180" s="238"/>
      <c r="B180" s="236"/>
      <c r="C180" s="236" t="s">
        <v>435</v>
      </c>
      <c r="D180" s="239" t="s">
        <v>44</v>
      </c>
      <c r="E180" s="368">
        <v>0.93448977450482484</v>
      </c>
      <c r="F180" s="195">
        <v>0.93095185458269325</v>
      </c>
      <c r="G180" s="195">
        <v>0.88</v>
      </c>
      <c r="H180" s="195">
        <v>0</v>
      </c>
      <c r="I180" s="195">
        <v>0.63200000000000001</v>
      </c>
      <c r="J180" s="195">
        <v>0</v>
      </c>
      <c r="K180" s="195">
        <v>0</v>
      </c>
      <c r="L180" s="369">
        <v>0</v>
      </c>
    </row>
    <row r="181" spans="1:12" ht="18.95" customHeight="1">
      <c r="A181" s="240"/>
      <c r="B181" s="241"/>
      <c r="C181" s="241"/>
      <c r="D181" s="244" t="s">
        <v>45</v>
      </c>
      <c r="E181" s="370">
        <v>0.92359797913885011</v>
      </c>
      <c r="F181" s="371">
        <v>0.92832800890468303</v>
      </c>
      <c r="G181" s="371">
        <v>0.88</v>
      </c>
      <c r="H181" s="371">
        <v>0.49532273901808788</v>
      </c>
      <c r="I181" s="371">
        <v>1</v>
      </c>
      <c r="J181" s="371">
        <v>0</v>
      </c>
      <c r="K181" s="371">
        <v>0</v>
      </c>
      <c r="L181" s="372">
        <v>0</v>
      </c>
    </row>
    <row r="182" spans="1:12" ht="18.95" hidden="1" customHeight="1">
      <c r="A182" s="234" t="s">
        <v>436</v>
      </c>
      <c r="B182" s="235" t="s">
        <v>47</v>
      </c>
      <c r="C182" s="236" t="s">
        <v>437</v>
      </c>
      <c r="D182" s="237" t="s">
        <v>41</v>
      </c>
      <c r="E182" s="853" t="e">
        <f>SUM(F182:L182)</f>
        <v>#REF!</v>
      </c>
      <c r="F182" s="854" t="e">
        <f>SUMIFS(#REF!,#REF!,A182,#REF!,"2",#REF!,"85")</f>
        <v>#REF!</v>
      </c>
      <c r="G182" s="854" t="e">
        <f>SUMIFS(#REF!,#REF!,A182,#REF!,"3",#REF!,"85")</f>
        <v>#REF!</v>
      </c>
      <c r="H182" s="854" t="e">
        <f>SUMIFS(#REF!,#REF!,A182,#REF!,"4",#REF!,"85")</f>
        <v>#REF!</v>
      </c>
      <c r="I182" s="854" t="e">
        <f>SUMIFS(#REF!,#REF!,A182,#REF!,"6",#REF!,"85")</f>
        <v>#REF!</v>
      </c>
      <c r="J182" s="854" t="e">
        <f>SUMIFS(#REF!,#REF!,A182,#REF!,"8",#REF!,"85")</f>
        <v>#REF!</v>
      </c>
      <c r="K182" s="854" t="e">
        <f>SUMIFS(#REF!,#REF!,A182,#REF!,"9",#REF!,"85")</f>
        <v>#REF!</v>
      </c>
      <c r="L182" s="866" t="e">
        <f>SUMIFS(#REF!,#REF!,A182,#REF!,"1",#REF!,"85")</f>
        <v>#REF!</v>
      </c>
    </row>
    <row r="183" spans="1:12" ht="18.95" hidden="1" customHeight="1">
      <c r="A183" s="238"/>
      <c r="B183" s="236"/>
      <c r="C183" s="236"/>
      <c r="D183" s="239" t="s">
        <v>42</v>
      </c>
      <c r="E183" s="856" t="e">
        <f>SUM(F183:L183)</f>
        <v>#REF!</v>
      </c>
      <c r="F183" s="848" t="e">
        <f>#REF!</f>
        <v>#REF!</v>
      </c>
      <c r="G183" s="848" t="e">
        <f>#REF!</f>
        <v>#REF!</v>
      </c>
      <c r="H183" s="848" t="e">
        <f>#REF!</f>
        <v>#REF!</v>
      </c>
      <c r="I183" s="848" t="e">
        <f>#REF!</f>
        <v>#REF!</v>
      </c>
      <c r="J183" s="848" t="e">
        <f>#REF!</f>
        <v>#REF!</v>
      </c>
      <c r="K183" s="848" t="e">
        <f>#REF!</f>
        <v>#REF!</v>
      </c>
      <c r="L183" s="857" t="e">
        <f>#REF!</f>
        <v>#REF!</v>
      </c>
    </row>
    <row r="184" spans="1:12" ht="18.95" hidden="1" customHeight="1">
      <c r="A184" s="238"/>
      <c r="B184" s="236"/>
      <c r="C184" s="236"/>
      <c r="D184" s="239" t="s">
        <v>43</v>
      </c>
      <c r="E184" s="856" t="e">
        <f>SUM(F184:L184)</f>
        <v>#REF!</v>
      </c>
      <c r="F184" s="848" t="e">
        <f>#REF!</f>
        <v>#REF!</v>
      </c>
      <c r="G184" s="848" t="e">
        <f>#REF!</f>
        <v>#REF!</v>
      </c>
      <c r="H184" s="848" t="e">
        <f>#REF!</f>
        <v>#REF!</v>
      </c>
      <c r="I184" s="848" t="e">
        <f>#REF!</f>
        <v>#REF!</v>
      </c>
      <c r="J184" s="848" t="e">
        <f>#REF!</f>
        <v>#REF!</v>
      </c>
      <c r="K184" s="848" t="e">
        <f>#REF!</f>
        <v>#REF!</v>
      </c>
      <c r="L184" s="857" t="e">
        <f>#REF!</f>
        <v>#REF!</v>
      </c>
    </row>
    <row r="185" spans="1:12" ht="18.95" hidden="1" customHeight="1">
      <c r="A185" s="238"/>
      <c r="B185" s="236"/>
      <c r="C185" s="236"/>
      <c r="D185" s="239" t="s">
        <v>44</v>
      </c>
      <c r="E185" s="368" t="e">
        <f t="shared" ref="E185:L185" si="0">IF(E182=0,0,(IF(E184/E182&gt;1000%,"*)",E184/E182)))</f>
        <v>#REF!</v>
      </c>
      <c r="F185" s="195" t="e">
        <f t="shared" si="0"/>
        <v>#REF!</v>
      </c>
      <c r="G185" s="195" t="e">
        <f t="shared" si="0"/>
        <v>#REF!</v>
      </c>
      <c r="H185" s="195" t="e">
        <f t="shared" si="0"/>
        <v>#REF!</v>
      </c>
      <c r="I185" s="195" t="e">
        <f t="shared" si="0"/>
        <v>#REF!</v>
      </c>
      <c r="J185" s="195" t="e">
        <f t="shared" si="0"/>
        <v>#REF!</v>
      </c>
      <c r="K185" s="195" t="e">
        <f t="shared" si="0"/>
        <v>#REF!</v>
      </c>
      <c r="L185" s="369" t="e">
        <f t="shared" si="0"/>
        <v>#REF!</v>
      </c>
    </row>
    <row r="186" spans="1:12" ht="18.95" hidden="1" customHeight="1">
      <c r="A186" s="240"/>
      <c r="B186" s="241"/>
      <c r="C186" s="241"/>
      <c r="D186" s="244" t="s">
        <v>45</v>
      </c>
      <c r="E186" s="370" t="e">
        <f t="shared" ref="E186:L186" si="1">IF(E183=0,0,(IF(E184/E183&gt;1000%,"*)",E184/E183)))</f>
        <v>#REF!</v>
      </c>
      <c r="F186" s="371" t="e">
        <f t="shared" si="1"/>
        <v>#REF!</v>
      </c>
      <c r="G186" s="371" t="e">
        <f t="shared" si="1"/>
        <v>#REF!</v>
      </c>
      <c r="H186" s="371" t="e">
        <f t="shared" si="1"/>
        <v>#REF!</v>
      </c>
      <c r="I186" s="371" t="e">
        <f t="shared" si="1"/>
        <v>#REF!</v>
      </c>
      <c r="J186" s="371" t="e">
        <f t="shared" si="1"/>
        <v>#REF!</v>
      </c>
      <c r="K186" s="371" t="e">
        <f t="shared" si="1"/>
        <v>#REF!</v>
      </c>
      <c r="L186" s="372" t="e">
        <f t="shared" si="1"/>
        <v>#REF!</v>
      </c>
    </row>
    <row r="187" spans="1:12" s="94" customFormat="1" ht="23.25" customHeight="1">
      <c r="A187" s="822" t="s">
        <v>754</v>
      </c>
      <c r="B187" s="826"/>
      <c r="C187" s="826"/>
      <c r="F187" s="93"/>
      <c r="G187" s="93"/>
      <c r="H187" s="93"/>
      <c r="I187" s="93"/>
      <c r="J187" s="93"/>
    </row>
    <row r="188" spans="1:12" ht="18" customHeight="1">
      <c r="A188" s="1629"/>
      <c r="B188" s="1629"/>
      <c r="C188" s="1629"/>
      <c r="D188" s="1629"/>
      <c r="E188" s="1629"/>
      <c r="F188" s="1629"/>
      <c r="G188" s="1629"/>
      <c r="H188" s="1629"/>
      <c r="I188" s="1629"/>
      <c r="J188" s="1629"/>
      <c r="K188" s="1629"/>
      <c r="L188" s="1629"/>
    </row>
    <row r="189" spans="1:12">
      <c r="E189" s="254"/>
      <c r="F189" s="254"/>
      <c r="G189" s="254"/>
      <c r="H189" s="254"/>
      <c r="I189" s="254"/>
      <c r="J189" s="254"/>
      <c r="K189" s="254"/>
      <c r="L189" s="254"/>
    </row>
    <row r="190" spans="1:12">
      <c r="E190" s="254"/>
      <c r="F190" s="254"/>
      <c r="G190" s="254"/>
      <c r="H190" s="254"/>
      <c r="I190" s="254"/>
      <c r="J190" s="254"/>
      <c r="K190" s="254"/>
      <c r="L190" s="254"/>
    </row>
    <row r="191" spans="1:12">
      <c r="G191" s="243"/>
      <c r="H191" s="373"/>
      <c r="I191" s="374"/>
      <c r="J191" s="243"/>
    </row>
  </sheetData>
  <mergeCells count="1">
    <mergeCell ref="A188:L188"/>
  </mergeCells>
  <phoneticPr fontId="50" type="noConversion"/>
  <printOptions horizontalCentered="1"/>
  <pageMargins left="0.70866141732283472" right="0.70866141732283472" top="0.62992125984251968" bottom="0.19685039370078741" header="0.43307086614173229" footer="0"/>
  <pageSetup paperSize="9" scale="72" firstPageNumber="48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6" max="11" man="1"/>
    <brk id="136" max="11" man="1"/>
    <brk id="17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31" transitionEvaluation="1"/>
  <dimension ref="A1:M100"/>
  <sheetViews>
    <sheetView showGridLines="0" topLeftCell="A31" zoomScale="75" zoomScaleNormal="75" workbookViewId="0">
      <selection activeCell="N67" sqref="N67"/>
    </sheetView>
  </sheetViews>
  <sheetFormatPr defaultColWidth="16.28515625" defaultRowHeight="15"/>
  <cols>
    <col min="1" max="1" width="3.5703125" style="138" customWidth="1"/>
    <col min="2" max="2" width="1.5703125" style="138" customWidth="1"/>
    <col min="3" max="3" width="42.5703125" style="138" bestFit="1" customWidth="1"/>
    <col min="4" max="4" width="2.7109375" style="138" customWidth="1"/>
    <col min="5" max="5" width="14.5703125" style="138" customWidth="1"/>
    <col min="6" max="11" width="14.7109375" style="138" customWidth="1"/>
    <col min="12" max="12" width="23.140625" style="138" customWidth="1"/>
    <col min="13" max="16384" width="16.28515625" style="138"/>
  </cols>
  <sheetData>
    <row r="1" spans="1:13" ht="15.75" customHeight="1">
      <c r="A1" s="135" t="s">
        <v>340</v>
      </c>
      <c r="B1" s="136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3" ht="15" customHeight="1">
      <c r="A2" s="139" t="s">
        <v>341</v>
      </c>
      <c r="B2" s="139"/>
      <c r="C2" s="139"/>
      <c r="D2" s="139"/>
      <c r="E2" s="139"/>
      <c r="F2" s="139"/>
      <c r="G2" s="140"/>
      <c r="H2" s="140"/>
      <c r="I2" s="140"/>
      <c r="J2" s="140"/>
      <c r="K2" s="140"/>
      <c r="L2" s="140"/>
    </row>
    <row r="3" spans="1:13" ht="15" customHeight="1">
      <c r="A3" s="139"/>
      <c r="B3" s="139"/>
      <c r="C3" s="139"/>
      <c r="D3" s="139"/>
      <c r="E3" s="139"/>
      <c r="F3" s="139"/>
      <c r="G3" s="140"/>
      <c r="H3" s="140"/>
      <c r="I3" s="140"/>
      <c r="J3" s="140"/>
      <c r="K3" s="140"/>
      <c r="L3" s="140"/>
    </row>
    <row r="4" spans="1:13" ht="15" customHeight="1">
      <c r="A4" s="137"/>
      <c r="B4" s="141"/>
      <c r="C4" s="141"/>
      <c r="D4" s="137"/>
      <c r="E4" s="137"/>
      <c r="F4" s="137"/>
      <c r="G4" s="137"/>
      <c r="H4" s="137"/>
      <c r="I4" s="137"/>
      <c r="J4" s="136"/>
      <c r="K4" s="136"/>
      <c r="L4" s="142" t="s">
        <v>2</v>
      </c>
    </row>
    <row r="5" spans="1:13" ht="15.95" customHeight="1">
      <c r="A5" s="143" t="s">
        <v>4</v>
      </c>
      <c r="B5" s="144" t="s">
        <v>4</v>
      </c>
      <c r="C5" s="145" t="s">
        <v>3</v>
      </c>
      <c r="D5" s="144"/>
      <c r="E5" s="19" t="s">
        <v>4</v>
      </c>
      <c r="F5" s="14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3" ht="15.95" customHeight="1">
      <c r="A6" s="148"/>
      <c r="B6" s="149"/>
      <c r="C6" s="150" t="s">
        <v>440</v>
      </c>
      <c r="D6" s="149"/>
      <c r="E6" s="151"/>
      <c r="F6" s="15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3" ht="15.95" customHeight="1">
      <c r="A7" s="148" t="s">
        <v>4</v>
      </c>
      <c r="B7" s="149"/>
      <c r="C7" s="150" t="s">
        <v>11</v>
      </c>
      <c r="D7" s="149"/>
      <c r="E7" s="32" t="s">
        <v>12</v>
      </c>
      <c r="F7" s="15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3" ht="15.95" customHeight="1">
      <c r="A8" s="153" t="s">
        <v>4</v>
      </c>
      <c r="B8" s="154"/>
      <c r="C8" s="150" t="s">
        <v>748</v>
      </c>
      <c r="D8" s="149"/>
      <c r="E8" s="32" t="s">
        <v>4</v>
      </c>
      <c r="F8" s="152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3" ht="15.95" customHeight="1">
      <c r="A9" s="155" t="s">
        <v>4</v>
      </c>
      <c r="B9" s="147"/>
      <c r="C9" s="150" t="s">
        <v>26</v>
      </c>
      <c r="D9" s="149"/>
      <c r="E9" s="156" t="s">
        <v>4</v>
      </c>
      <c r="F9" s="152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3" ht="15.95" customHeight="1">
      <c r="A10" s="148"/>
      <c r="B10" s="149"/>
      <c r="C10" s="150" t="s">
        <v>30</v>
      </c>
      <c r="D10" s="157"/>
      <c r="E10" s="46"/>
      <c r="F10" s="158"/>
      <c r="G10" s="44"/>
      <c r="H10" s="45"/>
      <c r="I10" s="46"/>
      <c r="J10" s="47"/>
      <c r="K10" s="45"/>
      <c r="L10" s="46"/>
    </row>
    <row r="11" spans="1:13" ht="12" customHeight="1">
      <c r="A11" s="159">
        <v>1</v>
      </c>
      <c r="B11" s="160"/>
      <c r="C11" s="160"/>
      <c r="D11" s="161"/>
      <c r="E11" s="162" t="s">
        <v>32</v>
      </c>
      <c r="F11" s="55" t="s">
        <v>33</v>
      </c>
      <c r="G11" s="54" t="s">
        <v>34</v>
      </c>
      <c r="H11" s="55" t="s">
        <v>35</v>
      </c>
      <c r="I11" s="56" t="s">
        <v>36</v>
      </c>
      <c r="J11" s="55" t="s">
        <v>37</v>
      </c>
      <c r="K11" s="56" t="s">
        <v>38</v>
      </c>
      <c r="L11" s="58" t="s">
        <v>39</v>
      </c>
    </row>
    <row r="12" spans="1:13" ht="18.95" customHeight="1">
      <c r="A12" s="163" t="s">
        <v>4</v>
      </c>
      <c r="B12" s="164" t="s">
        <v>4</v>
      </c>
      <c r="C12" s="164" t="s">
        <v>40</v>
      </c>
      <c r="D12" s="165" t="s">
        <v>41</v>
      </c>
      <c r="E12" s="881">
        <v>49371632000</v>
      </c>
      <c r="F12" s="881">
        <v>44969090000</v>
      </c>
      <c r="G12" s="881">
        <v>29382000</v>
      </c>
      <c r="H12" s="881">
        <v>3924839000</v>
      </c>
      <c r="I12" s="881">
        <v>177114000</v>
      </c>
      <c r="J12" s="881">
        <v>0</v>
      </c>
      <c r="K12" s="881">
        <v>0</v>
      </c>
      <c r="L12" s="882">
        <v>271207000</v>
      </c>
      <c r="M12" s="166"/>
    </row>
    <row r="13" spans="1:13" ht="18.95" customHeight="1">
      <c r="A13" s="167"/>
      <c r="B13" s="168"/>
      <c r="C13" s="164"/>
      <c r="D13" s="165" t="s">
        <v>42</v>
      </c>
      <c r="E13" s="881">
        <v>65501722790.220001</v>
      </c>
      <c r="F13" s="881">
        <v>59492438761.629997</v>
      </c>
      <c r="G13" s="881">
        <v>43079862.68</v>
      </c>
      <c r="H13" s="881">
        <v>4573872830.5799999</v>
      </c>
      <c r="I13" s="881">
        <v>997866595.17000008</v>
      </c>
      <c r="J13" s="881">
        <v>0</v>
      </c>
      <c r="K13" s="881">
        <v>0</v>
      </c>
      <c r="L13" s="883">
        <v>394464740.16000003</v>
      </c>
      <c r="M13" s="166"/>
    </row>
    <row r="14" spans="1:13" ht="18.95" customHeight="1">
      <c r="A14" s="167"/>
      <c r="B14" s="168"/>
      <c r="C14" s="169" t="s">
        <v>4</v>
      </c>
      <c r="D14" s="165" t="s">
        <v>43</v>
      </c>
      <c r="E14" s="881">
        <v>60664936429.409988</v>
      </c>
      <c r="F14" s="881">
        <v>55896581044.569992</v>
      </c>
      <c r="G14" s="881">
        <v>37522320.189999998</v>
      </c>
      <c r="H14" s="881">
        <v>3851659209.8799973</v>
      </c>
      <c r="I14" s="881">
        <v>630465469.38000011</v>
      </c>
      <c r="J14" s="881">
        <v>0</v>
      </c>
      <c r="K14" s="881">
        <v>0</v>
      </c>
      <c r="L14" s="883">
        <v>248708385.38999999</v>
      </c>
      <c r="M14" s="166"/>
    </row>
    <row r="15" spans="1:13" ht="18.95" customHeight="1">
      <c r="A15" s="167"/>
      <c r="B15" s="168"/>
      <c r="C15" s="164"/>
      <c r="D15" s="165" t="s">
        <v>44</v>
      </c>
      <c r="E15" s="884">
        <v>1.2287407560157215</v>
      </c>
      <c r="F15" s="884">
        <v>1.2430000483569934</v>
      </c>
      <c r="G15" s="872">
        <v>1.2770512623374854</v>
      </c>
      <c r="H15" s="872">
        <v>0.98135470267187963</v>
      </c>
      <c r="I15" s="872">
        <v>3.5596591425861317</v>
      </c>
      <c r="J15" s="872">
        <v>0</v>
      </c>
      <c r="K15" s="872">
        <v>0</v>
      </c>
      <c r="L15" s="873">
        <v>0.91704264782988631</v>
      </c>
      <c r="M15" s="166"/>
    </row>
    <row r="16" spans="1:13" ht="18.95" customHeight="1">
      <c r="A16" s="170"/>
      <c r="B16" s="171"/>
      <c r="C16" s="172"/>
      <c r="D16" s="173" t="s">
        <v>45</v>
      </c>
      <c r="E16" s="874">
        <v>0.92615787562869734</v>
      </c>
      <c r="F16" s="874">
        <v>0.93955773553900479</v>
      </c>
      <c r="G16" s="874">
        <v>0.87099442420971052</v>
      </c>
      <c r="H16" s="874">
        <v>0.84210019660550539</v>
      </c>
      <c r="I16" s="874">
        <v>0.63181338310317103</v>
      </c>
      <c r="J16" s="874">
        <v>0</v>
      </c>
      <c r="K16" s="874">
        <v>0</v>
      </c>
      <c r="L16" s="875">
        <v>0.63049585950095477</v>
      </c>
      <c r="M16" s="166"/>
    </row>
    <row r="17" spans="1:13" ht="18.95" customHeight="1">
      <c r="A17" s="174" t="s">
        <v>49</v>
      </c>
      <c r="B17" s="175" t="s">
        <v>47</v>
      </c>
      <c r="C17" s="176" t="s">
        <v>342</v>
      </c>
      <c r="D17" s="177" t="s">
        <v>41</v>
      </c>
      <c r="E17" s="885">
        <v>3254991000</v>
      </c>
      <c r="F17" s="891">
        <v>2962902000</v>
      </c>
      <c r="G17" s="891">
        <v>2486000</v>
      </c>
      <c r="H17" s="891">
        <v>268541000</v>
      </c>
      <c r="I17" s="891">
        <v>8845000</v>
      </c>
      <c r="J17" s="891">
        <v>0</v>
      </c>
      <c r="K17" s="891">
        <v>0</v>
      </c>
      <c r="L17" s="933">
        <v>12217000</v>
      </c>
      <c r="M17" s="166"/>
    </row>
    <row r="18" spans="1:13" ht="18.95" customHeight="1">
      <c r="A18" s="174"/>
      <c r="B18" s="175"/>
      <c r="C18" s="176"/>
      <c r="D18" s="177" t="s">
        <v>42</v>
      </c>
      <c r="E18" s="885">
        <v>4455730709.3999996</v>
      </c>
      <c r="F18" s="885">
        <v>4067733707.5299997</v>
      </c>
      <c r="G18" s="885">
        <v>3918363.48</v>
      </c>
      <c r="H18" s="885">
        <v>290440185.35999995</v>
      </c>
      <c r="I18" s="885">
        <v>76997618.030000001</v>
      </c>
      <c r="J18" s="885">
        <v>0</v>
      </c>
      <c r="K18" s="885">
        <v>0</v>
      </c>
      <c r="L18" s="886">
        <v>16640835</v>
      </c>
      <c r="M18" s="166"/>
    </row>
    <row r="19" spans="1:13" ht="18.95" customHeight="1">
      <c r="A19" s="174"/>
      <c r="B19" s="175"/>
      <c r="C19" s="176"/>
      <c r="D19" s="177" t="s">
        <v>43</v>
      </c>
      <c r="E19" s="885">
        <v>4092269413.3400002</v>
      </c>
      <c r="F19" s="885">
        <v>3772312091.1700001</v>
      </c>
      <c r="G19" s="885">
        <v>3451769.77</v>
      </c>
      <c r="H19" s="885">
        <v>249026479.4199999</v>
      </c>
      <c r="I19" s="885">
        <v>54714115.559999995</v>
      </c>
      <c r="J19" s="885">
        <v>0</v>
      </c>
      <c r="K19" s="885">
        <v>0</v>
      </c>
      <c r="L19" s="886">
        <v>12764957.420000007</v>
      </c>
      <c r="M19" s="166"/>
    </row>
    <row r="20" spans="1:13" ht="18.95" customHeight="1">
      <c r="A20" s="174"/>
      <c r="B20" s="175"/>
      <c r="C20" s="176"/>
      <c r="D20" s="177" t="s">
        <v>44</v>
      </c>
      <c r="E20" s="887">
        <v>1.2572291024276259</v>
      </c>
      <c r="F20" s="887">
        <v>1.2731815264797823</v>
      </c>
      <c r="G20" s="876">
        <v>1.3884834151246983</v>
      </c>
      <c r="H20" s="876">
        <v>0.92733131782483824</v>
      </c>
      <c r="I20" s="877">
        <v>6.185880786885245</v>
      </c>
      <c r="J20" s="876">
        <v>0</v>
      </c>
      <c r="K20" s="876">
        <v>0</v>
      </c>
      <c r="L20" s="878">
        <v>1.044852043873292</v>
      </c>
      <c r="M20" s="166"/>
    </row>
    <row r="21" spans="1:13" s="181" customFormat="1" ht="18.95" customHeight="1">
      <c r="A21" s="178"/>
      <c r="B21" s="179"/>
      <c r="C21" s="176"/>
      <c r="D21" s="180" t="s">
        <v>45</v>
      </c>
      <c r="E21" s="879">
        <v>0.91842835221320129</v>
      </c>
      <c r="F21" s="879">
        <v>0.9273743962607166</v>
      </c>
      <c r="G21" s="879">
        <v>0.88092127941127096</v>
      </c>
      <c r="H21" s="879">
        <v>0.85741055119949094</v>
      </c>
      <c r="I21" s="879">
        <v>0.71059491137351993</v>
      </c>
      <c r="J21" s="879">
        <v>0</v>
      </c>
      <c r="K21" s="879">
        <v>0</v>
      </c>
      <c r="L21" s="880">
        <v>0.76708635233748834</v>
      </c>
      <c r="M21" s="166"/>
    </row>
    <row r="22" spans="1:13" ht="18.95" customHeight="1">
      <c r="A22" s="174" t="s">
        <v>53</v>
      </c>
      <c r="B22" s="175" t="s">
        <v>47</v>
      </c>
      <c r="C22" s="182" t="s">
        <v>343</v>
      </c>
      <c r="D22" s="177" t="s">
        <v>41</v>
      </c>
      <c r="E22" s="885">
        <v>2850973000</v>
      </c>
      <c r="F22" s="891">
        <v>2635721000</v>
      </c>
      <c r="G22" s="891">
        <v>1427000</v>
      </c>
      <c r="H22" s="891">
        <v>201072000</v>
      </c>
      <c r="I22" s="891">
        <v>6212000</v>
      </c>
      <c r="J22" s="891">
        <v>0</v>
      </c>
      <c r="K22" s="891">
        <v>0</v>
      </c>
      <c r="L22" s="933">
        <v>6541000</v>
      </c>
      <c r="M22" s="166"/>
    </row>
    <row r="23" spans="1:13" ht="18.95" customHeight="1">
      <c r="A23" s="174"/>
      <c r="B23" s="175"/>
      <c r="C23" s="176"/>
      <c r="D23" s="177" t="s">
        <v>42</v>
      </c>
      <c r="E23" s="885">
        <v>3707092953.1900001</v>
      </c>
      <c r="F23" s="885">
        <v>3409758668.1900001</v>
      </c>
      <c r="G23" s="885">
        <v>2109676</v>
      </c>
      <c r="H23" s="885">
        <v>239526269</v>
      </c>
      <c r="I23" s="885">
        <v>45163612</v>
      </c>
      <c r="J23" s="885">
        <v>0</v>
      </c>
      <c r="K23" s="885">
        <v>0</v>
      </c>
      <c r="L23" s="886">
        <v>10534728</v>
      </c>
      <c r="M23" s="166"/>
    </row>
    <row r="24" spans="1:13" ht="18.95" customHeight="1">
      <c r="A24" s="174"/>
      <c r="B24" s="175"/>
      <c r="C24" s="176"/>
      <c r="D24" s="177" t="s">
        <v>43</v>
      </c>
      <c r="E24" s="885">
        <v>3481650963.9100003</v>
      </c>
      <c r="F24" s="885">
        <v>3245456948.73</v>
      </c>
      <c r="G24" s="885">
        <v>1839567.84</v>
      </c>
      <c r="H24" s="885">
        <v>197557533.94000003</v>
      </c>
      <c r="I24" s="885">
        <v>28582079.440000005</v>
      </c>
      <c r="J24" s="885">
        <v>0</v>
      </c>
      <c r="K24" s="885">
        <v>0</v>
      </c>
      <c r="L24" s="886">
        <v>8214833.9599999981</v>
      </c>
      <c r="M24" s="166"/>
    </row>
    <row r="25" spans="1:13" ht="18.95" customHeight="1">
      <c r="A25" s="174"/>
      <c r="B25" s="175"/>
      <c r="C25" s="176"/>
      <c r="D25" s="177" t="s">
        <v>44</v>
      </c>
      <c r="E25" s="887">
        <v>1.2212149900788258</v>
      </c>
      <c r="F25" s="887">
        <v>1.2313355429994297</v>
      </c>
      <c r="G25" s="876">
        <v>1.2891155150665732</v>
      </c>
      <c r="H25" s="876">
        <v>0.98252135523593553</v>
      </c>
      <c r="I25" s="877">
        <v>4.6011074436574377</v>
      </c>
      <c r="J25" s="876">
        <v>0</v>
      </c>
      <c r="K25" s="876">
        <v>0</v>
      </c>
      <c r="L25" s="878">
        <v>1.2558987861183302</v>
      </c>
      <c r="M25" s="166"/>
    </row>
    <row r="26" spans="1:13" ht="18.95" customHeight="1">
      <c r="A26" s="178"/>
      <c r="B26" s="179"/>
      <c r="C26" s="176"/>
      <c r="D26" s="177" t="s">
        <v>45</v>
      </c>
      <c r="E26" s="879">
        <v>0.93918631333859481</v>
      </c>
      <c r="F26" s="879">
        <v>0.95181426738707697</v>
      </c>
      <c r="G26" s="879">
        <v>0.87196699398391031</v>
      </c>
      <c r="H26" s="879">
        <v>0.82478441619278109</v>
      </c>
      <c r="I26" s="879">
        <v>0.63285636764393438</v>
      </c>
      <c r="J26" s="879">
        <v>0</v>
      </c>
      <c r="K26" s="879">
        <v>0</v>
      </c>
      <c r="L26" s="880">
        <v>0.77978605237838117</v>
      </c>
      <c r="M26" s="166"/>
    </row>
    <row r="27" spans="1:13" ht="18.95" customHeight="1">
      <c r="A27" s="174" t="s">
        <v>57</v>
      </c>
      <c r="B27" s="175" t="s">
        <v>47</v>
      </c>
      <c r="C27" s="182" t="s">
        <v>344</v>
      </c>
      <c r="D27" s="183" t="s">
        <v>41</v>
      </c>
      <c r="E27" s="885">
        <v>3077345000</v>
      </c>
      <c r="F27" s="891">
        <v>2753999000</v>
      </c>
      <c r="G27" s="891">
        <v>2270000</v>
      </c>
      <c r="H27" s="891">
        <v>264831000</v>
      </c>
      <c r="I27" s="891">
        <v>23751000</v>
      </c>
      <c r="J27" s="891">
        <v>0</v>
      </c>
      <c r="K27" s="891">
        <v>0</v>
      </c>
      <c r="L27" s="933">
        <v>32494000</v>
      </c>
      <c r="M27" s="166"/>
    </row>
    <row r="28" spans="1:13" ht="18.95" customHeight="1">
      <c r="A28" s="174"/>
      <c r="B28" s="175"/>
      <c r="C28" s="176"/>
      <c r="D28" s="177" t="s">
        <v>42</v>
      </c>
      <c r="E28" s="885">
        <v>3925691253.6399999</v>
      </c>
      <c r="F28" s="885">
        <v>3439298873.3499999</v>
      </c>
      <c r="G28" s="885">
        <v>2841944.3</v>
      </c>
      <c r="H28" s="885">
        <v>319838577.29999977</v>
      </c>
      <c r="I28" s="885">
        <v>117750566.8</v>
      </c>
      <c r="J28" s="885">
        <v>0</v>
      </c>
      <c r="K28" s="885">
        <v>0</v>
      </c>
      <c r="L28" s="886">
        <v>45961291.889999993</v>
      </c>
      <c r="M28" s="166"/>
    </row>
    <row r="29" spans="1:13" ht="18.95" customHeight="1">
      <c r="A29" s="174"/>
      <c r="B29" s="175"/>
      <c r="C29" s="176"/>
      <c r="D29" s="177" t="s">
        <v>43</v>
      </c>
      <c r="E29" s="885">
        <v>3598284439.6099997</v>
      </c>
      <c r="F29" s="885">
        <v>3242979571.9899993</v>
      </c>
      <c r="G29" s="885">
        <v>2556032.8399999994</v>
      </c>
      <c r="H29" s="885">
        <v>262346744.20999989</v>
      </c>
      <c r="I29" s="885">
        <v>69000317.650000021</v>
      </c>
      <c r="J29" s="885">
        <v>0</v>
      </c>
      <c r="K29" s="885">
        <v>0</v>
      </c>
      <c r="L29" s="886">
        <v>21401772.919999994</v>
      </c>
      <c r="M29" s="166"/>
    </row>
    <row r="30" spans="1:13" ht="18.95" customHeight="1">
      <c r="A30" s="174"/>
      <c r="B30" s="175"/>
      <c r="C30" s="176"/>
      <c r="D30" s="177" t="s">
        <v>44</v>
      </c>
      <c r="E30" s="887">
        <v>1.169282105064593</v>
      </c>
      <c r="F30" s="887">
        <v>1.1775529228550916</v>
      </c>
      <c r="G30" s="876">
        <v>1.126005656387665</v>
      </c>
      <c r="H30" s="876">
        <v>0.99061946754722785</v>
      </c>
      <c r="I30" s="877">
        <v>2.9051542103490386</v>
      </c>
      <c r="J30" s="876">
        <v>0</v>
      </c>
      <c r="K30" s="876">
        <v>0</v>
      </c>
      <c r="L30" s="878">
        <v>0.65863768449559901</v>
      </c>
      <c r="M30" s="166"/>
    </row>
    <row r="31" spans="1:13" ht="18.95" customHeight="1">
      <c r="A31" s="178"/>
      <c r="B31" s="179"/>
      <c r="C31" s="176"/>
      <c r="D31" s="180" t="s">
        <v>45</v>
      </c>
      <c r="E31" s="879">
        <v>0.91659893942845849</v>
      </c>
      <c r="F31" s="879">
        <v>0.94291880159610009</v>
      </c>
      <c r="G31" s="879">
        <v>0.89939582559728548</v>
      </c>
      <c r="H31" s="879">
        <v>0.82024734609773442</v>
      </c>
      <c r="I31" s="879">
        <v>0.58598713811031966</v>
      </c>
      <c r="J31" s="879">
        <v>0</v>
      </c>
      <c r="K31" s="879">
        <v>0</v>
      </c>
      <c r="L31" s="880">
        <v>0.46564776662982521</v>
      </c>
      <c r="M31" s="166"/>
    </row>
    <row r="32" spans="1:13" ht="18.95" customHeight="1">
      <c r="A32" s="174" t="s">
        <v>61</v>
      </c>
      <c r="B32" s="175" t="s">
        <v>47</v>
      </c>
      <c r="C32" s="182" t="s">
        <v>345</v>
      </c>
      <c r="D32" s="177" t="s">
        <v>41</v>
      </c>
      <c r="E32" s="885">
        <v>1424794000</v>
      </c>
      <c r="F32" s="891">
        <v>1271014000</v>
      </c>
      <c r="G32" s="891">
        <v>1345000</v>
      </c>
      <c r="H32" s="891">
        <v>135343000</v>
      </c>
      <c r="I32" s="891">
        <v>7837000</v>
      </c>
      <c r="J32" s="891">
        <v>0</v>
      </c>
      <c r="K32" s="891">
        <v>0</v>
      </c>
      <c r="L32" s="933">
        <v>9255000</v>
      </c>
      <c r="M32" s="166"/>
    </row>
    <row r="33" spans="1:13" ht="18.95" customHeight="1">
      <c r="A33" s="174"/>
      <c r="B33" s="175"/>
      <c r="C33" s="176"/>
      <c r="D33" s="177" t="s">
        <v>42</v>
      </c>
      <c r="E33" s="885">
        <v>1879863531.77</v>
      </c>
      <c r="F33" s="885">
        <v>1686195023.0999999</v>
      </c>
      <c r="G33" s="885">
        <v>1688688</v>
      </c>
      <c r="H33" s="885">
        <v>154110689.97000003</v>
      </c>
      <c r="I33" s="885">
        <v>23746137.780000001</v>
      </c>
      <c r="J33" s="885">
        <v>0</v>
      </c>
      <c r="K33" s="885">
        <v>0</v>
      </c>
      <c r="L33" s="886">
        <v>14122992.920000002</v>
      </c>
      <c r="M33" s="166"/>
    </row>
    <row r="34" spans="1:13" ht="18.95" customHeight="1">
      <c r="A34" s="174"/>
      <c r="B34" s="175"/>
      <c r="C34" s="176"/>
      <c r="D34" s="177" t="s">
        <v>43</v>
      </c>
      <c r="E34" s="885">
        <v>1741814572.9299998</v>
      </c>
      <c r="F34" s="885">
        <v>1582232771.1199999</v>
      </c>
      <c r="G34" s="885">
        <v>1488626.7799999998</v>
      </c>
      <c r="H34" s="885">
        <v>130082385.43000004</v>
      </c>
      <c r="I34" s="885">
        <v>14974581.360000001</v>
      </c>
      <c r="J34" s="885">
        <v>0</v>
      </c>
      <c r="K34" s="885">
        <v>0</v>
      </c>
      <c r="L34" s="886">
        <v>13036208.24</v>
      </c>
      <c r="M34" s="166"/>
    </row>
    <row r="35" spans="1:13" ht="18.95" customHeight="1">
      <c r="A35" s="184" t="s">
        <v>4</v>
      </c>
      <c r="B35" s="175"/>
      <c r="C35" s="176"/>
      <c r="D35" s="177" t="s">
        <v>44</v>
      </c>
      <c r="E35" s="887">
        <v>1.2225027428035209</v>
      </c>
      <c r="F35" s="887">
        <v>1.2448586491730225</v>
      </c>
      <c r="G35" s="876">
        <v>1.1067857100371745</v>
      </c>
      <c r="H35" s="876">
        <v>0.9611312401084654</v>
      </c>
      <c r="I35" s="876">
        <v>1.9107542886308537</v>
      </c>
      <c r="J35" s="876">
        <v>0</v>
      </c>
      <c r="K35" s="876">
        <v>0</v>
      </c>
      <c r="L35" s="878">
        <v>1.4085584267963263</v>
      </c>
      <c r="M35" s="166"/>
    </row>
    <row r="36" spans="1:13" ht="18.95" customHeight="1">
      <c r="A36" s="178"/>
      <c r="B36" s="179"/>
      <c r="C36" s="176"/>
      <c r="D36" s="185" t="s">
        <v>45</v>
      </c>
      <c r="E36" s="879">
        <v>0.92656437209034048</v>
      </c>
      <c r="F36" s="879">
        <v>0.93834506059158584</v>
      </c>
      <c r="G36" s="879">
        <v>0.88152860682375889</v>
      </c>
      <c r="H36" s="879">
        <v>0.84408411548428297</v>
      </c>
      <c r="I36" s="879">
        <v>0.63061123870898383</v>
      </c>
      <c r="J36" s="879">
        <v>0</v>
      </c>
      <c r="K36" s="879">
        <v>0</v>
      </c>
      <c r="L36" s="880">
        <v>0.92304855733086344</v>
      </c>
      <c r="M36" s="166"/>
    </row>
    <row r="37" spans="1:13" ht="18.95" customHeight="1">
      <c r="A37" s="174" t="s">
        <v>66</v>
      </c>
      <c r="B37" s="175" t="s">
        <v>47</v>
      </c>
      <c r="C37" s="182" t="s">
        <v>346</v>
      </c>
      <c r="D37" s="183" t="s">
        <v>41</v>
      </c>
      <c r="E37" s="885">
        <v>3092976000</v>
      </c>
      <c r="F37" s="891">
        <v>2782251000</v>
      </c>
      <c r="G37" s="891">
        <v>2373000</v>
      </c>
      <c r="H37" s="891">
        <v>279849000</v>
      </c>
      <c r="I37" s="891">
        <v>8928000</v>
      </c>
      <c r="J37" s="891">
        <v>0</v>
      </c>
      <c r="K37" s="891">
        <v>0</v>
      </c>
      <c r="L37" s="933">
        <v>19575000</v>
      </c>
      <c r="M37" s="166"/>
    </row>
    <row r="38" spans="1:13" ht="18.95" customHeight="1">
      <c r="A38" s="174"/>
      <c r="B38" s="175"/>
      <c r="C38" s="176"/>
      <c r="D38" s="177" t="s">
        <v>42</v>
      </c>
      <c r="E38" s="885">
        <v>4042506374.98</v>
      </c>
      <c r="F38" s="885">
        <v>3663421473.1100001</v>
      </c>
      <c r="G38" s="885">
        <v>3448935</v>
      </c>
      <c r="H38" s="885">
        <v>307478455</v>
      </c>
      <c r="I38" s="885">
        <v>42871698</v>
      </c>
      <c r="J38" s="885">
        <v>0</v>
      </c>
      <c r="K38" s="885">
        <v>0</v>
      </c>
      <c r="L38" s="886">
        <v>25285813.870000001</v>
      </c>
      <c r="M38" s="166"/>
    </row>
    <row r="39" spans="1:13" ht="18.95" customHeight="1">
      <c r="A39" s="174"/>
      <c r="B39" s="175"/>
      <c r="C39" s="176"/>
      <c r="D39" s="177" t="s">
        <v>43</v>
      </c>
      <c r="E39" s="885">
        <v>3683915862.6799998</v>
      </c>
      <c r="F39" s="885">
        <v>3385428455.52</v>
      </c>
      <c r="G39" s="885">
        <v>3146963.2100000004</v>
      </c>
      <c r="H39" s="885">
        <v>258541961.05999985</v>
      </c>
      <c r="I39" s="885">
        <v>24078451.899999995</v>
      </c>
      <c r="J39" s="885">
        <v>0</v>
      </c>
      <c r="K39" s="885">
        <v>0</v>
      </c>
      <c r="L39" s="886">
        <v>12720030.990000002</v>
      </c>
      <c r="M39" s="166"/>
    </row>
    <row r="40" spans="1:13" ht="18.95" customHeight="1">
      <c r="A40" s="174"/>
      <c r="B40" s="175"/>
      <c r="C40" s="176"/>
      <c r="D40" s="177" t="s">
        <v>44</v>
      </c>
      <c r="E40" s="887">
        <v>1.1910586641086125</v>
      </c>
      <c r="F40" s="887">
        <v>1.2167947663672329</v>
      </c>
      <c r="G40" s="876">
        <v>1.3261539022334599</v>
      </c>
      <c r="H40" s="876">
        <v>0.9238623724222701</v>
      </c>
      <c r="I40" s="876">
        <v>2.6969592181899635</v>
      </c>
      <c r="J40" s="876">
        <v>0</v>
      </c>
      <c r="K40" s="876">
        <v>0</v>
      </c>
      <c r="L40" s="878">
        <v>0.64981001226053647</v>
      </c>
      <c r="M40" s="166"/>
    </row>
    <row r="41" spans="1:13" ht="18.95" customHeight="1">
      <c r="A41" s="178"/>
      <c r="B41" s="179"/>
      <c r="C41" s="186"/>
      <c r="D41" s="185" t="s">
        <v>45</v>
      </c>
      <c r="E41" s="879">
        <v>0.91129500388189877</v>
      </c>
      <c r="F41" s="879">
        <v>0.92411656162674538</v>
      </c>
      <c r="G41" s="879">
        <v>0.91244491705410524</v>
      </c>
      <c r="H41" s="879">
        <v>0.84084577912946734</v>
      </c>
      <c r="I41" s="879">
        <v>0.56163980022438098</v>
      </c>
      <c r="J41" s="879">
        <v>0</v>
      </c>
      <c r="K41" s="879">
        <v>0</v>
      </c>
      <c r="L41" s="880">
        <v>0.50305009185769201</v>
      </c>
      <c r="M41" s="166"/>
    </row>
    <row r="42" spans="1:13" ht="18.95" customHeight="1">
      <c r="A42" s="187" t="s">
        <v>69</v>
      </c>
      <c r="B42" s="188" t="s">
        <v>47</v>
      </c>
      <c r="C42" s="182" t="s">
        <v>347</v>
      </c>
      <c r="D42" s="189" t="s">
        <v>41</v>
      </c>
      <c r="E42" s="885">
        <v>4201460000</v>
      </c>
      <c r="F42" s="891">
        <v>3889791000</v>
      </c>
      <c r="G42" s="891">
        <v>1742000</v>
      </c>
      <c r="H42" s="891">
        <v>272990000</v>
      </c>
      <c r="I42" s="891">
        <v>10996000</v>
      </c>
      <c r="J42" s="891">
        <v>0</v>
      </c>
      <c r="K42" s="891">
        <v>0</v>
      </c>
      <c r="L42" s="933">
        <v>25941000</v>
      </c>
      <c r="M42" s="166"/>
    </row>
    <row r="43" spans="1:13" ht="18.95" customHeight="1">
      <c r="A43" s="174"/>
      <c r="B43" s="175"/>
      <c r="C43" s="176"/>
      <c r="D43" s="177" t="s">
        <v>42</v>
      </c>
      <c r="E43" s="885">
        <v>5546297752.1499996</v>
      </c>
      <c r="F43" s="885">
        <v>5128031242.5499992</v>
      </c>
      <c r="G43" s="885">
        <v>2936276</v>
      </c>
      <c r="H43" s="885">
        <v>313134342.5200001</v>
      </c>
      <c r="I43" s="885">
        <v>70540635.589999989</v>
      </c>
      <c r="J43" s="885">
        <v>0</v>
      </c>
      <c r="K43" s="885">
        <v>0</v>
      </c>
      <c r="L43" s="886">
        <v>31655255.489999998</v>
      </c>
      <c r="M43" s="166"/>
    </row>
    <row r="44" spans="1:13" ht="18.95" customHeight="1">
      <c r="A44" s="174"/>
      <c r="B44" s="175"/>
      <c r="C44" s="176"/>
      <c r="D44" s="177" t="s">
        <v>43</v>
      </c>
      <c r="E44" s="885">
        <v>5232223836.3400002</v>
      </c>
      <c r="F44" s="885">
        <v>4915755036.4200001</v>
      </c>
      <c r="G44" s="885">
        <v>2632616.67</v>
      </c>
      <c r="H44" s="885">
        <v>261237212.55999991</v>
      </c>
      <c r="I44" s="885">
        <v>34346644.880000003</v>
      </c>
      <c r="J44" s="885">
        <v>0</v>
      </c>
      <c r="K44" s="885">
        <v>0</v>
      </c>
      <c r="L44" s="886">
        <v>18252325.809999995</v>
      </c>
      <c r="M44" s="166"/>
    </row>
    <row r="45" spans="1:13" ht="18.95" customHeight="1">
      <c r="A45" s="184" t="s">
        <v>4</v>
      </c>
      <c r="B45" s="175"/>
      <c r="C45" s="176"/>
      <c r="D45" s="177" t="s">
        <v>44</v>
      </c>
      <c r="E45" s="887">
        <v>1.24533467802621</v>
      </c>
      <c r="F45" s="887">
        <v>1.2637581392984867</v>
      </c>
      <c r="G45" s="876">
        <v>1.5112610045924224</v>
      </c>
      <c r="H45" s="876">
        <v>0.95694791955749259</v>
      </c>
      <c r="I45" s="876">
        <v>3.1235581011276832</v>
      </c>
      <c r="J45" s="876">
        <v>0</v>
      </c>
      <c r="K45" s="876">
        <v>0</v>
      </c>
      <c r="L45" s="878">
        <v>0.70360918276088025</v>
      </c>
      <c r="M45" s="166"/>
    </row>
    <row r="46" spans="1:13" ht="18.95" customHeight="1">
      <c r="A46" s="178"/>
      <c r="B46" s="179"/>
      <c r="C46" s="176"/>
      <c r="D46" s="180" t="s">
        <v>45</v>
      </c>
      <c r="E46" s="879">
        <v>0.94337233054459613</v>
      </c>
      <c r="F46" s="879">
        <v>0.95860473618634956</v>
      </c>
      <c r="G46" s="879">
        <v>0.89658351939667791</v>
      </c>
      <c r="H46" s="879">
        <v>0.83426560771856095</v>
      </c>
      <c r="I46" s="879">
        <v>0.48690580390615401</v>
      </c>
      <c r="J46" s="879">
        <v>0</v>
      </c>
      <c r="K46" s="879">
        <v>0</v>
      </c>
      <c r="L46" s="880">
        <v>0.576597014538896</v>
      </c>
      <c r="M46" s="166"/>
    </row>
    <row r="47" spans="1:13" ht="18.95" customHeight="1">
      <c r="A47" s="174" t="s">
        <v>75</v>
      </c>
      <c r="B47" s="175" t="s">
        <v>47</v>
      </c>
      <c r="C47" s="182" t="s">
        <v>348</v>
      </c>
      <c r="D47" s="183" t="s">
        <v>41</v>
      </c>
      <c r="E47" s="885">
        <v>6446768000</v>
      </c>
      <c r="F47" s="891">
        <v>5926341000</v>
      </c>
      <c r="G47" s="891">
        <v>3135000</v>
      </c>
      <c r="H47" s="891">
        <v>477193000</v>
      </c>
      <c r="I47" s="891">
        <v>16643000</v>
      </c>
      <c r="J47" s="891">
        <v>0</v>
      </c>
      <c r="K47" s="891">
        <v>0</v>
      </c>
      <c r="L47" s="933">
        <v>23456000</v>
      </c>
      <c r="M47" s="166"/>
    </row>
    <row r="48" spans="1:13" ht="18.95" customHeight="1">
      <c r="A48" s="174"/>
      <c r="B48" s="175"/>
      <c r="C48" s="176"/>
      <c r="D48" s="177" t="s">
        <v>42</v>
      </c>
      <c r="E48" s="885">
        <v>8771876710.1799984</v>
      </c>
      <c r="F48" s="885">
        <v>8038784713.9799995</v>
      </c>
      <c r="G48" s="885">
        <v>4725843.8600000003</v>
      </c>
      <c r="H48" s="885">
        <v>579292137.52999997</v>
      </c>
      <c r="I48" s="885">
        <v>111288377.34999999</v>
      </c>
      <c r="J48" s="885">
        <v>0</v>
      </c>
      <c r="K48" s="885">
        <v>0</v>
      </c>
      <c r="L48" s="886">
        <v>37785637.460000001</v>
      </c>
      <c r="M48" s="166"/>
    </row>
    <row r="49" spans="1:13" ht="18.95" customHeight="1">
      <c r="A49" s="174"/>
      <c r="B49" s="175"/>
      <c r="C49" s="176"/>
      <c r="D49" s="177" t="s">
        <v>43</v>
      </c>
      <c r="E49" s="885">
        <v>8270431568.7399979</v>
      </c>
      <c r="F49" s="885">
        <v>7672915165.6499996</v>
      </c>
      <c r="G49" s="885">
        <v>3953530.07</v>
      </c>
      <c r="H49" s="885">
        <v>491002416.53999943</v>
      </c>
      <c r="I49" s="885">
        <v>72284863.489999995</v>
      </c>
      <c r="J49" s="885">
        <v>0</v>
      </c>
      <c r="K49" s="885">
        <v>0</v>
      </c>
      <c r="L49" s="886">
        <v>30275592.989999998</v>
      </c>
      <c r="M49" s="166"/>
    </row>
    <row r="50" spans="1:13" ht="18.95" customHeight="1">
      <c r="A50" s="184" t="s">
        <v>4</v>
      </c>
      <c r="B50" s="175"/>
      <c r="C50" s="176"/>
      <c r="D50" s="177" t="s">
        <v>44</v>
      </c>
      <c r="E50" s="887">
        <v>1.2828802849334733</v>
      </c>
      <c r="F50" s="887">
        <v>1.2947137475973791</v>
      </c>
      <c r="G50" s="876">
        <v>1.2610941212121212</v>
      </c>
      <c r="H50" s="876">
        <v>1.0289388497735705</v>
      </c>
      <c r="I50" s="876">
        <v>4.3432592375172741</v>
      </c>
      <c r="J50" s="876">
        <v>0</v>
      </c>
      <c r="K50" s="876">
        <v>0</v>
      </c>
      <c r="L50" s="878">
        <v>1.2907398102830832</v>
      </c>
      <c r="M50" s="166"/>
    </row>
    <row r="51" spans="1:13" ht="18.95" customHeight="1">
      <c r="A51" s="178"/>
      <c r="B51" s="179"/>
      <c r="C51" s="176"/>
      <c r="D51" s="180" t="s">
        <v>45</v>
      </c>
      <c r="E51" s="879">
        <v>0.9428349077389494</v>
      </c>
      <c r="F51" s="879">
        <v>0.95448695774950565</v>
      </c>
      <c r="G51" s="879">
        <v>0.83657653259834941</v>
      </c>
      <c r="H51" s="879">
        <v>0.84759033435797626</v>
      </c>
      <c r="I51" s="879">
        <v>0.64952751770892814</v>
      </c>
      <c r="J51" s="879">
        <v>0</v>
      </c>
      <c r="K51" s="879">
        <v>0</v>
      </c>
      <c r="L51" s="880">
        <v>0.80124605604576182</v>
      </c>
      <c r="M51" s="166"/>
    </row>
    <row r="52" spans="1:13" ht="18.95" customHeight="1">
      <c r="A52" s="174" t="s">
        <v>79</v>
      </c>
      <c r="B52" s="175" t="s">
        <v>47</v>
      </c>
      <c r="C52" s="182" t="s">
        <v>349</v>
      </c>
      <c r="D52" s="177" t="s">
        <v>41</v>
      </c>
      <c r="E52" s="885">
        <v>1160923000</v>
      </c>
      <c r="F52" s="891">
        <v>1024714000</v>
      </c>
      <c r="G52" s="891">
        <v>1074000</v>
      </c>
      <c r="H52" s="891">
        <v>121808000</v>
      </c>
      <c r="I52" s="891">
        <v>5232000</v>
      </c>
      <c r="J52" s="891">
        <v>0</v>
      </c>
      <c r="K52" s="891">
        <v>0</v>
      </c>
      <c r="L52" s="933">
        <v>8095000</v>
      </c>
      <c r="M52" s="166"/>
    </row>
    <row r="53" spans="1:13" ht="18.95" customHeight="1">
      <c r="A53" s="174"/>
      <c r="B53" s="175"/>
      <c r="C53" s="176"/>
      <c r="D53" s="177" t="s">
        <v>42</v>
      </c>
      <c r="E53" s="885">
        <v>1555677590.9400001</v>
      </c>
      <c r="F53" s="885">
        <v>1380702370.9200001</v>
      </c>
      <c r="G53" s="885">
        <v>1656582.99</v>
      </c>
      <c r="H53" s="885">
        <v>140405653.73000002</v>
      </c>
      <c r="I53" s="885">
        <v>21747030.290000003</v>
      </c>
      <c r="J53" s="885">
        <v>0</v>
      </c>
      <c r="K53" s="885">
        <v>0</v>
      </c>
      <c r="L53" s="886">
        <v>11165953.01</v>
      </c>
      <c r="M53" s="166"/>
    </row>
    <row r="54" spans="1:13" ht="18.95" customHeight="1">
      <c r="A54" s="174"/>
      <c r="B54" s="175"/>
      <c r="C54" s="176"/>
      <c r="D54" s="177" t="s">
        <v>43</v>
      </c>
      <c r="E54" s="885">
        <v>1426822748.6099999</v>
      </c>
      <c r="F54" s="885">
        <v>1289477282.25</v>
      </c>
      <c r="G54" s="885">
        <v>1362282.7000000002</v>
      </c>
      <c r="H54" s="885">
        <v>114329114.56999995</v>
      </c>
      <c r="I54" s="885">
        <v>12847088.869999997</v>
      </c>
      <c r="J54" s="885">
        <v>0</v>
      </c>
      <c r="K54" s="885">
        <v>0</v>
      </c>
      <c r="L54" s="886">
        <v>8806980.2200000007</v>
      </c>
      <c r="M54" s="166"/>
    </row>
    <row r="55" spans="1:13" ht="18.95" customHeight="1">
      <c r="A55" s="184" t="s">
        <v>4</v>
      </c>
      <c r="B55" s="175"/>
      <c r="C55" s="176"/>
      <c r="D55" s="177" t="s">
        <v>44</v>
      </c>
      <c r="E55" s="887">
        <v>1.2290416751240176</v>
      </c>
      <c r="F55" s="887">
        <v>1.2583777349094478</v>
      </c>
      <c r="G55" s="876">
        <v>1.2684196461824955</v>
      </c>
      <c r="H55" s="876">
        <v>0.93860103252659877</v>
      </c>
      <c r="I55" s="877">
        <v>2.4554833467125379</v>
      </c>
      <c r="J55" s="876">
        <v>0</v>
      </c>
      <c r="K55" s="876">
        <v>0</v>
      </c>
      <c r="L55" s="878">
        <v>1.087953084620136</v>
      </c>
      <c r="M55" s="166"/>
    </row>
    <row r="56" spans="1:13" ht="18.95" customHeight="1">
      <c r="A56" s="178"/>
      <c r="B56" s="179"/>
      <c r="C56" s="176"/>
      <c r="D56" s="185" t="s">
        <v>45</v>
      </c>
      <c r="E56" s="879">
        <v>0.91717124224169022</v>
      </c>
      <c r="F56" s="879">
        <v>0.93392849133067379</v>
      </c>
      <c r="G56" s="879">
        <v>0.82234497651095662</v>
      </c>
      <c r="H56" s="879">
        <v>0.8142771429265574</v>
      </c>
      <c r="I56" s="879">
        <v>0.59075141289095967</v>
      </c>
      <c r="J56" s="879">
        <v>0</v>
      </c>
      <c r="K56" s="879">
        <v>0</v>
      </c>
      <c r="L56" s="880">
        <v>0.78873520353458848</v>
      </c>
      <c r="M56" s="166"/>
    </row>
    <row r="57" spans="1:13" ht="18.95" customHeight="1">
      <c r="A57" s="174" t="s">
        <v>84</v>
      </c>
      <c r="B57" s="175" t="s">
        <v>47</v>
      </c>
      <c r="C57" s="182" t="s">
        <v>350</v>
      </c>
      <c r="D57" s="183" t="s">
        <v>41</v>
      </c>
      <c r="E57" s="885">
        <v>3184605000</v>
      </c>
      <c r="F57" s="891">
        <v>2900949000</v>
      </c>
      <c r="G57" s="891">
        <v>1503000</v>
      </c>
      <c r="H57" s="891">
        <v>233193000</v>
      </c>
      <c r="I57" s="891">
        <v>14975000</v>
      </c>
      <c r="J57" s="891">
        <v>0</v>
      </c>
      <c r="K57" s="891">
        <v>0</v>
      </c>
      <c r="L57" s="933">
        <v>33985000</v>
      </c>
      <c r="M57" s="166"/>
    </row>
    <row r="58" spans="1:13" ht="18.95" customHeight="1">
      <c r="A58" s="174"/>
      <c r="B58" s="175"/>
      <c r="C58" s="176"/>
      <c r="D58" s="177" t="s">
        <v>42</v>
      </c>
      <c r="E58" s="885">
        <v>3943762578.0600004</v>
      </c>
      <c r="F58" s="885">
        <v>3567283035.8900003</v>
      </c>
      <c r="G58" s="885">
        <v>2409788.12</v>
      </c>
      <c r="H58" s="885">
        <v>265573604.01000005</v>
      </c>
      <c r="I58" s="885">
        <v>71341452.569999993</v>
      </c>
      <c r="J58" s="885">
        <v>0</v>
      </c>
      <c r="K58" s="885">
        <v>0</v>
      </c>
      <c r="L58" s="886">
        <v>37154697.470000006</v>
      </c>
      <c r="M58" s="166"/>
    </row>
    <row r="59" spans="1:13" ht="18.95" customHeight="1">
      <c r="A59" s="174"/>
      <c r="B59" s="175"/>
      <c r="C59" s="176"/>
      <c r="D59" s="177" t="s">
        <v>43</v>
      </c>
      <c r="E59" s="885">
        <v>3717174416.8199987</v>
      </c>
      <c r="F59" s="885">
        <v>3418435926.9199991</v>
      </c>
      <c r="G59" s="885">
        <v>2118785.7399999998</v>
      </c>
      <c r="H59" s="885">
        <v>224785778.73999983</v>
      </c>
      <c r="I59" s="885">
        <v>46743566.340000004</v>
      </c>
      <c r="J59" s="885">
        <v>0</v>
      </c>
      <c r="K59" s="885">
        <v>0</v>
      </c>
      <c r="L59" s="886">
        <v>25090359.079999998</v>
      </c>
      <c r="M59" s="166"/>
    </row>
    <row r="60" spans="1:13" ht="18.95" customHeight="1">
      <c r="A60" s="184" t="s">
        <v>4</v>
      </c>
      <c r="B60" s="175"/>
      <c r="C60" s="176"/>
      <c r="D60" s="177" t="s">
        <v>44</v>
      </c>
      <c r="E60" s="887">
        <v>1.1672324878030396</v>
      </c>
      <c r="F60" s="887">
        <v>1.1783853928214523</v>
      </c>
      <c r="G60" s="876">
        <v>1.4097044178310045</v>
      </c>
      <c r="H60" s="876">
        <v>0.96394736866029351</v>
      </c>
      <c r="I60" s="877">
        <v>3.1214401562604341</v>
      </c>
      <c r="J60" s="876">
        <v>0</v>
      </c>
      <c r="K60" s="876">
        <v>0</v>
      </c>
      <c r="L60" s="878">
        <v>0.7382774482860085</v>
      </c>
      <c r="M60" s="166"/>
    </row>
    <row r="61" spans="1:13" ht="18.95" customHeight="1">
      <c r="A61" s="178"/>
      <c r="B61" s="179"/>
      <c r="C61" s="176"/>
      <c r="D61" s="180" t="s">
        <v>45</v>
      </c>
      <c r="E61" s="879">
        <v>0.94254518197911807</v>
      </c>
      <c r="F61" s="879">
        <v>0.95827437647294356</v>
      </c>
      <c r="G61" s="879">
        <v>0.87924150775546173</v>
      </c>
      <c r="H61" s="879">
        <v>0.8464161172114667</v>
      </c>
      <c r="I61" s="879">
        <v>0.65520906368054921</v>
      </c>
      <c r="J61" s="879">
        <v>0</v>
      </c>
      <c r="K61" s="879">
        <v>0</v>
      </c>
      <c r="L61" s="880">
        <v>0.67529439851471884</v>
      </c>
      <c r="M61" s="166"/>
    </row>
    <row r="62" spans="1:13" ht="18.95" customHeight="1">
      <c r="A62" s="174" t="s">
        <v>91</v>
      </c>
      <c r="B62" s="175" t="s">
        <v>47</v>
      </c>
      <c r="C62" s="182" t="s">
        <v>351</v>
      </c>
      <c r="D62" s="177" t="s">
        <v>41</v>
      </c>
      <c r="E62" s="885">
        <v>1705549000</v>
      </c>
      <c r="F62" s="891">
        <v>1476941000</v>
      </c>
      <c r="G62" s="891">
        <v>1039000</v>
      </c>
      <c r="H62" s="891">
        <v>184657000</v>
      </c>
      <c r="I62" s="891">
        <v>13960000</v>
      </c>
      <c r="J62" s="891">
        <v>0</v>
      </c>
      <c r="K62" s="891">
        <v>0</v>
      </c>
      <c r="L62" s="933">
        <v>28952000</v>
      </c>
      <c r="M62" s="166"/>
    </row>
    <row r="63" spans="1:13" ht="18.95" customHeight="1">
      <c r="A63" s="174"/>
      <c r="B63" s="175"/>
      <c r="C63" s="176"/>
      <c r="D63" s="177" t="s">
        <v>42</v>
      </c>
      <c r="E63" s="885">
        <v>2332258787.0699997</v>
      </c>
      <c r="F63" s="885">
        <v>1988975296.78</v>
      </c>
      <c r="G63" s="885">
        <v>1437152.2</v>
      </c>
      <c r="H63" s="885">
        <v>223136528.99999997</v>
      </c>
      <c r="I63" s="885">
        <v>73889755.469999999</v>
      </c>
      <c r="J63" s="885">
        <v>0</v>
      </c>
      <c r="K63" s="885">
        <v>0</v>
      </c>
      <c r="L63" s="886">
        <v>44820053.620000005</v>
      </c>
      <c r="M63" s="166"/>
    </row>
    <row r="64" spans="1:13" ht="18.95" customHeight="1">
      <c r="A64" s="174"/>
      <c r="B64" s="175"/>
      <c r="C64" s="176"/>
      <c r="D64" s="177" t="s">
        <v>43</v>
      </c>
      <c r="E64" s="885">
        <v>2098211404.4200001</v>
      </c>
      <c r="F64" s="885">
        <v>1842408195.49</v>
      </c>
      <c r="G64" s="885">
        <v>1241060.4000000001</v>
      </c>
      <c r="H64" s="885">
        <v>190360652.65999982</v>
      </c>
      <c r="I64" s="885">
        <v>42115511.190000005</v>
      </c>
      <c r="J64" s="885">
        <v>0</v>
      </c>
      <c r="K64" s="885">
        <v>0</v>
      </c>
      <c r="L64" s="886">
        <v>22085984.68</v>
      </c>
      <c r="M64" s="166"/>
    </row>
    <row r="65" spans="1:13" ht="18.95" customHeight="1">
      <c r="A65" s="184" t="s">
        <v>4</v>
      </c>
      <c r="B65" s="175"/>
      <c r="C65" s="176"/>
      <c r="D65" s="177" t="s">
        <v>44</v>
      </c>
      <c r="E65" s="887">
        <v>1.2302263989014681</v>
      </c>
      <c r="F65" s="887">
        <v>1.2474487440527415</v>
      </c>
      <c r="G65" s="876">
        <v>1.1944758421559194</v>
      </c>
      <c r="H65" s="876">
        <v>1.030887822611652</v>
      </c>
      <c r="I65" s="876">
        <v>3.0168704290830948</v>
      </c>
      <c r="J65" s="876">
        <v>0</v>
      </c>
      <c r="K65" s="876">
        <v>0</v>
      </c>
      <c r="L65" s="878">
        <v>0.76284832412268577</v>
      </c>
      <c r="M65" s="166"/>
    </row>
    <row r="66" spans="1:13" ht="18.95" customHeight="1">
      <c r="A66" s="178"/>
      <c r="B66" s="179"/>
      <c r="C66" s="176"/>
      <c r="D66" s="180" t="s">
        <v>45</v>
      </c>
      <c r="E66" s="879">
        <v>0.89964776467021834</v>
      </c>
      <c r="F66" s="879">
        <v>0.92631024551824204</v>
      </c>
      <c r="G66" s="879">
        <v>0.86355530054506413</v>
      </c>
      <c r="H66" s="879">
        <v>0.85311290586580668</v>
      </c>
      <c r="I66" s="879">
        <v>0.56997767717744496</v>
      </c>
      <c r="J66" s="879">
        <v>0</v>
      </c>
      <c r="K66" s="879">
        <v>0</v>
      </c>
      <c r="L66" s="880">
        <v>0.49277015300456034</v>
      </c>
      <c r="M66" s="166"/>
    </row>
    <row r="67" spans="1:13" ht="18.95" customHeight="1">
      <c r="A67" s="174" t="s">
        <v>96</v>
      </c>
      <c r="B67" s="175" t="s">
        <v>47</v>
      </c>
      <c r="C67" s="182" t="s">
        <v>352</v>
      </c>
      <c r="D67" s="183" t="s">
        <v>41</v>
      </c>
      <c r="E67" s="885">
        <v>3241441000</v>
      </c>
      <c r="F67" s="891">
        <v>2995352000</v>
      </c>
      <c r="G67" s="891">
        <v>1729000</v>
      </c>
      <c r="H67" s="891">
        <v>219819000</v>
      </c>
      <c r="I67" s="891">
        <v>12520000</v>
      </c>
      <c r="J67" s="891">
        <v>0</v>
      </c>
      <c r="K67" s="891">
        <v>0</v>
      </c>
      <c r="L67" s="933">
        <v>12021000</v>
      </c>
      <c r="M67" s="166"/>
    </row>
    <row r="68" spans="1:13" ht="18.95" customHeight="1">
      <c r="A68" s="174"/>
      <c r="B68" s="175"/>
      <c r="C68" s="176"/>
      <c r="D68" s="177" t="s">
        <v>42</v>
      </c>
      <c r="E68" s="885">
        <v>4232141464.9099998</v>
      </c>
      <c r="F68" s="885">
        <v>3899863627.8899999</v>
      </c>
      <c r="G68" s="885">
        <v>2423556</v>
      </c>
      <c r="H68" s="885">
        <v>262468593</v>
      </c>
      <c r="I68" s="885">
        <v>50366269.539999999</v>
      </c>
      <c r="J68" s="885">
        <v>0</v>
      </c>
      <c r="K68" s="885">
        <v>0</v>
      </c>
      <c r="L68" s="886">
        <v>17019418.48</v>
      </c>
      <c r="M68" s="166"/>
    </row>
    <row r="69" spans="1:13" ht="18.95" customHeight="1">
      <c r="A69" s="184" t="s">
        <v>4</v>
      </c>
      <c r="B69" s="175"/>
      <c r="C69" s="176"/>
      <c r="D69" s="177" t="s">
        <v>43</v>
      </c>
      <c r="E69" s="885">
        <v>3975985200.0299993</v>
      </c>
      <c r="F69" s="885">
        <v>3720294486.3199997</v>
      </c>
      <c r="G69" s="885">
        <v>2139155.33</v>
      </c>
      <c r="H69" s="885">
        <v>216636361.89000008</v>
      </c>
      <c r="I69" s="885">
        <v>27592378.250000004</v>
      </c>
      <c r="J69" s="885">
        <v>0</v>
      </c>
      <c r="K69" s="885">
        <v>0</v>
      </c>
      <c r="L69" s="886">
        <v>9322818.2399999984</v>
      </c>
      <c r="M69" s="166"/>
    </row>
    <row r="70" spans="1:13" ht="18.95" customHeight="1">
      <c r="A70" s="174"/>
      <c r="B70" s="175"/>
      <c r="C70" s="176"/>
      <c r="D70" s="177" t="s">
        <v>44</v>
      </c>
      <c r="E70" s="887">
        <v>1.2266103871796523</v>
      </c>
      <c r="F70" s="887">
        <v>1.2420224689185109</v>
      </c>
      <c r="G70" s="876">
        <v>1.2372211278195488</v>
      </c>
      <c r="H70" s="876">
        <v>0.98552155132176966</v>
      </c>
      <c r="I70" s="877">
        <v>2.2038640774760387</v>
      </c>
      <c r="J70" s="876">
        <v>0</v>
      </c>
      <c r="K70" s="876">
        <v>0</v>
      </c>
      <c r="L70" s="878">
        <v>0.77554431744447205</v>
      </c>
      <c r="M70" s="166"/>
    </row>
    <row r="71" spans="1:13" ht="18.95" customHeight="1">
      <c r="A71" s="190" t="s">
        <v>4</v>
      </c>
      <c r="B71" s="191" t="s">
        <v>4</v>
      </c>
      <c r="C71" s="186"/>
      <c r="D71" s="185" t="s">
        <v>45</v>
      </c>
      <c r="E71" s="879">
        <v>0.93947360526488266</v>
      </c>
      <c r="F71" s="879">
        <v>0.9539550203022984</v>
      </c>
      <c r="G71" s="879">
        <v>0.88265149639620466</v>
      </c>
      <c r="H71" s="879">
        <v>0.82538013182400105</v>
      </c>
      <c r="I71" s="879">
        <v>0.54783446346143672</v>
      </c>
      <c r="J71" s="879">
        <v>0</v>
      </c>
      <c r="K71" s="879">
        <v>0</v>
      </c>
      <c r="L71" s="880">
        <v>0.54777536911472657</v>
      </c>
      <c r="M71" s="166"/>
    </row>
    <row r="72" spans="1:13" ht="18.95" customHeight="1">
      <c r="A72" s="187" t="s">
        <v>101</v>
      </c>
      <c r="B72" s="188" t="s">
        <v>47</v>
      </c>
      <c r="C72" s="182" t="s">
        <v>353</v>
      </c>
      <c r="D72" s="189" t="s">
        <v>41</v>
      </c>
      <c r="E72" s="888">
        <v>4865790000</v>
      </c>
      <c r="F72" s="891">
        <v>4507840000</v>
      </c>
      <c r="G72" s="891">
        <v>2558000</v>
      </c>
      <c r="H72" s="891">
        <v>328752000</v>
      </c>
      <c r="I72" s="891">
        <v>11367000</v>
      </c>
      <c r="J72" s="891">
        <v>0</v>
      </c>
      <c r="K72" s="891">
        <v>0</v>
      </c>
      <c r="L72" s="933">
        <v>15273000</v>
      </c>
      <c r="M72" s="166"/>
    </row>
    <row r="73" spans="1:13" ht="18.95" customHeight="1">
      <c r="A73" s="174"/>
      <c r="B73" s="175"/>
      <c r="C73" s="176"/>
      <c r="D73" s="177" t="s">
        <v>42</v>
      </c>
      <c r="E73" s="889">
        <v>6649694947.6300001</v>
      </c>
      <c r="F73" s="885">
        <v>6179021852.6499996</v>
      </c>
      <c r="G73" s="885">
        <v>3855766.81</v>
      </c>
      <c r="H73" s="885">
        <v>363594378.58000004</v>
      </c>
      <c r="I73" s="885">
        <v>84088200.599999994</v>
      </c>
      <c r="J73" s="885">
        <v>0</v>
      </c>
      <c r="K73" s="885">
        <v>0</v>
      </c>
      <c r="L73" s="886">
        <v>19134748.990000002</v>
      </c>
      <c r="M73" s="166"/>
    </row>
    <row r="74" spans="1:13" ht="18.95" customHeight="1">
      <c r="A74" s="174"/>
      <c r="B74" s="175"/>
      <c r="C74" s="176"/>
      <c r="D74" s="177" t="s">
        <v>43</v>
      </c>
      <c r="E74" s="889">
        <v>6072527583.79</v>
      </c>
      <c r="F74" s="885">
        <v>5695368372.9300003</v>
      </c>
      <c r="G74" s="885">
        <v>3222936.4</v>
      </c>
      <c r="H74" s="885">
        <v>303230251.50999963</v>
      </c>
      <c r="I74" s="885">
        <v>58448328.100000016</v>
      </c>
      <c r="J74" s="885">
        <v>0</v>
      </c>
      <c r="K74" s="885">
        <v>0</v>
      </c>
      <c r="L74" s="886">
        <v>12257694.85</v>
      </c>
      <c r="M74" s="166"/>
    </row>
    <row r="75" spans="1:13" ht="18.95" customHeight="1">
      <c r="A75" s="174"/>
      <c r="B75" s="175"/>
      <c r="C75" s="176"/>
      <c r="D75" s="177" t="s">
        <v>44</v>
      </c>
      <c r="E75" s="887">
        <v>1.2480044522657163</v>
      </c>
      <c r="F75" s="887">
        <v>1.2634362295312167</v>
      </c>
      <c r="G75" s="876">
        <v>1.2599438623924941</v>
      </c>
      <c r="H75" s="876">
        <v>0.92236777726066954</v>
      </c>
      <c r="I75" s="876">
        <v>5.1419308612650667</v>
      </c>
      <c r="J75" s="876">
        <v>0</v>
      </c>
      <c r="K75" s="876">
        <v>0</v>
      </c>
      <c r="L75" s="878">
        <v>0.80257283113992006</v>
      </c>
      <c r="M75" s="166"/>
    </row>
    <row r="76" spans="1:13" ht="18.95" customHeight="1">
      <c r="A76" s="190" t="s">
        <v>4</v>
      </c>
      <c r="B76" s="191" t="s">
        <v>4</v>
      </c>
      <c r="C76" s="176"/>
      <c r="D76" s="185" t="s">
        <v>45</v>
      </c>
      <c r="E76" s="879">
        <v>0.91320393365627894</v>
      </c>
      <c r="F76" s="879">
        <v>0.9217265303063179</v>
      </c>
      <c r="G76" s="879">
        <v>0.83587430433844101</v>
      </c>
      <c r="H76" s="879">
        <v>0.83397948201028427</v>
      </c>
      <c r="I76" s="879">
        <v>0.6950835870306401</v>
      </c>
      <c r="J76" s="879">
        <v>0</v>
      </c>
      <c r="K76" s="879">
        <v>0</v>
      </c>
      <c r="L76" s="880">
        <v>0.64059867502866041</v>
      </c>
      <c r="M76" s="166"/>
    </row>
    <row r="77" spans="1:13" ht="18.95" customHeight="1">
      <c r="A77" s="174" t="s">
        <v>106</v>
      </c>
      <c r="B77" s="175" t="s">
        <v>47</v>
      </c>
      <c r="C77" s="182" t="s">
        <v>354</v>
      </c>
      <c r="D77" s="183" t="s">
        <v>41</v>
      </c>
      <c r="E77" s="888">
        <v>1762009000</v>
      </c>
      <c r="F77" s="891">
        <v>1583159000</v>
      </c>
      <c r="G77" s="891">
        <v>1136000</v>
      </c>
      <c r="H77" s="891">
        <v>152842000</v>
      </c>
      <c r="I77" s="891">
        <v>9696000</v>
      </c>
      <c r="J77" s="891">
        <v>0</v>
      </c>
      <c r="K77" s="891">
        <v>0</v>
      </c>
      <c r="L77" s="933">
        <v>15176000</v>
      </c>
      <c r="M77" s="166"/>
    </row>
    <row r="78" spans="1:13" ht="18.95" customHeight="1">
      <c r="A78" s="174"/>
      <c r="B78" s="175"/>
      <c r="C78" s="176"/>
      <c r="D78" s="177" t="s">
        <v>42</v>
      </c>
      <c r="E78" s="889">
        <v>2251258818.1599998</v>
      </c>
      <c r="F78" s="885">
        <v>1997698697.0699999</v>
      </c>
      <c r="G78" s="885">
        <v>1542938</v>
      </c>
      <c r="H78" s="885">
        <v>171329040.88999999</v>
      </c>
      <c r="I78" s="885">
        <v>61106710.200000003</v>
      </c>
      <c r="J78" s="885">
        <v>0</v>
      </c>
      <c r="K78" s="885">
        <v>0</v>
      </c>
      <c r="L78" s="886">
        <v>19581432</v>
      </c>
      <c r="M78" s="166"/>
    </row>
    <row r="79" spans="1:13" ht="18.95" customHeight="1">
      <c r="A79" s="174"/>
      <c r="B79" s="175"/>
      <c r="C79" s="176"/>
      <c r="D79" s="177" t="s">
        <v>43</v>
      </c>
      <c r="E79" s="889">
        <v>2094552356.4299998</v>
      </c>
      <c r="F79" s="885">
        <v>1894408658.9599998</v>
      </c>
      <c r="G79" s="885">
        <v>1326574.2300000002</v>
      </c>
      <c r="H79" s="885">
        <v>143444588.22999999</v>
      </c>
      <c r="I79" s="885">
        <v>45904206.969999999</v>
      </c>
      <c r="J79" s="885">
        <v>0</v>
      </c>
      <c r="K79" s="885">
        <v>0</v>
      </c>
      <c r="L79" s="886">
        <v>9468328.0399999991</v>
      </c>
      <c r="M79" s="166"/>
    </row>
    <row r="80" spans="1:13" ht="18.95" customHeight="1">
      <c r="A80" s="184" t="s">
        <v>4</v>
      </c>
      <c r="B80" s="175"/>
      <c r="C80" s="176"/>
      <c r="D80" s="177" t="s">
        <v>44</v>
      </c>
      <c r="E80" s="887">
        <v>1.1887296582650826</v>
      </c>
      <c r="F80" s="887">
        <v>1.1966003787111716</v>
      </c>
      <c r="G80" s="876">
        <v>1.1677590052816904</v>
      </c>
      <c r="H80" s="876">
        <v>0.93851551425655244</v>
      </c>
      <c r="I80" s="877">
        <v>4.734344778259076</v>
      </c>
      <c r="J80" s="876">
        <v>0</v>
      </c>
      <c r="K80" s="876">
        <v>0</v>
      </c>
      <c r="L80" s="878">
        <v>0.62390142593568787</v>
      </c>
      <c r="M80" s="166"/>
    </row>
    <row r="81" spans="1:13" ht="18.95" customHeight="1">
      <c r="A81" s="178"/>
      <c r="B81" s="179"/>
      <c r="C81" s="176"/>
      <c r="D81" s="180" t="s">
        <v>45</v>
      </c>
      <c r="E81" s="879">
        <v>0.93039162780133855</v>
      </c>
      <c r="F81" s="879">
        <v>0.94829548707145161</v>
      </c>
      <c r="G81" s="879">
        <v>0.85977157215649636</v>
      </c>
      <c r="H81" s="879">
        <v>0.83724619880465612</v>
      </c>
      <c r="I81" s="879">
        <v>0.75121384901522648</v>
      </c>
      <c r="J81" s="879">
        <v>0</v>
      </c>
      <c r="K81" s="879">
        <v>0</v>
      </c>
      <c r="L81" s="880">
        <v>0.48353603760950675</v>
      </c>
      <c r="M81" s="166"/>
    </row>
    <row r="82" spans="1:13" ht="18.95" customHeight="1">
      <c r="A82" s="174" t="s">
        <v>110</v>
      </c>
      <c r="B82" s="175" t="s">
        <v>47</v>
      </c>
      <c r="C82" s="182" t="s">
        <v>355</v>
      </c>
      <c r="D82" s="177" t="s">
        <v>41</v>
      </c>
      <c r="E82" s="890">
        <v>2297701000</v>
      </c>
      <c r="F82" s="891">
        <v>2075628000</v>
      </c>
      <c r="G82" s="891">
        <v>1213000</v>
      </c>
      <c r="H82" s="891">
        <v>202556000</v>
      </c>
      <c r="I82" s="891">
        <v>8782000</v>
      </c>
      <c r="J82" s="891">
        <v>0</v>
      </c>
      <c r="K82" s="891">
        <v>0</v>
      </c>
      <c r="L82" s="933">
        <v>9522000</v>
      </c>
      <c r="M82" s="166"/>
    </row>
    <row r="83" spans="1:13" ht="18.95" customHeight="1">
      <c r="A83" s="174"/>
      <c r="B83" s="175"/>
      <c r="C83" s="176"/>
      <c r="D83" s="177" t="s">
        <v>42</v>
      </c>
      <c r="E83" s="890">
        <v>2925113666.4699998</v>
      </c>
      <c r="F83" s="885">
        <v>2589609308.2799997</v>
      </c>
      <c r="G83" s="885">
        <v>2072193</v>
      </c>
      <c r="H83" s="885">
        <v>261091203.72</v>
      </c>
      <c r="I83" s="885">
        <v>46939231.189999998</v>
      </c>
      <c r="J83" s="885">
        <v>0</v>
      </c>
      <c r="K83" s="885">
        <v>0</v>
      </c>
      <c r="L83" s="886">
        <v>25401730.280000001</v>
      </c>
      <c r="M83" s="166"/>
    </row>
    <row r="84" spans="1:13" ht="18.95" customHeight="1">
      <c r="A84" s="174"/>
      <c r="B84" s="175"/>
      <c r="C84" s="176"/>
      <c r="D84" s="177" t="s">
        <v>43</v>
      </c>
      <c r="E84" s="890">
        <v>2731108270.6199999</v>
      </c>
      <c r="F84" s="885">
        <v>2464115161.04</v>
      </c>
      <c r="G84" s="885">
        <v>1575629.57</v>
      </c>
      <c r="H84" s="885">
        <v>216270197.88999963</v>
      </c>
      <c r="I84" s="885">
        <v>32510511.330000002</v>
      </c>
      <c r="J84" s="885">
        <v>0</v>
      </c>
      <c r="K84" s="885">
        <v>0</v>
      </c>
      <c r="L84" s="886">
        <v>16636770.789999999</v>
      </c>
      <c r="M84" s="166"/>
    </row>
    <row r="85" spans="1:13" ht="18.95" customHeight="1">
      <c r="A85" s="184" t="s">
        <v>4</v>
      </c>
      <c r="B85" s="175"/>
      <c r="C85" s="176"/>
      <c r="D85" s="177" t="s">
        <v>44</v>
      </c>
      <c r="E85" s="887">
        <v>1.1886264882245339</v>
      </c>
      <c r="F85" s="887">
        <v>1.1871660822844941</v>
      </c>
      <c r="G85" s="876">
        <v>1.2989526545754329</v>
      </c>
      <c r="H85" s="876">
        <v>1.067705710470189</v>
      </c>
      <c r="I85" s="876">
        <v>3.701948454793897</v>
      </c>
      <c r="J85" s="876">
        <v>0</v>
      </c>
      <c r="K85" s="876">
        <v>0</v>
      </c>
      <c r="L85" s="878">
        <v>1.7471928996009241</v>
      </c>
      <c r="M85" s="166"/>
    </row>
    <row r="86" spans="1:13" ht="18.95" customHeight="1">
      <c r="A86" s="178"/>
      <c r="B86" s="179"/>
      <c r="C86" s="176"/>
      <c r="D86" s="185" t="s">
        <v>45</v>
      </c>
      <c r="E86" s="879">
        <v>0.93367594631489181</v>
      </c>
      <c r="F86" s="879">
        <v>0.95153935119141497</v>
      </c>
      <c r="G86" s="879">
        <v>0.76036815586192985</v>
      </c>
      <c r="H86" s="879">
        <v>0.82833199590259876</v>
      </c>
      <c r="I86" s="879">
        <v>0.69260851756187458</v>
      </c>
      <c r="J86" s="879">
        <v>0</v>
      </c>
      <c r="K86" s="879">
        <v>0</v>
      </c>
      <c r="L86" s="880">
        <v>0.65494636021306496</v>
      </c>
      <c r="M86" s="166"/>
    </row>
    <row r="87" spans="1:13" ht="18.95" customHeight="1">
      <c r="A87" s="174" t="s">
        <v>114</v>
      </c>
      <c r="B87" s="175" t="s">
        <v>47</v>
      </c>
      <c r="C87" s="182" t="s">
        <v>356</v>
      </c>
      <c r="D87" s="183" t="s">
        <v>41</v>
      </c>
      <c r="E87" s="888">
        <v>4588346000</v>
      </c>
      <c r="F87" s="891">
        <v>4181136000</v>
      </c>
      <c r="G87" s="891">
        <v>3171000</v>
      </c>
      <c r="H87" s="891">
        <v>382745000</v>
      </c>
      <c r="I87" s="891">
        <v>12293000</v>
      </c>
      <c r="J87" s="891">
        <v>0</v>
      </c>
      <c r="K87" s="891">
        <v>0</v>
      </c>
      <c r="L87" s="933">
        <v>9001000</v>
      </c>
      <c r="M87" s="166"/>
    </row>
    <row r="88" spans="1:13" ht="18.95" customHeight="1">
      <c r="A88" s="174"/>
      <c r="B88" s="175"/>
      <c r="C88" s="176"/>
      <c r="D88" s="177" t="s">
        <v>42</v>
      </c>
      <c r="E88" s="889">
        <v>6392662591.8200006</v>
      </c>
      <c r="F88" s="885">
        <v>5848321311.3900003</v>
      </c>
      <c r="G88" s="885">
        <v>4182996</v>
      </c>
      <c r="H88" s="885">
        <v>459921035.41000003</v>
      </c>
      <c r="I88" s="885">
        <v>60895777.389999993</v>
      </c>
      <c r="J88" s="885">
        <v>0</v>
      </c>
      <c r="K88" s="885">
        <v>0</v>
      </c>
      <c r="L88" s="886">
        <v>19341471.630000003</v>
      </c>
      <c r="M88" s="166"/>
    </row>
    <row r="89" spans="1:13" ht="18.95" customHeight="1">
      <c r="A89" s="174"/>
      <c r="B89" s="175"/>
      <c r="C89" s="176"/>
      <c r="D89" s="177" t="s">
        <v>43</v>
      </c>
      <c r="E89" s="889">
        <v>5771819085.3400021</v>
      </c>
      <c r="F89" s="885">
        <v>5300828807.9700022</v>
      </c>
      <c r="G89" s="885">
        <v>3875492.54</v>
      </c>
      <c r="H89" s="885">
        <v>403513627.56999969</v>
      </c>
      <c r="I89" s="885">
        <v>47160708.330000006</v>
      </c>
      <c r="J89" s="885">
        <v>0</v>
      </c>
      <c r="K89" s="885">
        <v>0</v>
      </c>
      <c r="L89" s="886">
        <v>16440448.930000007</v>
      </c>
      <c r="M89" s="166"/>
    </row>
    <row r="90" spans="1:13" ht="18.95" customHeight="1">
      <c r="A90" s="184" t="s">
        <v>4</v>
      </c>
      <c r="B90" s="175"/>
      <c r="C90" s="176"/>
      <c r="D90" s="177" t="s">
        <v>44</v>
      </c>
      <c r="E90" s="887">
        <v>1.2579302182834515</v>
      </c>
      <c r="F90" s="887">
        <v>1.2677963137219173</v>
      </c>
      <c r="G90" s="876">
        <v>1.2221673099968464</v>
      </c>
      <c r="H90" s="876">
        <v>1.0542623092920866</v>
      </c>
      <c r="I90" s="876">
        <v>3.8363872390791514</v>
      </c>
      <c r="J90" s="876">
        <v>0</v>
      </c>
      <c r="K90" s="876">
        <v>0</v>
      </c>
      <c r="L90" s="878">
        <v>1.8265136018220205</v>
      </c>
      <c r="M90" s="166"/>
    </row>
    <row r="91" spans="1:13" ht="18.95" customHeight="1">
      <c r="A91" s="178"/>
      <c r="B91" s="179"/>
      <c r="C91" s="176"/>
      <c r="D91" s="180" t="s">
        <v>45</v>
      </c>
      <c r="E91" s="879">
        <v>0.90288185907474217</v>
      </c>
      <c r="F91" s="879">
        <v>0.90638467446141857</v>
      </c>
      <c r="G91" s="879">
        <v>0.92648726893355859</v>
      </c>
      <c r="H91" s="879">
        <v>0.87735414669669209</v>
      </c>
      <c r="I91" s="879">
        <v>0.77444956532806342</v>
      </c>
      <c r="J91" s="879">
        <v>0</v>
      </c>
      <c r="K91" s="879">
        <v>0</v>
      </c>
      <c r="L91" s="880">
        <v>0.85001023937080866</v>
      </c>
      <c r="M91" s="166"/>
    </row>
    <row r="92" spans="1:13" ht="18.95" customHeight="1">
      <c r="A92" s="174" t="s">
        <v>118</v>
      </c>
      <c r="B92" s="175" t="s">
        <v>47</v>
      </c>
      <c r="C92" s="182" t="s">
        <v>357</v>
      </c>
      <c r="D92" s="177" t="s">
        <v>41</v>
      </c>
      <c r="E92" s="890">
        <v>2215961000</v>
      </c>
      <c r="F92" s="891">
        <v>2001352000</v>
      </c>
      <c r="G92" s="891">
        <v>1181000</v>
      </c>
      <c r="H92" s="891">
        <v>198648000</v>
      </c>
      <c r="I92" s="891">
        <v>5077000</v>
      </c>
      <c r="J92" s="891">
        <v>0</v>
      </c>
      <c r="K92" s="891">
        <v>0</v>
      </c>
      <c r="L92" s="933">
        <v>9703000</v>
      </c>
      <c r="M92" s="166"/>
    </row>
    <row r="93" spans="1:13" ht="18.95" customHeight="1">
      <c r="A93" s="174"/>
      <c r="B93" s="175"/>
      <c r="C93" s="192"/>
      <c r="D93" s="177" t="s">
        <v>42</v>
      </c>
      <c r="E93" s="890">
        <v>2890093059.8499999</v>
      </c>
      <c r="F93" s="885">
        <v>2607739558.9499998</v>
      </c>
      <c r="G93" s="885">
        <v>1829162.92</v>
      </c>
      <c r="H93" s="885">
        <v>222532135.56</v>
      </c>
      <c r="I93" s="885">
        <v>39133522.370000005</v>
      </c>
      <c r="J93" s="885">
        <v>0</v>
      </c>
      <c r="K93" s="885">
        <v>0</v>
      </c>
      <c r="L93" s="886">
        <v>18858680.050000001</v>
      </c>
      <c r="M93" s="166"/>
    </row>
    <row r="94" spans="1:13" ht="18.95" customHeight="1">
      <c r="A94" s="174"/>
      <c r="B94" s="175"/>
      <c r="C94" s="192"/>
      <c r="D94" s="177" t="s">
        <v>43</v>
      </c>
      <c r="E94" s="890">
        <v>2676144705.7999992</v>
      </c>
      <c r="F94" s="885">
        <v>2454164112.0899997</v>
      </c>
      <c r="G94" s="885">
        <v>1591296.1</v>
      </c>
      <c r="H94" s="885">
        <v>189293903.66000009</v>
      </c>
      <c r="I94" s="885">
        <v>19162115.720000003</v>
      </c>
      <c r="J94" s="885">
        <v>0</v>
      </c>
      <c r="K94" s="885">
        <v>0</v>
      </c>
      <c r="L94" s="886">
        <v>11933278.229999999</v>
      </c>
      <c r="M94" s="166"/>
    </row>
    <row r="95" spans="1:13" ht="18.95" customHeight="1">
      <c r="A95" s="184" t="s">
        <v>4</v>
      </c>
      <c r="B95" s="175"/>
      <c r="C95" s="193" t="s">
        <v>4</v>
      </c>
      <c r="D95" s="177" t="s">
        <v>44</v>
      </c>
      <c r="E95" s="887">
        <v>1.2076677819690866</v>
      </c>
      <c r="F95" s="887">
        <v>1.2262531089433542</v>
      </c>
      <c r="G95" s="876">
        <v>1.3474141405588484</v>
      </c>
      <c r="H95" s="876">
        <v>0.95291119799847013</v>
      </c>
      <c r="I95" s="876">
        <v>3.7742989403190865</v>
      </c>
      <c r="J95" s="876">
        <v>0</v>
      </c>
      <c r="K95" s="876">
        <v>0</v>
      </c>
      <c r="L95" s="878">
        <v>1.2298545017005049</v>
      </c>
      <c r="M95" s="166"/>
    </row>
    <row r="96" spans="1:13" ht="18.95" customHeight="1">
      <c r="A96" s="178"/>
      <c r="B96" s="179"/>
      <c r="C96" s="194"/>
      <c r="D96" s="185" t="s">
        <v>45</v>
      </c>
      <c r="E96" s="879">
        <v>0.9259718114194202</v>
      </c>
      <c r="F96" s="879">
        <v>0.94110782791444214</v>
      </c>
      <c r="G96" s="879">
        <v>0.86995864753261021</v>
      </c>
      <c r="H96" s="879">
        <v>0.85063626061756781</v>
      </c>
      <c r="I96" s="879">
        <v>0.48965987622647011</v>
      </c>
      <c r="J96" s="879">
        <v>0</v>
      </c>
      <c r="K96" s="879">
        <v>0</v>
      </c>
      <c r="L96" s="880">
        <v>0.6327737783535915</v>
      </c>
      <c r="M96" s="166"/>
    </row>
    <row r="97" spans="1:12" ht="27" customHeight="1">
      <c r="A97" s="827"/>
      <c r="E97" s="196"/>
      <c r="F97" s="196"/>
      <c r="G97" s="196"/>
      <c r="H97" s="196"/>
      <c r="I97" s="196"/>
      <c r="J97" s="196"/>
      <c r="K97" s="196"/>
      <c r="L97" s="196"/>
    </row>
    <row r="98" spans="1:12" ht="18" customHeight="1">
      <c r="A98" s="1629"/>
      <c r="B98" s="1629"/>
      <c r="C98" s="1629"/>
      <c r="D98" s="1629"/>
      <c r="E98" s="1629"/>
      <c r="F98" s="1629"/>
      <c r="G98" s="1629"/>
      <c r="H98" s="1629"/>
      <c r="I98" s="1629"/>
      <c r="J98" s="1629"/>
      <c r="K98" s="1629"/>
      <c r="L98" s="1629"/>
    </row>
    <row r="99" spans="1:12" ht="18">
      <c r="E99" s="196"/>
      <c r="F99" s="196"/>
      <c r="G99" s="196"/>
      <c r="H99" s="196"/>
      <c r="I99" s="196"/>
      <c r="J99" s="196"/>
      <c r="K99" s="196"/>
      <c r="L99" s="196"/>
    </row>
    <row r="100" spans="1:12">
      <c r="G100" s="181"/>
      <c r="H100" s="373"/>
      <c r="I100" s="374"/>
      <c r="J100" s="181"/>
    </row>
  </sheetData>
  <mergeCells count="1">
    <mergeCell ref="A98:L98"/>
  </mergeCells>
  <phoneticPr fontId="5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53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37" transitionEvaluation="1">
    <pageSetUpPr autoPageBreaks="0"/>
  </sheetPr>
  <dimension ref="A1:L75"/>
  <sheetViews>
    <sheetView showGridLines="0" topLeftCell="A37" zoomScale="70" zoomScaleNormal="70" workbookViewId="0">
      <selection activeCell="R34" sqref="R34"/>
    </sheetView>
  </sheetViews>
  <sheetFormatPr defaultColWidth="5.140625" defaultRowHeight="15"/>
  <cols>
    <col min="1" max="1" width="5.140625" style="478" customWidth="1"/>
    <col min="2" max="2" width="2.5703125" style="478" customWidth="1"/>
    <col min="3" max="3" width="58.5703125" style="478" customWidth="1"/>
    <col min="4" max="4" width="19.85546875" style="478" customWidth="1"/>
    <col min="5" max="5" width="2.28515625" style="478" customWidth="1"/>
    <col min="6" max="7" width="20.85546875" style="478" customWidth="1"/>
    <col min="8" max="9" width="20.7109375" style="478" customWidth="1"/>
    <col min="10" max="10" width="5.85546875" style="478" customWidth="1"/>
    <col min="11" max="11" width="13.140625" style="478" bestFit="1" customWidth="1"/>
    <col min="12" max="13" width="12.5703125" style="478" customWidth="1"/>
    <col min="14" max="14" width="15.5703125" style="478" bestFit="1" customWidth="1"/>
    <col min="15" max="15" width="12.5703125" style="478" customWidth="1"/>
    <col min="16" max="16" width="15.5703125" style="478" bestFit="1" customWidth="1"/>
    <col min="17" max="17" width="12.5703125" style="478" customWidth="1"/>
    <col min="18" max="18" width="22.85546875" style="478" customWidth="1"/>
    <col min="19" max="247" width="12.5703125" style="478" customWidth="1"/>
    <col min="248" max="256" width="5.140625" style="478"/>
    <col min="257" max="257" width="5.140625" style="478" customWidth="1"/>
    <col min="258" max="258" width="2.5703125" style="478" customWidth="1"/>
    <col min="259" max="259" width="58.5703125" style="478" customWidth="1"/>
    <col min="260" max="260" width="19.85546875" style="478" customWidth="1"/>
    <col min="261" max="261" width="2.28515625" style="478" customWidth="1"/>
    <col min="262" max="263" width="20.85546875" style="478" customWidth="1"/>
    <col min="264" max="265" width="20.7109375" style="478" customWidth="1"/>
    <col min="266" max="266" width="5.85546875" style="478" customWidth="1"/>
    <col min="267" max="503" width="12.5703125" style="478" customWidth="1"/>
    <col min="504" max="512" width="5.140625" style="478"/>
    <col min="513" max="513" width="5.140625" style="478" customWidth="1"/>
    <col min="514" max="514" width="2.5703125" style="478" customWidth="1"/>
    <col min="515" max="515" width="58.5703125" style="478" customWidth="1"/>
    <col min="516" max="516" width="19.85546875" style="478" customWidth="1"/>
    <col min="517" max="517" width="2.28515625" style="478" customWidth="1"/>
    <col min="518" max="519" width="20.85546875" style="478" customWidth="1"/>
    <col min="520" max="521" width="20.7109375" style="478" customWidth="1"/>
    <col min="522" max="522" width="5.85546875" style="478" customWidth="1"/>
    <col min="523" max="759" width="12.5703125" style="478" customWidth="1"/>
    <col min="760" max="768" width="5.140625" style="478"/>
    <col min="769" max="769" width="5.140625" style="478" customWidth="1"/>
    <col min="770" max="770" width="2.5703125" style="478" customWidth="1"/>
    <col min="771" max="771" width="58.5703125" style="478" customWidth="1"/>
    <col min="772" max="772" width="19.85546875" style="478" customWidth="1"/>
    <col min="773" max="773" width="2.28515625" style="478" customWidth="1"/>
    <col min="774" max="775" width="20.85546875" style="478" customWidth="1"/>
    <col min="776" max="777" width="20.7109375" style="478" customWidth="1"/>
    <col min="778" max="778" width="5.85546875" style="478" customWidth="1"/>
    <col min="779" max="1015" width="12.5703125" style="478" customWidth="1"/>
    <col min="1016" max="1024" width="5.140625" style="478"/>
    <col min="1025" max="1025" width="5.140625" style="478" customWidth="1"/>
    <col min="1026" max="1026" width="2.5703125" style="478" customWidth="1"/>
    <col min="1027" max="1027" width="58.5703125" style="478" customWidth="1"/>
    <col min="1028" max="1028" width="19.85546875" style="478" customWidth="1"/>
    <col min="1029" max="1029" width="2.28515625" style="478" customWidth="1"/>
    <col min="1030" max="1031" width="20.85546875" style="478" customWidth="1"/>
    <col min="1032" max="1033" width="20.7109375" style="478" customWidth="1"/>
    <col min="1034" max="1034" width="5.85546875" style="478" customWidth="1"/>
    <col min="1035" max="1271" width="12.5703125" style="478" customWidth="1"/>
    <col min="1272" max="1280" width="5.140625" style="478"/>
    <col min="1281" max="1281" width="5.140625" style="478" customWidth="1"/>
    <col min="1282" max="1282" width="2.5703125" style="478" customWidth="1"/>
    <col min="1283" max="1283" width="58.5703125" style="478" customWidth="1"/>
    <col min="1284" max="1284" width="19.85546875" style="478" customWidth="1"/>
    <col min="1285" max="1285" width="2.28515625" style="478" customWidth="1"/>
    <col min="1286" max="1287" width="20.85546875" style="478" customWidth="1"/>
    <col min="1288" max="1289" width="20.7109375" style="478" customWidth="1"/>
    <col min="1290" max="1290" width="5.85546875" style="478" customWidth="1"/>
    <col min="1291" max="1527" width="12.5703125" style="478" customWidth="1"/>
    <col min="1528" max="1536" width="5.140625" style="478"/>
    <col min="1537" max="1537" width="5.140625" style="478" customWidth="1"/>
    <col min="1538" max="1538" width="2.5703125" style="478" customWidth="1"/>
    <col min="1539" max="1539" width="58.5703125" style="478" customWidth="1"/>
    <col min="1540" max="1540" width="19.85546875" style="478" customWidth="1"/>
    <col min="1541" max="1541" width="2.28515625" style="478" customWidth="1"/>
    <col min="1542" max="1543" width="20.85546875" style="478" customWidth="1"/>
    <col min="1544" max="1545" width="20.7109375" style="478" customWidth="1"/>
    <col min="1546" max="1546" width="5.85546875" style="478" customWidth="1"/>
    <col min="1547" max="1783" width="12.5703125" style="478" customWidth="1"/>
    <col min="1784" max="1792" width="5.140625" style="478"/>
    <col min="1793" max="1793" width="5.140625" style="478" customWidth="1"/>
    <col min="1794" max="1794" width="2.5703125" style="478" customWidth="1"/>
    <col min="1795" max="1795" width="58.5703125" style="478" customWidth="1"/>
    <col min="1796" max="1796" width="19.85546875" style="478" customWidth="1"/>
    <col min="1797" max="1797" width="2.28515625" style="478" customWidth="1"/>
    <col min="1798" max="1799" width="20.85546875" style="478" customWidth="1"/>
    <col min="1800" max="1801" width="20.7109375" style="478" customWidth="1"/>
    <col min="1802" max="1802" width="5.85546875" style="478" customWidth="1"/>
    <col min="1803" max="2039" width="12.5703125" style="478" customWidth="1"/>
    <col min="2040" max="2048" width="5.140625" style="478"/>
    <col min="2049" max="2049" width="5.140625" style="478" customWidth="1"/>
    <col min="2050" max="2050" width="2.5703125" style="478" customWidth="1"/>
    <col min="2051" max="2051" width="58.5703125" style="478" customWidth="1"/>
    <col min="2052" max="2052" width="19.85546875" style="478" customWidth="1"/>
    <col min="2053" max="2053" width="2.28515625" style="478" customWidth="1"/>
    <col min="2054" max="2055" width="20.85546875" style="478" customWidth="1"/>
    <col min="2056" max="2057" width="20.7109375" style="478" customWidth="1"/>
    <col min="2058" max="2058" width="5.85546875" style="478" customWidth="1"/>
    <col min="2059" max="2295" width="12.5703125" style="478" customWidth="1"/>
    <col min="2296" max="2304" width="5.140625" style="478"/>
    <col min="2305" max="2305" width="5.140625" style="478" customWidth="1"/>
    <col min="2306" max="2306" width="2.5703125" style="478" customWidth="1"/>
    <col min="2307" max="2307" width="58.5703125" style="478" customWidth="1"/>
    <col min="2308" max="2308" width="19.85546875" style="478" customWidth="1"/>
    <col min="2309" max="2309" width="2.28515625" style="478" customWidth="1"/>
    <col min="2310" max="2311" width="20.85546875" style="478" customWidth="1"/>
    <col min="2312" max="2313" width="20.7109375" style="478" customWidth="1"/>
    <col min="2314" max="2314" width="5.85546875" style="478" customWidth="1"/>
    <col min="2315" max="2551" width="12.5703125" style="478" customWidth="1"/>
    <col min="2552" max="2560" width="5.140625" style="478"/>
    <col min="2561" max="2561" width="5.140625" style="478" customWidth="1"/>
    <col min="2562" max="2562" width="2.5703125" style="478" customWidth="1"/>
    <col min="2563" max="2563" width="58.5703125" style="478" customWidth="1"/>
    <col min="2564" max="2564" width="19.85546875" style="478" customWidth="1"/>
    <col min="2565" max="2565" width="2.28515625" style="478" customWidth="1"/>
    <col min="2566" max="2567" width="20.85546875" style="478" customWidth="1"/>
    <col min="2568" max="2569" width="20.7109375" style="478" customWidth="1"/>
    <col min="2570" max="2570" width="5.85546875" style="478" customWidth="1"/>
    <col min="2571" max="2807" width="12.5703125" style="478" customWidth="1"/>
    <col min="2808" max="2816" width="5.140625" style="478"/>
    <col min="2817" max="2817" width="5.140625" style="478" customWidth="1"/>
    <col min="2818" max="2818" width="2.5703125" style="478" customWidth="1"/>
    <col min="2819" max="2819" width="58.5703125" style="478" customWidth="1"/>
    <col min="2820" max="2820" width="19.85546875" style="478" customWidth="1"/>
    <col min="2821" max="2821" width="2.28515625" style="478" customWidth="1"/>
    <col min="2822" max="2823" width="20.85546875" style="478" customWidth="1"/>
    <col min="2824" max="2825" width="20.7109375" style="478" customWidth="1"/>
    <col min="2826" max="2826" width="5.85546875" style="478" customWidth="1"/>
    <col min="2827" max="3063" width="12.5703125" style="478" customWidth="1"/>
    <col min="3064" max="3072" width="5.140625" style="478"/>
    <col min="3073" max="3073" width="5.140625" style="478" customWidth="1"/>
    <col min="3074" max="3074" width="2.5703125" style="478" customWidth="1"/>
    <col min="3075" max="3075" width="58.5703125" style="478" customWidth="1"/>
    <col min="3076" max="3076" width="19.85546875" style="478" customWidth="1"/>
    <col min="3077" max="3077" width="2.28515625" style="478" customWidth="1"/>
    <col min="3078" max="3079" width="20.85546875" style="478" customWidth="1"/>
    <col min="3080" max="3081" width="20.7109375" style="478" customWidth="1"/>
    <col min="3082" max="3082" width="5.85546875" style="478" customWidth="1"/>
    <col min="3083" max="3319" width="12.5703125" style="478" customWidth="1"/>
    <col min="3320" max="3328" width="5.140625" style="478"/>
    <col min="3329" max="3329" width="5.140625" style="478" customWidth="1"/>
    <col min="3330" max="3330" width="2.5703125" style="478" customWidth="1"/>
    <col min="3331" max="3331" width="58.5703125" style="478" customWidth="1"/>
    <col min="3332" max="3332" width="19.85546875" style="478" customWidth="1"/>
    <col min="3333" max="3333" width="2.28515625" style="478" customWidth="1"/>
    <col min="3334" max="3335" width="20.85546875" style="478" customWidth="1"/>
    <col min="3336" max="3337" width="20.7109375" style="478" customWidth="1"/>
    <col min="3338" max="3338" width="5.85546875" style="478" customWidth="1"/>
    <col min="3339" max="3575" width="12.5703125" style="478" customWidth="1"/>
    <col min="3576" max="3584" width="5.140625" style="478"/>
    <col min="3585" max="3585" width="5.140625" style="478" customWidth="1"/>
    <col min="3586" max="3586" width="2.5703125" style="478" customWidth="1"/>
    <col min="3587" max="3587" width="58.5703125" style="478" customWidth="1"/>
    <col min="3588" max="3588" width="19.85546875" style="478" customWidth="1"/>
    <col min="3589" max="3589" width="2.28515625" style="478" customWidth="1"/>
    <col min="3590" max="3591" width="20.85546875" style="478" customWidth="1"/>
    <col min="3592" max="3593" width="20.7109375" style="478" customWidth="1"/>
    <col min="3594" max="3594" width="5.85546875" style="478" customWidth="1"/>
    <col min="3595" max="3831" width="12.5703125" style="478" customWidth="1"/>
    <col min="3832" max="3840" width="5.140625" style="478"/>
    <col min="3841" max="3841" width="5.140625" style="478" customWidth="1"/>
    <col min="3842" max="3842" width="2.5703125" style="478" customWidth="1"/>
    <col min="3843" max="3843" width="58.5703125" style="478" customWidth="1"/>
    <col min="3844" max="3844" width="19.85546875" style="478" customWidth="1"/>
    <col min="3845" max="3845" width="2.28515625" style="478" customWidth="1"/>
    <col min="3846" max="3847" width="20.85546875" style="478" customWidth="1"/>
    <col min="3848" max="3849" width="20.7109375" style="478" customWidth="1"/>
    <col min="3850" max="3850" width="5.85546875" style="478" customWidth="1"/>
    <col min="3851" max="4087" width="12.5703125" style="478" customWidth="1"/>
    <col min="4088" max="4096" width="5.140625" style="478"/>
    <col min="4097" max="4097" width="5.140625" style="478" customWidth="1"/>
    <col min="4098" max="4098" width="2.5703125" style="478" customWidth="1"/>
    <col min="4099" max="4099" width="58.5703125" style="478" customWidth="1"/>
    <col min="4100" max="4100" width="19.85546875" style="478" customWidth="1"/>
    <col min="4101" max="4101" width="2.28515625" style="478" customWidth="1"/>
    <col min="4102" max="4103" width="20.85546875" style="478" customWidth="1"/>
    <col min="4104" max="4105" width="20.7109375" style="478" customWidth="1"/>
    <col min="4106" max="4106" width="5.85546875" style="478" customWidth="1"/>
    <col min="4107" max="4343" width="12.5703125" style="478" customWidth="1"/>
    <col min="4344" max="4352" width="5.140625" style="478"/>
    <col min="4353" max="4353" width="5.140625" style="478" customWidth="1"/>
    <col min="4354" max="4354" width="2.5703125" style="478" customWidth="1"/>
    <col min="4355" max="4355" width="58.5703125" style="478" customWidth="1"/>
    <col min="4356" max="4356" width="19.85546875" style="478" customWidth="1"/>
    <col min="4357" max="4357" width="2.28515625" style="478" customWidth="1"/>
    <col min="4358" max="4359" width="20.85546875" style="478" customWidth="1"/>
    <col min="4360" max="4361" width="20.7109375" style="478" customWidth="1"/>
    <col min="4362" max="4362" width="5.85546875" style="478" customWidth="1"/>
    <col min="4363" max="4599" width="12.5703125" style="478" customWidth="1"/>
    <col min="4600" max="4608" width="5.140625" style="478"/>
    <col min="4609" max="4609" width="5.140625" style="478" customWidth="1"/>
    <col min="4610" max="4610" width="2.5703125" style="478" customWidth="1"/>
    <col min="4611" max="4611" width="58.5703125" style="478" customWidth="1"/>
    <col min="4612" max="4612" width="19.85546875" style="478" customWidth="1"/>
    <col min="4613" max="4613" width="2.28515625" style="478" customWidth="1"/>
    <col min="4614" max="4615" width="20.85546875" style="478" customWidth="1"/>
    <col min="4616" max="4617" width="20.7109375" style="478" customWidth="1"/>
    <col min="4618" max="4618" width="5.85546875" style="478" customWidth="1"/>
    <col min="4619" max="4855" width="12.5703125" style="478" customWidth="1"/>
    <col min="4856" max="4864" width="5.140625" style="478"/>
    <col min="4865" max="4865" width="5.140625" style="478" customWidth="1"/>
    <col min="4866" max="4866" width="2.5703125" style="478" customWidth="1"/>
    <col min="4867" max="4867" width="58.5703125" style="478" customWidth="1"/>
    <col min="4868" max="4868" width="19.85546875" style="478" customWidth="1"/>
    <col min="4869" max="4869" width="2.28515625" style="478" customWidth="1"/>
    <col min="4870" max="4871" width="20.85546875" style="478" customWidth="1"/>
    <col min="4872" max="4873" width="20.7109375" style="478" customWidth="1"/>
    <col min="4874" max="4874" width="5.85546875" style="478" customWidth="1"/>
    <col min="4875" max="5111" width="12.5703125" style="478" customWidth="1"/>
    <col min="5112" max="5120" width="5.140625" style="478"/>
    <col min="5121" max="5121" width="5.140625" style="478" customWidth="1"/>
    <col min="5122" max="5122" width="2.5703125" style="478" customWidth="1"/>
    <col min="5123" max="5123" width="58.5703125" style="478" customWidth="1"/>
    <col min="5124" max="5124" width="19.85546875" style="478" customWidth="1"/>
    <col min="5125" max="5125" width="2.28515625" style="478" customWidth="1"/>
    <col min="5126" max="5127" width="20.85546875" style="478" customWidth="1"/>
    <col min="5128" max="5129" width="20.7109375" style="478" customWidth="1"/>
    <col min="5130" max="5130" width="5.85546875" style="478" customWidth="1"/>
    <col min="5131" max="5367" width="12.5703125" style="478" customWidth="1"/>
    <col min="5368" max="5376" width="5.140625" style="478"/>
    <col min="5377" max="5377" width="5.140625" style="478" customWidth="1"/>
    <col min="5378" max="5378" width="2.5703125" style="478" customWidth="1"/>
    <col min="5379" max="5379" width="58.5703125" style="478" customWidth="1"/>
    <col min="5380" max="5380" width="19.85546875" style="478" customWidth="1"/>
    <col min="5381" max="5381" width="2.28515625" style="478" customWidth="1"/>
    <col min="5382" max="5383" width="20.85546875" style="478" customWidth="1"/>
    <col min="5384" max="5385" width="20.7109375" style="478" customWidth="1"/>
    <col min="5386" max="5386" width="5.85546875" style="478" customWidth="1"/>
    <col min="5387" max="5623" width="12.5703125" style="478" customWidth="1"/>
    <col min="5624" max="5632" width="5.140625" style="478"/>
    <col min="5633" max="5633" width="5.140625" style="478" customWidth="1"/>
    <col min="5634" max="5634" width="2.5703125" style="478" customWidth="1"/>
    <col min="5635" max="5635" width="58.5703125" style="478" customWidth="1"/>
    <col min="5636" max="5636" width="19.85546875" style="478" customWidth="1"/>
    <col min="5637" max="5637" width="2.28515625" style="478" customWidth="1"/>
    <col min="5638" max="5639" width="20.85546875" style="478" customWidth="1"/>
    <col min="5640" max="5641" width="20.7109375" style="478" customWidth="1"/>
    <col min="5642" max="5642" width="5.85546875" style="478" customWidth="1"/>
    <col min="5643" max="5879" width="12.5703125" style="478" customWidth="1"/>
    <col min="5880" max="5888" width="5.140625" style="478"/>
    <col min="5889" max="5889" width="5.140625" style="478" customWidth="1"/>
    <col min="5890" max="5890" width="2.5703125" style="478" customWidth="1"/>
    <col min="5891" max="5891" width="58.5703125" style="478" customWidth="1"/>
    <col min="5892" max="5892" width="19.85546875" style="478" customWidth="1"/>
    <col min="5893" max="5893" width="2.28515625" style="478" customWidth="1"/>
    <col min="5894" max="5895" width="20.85546875" style="478" customWidth="1"/>
    <col min="5896" max="5897" width="20.7109375" style="478" customWidth="1"/>
    <col min="5898" max="5898" width="5.85546875" style="478" customWidth="1"/>
    <col min="5899" max="6135" width="12.5703125" style="478" customWidth="1"/>
    <col min="6136" max="6144" width="5.140625" style="478"/>
    <col min="6145" max="6145" width="5.140625" style="478" customWidth="1"/>
    <col min="6146" max="6146" width="2.5703125" style="478" customWidth="1"/>
    <col min="6147" max="6147" width="58.5703125" style="478" customWidth="1"/>
    <col min="6148" max="6148" width="19.85546875" style="478" customWidth="1"/>
    <col min="6149" max="6149" width="2.28515625" style="478" customWidth="1"/>
    <col min="6150" max="6151" width="20.85546875" style="478" customWidth="1"/>
    <col min="6152" max="6153" width="20.7109375" style="478" customWidth="1"/>
    <col min="6154" max="6154" width="5.85546875" style="478" customWidth="1"/>
    <col min="6155" max="6391" width="12.5703125" style="478" customWidth="1"/>
    <col min="6392" max="6400" width="5.140625" style="478"/>
    <col min="6401" max="6401" width="5.140625" style="478" customWidth="1"/>
    <col min="6402" max="6402" width="2.5703125" style="478" customWidth="1"/>
    <col min="6403" max="6403" width="58.5703125" style="478" customWidth="1"/>
    <col min="6404" max="6404" width="19.85546875" style="478" customWidth="1"/>
    <col min="6405" max="6405" width="2.28515625" style="478" customWidth="1"/>
    <col min="6406" max="6407" width="20.85546875" style="478" customWidth="1"/>
    <col min="6408" max="6409" width="20.7109375" style="478" customWidth="1"/>
    <col min="6410" max="6410" width="5.85546875" style="478" customWidth="1"/>
    <col min="6411" max="6647" width="12.5703125" style="478" customWidth="1"/>
    <col min="6648" max="6656" width="5.140625" style="478"/>
    <col min="6657" max="6657" width="5.140625" style="478" customWidth="1"/>
    <col min="6658" max="6658" width="2.5703125" style="478" customWidth="1"/>
    <col min="6659" max="6659" width="58.5703125" style="478" customWidth="1"/>
    <col min="6660" max="6660" width="19.85546875" style="478" customWidth="1"/>
    <col min="6661" max="6661" width="2.28515625" style="478" customWidth="1"/>
    <col min="6662" max="6663" width="20.85546875" style="478" customWidth="1"/>
    <col min="6664" max="6665" width="20.7109375" style="478" customWidth="1"/>
    <col min="6666" max="6666" width="5.85546875" style="478" customWidth="1"/>
    <col min="6667" max="6903" width="12.5703125" style="478" customWidth="1"/>
    <col min="6904" max="6912" width="5.140625" style="478"/>
    <col min="6913" max="6913" width="5.140625" style="478" customWidth="1"/>
    <col min="6914" max="6914" width="2.5703125" style="478" customWidth="1"/>
    <col min="6915" max="6915" width="58.5703125" style="478" customWidth="1"/>
    <col min="6916" max="6916" width="19.85546875" style="478" customWidth="1"/>
    <col min="6917" max="6917" width="2.28515625" style="478" customWidth="1"/>
    <col min="6918" max="6919" width="20.85546875" style="478" customWidth="1"/>
    <col min="6920" max="6921" width="20.7109375" style="478" customWidth="1"/>
    <col min="6922" max="6922" width="5.85546875" style="478" customWidth="1"/>
    <col min="6923" max="7159" width="12.5703125" style="478" customWidth="1"/>
    <col min="7160" max="7168" width="5.140625" style="478"/>
    <col min="7169" max="7169" width="5.140625" style="478" customWidth="1"/>
    <col min="7170" max="7170" width="2.5703125" style="478" customWidth="1"/>
    <col min="7171" max="7171" width="58.5703125" style="478" customWidth="1"/>
    <col min="7172" max="7172" width="19.85546875" style="478" customWidth="1"/>
    <col min="7173" max="7173" width="2.28515625" style="478" customWidth="1"/>
    <col min="7174" max="7175" width="20.85546875" style="478" customWidth="1"/>
    <col min="7176" max="7177" width="20.7109375" style="478" customWidth="1"/>
    <col min="7178" max="7178" width="5.85546875" style="478" customWidth="1"/>
    <col min="7179" max="7415" width="12.5703125" style="478" customWidth="1"/>
    <col min="7416" max="7424" width="5.140625" style="478"/>
    <col min="7425" max="7425" width="5.140625" style="478" customWidth="1"/>
    <col min="7426" max="7426" width="2.5703125" style="478" customWidth="1"/>
    <col min="7427" max="7427" width="58.5703125" style="478" customWidth="1"/>
    <col min="7428" max="7428" width="19.85546875" style="478" customWidth="1"/>
    <col min="7429" max="7429" width="2.28515625" style="478" customWidth="1"/>
    <col min="7430" max="7431" width="20.85546875" style="478" customWidth="1"/>
    <col min="7432" max="7433" width="20.7109375" style="478" customWidth="1"/>
    <col min="7434" max="7434" width="5.85546875" style="478" customWidth="1"/>
    <col min="7435" max="7671" width="12.5703125" style="478" customWidth="1"/>
    <col min="7672" max="7680" width="5.140625" style="478"/>
    <col min="7681" max="7681" width="5.140625" style="478" customWidth="1"/>
    <col min="7682" max="7682" width="2.5703125" style="478" customWidth="1"/>
    <col min="7683" max="7683" width="58.5703125" style="478" customWidth="1"/>
    <col min="7684" max="7684" width="19.85546875" style="478" customWidth="1"/>
    <col min="7685" max="7685" width="2.28515625" style="478" customWidth="1"/>
    <col min="7686" max="7687" width="20.85546875" style="478" customWidth="1"/>
    <col min="7688" max="7689" width="20.7109375" style="478" customWidth="1"/>
    <col min="7690" max="7690" width="5.85546875" style="478" customWidth="1"/>
    <col min="7691" max="7927" width="12.5703125" style="478" customWidth="1"/>
    <col min="7928" max="7936" width="5.140625" style="478"/>
    <col min="7937" max="7937" width="5.140625" style="478" customWidth="1"/>
    <col min="7938" max="7938" width="2.5703125" style="478" customWidth="1"/>
    <col min="7939" max="7939" width="58.5703125" style="478" customWidth="1"/>
    <col min="7940" max="7940" width="19.85546875" style="478" customWidth="1"/>
    <col min="7941" max="7941" width="2.28515625" style="478" customWidth="1"/>
    <col min="7942" max="7943" width="20.85546875" style="478" customWidth="1"/>
    <col min="7944" max="7945" width="20.7109375" style="478" customWidth="1"/>
    <col min="7946" max="7946" width="5.85546875" style="478" customWidth="1"/>
    <col min="7947" max="8183" width="12.5703125" style="478" customWidth="1"/>
    <col min="8184" max="8192" width="5.140625" style="478"/>
    <col min="8193" max="8193" width="5.140625" style="478" customWidth="1"/>
    <col min="8194" max="8194" width="2.5703125" style="478" customWidth="1"/>
    <col min="8195" max="8195" width="58.5703125" style="478" customWidth="1"/>
    <col min="8196" max="8196" width="19.85546875" style="478" customWidth="1"/>
    <col min="8197" max="8197" width="2.28515625" style="478" customWidth="1"/>
    <col min="8198" max="8199" width="20.85546875" style="478" customWidth="1"/>
    <col min="8200" max="8201" width="20.7109375" style="478" customWidth="1"/>
    <col min="8202" max="8202" width="5.85546875" style="478" customWidth="1"/>
    <col min="8203" max="8439" width="12.5703125" style="478" customWidth="1"/>
    <col min="8440" max="8448" width="5.140625" style="478"/>
    <col min="8449" max="8449" width="5.140625" style="478" customWidth="1"/>
    <col min="8450" max="8450" width="2.5703125" style="478" customWidth="1"/>
    <col min="8451" max="8451" width="58.5703125" style="478" customWidth="1"/>
    <col min="8452" max="8452" width="19.85546875" style="478" customWidth="1"/>
    <col min="8453" max="8453" width="2.28515625" style="478" customWidth="1"/>
    <col min="8454" max="8455" width="20.85546875" style="478" customWidth="1"/>
    <col min="8456" max="8457" width="20.7109375" style="478" customWidth="1"/>
    <col min="8458" max="8458" width="5.85546875" style="478" customWidth="1"/>
    <col min="8459" max="8695" width="12.5703125" style="478" customWidth="1"/>
    <col min="8696" max="8704" width="5.140625" style="478"/>
    <col min="8705" max="8705" width="5.140625" style="478" customWidth="1"/>
    <col min="8706" max="8706" width="2.5703125" style="478" customWidth="1"/>
    <col min="8707" max="8707" width="58.5703125" style="478" customWidth="1"/>
    <col min="8708" max="8708" width="19.85546875" style="478" customWidth="1"/>
    <col min="8709" max="8709" width="2.28515625" style="478" customWidth="1"/>
    <col min="8710" max="8711" width="20.85546875" style="478" customWidth="1"/>
    <col min="8712" max="8713" width="20.7109375" style="478" customWidth="1"/>
    <col min="8714" max="8714" width="5.85546875" style="478" customWidth="1"/>
    <col min="8715" max="8951" width="12.5703125" style="478" customWidth="1"/>
    <col min="8952" max="8960" width="5.140625" style="478"/>
    <col min="8961" max="8961" width="5.140625" style="478" customWidth="1"/>
    <col min="8962" max="8962" width="2.5703125" style="478" customWidth="1"/>
    <col min="8963" max="8963" width="58.5703125" style="478" customWidth="1"/>
    <col min="8964" max="8964" width="19.85546875" style="478" customWidth="1"/>
    <col min="8965" max="8965" width="2.28515625" style="478" customWidth="1"/>
    <col min="8966" max="8967" width="20.85546875" style="478" customWidth="1"/>
    <col min="8968" max="8969" width="20.7109375" style="478" customWidth="1"/>
    <col min="8970" max="8970" width="5.85546875" style="478" customWidth="1"/>
    <col min="8971" max="9207" width="12.5703125" style="478" customWidth="1"/>
    <col min="9208" max="9216" width="5.140625" style="478"/>
    <col min="9217" max="9217" width="5.140625" style="478" customWidth="1"/>
    <col min="9218" max="9218" width="2.5703125" style="478" customWidth="1"/>
    <col min="9219" max="9219" width="58.5703125" style="478" customWidth="1"/>
    <col min="9220" max="9220" width="19.85546875" style="478" customWidth="1"/>
    <col min="9221" max="9221" width="2.28515625" style="478" customWidth="1"/>
    <col min="9222" max="9223" width="20.85546875" style="478" customWidth="1"/>
    <col min="9224" max="9225" width="20.7109375" style="478" customWidth="1"/>
    <col min="9226" max="9226" width="5.85546875" style="478" customWidth="1"/>
    <col min="9227" max="9463" width="12.5703125" style="478" customWidth="1"/>
    <col min="9464" max="9472" width="5.140625" style="478"/>
    <col min="9473" max="9473" width="5.140625" style="478" customWidth="1"/>
    <col min="9474" max="9474" width="2.5703125" style="478" customWidth="1"/>
    <col min="9475" max="9475" width="58.5703125" style="478" customWidth="1"/>
    <col min="9476" max="9476" width="19.85546875" style="478" customWidth="1"/>
    <col min="9477" max="9477" width="2.28515625" style="478" customWidth="1"/>
    <col min="9478" max="9479" width="20.85546875" style="478" customWidth="1"/>
    <col min="9480" max="9481" width="20.7109375" style="478" customWidth="1"/>
    <col min="9482" max="9482" width="5.85546875" style="478" customWidth="1"/>
    <col min="9483" max="9719" width="12.5703125" style="478" customWidth="1"/>
    <col min="9720" max="9728" width="5.140625" style="478"/>
    <col min="9729" max="9729" width="5.140625" style="478" customWidth="1"/>
    <col min="9730" max="9730" width="2.5703125" style="478" customWidth="1"/>
    <col min="9731" max="9731" width="58.5703125" style="478" customWidth="1"/>
    <col min="9732" max="9732" width="19.85546875" style="478" customWidth="1"/>
    <col min="9733" max="9733" width="2.28515625" style="478" customWidth="1"/>
    <col min="9734" max="9735" width="20.85546875" style="478" customWidth="1"/>
    <col min="9736" max="9737" width="20.7109375" style="478" customWidth="1"/>
    <col min="9738" max="9738" width="5.85546875" style="478" customWidth="1"/>
    <col min="9739" max="9975" width="12.5703125" style="478" customWidth="1"/>
    <col min="9976" max="9984" width="5.140625" style="478"/>
    <col min="9985" max="9985" width="5.140625" style="478" customWidth="1"/>
    <col min="9986" max="9986" width="2.5703125" style="478" customWidth="1"/>
    <col min="9987" max="9987" width="58.5703125" style="478" customWidth="1"/>
    <col min="9988" max="9988" width="19.85546875" style="478" customWidth="1"/>
    <col min="9989" max="9989" width="2.28515625" style="478" customWidth="1"/>
    <col min="9990" max="9991" width="20.85546875" style="478" customWidth="1"/>
    <col min="9992" max="9993" width="20.7109375" style="478" customWidth="1"/>
    <col min="9994" max="9994" width="5.85546875" style="478" customWidth="1"/>
    <col min="9995" max="10231" width="12.5703125" style="478" customWidth="1"/>
    <col min="10232" max="10240" width="5.140625" style="478"/>
    <col min="10241" max="10241" width="5.140625" style="478" customWidth="1"/>
    <col min="10242" max="10242" width="2.5703125" style="478" customWidth="1"/>
    <col min="10243" max="10243" width="58.5703125" style="478" customWidth="1"/>
    <col min="10244" max="10244" width="19.85546875" style="478" customWidth="1"/>
    <col min="10245" max="10245" width="2.28515625" style="478" customWidth="1"/>
    <col min="10246" max="10247" width="20.85546875" style="478" customWidth="1"/>
    <col min="10248" max="10249" width="20.7109375" style="478" customWidth="1"/>
    <col min="10250" max="10250" width="5.85546875" style="478" customWidth="1"/>
    <col min="10251" max="10487" width="12.5703125" style="478" customWidth="1"/>
    <col min="10488" max="10496" width="5.140625" style="478"/>
    <col min="10497" max="10497" width="5.140625" style="478" customWidth="1"/>
    <col min="10498" max="10498" width="2.5703125" style="478" customWidth="1"/>
    <col min="10499" max="10499" width="58.5703125" style="478" customWidth="1"/>
    <col min="10500" max="10500" width="19.85546875" style="478" customWidth="1"/>
    <col min="10501" max="10501" width="2.28515625" style="478" customWidth="1"/>
    <col min="10502" max="10503" width="20.85546875" style="478" customWidth="1"/>
    <col min="10504" max="10505" width="20.7109375" style="478" customWidth="1"/>
    <col min="10506" max="10506" width="5.85546875" style="478" customWidth="1"/>
    <col min="10507" max="10743" width="12.5703125" style="478" customWidth="1"/>
    <col min="10744" max="10752" width="5.140625" style="478"/>
    <col min="10753" max="10753" width="5.140625" style="478" customWidth="1"/>
    <col min="10754" max="10754" width="2.5703125" style="478" customWidth="1"/>
    <col min="10755" max="10755" width="58.5703125" style="478" customWidth="1"/>
    <col min="10756" max="10756" width="19.85546875" style="478" customWidth="1"/>
    <col min="10757" max="10757" width="2.28515625" style="478" customWidth="1"/>
    <col min="10758" max="10759" width="20.85546875" style="478" customWidth="1"/>
    <col min="10760" max="10761" width="20.7109375" style="478" customWidth="1"/>
    <col min="10762" max="10762" width="5.85546875" style="478" customWidth="1"/>
    <col min="10763" max="10999" width="12.5703125" style="478" customWidth="1"/>
    <col min="11000" max="11008" width="5.140625" style="478"/>
    <col min="11009" max="11009" width="5.140625" style="478" customWidth="1"/>
    <col min="11010" max="11010" width="2.5703125" style="478" customWidth="1"/>
    <col min="11011" max="11011" width="58.5703125" style="478" customWidth="1"/>
    <col min="11012" max="11012" width="19.85546875" style="478" customWidth="1"/>
    <col min="11013" max="11013" width="2.28515625" style="478" customWidth="1"/>
    <col min="11014" max="11015" width="20.85546875" style="478" customWidth="1"/>
    <col min="11016" max="11017" width="20.7109375" style="478" customWidth="1"/>
    <col min="11018" max="11018" width="5.85546875" style="478" customWidth="1"/>
    <col min="11019" max="11255" width="12.5703125" style="478" customWidth="1"/>
    <col min="11256" max="11264" width="5.140625" style="478"/>
    <col min="11265" max="11265" width="5.140625" style="478" customWidth="1"/>
    <col min="11266" max="11266" width="2.5703125" style="478" customWidth="1"/>
    <col min="11267" max="11267" width="58.5703125" style="478" customWidth="1"/>
    <col min="11268" max="11268" width="19.85546875" style="478" customWidth="1"/>
    <col min="11269" max="11269" width="2.28515625" style="478" customWidth="1"/>
    <col min="11270" max="11271" width="20.85546875" style="478" customWidth="1"/>
    <col min="11272" max="11273" width="20.7109375" style="478" customWidth="1"/>
    <col min="11274" max="11274" width="5.85546875" style="478" customWidth="1"/>
    <col min="11275" max="11511" width="12.5703125" style="478" customWidth="1"/>
    <col min="11512" max="11520" width="5.140625" style="478"/>
    <col min="11521" max="11521" width="5.140625" style="478" customWidth="1"/>
    <col min="11522" max="11522" width="2.5703125" style="478" customWidth="1"/>
    <col min="11523" max="11523" width="58.5703125" style="478" customWidth="1"/>
    <col min="11524" max="11524" width="19.85546875" style="478" customWidth="1"/>
    <col min="11525" max="11525" width="2.28515625" style="478" customWidth="1"/>
    <col min="11526" max="11527" width="20.85546875" style="478" customWidth="1"/>
    <col min="11528" max="11529" width="20.7109375" style="478" customWidth="1"/>
    <col min="11530" max="11530" width="5.85546875" style="478" customWidth="1"/>
    <col min="11531" max="11767" width="12.5703125" style="478" customWidth="1"/>
    <col min="11768" max="11776" width="5.140625" style="478"/>
    <col min="11777" max="11777" width="5.140625" style="478" customWidth="1"/>
    <col min="11778" max="11778" width="2.5703125" style="478" customWidth="1"/>
    <col min="11779" max="11779" width="58.5703125" style="478" customWidth="1"/>
    <col min="11780" max="11780" width="19.85546875" style="478" customWidth="1"/>
    <col min="11781" max="11781" width="2.28515625" style="478" customWidth="1"/>
    <col min="11782" max="11783" width="20.85546875" style="478" customWidth="1"/>
    <col min="11784" max="11785" width="20.7109375" style="478" customWidth="1"/>
    <col min="11786" max="11786" width="5.85546875" style="478" customWidth="1"/>
    <col min="11787" max="12023" width="12.5703125" style="478" customWidth="1"/>
    <col min="12024" max="12032" width="5.140625" style="478"/>
    <col min="12033" max="12033" width="5.140625" style="478" customWidth="1"/>
    <col min="12034" max="12034" width="2.5703125" style="478" customWidth="1"/>
    <col min="12035" max="12035" width="58.5703125" style="478" customWidth="1"/>
    <col min="12036" max="12036" width="19.85546875" style="478" customWidth="1"/>
    <col min="12037" max="12037" width="2.28515625" style="478" customWidth="1"/>
    <col min="12038" max="12039" width="20.85546875" style="478" customWidth="1"/>
    <col min="12040" max="12041" width="20.7109375" style="478" customWidth="1"/>
    <col min="12042" max="12042" width="5.85546875" style="478" customWidth="1"/>
    <col min="12043" max="12279" width="12.5703125" style="478" customWidth="1"/>
    <col min="12280" max="12288" width="5.140625" style="478"/>
    <col min="12289" max="12289" width="5.140625" style="478" customWidth="1"/>
    <col min="12290" max="12290" width="2.5703125" style="478" customWidth="1"/>
    <col min="12291" max="12291" width="58.5703125" style="478" customWidth="1"/>
    <col min="12292" max="12292" width="19.85546875" style="478" customWidth="1"/>
    <col min="12293" max="12293" width="2.28515625" style="478" customWidth="1"/>
    <col min="12294" max="12295" width="20.85546875" style="478" customWidth="1"/>
    <col min="12296" max="12297" width="20.7109375" style="478" customWidth="1"/>
    <col min="12298" max="12298" width="5.85546875" style="478" customWidth="1"/>
    <col min="12299" max="12535" width="12.5703125" style="478" customWidth="1"/>
    <col min="12536" max="12544" width="5.140625" style="478"/>
    <col min="12545" max="12545" width="5.140625" style="478" customWidth="1"/>
    <col min="12546" max="12546" width="2.5703125" style="478" customWidth="1"/>
    <col min="12547" max="12547" width="58.5703125" style="478" customWidth="1"/>
    <col min="12548" max="12548" width="19.85546875" style="478" customWidth="1"/>
    <col min="12549" max="12549" width="2.28515625" style="478" customWidth="1"/>
    <col min="12550" max="12551" width="20.85546875" style="478" customWidth="1"/>
    <col min="12552" max="12553" width="20.7109375" style="478" customWidth="1"/>
    <col min="12554" max="12554" width="5.85546875" style="478" customWidth="1"/>
    <col min="12555" max="12791" width="12.5703125" style="478" customWidth="1"/>
    <col min="12792" max="12800" width="5.140625" style="478"/>
    <col min="12801" max="12801" width="5.140625" style="478" customWidth="1"/>
    <col min="12802" max="12802" width="2.5703125" style="478" customWidth="1"/>
    <col min="12803" max="12803" width="58.5703125" style="478" customWidth="1"/>
    <col min="12804" max="12804" width="19.85546875" style="478" customWidth="1"/>
    <col min="12805" max="12805" width="2.28515625" style="478" customWidth="1"/>
    <col min="12806" max="12807" width="20.85546875" style="478" customWidth="1"/>
    <col min="12808" max="12809" width="20.7109375" style="478" customWidth="1"/>
    <col min="12810" max="12810" width="5.85546875" style="478" customWidth="1"/>
    <col min="12811" max="13047" width="12.5703125" style="478" customWidth="1"/>
    <col min="13048" max="13056" width="5.140625" style="478"/>
    <col min="13057" max="13057" width="5.140625" style="478" customWidth="1"/>
    <col min="13058" max="13058" width="2.5703125" style="478" customWidth="1"/>
    <col min="13059" max="13059" width="58.5703125" style="478" customWidth="1"/>
    <col min="13060" max="13060" width="19.85546875" style="478" customWidth="1"/>
    <col min="13061" max="13061" width="2.28515625" style="478" customWidth="1"/>
    <col min="13062" max="13063" width="20.85546875" style="478" customWidth="1"/>
    <col min="13064" max="13065" width="20.7109375" style="478" customWidth="1"/>
    <col min="13066" max="13066" width="5.85546875" style="478" customWidth="1"/>
    <col min="13067" max="13303" width="12.5703125" style="478" customWidth="1"/>
    <col min="13304" max="13312" width="5.140625" style="478"/>
    <col min="13313" max="13313" width="5.140625" style="478" customWidth="1"/>
    <col min="13314" max="13314" width="2.5703125" style="478" customWidth="1"/>
    <col min="13315" max="13315" width="58.5703125" style="478" customWidth="1"/>
    <col min="13316" max="13316" width="19.85546875" style="478" customWidth="1"/>
    <col min="13317" max="13317" width="2.28515625" style="478" customWidth="1"/>
    <col min="13318" max="13319" width="20.85546875" style="478" customWidth="1"/>
    <col min="13320" max="13321" width="20.7109375" style="478" customWidth="1"/>
    <col min="13322" max="13322" width="5.85546875" style="478" customWidth="1"/>
    <col min="13323" max="13559" width="12.5703125" style="478" customWidth="1"/>
    <col min="13560" max="13568" width="5.140625" style="478"/>
    <col min="13569" max="13569" width="5.140625" style="478" customWidth="1"/>
    <col min="13570" max="13570" width="2.5703125" style="478" customWidth="1"/>
    <col min="13571" max="13571" width="58.5703125" style="478" customWidth="1"/>
    <col min="13572" max="13572" width="19.85546875" style="478" customWidth="1"/>
    <col min="13573" max="13573" width="2.28515625" style="478" customWidth="1"/>
    <col min="13574" max="13575" width="20.85546875" style="478" customWidth="1"/>
    <col min="13576" max="13577" width="20.7109375" style="478" customWidth="1"/>
    <col min="13578" max="13578" width="5.85546875" style="478" customWidth="1"/>
    <col min="13579" max="13815" width="12.5703125" style="478" customWidth="1"/>
    <col min="13816" max="13824" width="5.140625" style="478"/>
    <col min="13825" max="13825" width="5.140625" style="478" customWidth="1"/>
    <col min="13826" max="13826" width="2.5703125" style="478" customWidth="1"/>
    <col min="13827" max="13827" width="58.5703125" style="478" customWidth="1"/>
    <col min="13828" max="13828" width="19.85546875" style="478" customWidth="1"/>
    <col min="13829" max="13829" width="2.28515625" style="478" customWidth="1"/>
    <col min="13830" max="13831" width="20.85546875" style="478" customWidth="1"/>
    <col min="13832" max="13833" width="20.7109375" style="478" customWidth="1"/>
    <col min="13834" max="13834" width="5.85546875" style="478" customWidth="1"/>
    <col min="13835" max="14071" width="12.5703125" style="478" customWidth="1"/>
    <col min="14072" max="14080" width="5.140625" style="478"/>
    <col min="14081" max="14081" width="5.140625" style="478" customWidth="1"/>
    <col min="14082" max="14082" width="2.5703125" style="478" customWidth="1"/>
    <col min="14083" max="14083" width="58.5703125" style="478" customWidth="1"/>
    <col min="14084" max="14084" width="19.85546875" style="478" customWidth="1"/>
    <col min="14085" max="14085" width="2.28515625" style="478" customWidth="1"/>
    <col min="14086" max="14087" width="20.85546875" style="478" customWidth="1"/>
    <col min="14088" max="14089" width="20.7109375" style="478" customWidth="1"/>
    <col min="14090" max="14090" width="5.85546875" style="478" customWidth="1"/>
    <col min="14091" max="14327" width="12.5703125" style="478" customWidth="1"/>
    <col min="14328" max="14336" width="5.140625" style="478"/>
    <col min="14337" max="14337" width="5.140625" style="478" customWidth="1"/>
    <col min="14338" max="14338" width="2.5703125" style="478" customWidth="1"/>
    <col min="14339" max="14339" width="58.5703125" style="478" customWidth="1"/>
    <col min="14340" max="14340" width="19.85546875" style="478" customWidth="1"/>
    <col min="14341" max="14341" width="2.28515625" style="478" customWidth="1"/>
    <col min="14342" max="14343" width="20.85546875" style="478" customWidth="1"/>
    <col min="14344" max="14345" width="20.7109375" style="478" customWidth="1"/>
    <col min="14346" max="14346" width="5.85546875" style="478" customWidth="1"/>
    <col min="14347" max="14583" width="12.5703125" style="478" customWidth="1"/>
    <col min="14584" max="14592" width="5.140625" style="478"/>
    <col min="14593" max="14593" width="5.140625" style="478" customWidth="1"/>
    <col min="14594" max="14594" width="2.5703125" style="478" customWidth="1"/>
    <col min="14595" max="14595" width="58.5703125" style="478" customWidth="1"/>
    <col min="14596" max="14596" width="19.85546875" style="478" customWidth="1"/>
    <col min="14597" max="14597" width="2.28515625" style="478" customWidth="1"/>
    <col min="14598" max="14599" width="20.85546875" style="478" customWidth="1"/>
    <col min="14600" max="14601" width="20.7109375" style="478" customWidth="1"/>
    <col min="14602" max="14602" width="5.85546875" style="478" customWidth="1"/>
    <col min="14603" max="14839" width="12.5703125" style="478" customWidth="1"/>
    <col min="14840" max="14848" width="5.140625" style="478"/>
    <col min="14849" max="14849" width="5.140625" style="478" customWidth="1"/>
    <col min="14850" max="14850" width="2.5703125" style="478" customWidth="1"/>
    <col min="14851" max="14851" width="58.5703125" style="478" customWidth="1"/>
    <col min="14852" max="14852" width="19.85546875" style="478" customWidth="1"/>
    <col min="14853" max="14853" width="2.28515625" style="478" customWidth="1"/>
    <col min="14854" max="14855" width="20.85546875" style="478" customWidth="1"/>
    <col min="14856" max="14857" width="20.7109375" style="478" customWidth="1"/>
    <col min="14858" max="14858" width="5.85546875" style="478" customWidth="1"/>
    <col min="14859" max="15095" width="12.5703125" style="478" customWidth="1"/>
    <col min="15096" max="15104" width="5.140625" style="478"/>
    <col min="15105" max="15105" width="5.140625" style="478" customWidth="1"/>
    <col min="15106" max="15106" width="2.5703125" style="478" customWidth="1"/>
    <col min="15107" max="15107" width="58.5703125" style="478" customWidth="1"/>
    <col min="15108" max="15108" width="19.85546875" style="478" customWidth="1"/>
    <col min="15109" max="15109" width="2.28515625" style="478" customWidth="1"/>
    <col min="15110" max="15111" width="20.85546875" style="478" customWidth="1"/>
    <col min="15112" max="15113" width="20.7109375" style="478" customWidth="1"/>
    <col min="15114" max="15114" width="5.85546875" style="478" customWidth="1"/>
    <col min="15115" max="15351" width="12.5703125" style="478" customWidth="1"/>
    <col min="15352" max="15360" width="5.140625" style="478"/>
    <col min="15361" max="15361" width="5.140625" style="478" customWidth="1"/>
    <col min="15362" max="15362" width="2.5703125" style="478" customWidth="1"/>
    <col min="15363" max="15363" width="58.5703125" style="478" customWidth="1"/>
    <col min="15364" max="15364" width="19.85546875" style="478" customWidth="1"/>
    <col min="15365" max="15365" width="2.28515625" style="478" customWidth="1"/>
    <col min="15366" max="15367" width="20.85546875" style="478" customWidth="1"/>
    <col min="15368" max="15369" width="20.7109375" style="478" customWidth="1"/>
    <col min="15370" max="15370" width="5.85546875" style="478" customWidth="1"/>
    <col min="15371" max="15607" width="12.5703125" style="478" customWidth="1"/>
    <col min="15608" max="15616" width="5.140625" style="478"/>
    <col min="15617" max="15617" width="5.140625" style="478" customWidth="1"/>
    <col min="15618" max="15618" width="2.5703125" style="478" customWidth="1"/>
    <col min="15619" max="15619" width="58.5703125" style="478" customWidth="1"/>
    <col min="15620" max="15620" width="19.85546875" style="478" customWidth="1"/>
    <col min="15621" max="15621" width="2.28515625" style="478" customWidth="1"/>
    <col min="15622" max="15623" width="20.85546875" style="478" customWidth="1"/>
    <col min="15624" max="15625" width="20.7109375" style="478" customWidth="1"/>
    <col min="15626" max="15626" width="5.85546875" style="478" customWidth="1"/>
    <col min="15627" max="15863" width="12.5703125" style="478" customWidth="1"/>
    <col min="15864" max="15872" width="5.140625" style="478"/>
    <col min="15873" max="15873" width="5.140625" style="478" customWidth="1"/>
    <col min="15874" max="15874" width="2.5703125" style="478" customWidth="1"/>
    <col min="15875" max="15875" width="58.5703125" style="478" customWidth="1"/>
    <col min="15876" max="15876" width="19.85546875" style="478" customWidth="1"/>
    <col min="15877" max="15877" width="2.28515625" style="478" customWidth="1"/>
    <col min="15878" max="15879" width="20.85546875" style="478" customWidth="1"/>
    <col min="15880" max="15881" width="20.7109375" style="478" customWidth="1"/>
    <col min="15882" max="15882" width="5.85546875" style="478" customWidth="1"/>
    <col min="15883" max="16119" width="12.5703125" style="478" customWidth="1"/>
    <col min="16120" max="16128" width="5.140625" style="478"/>
    <col min="16129" max="16129" width="5.140625" style="478" customWidth="1"/>
    <col min="16130" max="16130" width="2.5703125" style="478" customWidth="1"/>
    <col min="16131" max="16131" width="58.5703125" style="478" customWidth="1"/>
    <col min="16132" max="16132" width="19.85546875" style="478" customWidth="1"/>
    <col min="16133" max="16133" width="2.28515625" style="478" customWidth="1"/>
    <col min="16134" max="16135" width="20.85546875" style="478" customWidth="1"/>
    <col min="16136" max="16137" width="20.7109375" style="478" customWidth="1"/>
    <col min="16138" max="16138" width="5.85546875" style="478" customWidth="1"/>
    <col min="16139" max="16375" width="12.5703125" style="478" customWidth="1"/>
    <col min="16376" max="16384" width="5.140625" style="478"/>
  </cols>
  <sheetData>
    <row r="1" spans="1:12" ht="16.5" customHeight="1">
      <c r="A1" s="1633" t="s">
        <v>584</v>
      </c>
      <c r="B1" s="1633"/>
      <c r="C1" s="1633"/>
      <c r="D1" s="476"/>
      <c r="E1" s="476"/>
      <c r="F1" s="476"/>
      <c r="G1" s="476"/>
      <c r="H1" s="477"/>
      <c r="I1" s="477"/>
    </row>
    <row r="2" spans="1:12" ht="16.5" customHeight="1">
      <c r="A2" s="476"/>
      <c r="B2" s="476"/>
      <c r="C2" s="479" t="s">
        <v>585</v>
      </c>
      <c r="D2" s="480"/>
      <c r="E2" s="480"/>
      <c r="F2" s="480"/>
      <c r="G2" s="480"/>
      <c r="H2" s="481"/>
      <c r="I2" s="481"/>
    </row>
    <row r="3" spans="1:12" ht="12" customHeight="1">
      <c r="A3" s="476"/>
      <c r="B3" s="476"/>
      <c r="C3" s="479"/>
      <c r="D3" s="480"/>
      <c r="E3" s="480"/>
      <c r="F3" s="480"/>
      <c r="G3" s="480"/>
      <c r="H3" s="481"/>
      <c r="I3" s="481"/>
    </row>
    <row r="4" spans="1:12" ht="15" customHeight="1">
      <c r="A4" s="482"/>
      <c r="B4" s="482"/>
      <c r="C4" s="479"/>
      <c r="D4" s="480"/>
      <c r="E4" s="480"/>
      <c r="F4" s="480"/>
      <c r="G4" s="480"/>
      <c r="H4" s="481"/>
      <c r="I4" s="483" t="s">
        <v>2</v>
      </c>
    </row>
    <row r="5" spans="1:12" ht="16.5" customHeight="1">
      <c r="A5" s="484"/>
      <c r="B5" s="477"/>
      <c r="C5" s="485"/>
      <c r="D5" s="1634" t="s">
        <v>586</v>
      </c>
      <c r="E5" s="1635"/>
      <c r="F5" s="1635"/>
      <c r="G5" s="1636"/>
      <c r="H5" s="1637" t="s">
        <v>587</v>
      </c>
      <c r="I5" s="1638"/>
    </row>
    <row r="6" spans="1:12" ht="15" customHeight="1">
      <c r="A6" s="486"/>
      <c r="B6" s="477"/>
      <c r="C6" s="487"/>
      <c r="D6" s="1639" t="s">
        <v>787</v>
      </c>
      <c r="E6" s="1640"/>
      <c r="F6" s="1640"/>
      <c r="G6" s="1641"/>
      <c r="H6" s="1639" t="s">
        <v>787</v>
      </c>
      <c r="I6" s="1641"/>
      <c r="J6" s="488" t="s">
        <v>4</v>
      </c>
    </row>
    <row r="7" spans="1:12" ht="15.75">
      <c r="A7" s="486"/>
      <c r="B7" s="477"/>
      <c r="C7" s="489" t="s">
        <v>3</v>
      </c>
      <c r="D7" s="490"/>
      <c r="E7" s="491"/>
      <c r="F7" s="492" t="s">
        <v>588</v>
      </c>
      <c r="G7" s="493"/>
      <c r="H7" s="494" t="s">
        <v>4</v>
      </c>
      <c r="I7" s="495" t="s">
        <v>4</v>
      </c>
      <c r="J7" s="488" t="s">
        <v>4</v>
      </c>
    </row>
    <row r="8" spans="1:12" ht="14.25" customHeight="1">
      <c r="A8" s="486"/>
      <c r="B8" s="477"/>
      <c r="C8" s="496"/>
      <c r="D8" s="497"/>
      <c r="E8" s="489"/>
      <c r="F8" s="498"/>
      <c r="G8" s="499" t="s">
        <v>588</v>
      </c>
      <c r="H8" s="500" t="s">
        <v>589</v>
      </c>
      <c r="I8" s="501" t="s">
        <v>590</v>
      </c>
      <c r="J8" s="488" t="s">
        <v>4</v>
      </c>
    </row>
    <row r="9" spans="1:12" ht="14.25" customHeight="1">
      <c r="A9" s="486"/>
      <c r="B9" s="477"/>
      <c r="C9" s="502"/>
      <c r="D9" s="503" t="s">
        <v>591</v>
      </c>
      <c r="E9" s="489"/>
      <c r="F9" s="504" t="s">
        <v>592</v>
      </c>
      <c r="G9" s="505" t="s">
        <v>593</v>
      </c>
      <c r="H9" s="500" t="s">
        <v>594</v>
      </c>
      <c r="I9" s="501" t="s">
        <v>595</v>
      </c>
      <c r="J9" s="488" t="s">
        <v>4</v>
      </c>
    </row>
    <row r="10" spans="1:12" ht="14.25" customHeight="1">
      <c r="A10" s="506"/>
      <c r="B10" s="482"/>
      <c r="C10" s="507"/>
      <c r="D10" s="508"/>
      <c r="E10" s="509"/>
      <c r="F10" s="510"/>
      <c r="G10" s="505" t="s">
        <v>596</v>
      </c>
      <c r="H10" s="511" t="s">
        <v>597</v>
      </c>
      <c r="I10" s="512"/>
      <c r="J10" s="488" t="s">
        <v>4</v>
      </c>
      <c r="K10" s="488"/>
      <c r="L10" s="488"/>
    </row>
    <row r="11" spans="1:12" ht="9.9499999999999993" customHeight="1">
      <c r="A11" s="513"/>
      <c r="B11" s="514"/>
      <c r="C11" s="515" t="s">
        <v>455</v>
      </c>
      <c r="D11" s="516">
        <v>2</v>
      </c>
      <c r="E11" s="517"/>
      <c r="F11" s="518">
        <v>3</v>
      </c>
      <c r="G11" s="518">
        <v>4</v>
      </c>
      <c r="H11" s="519">
        <v>5</v>
      </c>
      <c r="I11" s="520">
        <v>6</v>
      </c>
      <c r="J11" s="488"/>
      <c r="K11" s="488"/>
      <c r="L11" s="488"/>
    </row>
    <row r="12" spans="1:12" ht="6.75" customHeight="1">
      <c r="A12" s="484"/>
      <c r="B12" s="521"/>
      <c r="C12" s="522" t="s">
        <v>4</v>
      </c>
      <c r="D12" s="523" t="s">
        <v>4</v>
      </c>
      <c r="E12" s="523"/>
      <c r="F12" s="524" t="s">
        <v>124</v>
      </c>
      <c r="G12" s="525"/>
      <c r="H12" s="526" t="s">
        <v>4</v>
      </c>
      <c r="I12" s="527" t="s">
        <v>124</v>
      </c>
      <c r="J12" s="488"/>
      <c r="K12" s="488"/>
      <c r="L12" s="488"/>
    </row>
    <row r="13" spans="1:12" ht="21.75" customHeight="1">
      <c r="A13" s="1630" t="s">
        <v>598</v>
      </c>
      <c r="B13" s="1631"/>
      <c r="C13" s="1632"/>
      <c r="D13" s="1016">
        <v>3403778907.7899976</v>
      </c>
      <c r="E13" s="1016"/>
      <c r="F13" s="1016">
        <v>764475968.43000007</v>
      </c>
      <c r="G13" s="1017">
        <v>762281109.3900001</v>
      </c>
      <c r="H13" s="1016">
        <v>671209729.37000012</v>
      </c>
      <c r="I13" s="1018">
        <v>93266239.060000002</v>
      </c>
      <c r="J13" s="488"/>
      <c r="K13" s="488"/>
      <c r="L13" s="488"/>
    </row>
    <row r="14" spans="1:12" s="528" customFormat="1" ht="21.75" customHeight="1">
      <c r="A14" s="934" t="s">
        <v>361</v>
      </c>
      <c r="B14" s="935" t="s">
        <v>47</v>
      </c>
      <c r="C14" s="936" t="s">
        <v>362</v>
      </c>
      <c r="D14" s="1004">
        <v>40564574.679999992</v>
      </c>
      <c r="E14" s="1004"/>
      <c r="F14" s="1009">
        <v>3394</v>
      </c>
      <c r="G14" s="1007">
        <v>0</v>
      </c>
      <c r="H14" s="1008">
        <v>3394</v>
      </c>
      <c r="I14" s="1009">
        <v>0</v>
      </c>
      <c r="J14" s="488"/>
      <c r="K14" s="937"/>
      <c r="L14" s="488"/>
    </row>
    <row r="15" spans="1:12" s="528" customFormat="1" ht="21.75" customHeight="1">
      <c r="A15" s="934" t="s">
        <v>363</v>
      </c>
      <c r="B15" s="935" t="s">
        <v>47</v>
      </c>
      <c r="C15" s="936" t="s">
        <v>364</v>
      </c>
      <c r="D15" s="1004">
        <v>11442.93</v>
      </c>
      <c r="E15" s="1004"/>
      <c r="F15" s="1009">
        <v>0</v>
      </c>
      <c r="G15" s="1007">
        <v>0</v>
      </c>
      <c r="H15" s="1008">
        <v>0</v>
      </c>
      <c r="I15" s="1009">
        <v>0</v>
      </c>
      <c r="J15" s="488"/>
      <c r="K15" s="938"/>
      <c r="L15" s="488"/>
    </row>
    <row r="16" spans="1:12" s="528" customFormat="1" ht="21.75" customHeight="1">
      <c r="A16" s="939" t="s">
        <v>365</v>
      </c>
      <c r="B16" s="935" t="s">
        <v>47</v>
      </c>
      <c r="C16" s="940" t="s">
        <v>366</v>
      </c>
      <c r="D16" s="1004">
        <v>477094.00000000006</v>
      </c>
      <c r="E16" s="1004"/>
      <c r="F16" s="1009">
        <v>0</v>
      </c>
      <c r="G16" s="1007">
        <v>0</v>
      </c>
      <c r="H16" s="1008">
        <v>0</v>
      </c>
      <c r="I16" s="1009">
        <v>0</v>
      </c>
      <c r="J16" s="488"/>
      <c r="K16" s="938"/>
      <c r="L16" s="488"/>
    </row>
    <row r="17" spans="1:12" s="528" customFormat="1" ht="21.75" customHeight="1">
      <c r="A17" s="941" t="s">
        <v>367</v>
      </c>
      <c r="B17" s="935" t="s">
        <v>47</v>
      </c>
      <c r="C17" s="940" t="s">
        <v>368</v>
      </c>
      <c r="D17" s="1004">
        <v>0</v>
      </c>
      <c r="E17" s="1004"/>
      <c r="F17" s="1009">
        <v>0</v>
      </c>
      <c r="G17" s="1007">
        <v>0</v>
      </c>
      <c r="H17" s="1008">
        <v>0</v>
      </c>
      <c r="I17" s="1009">
        <v>0</v>
      </c>
      <c r="J17" s="488"/>
      <c r="K17" s="938"/>
      <c r="L17" s="488"/>
    </row>
    <row r="18" spans="1:12" s="528" customFormat="1" ht="21.75" customHeight="1">
      <c r="A18" s="939" t="s">
        <v>369</v>
      </c>
      <c r="B18" s="935" t="s">
        <v>47</v>
      </c>
      <c r="C18" s="940" t="s">
        <v>370</v>
      </c>
      <c r="D18" s="1004">
        <v>35638449.419999994</v>
      </c>
      <c r="E18" s="1004"/>
      <c r="F18" s="1009">
        <v>0</v>
      </c>
      <c r="G18" s="1007">
        <v>0</v>
      </c>
      <c r="H18" s="1008">
        <v>0</v>
      </c>
      <c r="I18" s="1009">
        <v>0</v>
      </c>
      <c r="J18" s="488"/>
      <c r="K18" s="938"/>
      <c r="L18" s="488"/>
    </row>
    <row r="19" spans="1:12" s="1168" customFormat="1" ht="36.75" customHeight="1">
      <c r="A19" s="1162" t="s">
        <v>371</v>
      </c>
      <c r="B19" s="1160" t="s">
        <v>47</v>
      </c>
      <c r="C19" s="1169" t="s">
        <v>780</v>
      </c>
      <c r="D19" s="1004">
        <v>0</v>
      </c>
      <c r="E19" s="1004"/>
      <c r="F19" s="1009">
        <v>0</v>
      </c>
      <c r="G19" s="1007">
        <v>0</v>
      </c>
      <c r="H19" s="1008">
        <v>0</v>
      </c>
      <c r="I19" s="1009">
        <v>0</v>
      </c>
      <c r="J19" s="1166"/>
      <c r="K19" s="1167"/>
      <c r="L19" s="1166"/>
    </row>
    <row r="20" spans="1:12" s="1168" customFormat="1" ht="21.75" customHeight="1">
      <c r="A20" s="939" t="s">
        <v>374</v>
      </c>
      <c r="B20" s="935" t="s">
        <v>47</v>
      </c>
      <c r="C20" s="936" t="s">
        <v>375</v>
      </c>
      <c r="D20" s="1004">
        <v>942378.01999999955</v>
      </c>
      <c r="E20" s="1004"/>
      <c r="F20" s="1009">
        <v>0</v>
      </c>
      <c r="G20" s="1007">
        <v>0</v>
      </c>
      <c r="H20" s="1008">
        <v>0</v>
      </c>
      <c r="I20" s="1009">
        <v>0</v>
      </c>
      <c r="J20" s="1166"/>
      <c r="K20" s="1167"/>
      <c r="L20" s="1166"/>
    </row>
    <row r="21" spans="1:12" s="528" customFormat="1" ht="21.75" customHeight="1">
      <c r="A21" s="939" t="s">
        <v>376</v>
      </c>
      <c r="B21" s="935" t="s">
        <v>47</v>
      </c>
      <c r="C21" s="936" t="s">
        <v>377</v>
      </c>
      <c r="D21" s="1004">
        <v>0</v>
      </c>
      <c r="E21" s="1004"/>
      <c r="F21" s="1009">
        <v>0</v>
      </c>
      <c r="G21" s="1007">
        <v>0</v>
      </c>
      <c r="H21" s="1008">
        <v>0</v>
      </c>
      <c r="I21" s="1009">
        <v>0</v>
      </c>
      <c r="J21" s="488"/>
      <c r="K21" s="938"/>
      <c r="L21" s="488"/>
    </row>
    <row r="22" spans="1:12" s="528" customFormat="1" ht="21.75" customHeight="1">
      <c r="A22" s="939" t="s">
        <v>378</v>
      </c>
      <c r="B22" s="935" t="s">
        <v>47</v>
      </c>
      <c r="C22" s="936" t="s">
        <v>379</v>
      </c>
      <c r="D22" s="1004">
        <v>200636106.35999992</v>
      </c>
      <c r="E22" s="1004"/>
      <c r="F22" s="1009">
        <v>34510.800000000003</v>
      </c>
      <c r="G22" s="1007">
        <v>9696</v>
      </c>
      <c r="H22" s="1008">
        <v>34510.800000000003</v>
      </c>
      <c r="I22" s="1009">
        <v>0</v>
      </c>
      <c r="J22" s="488"/>
      <c r="K22" s="938"/>
      <c r="L22" s="488"/>
    </row>
    <row r="23" spans="1:12" s="528" customFormat="1" ht="21.75" customHeight="1">
      <c r="A23" s="939" t="s">
        <v>380</v>
      </c>
      <c r="B23" s="935" t="s">
        <v>47</v>
      </c>
      <c r="C23" s="936" t="s">
        <v>134</v>
      </c>
      <c r="D23" s="1004">
        <v>4622.6000000000004</v>
      </c>
      <c r="E23" s="1004"/>
      <c r="F23" s="1009">
        <v>0</v>
      </c>
      <c r="G23" s="1007">
        <v>0</v>
      </c>
      <c r="H23" s="1008">
        <v>0</v>
      </c>
      <c r="I23" s="1009">
        <v>0</v>
      </c>
      <c r="J23" s="488"/>
      <c r="K23" s="938"/>
      <c r="L23" s="488"/>
    </row>
    <row r="24" spans="1:12" s="528" customFormat="1" ht="21.75" customHeight="1">
      <c r="A24" s="939" t="s">
        <v>381</v>
      </c>
      <c r="B24" s="935" t="s">
        <v>47</v>
      </c>
      <c r="C24" s="936" t="s">
        <v>599</v>
      </c>
      <c r="D24" s="1004">
        <v>4393259.0299999993</v>
      </c>
      <c r="E24" s="1004"/>
      <c r="F24" s="1009">
        <v>4050</v>
      </c>
      <c r="G24" s="1007">
        <v>0</v>
      </c>
      <c r="H24" s="1008">
        <v>4050</v>
      </c>
      <c r="I24" s="1009">
        <v>0</v>
      </c>
      <c r="J24" s="488"/>
      <c r="K24" s="938"/>
      <c r="L24" s="488"/>
    </row>
    <row r="25" spans="1:12" s="528" customFormat="1" ht="21.75" customHeight="1">
      <c r="A25" s="939" t="s">
        <v>383</v>
      </c>
      <c r="B25" s="935" t="s">
        <v>47</v>
      </c>
      <c r="C25" s="940" t="s">
        <v>384</v>
      </c>
      <c r="D25" s="1004">
        <v>3370297.9599999995</v>
      </c>
      <c r="E25" s="1004"/>
      <c r="F25" s="1009">
        <v>0</v>
      </c>
      <c r="G25" s="1007">
        <v>0</v>
      </c>
      <c r="H25" s="1008">
        <v>0</v>
      </c>
      <c r="I25" s="1009">
        <v>0</v>
      </c>
      <c r="J25" s="488"/>
      <c r="K25" s="938"/>
      <c r="L25" s="488"/>
    </row>
    <row r="26" spans="1:12" ht="21.75" customHeight="1">
      <c r="A26" s="939" t="s">
        <v>385</v>
      </c>
      <c r="B26" s="935" t="s">
        <v>47</v>
      </c>
      <c r="C26" s="940" t="s">
        <v>386</v>
      </c>
      <c r="D26" s="1004">
        <v>472011.94999999995</v>
      </c>
      <c r="E26" s="1004"/>
      <c r="F26" s="1009">
        <v>0</v>
      </c>
      <c r="G26" s="1007">
        <v>0</v>
      </c>
      <c r="H26" s="1008">
        <v>0</v>
      </c>
      <c r="I26" s="1009">
        <v>0</v>
      </c>
      <c r="J26" s="488"/>
      <c r="K26" s="938"/>
      <c r="L26" s="488"/>
    </row>
    <row r="27" spans="1:12" s="528" customFormat="1" ht="21.75" customHeight="1">
      <c r="A27" s="939" t="s">
        <v>387</v>
      </c>
      <c r="B27" s="935" t="s">
        <v>47</v>
      </c>
      <c r="C27" s="940" t="s">
        <v>742</v>
      </c>
      <c r="D27" s="1004">
        <v>1270150</v>
      </c>
      <c r="E27" s="1004"/>
      <c r="F27" s="1009">
        <v>0</v>
      </c>
      <c r="G27" s="1007">
        <v>0</v>
      </c>
      <c r="H27" s="1008">
        <v>0</v>
      </c>
      <c r="I27" s="1009">
        <v>0</v>
      </c>
      <c r="J27" s="488"/>
      <c r="K27" s="938"/>
      <c r="L27" s="488"/>
    </row>
    <row r="28" spans="1:12" s="529" customFormat="1" ht="21.75" customHeight="1">
      <c r="A28" s="939" t="s">
        <v>388</v>
      </c>
      <c r="B28" s="935" t="s">
        <v>47</v>
      </c>
      <c r="C28" s="936" t="s">
        <v>600</v>
      </c>
      <c r="D28" s="1004">
        <v>1075727407.9999979</v>
      </c>
      <c r="E28" s="1004"/>
      <c r="F28" s="1009">
        <v>763578685.2700001</v>
      </c>
      <c r="G28" s="1007">
        <v>762268666.69000006</v>
      </c>
      <c r="H28" s="1008">
        <v>670353538.58000016</v>
      </c>
      <c r="I28" s="1009">
        <v>93225146.689999998</v>
      </c>
      <c r="J28" s="488"/>
      <c r="K28" s="938"/>
      <c r="L28" s="488"/>
    </row>
    <row r="29" spans="1:12" s="533" customFormat="1" ht="30" customHeight="1">
      <c r="A29" s="530" t="s">
        <v>389</v>
      </c>
      <c r="B29" s="531" t="s">
        <v>47</v>
      </c>
      <c r="C29" s="532" t="s">
        <v>601</v>
      </c>
      <c r="D29" s="1004">
        <v>50076455.959999986</v>
      </c>
      <c r="E29" s="1004"/>
      <c r="F29" s="1009">
        <v>0</v>
      </c>
      <c r="G29" s="1007">
        <v>0</v>
      </c>
      <c r="H29" s="1008">
        <v>0</v>
      </c>
      <c r="I29" s="1009">
        <v>0</v>
      </c>
      <c r="J29" s="488"/>
      <c r="K29" s="942"/>
      <c r="L29" s="488"/>
    </row>
    <row r="30" spans="1:12" s="533" customFormat="1" ht="21.75" customHeight="1">
      <c r="A30" s="939" t="s">
        <v>394</v>
      </c>
      <c r="B30" s="935" t="s">
        <v>47</v>
      </c>
      <c r="C30" s="936" t="s">
        <v>113</v>
      </c>
      <c r="D30" s="1004">
        <v>1031954014.6200004</v>
      </c>
      <c r="E30" s="1004"/>
      <c r="F30" s="1009">
        <v>0</v>
      </c>
      <c r="G30" s="1007">
        <v>0</v>
      </c>
      <c r="H30" s="1008">
        <v>0</v>
      </c>
      <c r="I30" s="1009">
        <v>0</v>
      </c>
      <c r="J30" s="488"/>
      <c r="K30" s="938"/>
      <c r="L30" s="488"/>
    </row>
    <row r="31" spans="1:12" s="533" customFormat="1" ht="21.75" customHeight="1">
      <c r="A31" s="939" t="s">
        <v>395</v>
      </c>
      <c r="B31" s="935" t="s">
        <v>47</v>
      </c>
      <c r="C31" s="936" t="s">
        <v>602</v>
      </c>
      <c r="D31" s="1004">
        <v>252965144.25000003</v>
      </c>
      <c r="E31" s="1004"/>
      <c r="F31" s="1009">
        <v>0</v>
      </c>
      <c r="G31" s="1007">
        <v>0</v>
      </c>
      <c r="H31" s="1008">
        <v>0</v>
      </c>
      <c r="I31" s="1009">
        <v>0</v>
      </c>
      <c r="J31" s="488"/>
      <c r="K31" s="938"/>
      <c r="L31" s="488"/>
    </row>
    <row r="32" spans="1:12" s="533" customFormat="1" ht="21.75" customHeight="1">
      <c r="A32" s="939" t="s">
        <v>398</v>
      </c>
      <c r="B32" s="935" t="s">
        <v>47</v>
      </c>
      <c r="C32" s="936" t="s">
        <v>603</v>
      </c>
      <c r="D32" s="1004">
        <v>294100754.23999989</v>
      </c>
      <c r="E32" s="1004"/>
      <c r="F32" s="1009">
        <v>9762.6</v>
      </c>
      <c r="G32" s="1007">
        <v>0</v>
      </c>
      <c r="H32" s="1008">
        <v>9762.6</v>
      </c>
      <c r="I32" s="1009">
        <v>0</v>
      </c>
      <c r="J32" s="488"/>
      <c r="K32" s="938"/>
      <c r="L32" s="488"/>
    </row>
    <row r="33" spans="1:12" s="533" customFormat="1" ht="21.75" customHeight="1">
      <c r="A33" s="939" t="s">
        <v>401</v>
      </c>
      <c r="B33" s="935" t="s">
        <v>47</v>
      </c>
      <c r="C33" s="936" t="s">
        <v>604</v>
      </c>
      <c r="D33" s="1004">
        <v>260967045.49000001</v>
      </c>
      <c r="E33" s="1004"/>
      <c r="F33" s="1009">
        <v>750365.42</v>
      </c>
      <c r="G33" s="1007">
        <v>2746.7</v>
      </c>
      <c r="H33" s="1008">
        <v>709273.05</v>
      </c>
      <c r="I33" s="1009">
        <v>41092.369999999995</v>
      </c>
      <c r="J33" s="488"/>
      <c r="K33" s="938"/>
      <c r="L33" s="488"/>
    </row>
    <row r="34" spans="1:12" s="528" customFormat="1" ht="53.25" customHeight="1">
      <c r="A34" s="530" t="s">
        <v>403</v>
      </c>
      <c r="B34" s="531" t="s">
        <v>47</v>
      </c>
      <c r="C34" s="534" t="s">
        <v>605</v>
      </c>
      <c r="D34" s="1004">
        <v>0</v>
      </c>
      <c r="E34" s="1004"/>
      <c r="F34" s="1009">
        <v>0</v>
      </c>
      <c r="G34" s="1007">
        <v>0</v>
      </c>
      <c r="H34" s="1008">
        <v>0</v>
      </c>
      <c r="I34" s="1009">
        <v>0</v>
      </c>
      <c r="J34" s="488"/>
      <c r="K34" s="942"/>
      <c r="L34" s="488"/>
    </row>
    <row r="35" spans="1:12" s="528" customFormat="1" ht="21.75" customHeight="1">
      <c r="A35" s="939" t="s">
        <v>411</v>
      </c>
      <c r="B35" s="935" t="s">
        <v>47</v>
      </c>
      <c r="C35" s="936" t="s">
        <v>412</v>
      </c>
      <c r="D35" s="1004">
        <v>0</v>
      </c>
      <c r="E35" s="1004"/>
      <c r="F35" s="1009">
        <v>0</v>
      </c>
      <c r="G35" s="1007">
        <v>0</v>
      </c>
      <c r="H35" s="1008">
        <v>0</v>
      </c>
      <c r="I35" s="1009">
        <v>0</v>
      </c>
      <c r="J35" s="488"/>
      <c r="K35" s="938"/>
      <c r="L35" s="488"/>
    </row>
    <row r="36" spans="1:12" s="528" customFormat="1" ht="21.75" customHeight="1">
      <c r="A36" s="939" t="s">
        <v>413</v>
      </c>
      <c r="B36" s="935" t="s">
        <v>47</v>
      </c>
      <c r="C36" s="940" t="s">
        <v>115</v>
      </c>
      <c r="D36" s="1004">
        <v>31257131.339999996</v>
      </c>
      <c r="E36" s="1004"/>
      <c r="F36" s="1009">
        <v>0</v>
      </c>
      <c r="G36" s="1007">
        <v>0</v>
      </c>
      <c r="H36" s="1008">
        <v>0</v>
      </c>
      <c r="I36" s="1009">
        <v>0</v>
      </c>
      <c r="J36" s="488"/>
      <c r="K36" s="938"/>
      <c r="L36" s="488"/>
    </row>
    <row r="37" spans="1:12" s="528" customFormat="1" ht="21.75" customHeight="1">
      <c r="A37" s="939" t="s">
        <v>415</v>
      </c>
      <c r="B37" s="935" t="s">
        <v>47</v>
      </c>
      <c r="C37" s="936" t="s">
        <v>416</v>
      </c>
      <c r="D37" s="1004">
        <v>88843188.020000026</v>
      </c>
      <c r="E37" s="1004"/>
      <c r="F37" s="1009">
        <v>0</v>
      </c>
      <c r="G37" s="1007">
        <v>0</v>
      </c>
      <c r="H37" s="1008">
        <v>0</v>
      </c>
      <c r="I37" s="1009">
        <v>0</v>
      </c>
      <c r="J37" s="488"/>
      <c r="K37" s="938"/>
      <c r="L37" s="488"/>
    </row>
    <row r="38" spans="1:12" s="528" customFormat="1" ht="21.75" customHeight="1">
      <c r="A38" s="939" t="s">
        <v>417</v>
      </c>
      <c r="B38" s="935" t="s">
        <v>47</v>
      </c>
      <c r="C38" s="936" t="s">
        <v>418</v>
      </c>
      <c r="D38" s="1004">
        <v>1633183.0600000003</v>
      </c>
      <c r="E38" s="1004"/>
      <c r="F38" s="1009">
        <v>0</v>
      </c>
      <c r="G38" s="1007">
        <v>0</v>
      </c>
      <c r="H38" s="1008">
        <v>0</v>
      </c>
      <c r="I38" s="1009">
        <v>0</v>
      </c>
      <c r="J38" s="488"/>
      <c r="K38" s="938"/>
      <c r="L38" s="488"/>
    </row>
    <row r="39" spans="1:12" s="528" customFormat="1" ht="21.75" customHeight="1">
      <c r="A39" s="939" t="s">
        <v>419</v>
      </c>
      <c r="B39" s="935" t="s">
        <v>47</v>
      </c>
      <c r="C39" s="936" t="s">
        <v>606</v>
      </c>
      <c r="D39" s="1004">
        <v>2429754.6499999994</v>
      </c>
      <c r="E39" s="1004"/>
      <c r="F39" s="1009">
        <v>221.4</v>
      </c>
      <c r="G39" s="1007">
        <v>0</v>
      </c>
      <c r="H39" s="1008">
        <v>221.4</v>
      </c>
      <c r="I39" s="1009">
        <v>0</v>
      </c>
      <c r="J39" s="488"/>
      <c r="K39" s="938"/>
      <c r="L39" s="488"/>
    </row>
    <row r="40" spans="1:12" s="528" customFormat="1" ht="21.75" customHeight="1">
      <c r="A40" s="939" t="s">
        <v>422</v>
      </c>
      <c r="B40" s="935" t="s">
        <v>47</v>
      </c>
      <c r="C40" s="940" t="s">
        <v>607</v>
      </c>
      <c r="D40" s="1004">
        <v>2473355.86</v>
      </c>
      <c r="E40" s="1004"/>
      <c r="F40" s="1009">
        <v>0</v>
      </c>
      <c r="G40" s="1007">
        <v>0</v>
      </c>
      <c r="H40" s="1008">
        <v>0</v>
      </c>
      <c r="I40" s="1009">
        <v>0</v>
      </c>
      <c r="J40" s="488"/>
      <c r="K40" s="938"/>
      <c r="L40" s="488"/>
    </row>
    <row r="41" spans="1:12" s="528" customFormat="1" ht="21.75" customHeight="1">
      <c r="A41" s="1080">
        <v>855</v>
      </c>
      <c r="B41" s="1081" t="s">
        <v>47</v>
      </c>
      <c r="C41" s="943" t="s">
        <v>180</v>
      </c>
      <c r="D41" s="1010">
        <v>858203.15999999968</v>
      </c>
      <c r="E41" s="1019"/>
      <c r="F41" s="1009">
        <v>0</v>
      </c>
      <c r="G41" s="1007">
        <v>0</v>
      </c>
      <c r="H41" s="1008">
        <v>0</v>
      </c>
      <c r="I41" s="1009">
        <v>0</v>
      </c>
      <c r="J41" s="488"/>
      <c r="L41" s="488"/>
    </row>
    <row r="42" spans="1:12" s="528" customFormat="1" ht="21.75" customHeight="1">
      <c r="A42" s="939" t="s">
        <v>425</v>
      </c>
      <c r="B42" s="935" t="s">
        <v>47</v>
      </c>
      <c r="C42" s="936" t="s">
        <v>608</v>
      </c>
      <c r="D42" s="1004">
        <v>17863425.709999986</v>
      </c>
      <c r="E42" s="1004"/>
      <c r="F42" s="1009">
        <v>94978.94</v>
      </c>
      <c r="G42" s="1007">
        <v>0</v>
      </c>
      <c r="H42" s="1008">
        <v>94978.94</v>
      </c>
      <c r="I42" s="1009">
        <v>0</v>
      </c>
      <c r="J42" s="488"/>
      <c r="K42" s="1027"/>
      <c r="L42" s="488"/>
    </row>
    <row r="43" spans="1:12" s="528" customFormat="1" ht="21.75" customHeight="1">
      <c r="A43" s="939" t="s">
        <v>428</v>
      </c>
      <c r="B43" s="935" t="s">
        <v>47</v>
      </c>
      <c r="C43" s="936" t="s">
        <v>609</v>
      </c>
      <c r="D43" s="1004">
        <v>4162570.2200000011</v>
      </c>
      <c r="E43" s="1004"/>
      <c r="F43" s="1009">
        <v>0</v>
      </c>
      <c r="G43" s="1007">
        <v>0</v>
      </c>
      <c r="H43" s="1008">
        <v>0</v>
      </c>
      <c r="I43" s="1009">
        <v>0</v>
      </c>
      <c r="J43" s="488"/>
      <c r="K43" s="1027"/>
      <c r="L43" s="488"/>
    </row>
    <row r="44" spans="1:12" s="528" customFormat="1" ht="32.25" customHeight="1">
      <c r="A44" s="530" t="s">
        <v>431</v>
      </c>
      <c r="B44" s="531" t="s">
        <v>47</v>
      </c>
      <c r="C44" s="944" t="s">
        <v>610</v>
      </c>
      <c r="D44" s="1004">
        <v>1488.78</v>
      </c>
      <c r="E44" s="1004"/>
      <c r="F44" s="1009">
        <v>0</v>
      </c>
      <c r="G44" s="1007">
        <v>0</v>
      </c>
      <c r="H44" s="1008">
        <v>0</v>
      </c>
      <c r="I44" s="1009">
        <v>0</v>
      </c>
      <c r="J44" s="488"/>
      <c r="K44" s="1028"/>
      <c r="L44" s="488"/>
    </row>
    <row r="45" spans="1:12" s="528" customFormat="1" ht="21.75" customHeight="1" thickBot="1">
      <c r="A45" s="939" t="s">
        <v>436</v>
      </c>
      <c r="B45" s="935" t="s">
        <v>47</v>
      </c>
      <c r="C45" s="936" t="s">
        <v>437</v>
      </c>
      <c r="D45" s="1004">
        <v>685397.48</v>
      </c>
      <c r="E45" s="1004"/>
      <c r="F45" s="1009">
        <v>0</v>
      </c>
      <c r="G45" s="1007">
        <v>0</v>
      </c>
      <c r="H45" s="1008">
        <v>0</v>
      </c>
      <c r="I45" s="1009">
        <v>0</v>
      </c>
      <c r="J45" s="488"/>
      <c r="K45" s="1027"/>
      <c r="L45" s="488"/>
    </row>
    <row r="46" spans="1:12" s="528" customFormat="1" ht="24.75" customHeight="1" thickTop="1">
      <c r="A46" s="535" t="s">
        <v>611</v>
      </c>
      <c r="B46" s="945"/>
      <c r="C46" s="946"/>
      <c r="D46" s="1020"/>
      <c r="E46" s="1021"/>
      <c r="F46" s="1022">
        <v>0</v>
      </c>
      <c r="G46" s="1023"/>
      <c r="H46" s="1024"/>
      <c r="I46" s="1022"/>
      <c r="J46" s="488"/>
      <c r="K46" s="1029"/>
      <c r="L46" s="488"/>
    </row>
    <row r="47" spans="1:12" s="533" customFormat="1" ht="29.25" customHeight="1">
      <c r="A47" s="536" t="s">
        <v>409</v>
      </c>
      <c r="B47" s="537" t="s">
        <v>47</v>
      </c>
      <c r="C47" s="538" t="s">
        <v>410</v>
      </c>
      <c r="D47" s="1025">
        <v>17289383430.759998</v>
      </c>
      <c r="E47" s="1026" t="s">
        <v>741</v>
      </c>
      <c r="F47" s="1009">
        <v>0</v>
      </c>
      <c r="G47" s="1013">
        <v>0</v>
      </c>
      <c r="H47" s="1014">
        <v>0</v>
      </c>
      <c r="I47" s="1015">
        <v>0</v>
      </c>
      <c r="J47" s="488"/>
      <c r="K47" s="1030"/>
      <c r="L47" s="488"/>
    </row>
    <row r="48" spans="1:12" s="533" customFormat="1" ht="9.75" customHeight="1">
      <c r="F48" s="1003"/>
      <c r="J48" s="488"/>
      <c r="K48" s="1031"/>
      <c r="L48" s="488"/>
    </row>
    <row r="49" spans="1:12" s="533" customFormat="1" ht="15.75" customHeight="1">
      <c r="A49" s="476"/>
      <c r="B49" s="947" t="s">
        <v>741</v>
      </c>
      <c r="C49" s="948" t="s">
        <v>588</v>
      </c>
      <c r="D49" s="476"/>
      <c r="E49" s="476"/>
      <c r="F49" s="476"/>
      <c r="G49" s="476"/>
      <c r="H49" s="476"/>
      <c r="I49" s="476"/>
      <c r="J49" s="488"/>
      <c r="K49" s="1031"/>
      <c r="L49" s="488"/>
    </row>
    <row r="50" spans="1:12" s="541" customFormat="1" ht="15.75">
      <c r="A50" s="991" t="s">
        <v>789</v>
      </c>
      <c r="B50" s="949"/>
      <c r="D50" s="539"/>
      <c r="E50" s="539"/>
      <c r="F50" s="539"/>
      <c r="G50" s="539"/>
      <c r="H50" s="539"/>
      <c r="I50" s="539"/>
      <c r="J50" s="540"/>
    </row>
    <row r="51" spans="1:12" s="541" customFormat="1" ht="15.75">
      <c r="A51" s="991" t="s">
        <v>752</v>
      </c>
      <c r="B51" s="949"/>
      <c r="C51" s="949"/>
      <c r="D51" s="539"/>
      <c r="E51" s="539"/>
      <c r="F51" s="539"/>
      <c r="G51" s="539"/>
      <c r="H51" s="539"/>
      <c r="I51" s="539"/>
      <c r="J51" s="540"/>
    </row>
    <row r="52" spans="1:12" s="541" customFormat="1" ht="15.75">
      <c r="A52" s="991" t="s">
        <v>743</v>
      </c>
      <c r="B52" s="949"/>
      <c r="C52" s="949"/>
      <c r="D52" s="539"/>
      <c r="E52" s="539"/>
      <c r="F52" s="539"/>
      <c r="G52" s="539"/>
      <c r="H52" s="539"/>
      <c r="I52" s="539"/>
      <c r="J52" s="540"/>
    </row>
    <row r="53" spans="1:12" s="533" customFormat="1" ht="15.75" customHeight="1">
      <c r="A53" s="476"/>
      <c r="B53" s="947"/>
      <c r="C53" s="476"/>
      <c r="D53" s="476"/>
      <c r="E53" s="476"/>
      <c r="F53" s="476"/>
      <c r="G53" s="476"/>
      <c r="H53" s="476"/>
      <c r="I53" s="476"/>
      <c r="J53" s="488"/>
      <c r="K53" s="488"/>
      <c r="L53" s="488"/>
    </row>
    <row r="54" spans="1:12" s="541" customFormat="1" ht="15.75">
      <c r="A54" s="991"/>
      <c r="B54" s="949"/>
      <c r="C54" s="949"/>
      <c r="D54" s="539"/>
      <c r="E54" s="539"/>
      <c r="F54" s="539"/>
      <c r="G54" s="539"/>
      <c r="H54" s="539"/>
      <c r="I54" s="539"/>
      <c r="J54" s="540"/>
    </row>
    <row r="55" spans="1:12" s="541" customFormat="1" ht="15.75">
      <c r="A55" s="991"/>
      <c r="B55" s="949"/>
      <c r="C55" s="949"/>
      <c r="D55" s="539"/>
      <c r="E55" s="539"/>
      <c r="F55" s="539"/>
      <c r="G55" s="539"/>
      <c r="H55" s="539"/>
      <c r="I55" s="539"/>
      <c r="J55" s="540"/>
    </row>
    <row r="56" spans="1:12">
      <c r="J56" s="488"/>
    </row>
    <row r="57" spans="1:12" ht="15.75">
      <c r="C57" s="949"/>
      <c r="J57" s="488"/>
    </row>
    <row r="58" spans="1:12">
      <c r="J58" s="488"/>
    </row>
    <row r="59" spans="1:12">
      <c r="J59" s="488"/>
    </row>
    <row r="60" spans="1:12">
      <c r="J60" s="488"/>
    </row>
    <row r="61" spans="1:12">
      <c r="J61" s="488"/>
    </row>
    <row r="62" spans="1:12">
      <c r="J62" s="488"/>
    </row>
    <row r="63" spans="1:12">
      <c r="J63" s="488"/>
    </row>
    <row r="64" spans="1:12">
      <c r="J64" s="488"/>
    </row>
    <row r="65" spans="10:10">
      <c r="J65" s="488"/>
    </row>
    <row r="66" spans="10:10">
      <c r="J66" s="488"/>
    </row>
    <row r="67" spans="10:10">
      <c r="J67" s="488"/>
    </row>
    <row r="68" spans="10:10">
      <c r="J68" s="488"/>
    </row>
    <row r="69" spans="10:10">
      <c r="J69" s="488"/>
    </row>
    <row r="70" spans="10:10">
      <c r="J70" s="488"/>
    </row>
    <row r="71" spans="10:10">
      <c r="J71" s="488"/>
    </row>
    <row r="72" spans="10:10">
      <c r="J72" s="488"/>
    </row>
    <row r="73" spans="10:10">
      <c r="J73" s="488"/>
    </row>
    <row r="74" spans="10:10">
      <c r="J74" s="488"/>
    </row>
    <row r="75" spans="10:10">
      <c r="J75" s="488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6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70" transitionEvaluation="1">
    <pageSetUpPr autoPageBreaks="0"/>
  </sheetPr>
  <dimension ref="A1:IP140"/>
  <sheetViews>
    <sheetView showGridLines="0" topLeftCell="A70" zoomScale="75" zoomScaleNormal="75" workbookViewId="0">
      <selection activeCell="L31" sqref="L31"/>
    </sheetView>
  </sheetViews>
  <sheetFormatPr defaultColWidth="12.5703125" defaultRowHeight="15"/>
  <cols>
    <col min="1" max="1" width="67.7109375" style="545" customWidth="1"/>
    <col min="2" max="2" width="19.5703125" style="545" customWidth="1"/>
    <col min="3" max="3" width="2.5703125" style="545" customWidth="1"/>
    <col min="4" max="4" width="20.7109375" style="545" customWidth="1"/>
    <col min="5" max="5" width="21.5703125" style="545" customWidth="1"/>
    <col min="6" max="7" width="20.85546875" style="545" customWidth="1"/>
    <col min="8" max="8" width="4.7109375" style="545" customWidth="1"/>
    <col min="9" max="9" width="6.5703125" style="545" customWidth="1"/>
    <col min="10" max="10" width="27.7109375" style="545" customWidth="1"/>
    <col min="11" max="11" width="19.5703125" style="545" customWidth="1"/>
    <col min="12" max="12" width="15" style="545" customWidth="1"/>
    <col min="13" max="13" width="25.42578125" style="545" customWidth="1"/>
    <col min="14" max="255" width="12.5703125" style="545"/>
    <col min="256" max="256" width="67.7109375" style="545" customWidth="1"/>
    <col min="257" max="257" width="19.5703125" style="545" customWidth="1"/>
    <col min="258" max="258" width="2.5703125" style="545" customWidth="1"/>
    <col min="259" max="259" width="20.7109375" style="545" customWidth="1"/>
    <col min="260" max="260" width="21.5703125" style="545" customWidth="1"/>
    <col min="261" max="262" width="20.85546875" style="545" customWidth="1"/>
    <col min="263" max="263" width="4.7109375" style="545" customWidth="1"/>
    <col min="264" max="264" width="6.5703125" style="545" customWidth="1"/>
    <col min="265" max="265" width="14.85546875" style="545" bestFit="1" customWidth="1"/>
    <col min="266" max="266" width="21.5703125" style="545" customWidth="1"/>
    <col min="267" max="267" width="19.5703125" style="545" customWidth="1"/>
    <col min="268" max="268" width="15" style="545" customWidth="1"/>
    <col min="269" max="269" width="25.42578125" style="545" customWidth="1"/>
    <col min="270" max="511" width="12.5703125" style="545"/>
    <col min="512" max="512" width="67.7109375" style="545" customWidth="1"/>
    <col min="513" max="513" width="19.5703125" style="545" customWidth="1"/>
    <col min="514" max="514" width="2.5703125" style="545" customWidth="1"/>
    <col min="515" max="515" width="20.7109375" style="545" customWidth="1"/>
    <col min="516" max="516" width="21.5703125" style="545" customWidth="1"/>
    <col min="517" max="518" width="20.85546875" style="545" customWidth="1"/>
    <col min="519" max="519" width="4.7109375" style="545" customWidth="1"/>
    <col min="520" max="520" width="6.5703125" style="545" customWidth="1"/>
    <col min="521" max="521" width="14.85546875" style="545" bestFit="1" customWidth="1"/>
    <col min="522" max="522" width="21.5703125" style="545" customWidth="1"/>
    <col min="523" max="523" width="19.5703125" style="545" customWidth="1"/>
    <col min="524" max="524" width="15" style="545" customWidth="1"/>
    <col min="525" max="525" width="25.42578125" style="545" customWidth="1"/>
    <col min="526" max="767" width="12.5703125" style="545"/>
    <col min="768" max="768" width="67.7109375" style="545" customWidth="1"/>
    <col min="769" max="769" width="19.5703125" style="545" customWidth="1"/>
    <col min="770" max="770" width="2.5703125" style="545" customWidth="1"/>
    <col min="771" max="771" width="20.7109375" style="545" customWidth="1"/>
    <col min="772" max="772" width="21.5703125" style="545" customWidth="1"/>
    <col min="773" max="774" width="20.85546875" style="545" customWidth="1"/>
    <col min="775" max="775" width="4.7109375" style="545" customWidth="1"/>
    <col min="776" max="776" width="6.5703125" style="545" customWidth="1"/>
    <col min="777" max="777" width="14.85546875" style="545" bestFit="1" customWidth="1"/>
    <col min="778" max="778" width="21.5703125" style="545" customWidth="1"/>
    <col min="779" max="779" width="19.5703125" style="545" customWidth="1"/>
    <col min="780" max="780" width="15" style="545" customWidth="1"/>
    <col min="781" max="781" width="25.42578125" style="545" customWidth="1"/>
    <col min="782" max="1023" width="12.5703125" style="545"/>
    <col min="1024" max="1024" width="67.7109375" style="545" customWidth="1"/>
    <col min="1025" max="1025" width="19.5703125" style="545" customWidth="1"/>
    <col min="1026" max="1026" width="2.5703125" style="545" customWidth="1"/>
    <col min="1027" max="1027" width="20.7109375" style="545" customWidth="1"/>
    <col min="1028" max="1028" width="21.5703125" style="545" customWidth="1"/>
    <col min="1029" max="1030" width="20.85546875" style="545" customWidth="1"/>
    <col min="1031" max="1031" width="4.7109375" style="545" customWidth="1"/>
    <col min="1032" max="1032" width="6.5703125" style="545" customWidth="1"/>
    <col min="1033" max="1033" width="14.85546875" style="545" bestFit="1" customWidth="1"/>
    <col min="1034" max="1034" width="21.5703125" style="545" customWidth="1"/>
    <col min="1035" max="1035" width="19.5703125" style="545" customWidth="1"/>
    <col min="1036" max="1036" width="15" style="545" customWidth="1"/>
    <col min="1037" max="1037" width="25.42578125" style="545" customWidth="1"/>
    <col min="1038" max="1279" width="12.5703125" style="545"/>
    <col min="1280" max="1280" width="67.7109375" style="545" customWidth="1"/>
    <col min="1281" max="1281" width="19.5703125" style="545" customWidth="1"/>
    <col min="1282" max="1282" width="2.5703125" style="545" customWidth="1"/>
    <col min="1283" max="1283" width="20.7109375" style="545" customWidth="1"/>
    <col min="1284" max="1284" width="21.5703125" style="545" customWidth="1"/>
    <col min="1285" max="1286" width="20.85546875" style="545" customWidth="1"/>
    <col min="1287" max="1287" width="4.7109375" style="545" customWidth="1"/>
    <col min="1288" max="1288" width="6.5703125" style="545" customWidth="1"/>
    <col min="1289" max="1289" width="14.85546875" style="545" bestFit="1" customWidth="1"/>
    <col min="1290" max="1290" width="21.5703125" style="545" customWidth="1"/>
    <col min="1291" max="1291" width="19.5703125" style="545" customWidth="1"/>
    <col min="1292" max="1292" width="15" style="545" customWidth="1"/>
    <col min="1293" max="1293" width="25.42578125" style="545" customWidth="1"/>
    <col min="1294" max="1535" width="12.5703125" style="545"/>
    <col min="1536" max="1536" width="67.7109375" style="545" customWidth="1"/>
    <col min="1537" max="1537" width="19.5703125" style="545" customWidth="1"/>
    <col min="1538" max="1538" width="2.5703125" style="545" customWidth="1"/>
    <col min="1539" max="1539" width="20.7109375" style="545" customWidth="1"/>
    <col min="1540" max="1540" width="21.5703125" style="545" customWidth="1"/>
    <col min="1541" max="1542" width="20.85546875" style="545" customWidth="1"/>
    <col min="1543" max="1543" width="4.7109375" style="545" customWidth="1"/>
    <col min="1544" max="1544" width="6.5703125" style="545" customWidth="1"/>
    <col min="1545" max="1545" width="14.85546875" style="545" bestFit="1" customWidth="1"/>
    <col min="1546" max="1546" width="21.5703125" style="545" customWidth="1"/>
    <col min="1547" max="1547" width="19.5703125" style="545" customWidth="1"/>
    <col min="1548" max="1548" width="15" style="545" customWidth="1"/>
    <col min="1549" max="1549" width="25.42578125" style="545" customWidth="1"/>
    <col min="1550" max="1791" width="12.5703125" style="545"/>
    <col min="1792" max="1792" width="67.7109375" style="545" customWidth="1"/>
    <col min="1793" max="1793" width="19.5703125" style="545" customWidth="1"/>
    <col min="1794" max="1794" width="2.5703125" style="545" customWidth="1"/>
    <col min="1795" max="1795" width="20.7109375" style="545" customWidth="1"/>
    <col min="1796" max="1796" width="21.5703125" style="545" customWidth="1"/>
    <col min="1797" max="1798" width="20.85546875" style="545" customWidth="1"/>
    <col min="1799" max="1799" width="4.7109375" style="545" customWidth="1"/>
    <col min="1800" max="1800" width="6.5703125" style="545" customWidth="1"/>
    <col min="1801" max="1801" width="14.85546875" style="545" bestFit="1" customWidth="1"/>
    <col min="1802" max="1802" width="21.5703125" style="545" customWidth="1"/>
    <col min="1803" max="1803" width="19.5703125" style="545" customWidth="1"/>
    <col min="1804" max="1804" width="15" style="545" customWidth="1"/>
    <col min="1805" max="1805" width="25.42578125" style="545" customWidth="1"/>
    <col min="1806" max="2047" width="12.5703125" style="545"/>
    <col min="2048" max="2048" width="67.7109375" style="545" customWidth="1"/>
    <col min="2049" max="2049" width="19.5703125" style="545" customWidth="1"/>
    <col min="2050" max="2050" width="2.5703125" style="545" customWidth="1"/>
    <col min="2051" max="2051" width="20.7109375" style="545" customWidth="1"/>
    <col min="2052" max="2052" width="21.5703125" style="545" customWidth="1"/>
    <col min="2053" max="2054" width="20.85546875" style="545" customWidth="1"/>
    <col min="2055" max="2055" width="4.7109375" style="545" customWidth="1"/>
    <col min="2056" max="2056" width="6.5703125" style="545" customWidth="1"/>
    <col min="2057" max="2057" width="14.85546875" style="545" bestFit="1" customWidth="1"/>
    <col min="2058" max="2058" width="21.5703125" style="545" customWidth="1"/>
    <col min="2059" max="2059" width="19.5703125" style="545" customWidth="1"/>
    <col min="2060" max="2060" width="15" style="545" customWidth="1"/>
    <col min="2061" max="2061" width="25.42578125" style="545" customWidth="1"/>
    <col min="2062" max="2303" width="12.5703125" style="545"/>
    <col min="2304" max="2304" width="67.7109375" style="545" customWidth="1"/>
    <col min="2305" max="2305" width="19.5703125" style="545" customWidth="1"/>
    <col min="2306" max="2306" width="2.5703125" style="545" customWidth="1"/>
    <col min="2307" max="2307" width="20.7109375" style="545" customWidth="1"/>
    <col min="2308" max="2308" width="21.5703125" style="545" customWidth="1"/>
    <col min="2309" max="2310" width="20.85546875" style="545" customWidth="1"/>
    <col min="2311" max="2311" width="4.7109375" style="545" customWidth="1"/>
    <col min="2312" max="2312" width="6.5703125" style="545" customWidth="1"/>
    <col min="2313" max="2313" width="14.85546875" style="545" bestFit="1" customWidth="1"/>
    <col min="2314" max="2314" width="21.5703125" style="545" customWidth="1"/>
    <col min="2315" max="2315" width="19.5703125" style="545" customWidth="1"/>
    <col min="2316" max="2316" width="15" style="545" customWidth="1"/>
    <col min="2317" max="2317" width="25.42578125" style="545" customWidth="1"/>
    <col min="2318" max="2559" width="12.5703125" style="545"/>
    <col min="2560" max="2560" width="67.7109375" style="545" customWidth="1"/>
    <col min="2561" max="2561" width="19.5703125" style="545" customWidth="1"/>
    <col min="2562" max="2562" width="2.5703125" style="545" customWidth="1"/>
    <col min="2563" max="2563" width="20.7109375" style="545" customWidth="1"/>
    <col min="2564" max="2564" width="21.5703125" style="545" customWidth="1"/>
    <col min="2565" max="2566" width="20.85546875" style="545" customWidth="1"/>
    <col min="2567" max="2567" width="4.7109375" style="545" customWidth="1"/>
    <col min="2568" max="2568" width="6.5703125" style="545" customWidth="1"/>
    <col min="2569" max="2569" width="14.85546875" style="545" bestFit="1" customWidth="1"/>
    <col min="2570" max="2570" width="21.5703125" style="545" customWidth="1"/>
    <col min="2571" max="2571" width="19.5703125" style="545" customWidth="1"/>
    <col min="2572" max="2572" width="15" style="545" customWidth="1"/>
    <col min="2573" max="2573" width="25.42578125" style="545" customWidth="1"/>
    <col min="2574" max="2815" width="12.5703125" style="545"/>
    <col min="2816" max="2816" width="67.7109375" style="545" customWidth="1"/>
    <col min="2817" max="2817" width="19.5703125" style="545" customWidth="1"/>
    <col min="2818" max="2818" width="2.5703125" style="545" customWidth="1"/>
    <col min="2819" max="2819" width="20.7109375" style="545" customWidth="1"/>
    <col min="2820" max="2820" width="21.5703125" style="545" customWidth="1"/>
    <col min="2821" max="2822" width="20.85546875" style="545" customWidth="1"/>
    <col min="2823" max="2823" width="4.7109375" style="545" customWidth="1"/>
    <col min="2824" max="2824" width="6.5703125" style="545" customWidth="1"/>
    <col min="2825" max="2825" width="14.85546875" style="545" bestFit="1" customWidth="1"/>
    <col min="2826" max="2826" width="21.5703125" style="545" customWidth="1"/>
    <col min="2827" max="2827" width="19.5703125" style="545" customWidth="1"/>
    <col min="2828" max="2828" width="15" style="545" customWidth="1"/>
    <col min="2829" max="2829" width="25.42578125" style="545" customWidth="1"/>
    <col min="2830" max="3071" width="12.5703125" style="545"/>
    <col min="3072" max="3072" width="67.7109375" style="545" customWidth="1"/>
    <col min="3073" max="3073" width="19.5703125" style="545" customWidth="1"/>
    <col min="3074" max="3074" width="2.5703125" style="545" customWidth="1"/>
    <col min="3075" max="3075" width="20.7109375" style="545" customWidth="1"/>
    <col min="3076" max="3076" width="21.5703125" style="545" customWidth="1"/>
    <col min="3077" max="3078" width="20.85546875" style="545" customWidth="1"/>
    <col min="3079" max="3079" width="4.7109375" style="545" customWidth="1"/>
    <col min="3080" max="3080" width="6.5703125" style="545" customWidth="1"/>
    <col min="3081" max="3081" width="14.85546875" style="545" bestFit="1" customWidth="1"/>
    <col min="3082" max="3082" width="21.5703125" style="545" customWidth="1"/>
    <col min="3083" max="3083" width="19.5703125" style="545" customWidth="1"/>
    <col min="3084" max="3084" width="15" style="545" customWidth="1"/>
    <col min="3085" max="3085" width="25.42578125" style="545" customWidth="1"/>
    <col min="3086" max="3327" width="12.5703125" style="545"/>
    <col min="3328" max="3328" width="67.7109375" style="545" customWidth="1"/>
    <col min="3329" max="3329" width="19.5703125" style="545" customWidth="1"/>
    <col min="3330" max="3330" width="2.5703125" style="545" customWidth="1"/>
    <col min="3331" max="3331" width="20.7109375" style="545" customWidth="1"/>
    <col min="3332" max="3332" width="21.5703125" style="545" customWidth="1"/>
    <col min="3333" max="3334" width="20.85546875" style="545" customWidth="1"/>
    <col min="3335" max="3335" width="4.7109375" style="545" customWidth="1"/>
    <col min="3336" max="3336" width="6.5703125" style="545" customWidth="1"/>
    <col min="3337" max="3337" width="14.85546875" style="545" bestFit="1" customWidth="1"/>
    <col min="3338" max="3338" width="21.5703125" style="545" customWidth="1"/>
    <col min="3339" max="3339" width="19.5703125" style="545" customWidth="1"/>
    <col min="3340" max="3340" width="15" style="545" customWidth="1"/>
    <col min="3341" max="3341" width="25.42578125" style="545" customWidth="1"/>
    <col min="3342" max="3583" width="12.5703125" style="545"/>
    <col min="3584" max="3584" width="67.7109375" style="545" customWidth="1"/>
    <col min="3585" max="3585" width="19.5703125" style="545" customWidth="1"/>
    <col min="3586" max="3586" width="2.5703125" style="545" customWidth="1"/>
    <col min="3587" max="3587" width="20.7109375" style="545" customWidth="1"/>
    <col min="3588" max="3588" width="21.5703125" style="545" customWidth="1"/>
    <col min="3589" max="3590" width="20.85546875" style="545" customWidth="1"/>
    <col min="3591" max="3591" width="4.7109375" style="545" customWidth="1"/>
    <col min="3592" max="3592" width="6.5703125" style="545" customWidth="1"/>
    <col min="3593" max="3593" width="14.85546875" style="545" bestFit="1" customWidth="1"/>
    <col min="3594" max="3594" width="21.5703125" style="545" customWidth="1"/>
    <col min="3595" max="3595" width="19.5703125" style="545" customWidth="1"/>
    <col min="3596" max="3596" width="15" style="545" customWidth="1"/>
    <col min="3597" max="3597" width="25.42578125" style="545" customWidth="1"/>
    <col min="3598" max="3839" width="12.5703125" style="545"/>
    <col min="3840" max="3840" width="67.7109375" style="545" customWidth="1"/>
    <col min="3841" max="3841" width="19.5703125" style="545" customWidth="1"/>
    <col min="3842" max="3842" width="2.5703125" style="545" customWidth="1"/>
    <col min="3843" max="3843" width="20.7109375" style="545" customWidth="1"/>
    <col min="3844" max="3844" width="21.5703125" style="545" customWidth="1"/>
    <col min="3845" max="3846" width="20.85546875" style="545" customWidth="1"/>
    <col min="3847" max="3847" width="4.7109375" style="545" customWidth="1"/>
    <col min="3848" max="3848" width="6.5703125" style="545" customWidth="1"/>
    <col min="3849" max="3849" width="14.85546875" style="545" bestFit="1" customWidth="1"/>
    <col min="3850" max="3850" width="21.5703125" style="545" customWidth="1"/>
    <col min="3851" max="3851" width="19.5703125" style="545" customWidth="1"/>
    <col min="3852" max="3852" width="15" style="545" customWidth="1"/>
    <col min="3853" max="3853" width="25.42578125" style="545" customWidth="1"/>
    <col min="3854" max="4095" width="12.5703125" style="545"/>
    <col min="4096" max="4096" width="67.7109375" style="545" customWidth="1"/>
    <col min="4097" max="4097" width="19.5703125" style="545" customWidth="1"/>
    <col min="4098" max="4098" width="2.5703125" style="545" customWidth="1"/>
    <col min="4099" max="4099" width="20.7109375" style="545" customWidth="1"/>
    <col min="4100" max="4100" width="21.5703125" style="545" customWidth="1"/>
    <col min="4101" max="4102" width="20.85546875" style="545" customWidth="1"/>
    <col min="4103" max="4103" width="4.7109375" style="545" customWidth="1"/>
    <col min="4104" max="4104" width="6.5703125" style="545" customWidth="1"/>
    <col min="4105" max="4105" width="14.85546875" style="545" bestFit="1" customWidth="1"/>
    <col min="4106" max="4106" width="21.5703125" style="545" customWidth="1"/>
    <col min="4107" max="4107" width="19.5703125" style="545" customWidth="1"/>
    <col min="4108" max="4108" width="15" style="545" customWidth="1"/>
    <col min="4109" max="4109" width="25.42578125" style="545" customWidth="1"/>
    <col min="4110" max="4351" width="12.5703125" style="545"/>
    <col min="4352" max="4352" width="67.7109375" style="545" customWidth="1"/>
    <col min="4353" max="4353" width="19.5703125" style="545" customWidth="1"/>
    <col min="4354" max="4354" width="2.5703125" style="545" customWidth="1"/>
    <col min="4355" max="4355" width="20.7109375" style="545" customWidth="1"/>
    <col min="4356" max="4356" width="21.5703125" style="545" customWidth="1"/>
    <col min="4357" max="4358" width="20.85546875" style="545" customWidth="1"/>
    <col min="4359" max="4359" width="4.7109375" style="545" customWidth="1"/>
    <col min="4360" max="4360" width="6.5703125" style="545" customWidth="1"/>
    <col min="4361" max="4361" width="14.85546875" style="545" bestFit="1" customWidth="1"/>
    <col min="4362" max="4362" width="21.5703125" style="545" customWidth="1"/>
    <col min="4363" max="4363" width="19.5703125" style="545" customWidth="1"/>
    <col min="4364" max="4364" width="15" style="545" customWidth="1"/>
    <col min="4365" max="4365" width="25.42578125" style="545" customWidth="1"/>
    <col min="4366" max="4607" width="12.5703125" style="545"/>
    <col min="4608" max="4608" width="67.7109375" style="545" customWidth="1"/>
    <col min="4609" max="4609" width="19.5703125" style="545" customWidth="1"/>
    <col min="4610" max="4610" width="2.5703125" style="545" customWidth="1"/>
    <col min="4611" max="4611" width="20.7109375" style="545" customWidth="1"/>
    <col min="4612" max="4612" width="21.5703125" style="545" customWidth="1"/>
    <col min="4613" max="4614" width="20.85546875" style="545" customWidth="1"/>
    <col min="4615" max="4615" width="4.7109375" style="545" customWidth="1"/>
    <col min="4616" max="4616" width="6.5703125" style="545" customWidth="1"/>
    <col min="4617" max="4617" width="14.85546875" style="545" bestFit="1" customWidth="1"/>
    <col min="4618" max="4618" width="21.5703125" style="545" customWidth="1"/>
    <col min="4619" max="4619" width="19.5703125" style="545" customWidth="1"/>
    <col min="4620" max="4620" width="15" style="545" customWidth="1"/>
    <col min="4621" max="4621" width="25.42578125" style="545" customWidth="1"/>
    <col min="4622" max="4863" width="12.5703125" style="545"/>
    <col min="4864" max="4864" width="67.7109375" style="545" customWidth="1"/>
    <col min="4865" max="4865" width="19.5703125" style="545" customWidth="1"/>
    <col min="4866" max="4866" width="2.5703125" style="545" customWidth="1"/>
    <col min="4867" max="4867" width="20.7109375" style="545" customWidth="1"/>
    <col min="4868" max="4868" width="21.5703125" style="545" customWidth="1"/>
    <col min="4869" max="4870" width="20.85546875" style="545" customWidth="1"/>
    <col min="4871" max="4871" width="4.7109375" style="545" customWidth="1"/>
    <col min="4872" max="4872" width="6.5703125" style="545" customWidth="1"/>
    <col min="4873" max="4873" width="14.85546875" style="545" bestFit="1" customWidth="1"/>
    <col min="4874" max="4874" width="21.5703125" style="545" customWidth="1"/>
    <col min="4875" max="4875" width="19.5703125" style="545" customWidth="1"/>
    <col min="4876" max="4876" width="15" style="545" customWidth="1"/>
    <col min="4877" max="4877" width="25.42578125" style="545" customWidth="1"/>
    <col min="4878" max="5119" width="12.5703125" style="545"/>
    <col min="5120" max="5120" width="67.7109375" style="545" customWidth="1"/>
    <col min="5121" max="5121" width="19.5703125" style="545" customWidth="1"/>
    <col min="5122" max="5122" width="2.5703125" style="545" customWidth="1"/>
    <col min="5123" max="5123" width="20.7109375" style="545" customWidth="1"/>
    <col min="5124" max="5124" width="21.5703125" style="545" customWidth="1"/>
    <col min="5125" max="5126" width="20.85546875" style="545" customWidth="1"/>
    <col min="5127" max="5127" width="4.7109375" style="545" customWidth="1"/>
    <col min="5128" max="5128" width="6.5703125" style="545" customWidth="1"/>
    <col min="5129" max="5129" width="14.85546875" style="545" bestFit="1" customWidth="1"/>
    <col min="5130" max="5130" width="21.5703125" style="545" customWidth="1"/>
    <col min="5131" max="5131" width="19.5703125" style="545" customWidth="1"/>
    <col min="5132" max="5132" width="15" style="545" customWidth="1"/>
    <col min="5133" max="5133" width="25.42578125" style="545" customWidth="1"/>
    <col min="5134" max="5375" width="12.5703125" style="545"/>
    <col min="5376" max="5376" width="67.7109375" style="545" customWidth="1"/>
    <col min="5377" max="5377" width="19.5703125" style="545" customWidth="1"/>
    <col min="5378" max="5378" width="2.5703125" style="545" customWidth="1"/>
    <col min="5379" max="5379" width="20.7109375" style="545" customWidth="1"/>
    <col min="5380" max="5380" width="21.5703125" style="545" customWidth="1"/>
    <col min="5381" max="5382" width="20.85546875" style="545" customWidth="1"/>
    <col min="5383" max="5383" width="4.7109375" style="545" customWidth="1"/>
    <col min="5384" max="5384" width="6.5703125" style="545" customWidth="1"/>
    <col min="5385" max="5385" width="14.85546875" style="545" bestFit="1" customWidth="1"/>
    <col min="5386" max="5386" width="21.5703125" style="545" customWidth="1"/>
    <col min="5387" max="5387" width="19.5703125" style="545" customWidth="1"/>
    <col min="5388" max="5388" width="15" style="545" customWidth="1"/>
    <col min="5389" max="5389" width="25.42578125" style="545" customWidth="1"/>
    <col min="5390" max="5631" width="12.5703125" style="545"/>
    <col min="5632" max="5632" width="67.7109375" style="545" customWidth="1"/>
    <col min="5633" max="5633" width="19.5703125" style="545" customWidth="1"/>
    <col min="5634" max="5634" width="2.5703125" style="545" customWidth="1"/>
    <col min="5635" max="5635" width="20.7109375" style="545" customWidth="1"/>
    <col min="5636" max="5636" width="21.5703125" style="545" customWidth="1"/>
    <col min="5637" max="5638" width="20.85546875" style="545" customWidth="1"/>
    <col min="5639" max="5639" width="4.7109375" style="545" customWidth="1"/>
    <col min="5640" max="5640" width="6.5703125" style="545" customWidth="1"/>
    <col min="5641" max="5641" width="14.85546875" style="545" bestFit="1" customWidth="1"/>
    <col min="5642" max="5642" width="21.5703125" style="545" customWidth="1"/>
    <col min="5643" max="5643" width="19.5703125" style="545" customWidth="1"/>
    <col min="5644" max="5644" width="15" style="545" customWidth="1"/>
    <col min="5645" max="5645" width="25.42578125" style="545" customWidth="1"/>
    <col min="5646" max="5887" width="12.5703125" style="545"/>
    <col min="5888" max="5888" width="67.7109375" style="545" customWidth="1"/>
    <col min="5889" max="5889" width="19.5703125" style="545" customWidth="1"/>
    <col min="5890" max="5890" width="2.5703125" style="545" customWidth="1"/>
    <col min="5891" max="5891" width="20.7109375" style="545" customWidth="1"/>
    <col min="5892" max="5892" width="21.5703125" style="545" customWidth="1"/>
    <col min="5893" max="5894" width="20.85546875" style="545" customWidth="1"/>
    <col min="5895" max="5895" width="4.7109375" style="545" customWidth="1"/>
    <col min="5896" max="5896" width="6.5703125" style="545" customWidth="1"/>
    <col min="5897" max="5897" width="14.85546875" style="545" bestFit="1" customWidth="1"/>
    <col min="5898" max="5898" width="21.5703125" style="545" customWidth="1"/>
    <col min="5899" max="5899" width="19.5703125" style="545" customWidth="1"/>
    <col min="5900" max="5900" width="15" style="545" customWidth="1"/>
    <col min="5901" max="5901" width="25.42578125" style="545" customWidth="1"/>
    <col min="5902" max="6143" width="12.5703125" style="545"/>
    <col min="6144" max="6144" width="67.7109375" style="545" customWidth="1"/>
    <col min="6145" max="6145" width="19.5703125" style="545" customWidth="1"/>
    <col min="6146" max="6146" width="2.5703125" style="545" customWidth="1"/>
    <col min="6147" max="6147" width="20.7109375" style="545" customWidth="1"/>
    <col min="6148" max="6148" width="21.5703125" style="545" customWidth="1"/>
    <col min="6149" max="6150" width="20.85546875" style="545" customWidth="1"/>
    <col min="6151" max="6151" width="4.7109375" style="545" customWidth="1"/>
    <col min="6152" max="6152" width="6.5703125" style="545" customWidth="1"/>
    <col min="6153" max="6153" width="14.85546875" style="545" bestFit="1" customWidth="1"/>
    <col min="6154" max="6154" width="21.5703125" style="545" customWidth="1"/>
    <col min="6155" max="6155" width="19.5703125" style="545" customWidth="1"/>
    <col min="6156" max="6156" width="15" style="545" customWidth="1"/>
    <col min="6157" max="6157" width="25.42578125" style="545" customWidth="1"/>
    <col min="6158" max="6399" width="12.5703125" style="545"/>
    <col min="6400" max="6400" width="67.7109375" style="545" customWidth="1"/>
    <col min="6401" max="6401" width="19.5703125" style="545" customWidth="1"/>
    <col min="6402" max="6402" width="2.5703125" style="545" customWidth="1"/>
    <col min="6403" max="6403" width="20.7109375" style="545" customWidth="1"/>
    <col min="6404" max="6404" width="21.5703125" style="545" customWidth="1"/>
    <col min="6405" max="6406" width="20.85546875" style="545" customWidth="1"/>
    <col min="6407" max="6407" width="4.7109375" style="545" customWidth="1"/>
    <col min="6408" max="6408" width="6.5703125" style="545" customWidth="1"/>
    <col min="6409" max="6409" width="14.85546875" style="545" bestFit="1" customWidth="1"/>
    <col min="6410" max="6410" width="21.5703125" style="545" customWidth="1"/>
    <col min="6411" max="6411" width="19.5703125" style="545" customWidth="1"/>
    <col min="6412" max="6412" width="15" style="545" customWidth="1"/>
    <col min="6413" max="6413" width="25.42578125" style="545" customWidth="1"/>
    <col min="6414" max="6655" width="12.5703125" style="545"/>
    <col min="6656" max="6656" width="67.7109375" style="545" customWidth="1"/>
    <col min="6657" max="6657" width="19.5703125" style="545" customWidth="1"/>
    <col min="6658" max="6658" width="2.5703125" style="545" customWidth="1"/>
    <col min="6659" max="6659" width="20.7109375" style="545" customWidth="1"/>
    <col min="6660" max="6660" width="21.5703125" style="545" customWidth="1"/>
    <col min="6661" max="6662" width="20.85546875" style="545" customWidth="1"/>
    <col min="6663" max="6663" width="4.7109375" style="545" customWidth="1"/>
    <col min="6664" max="6664" width="6.5703125" style="545" customWidth="1"/>
    <col min="6665" max="6665" width="14.85546875" style="545" bestFit="1" customWidth="1"/>
    <col min="6666" max="6666" width="21.5703125" style="545" customWidth="1"/>
    <col min="6667" max="6667" width="19.5703125" style="545" customWidth="1"/>
    <col min="6668" max="6668" width="15" style="545" customWidth="1"/>
    <col min="6669" max="6669" width="25.42578125" style="545" customWidth="1"/>
    <col min="6670" max="6911" width="12.5703125" style="545"/>
    <col min="6912" max="6912" width="67.7109375" style="545" customWidth="1"/>
    <col min="6913" max="6913" width="19.5703125" style="545" customWidth="1"/>
    <col min="6914" max="6914" width="2.5703125" style="545" customWidth="1"/>
    <col min="6915" max="6915" width="20.7109375" style="545" customWidth="1"/>
    <col min="6916" max="6916" width="21.5703125" style="545" customWidth="1"/>
    <col min="6917" max="6918" width="20.85546875" style="545" customWidth="1"/>
    <col min="6919" max="6919" width="4.7109375" style="545" customWidth="1"/>
    <col min="6920" max="6920" width="6.5703125" style="545" customWidth="1"/>
    <col min="6921" max="6921" width="14.85546875" style="545" bestFit="1" customWidth="1"/>
    <col min="6922" max="6922" width="21.5703125" style="545" customWidth="1"/>
    <col min="6923" max="6923" width="19.5703125" style="545" customWidth="1"/>
    <col min="6924" max="6924" width="15" style="545" customWidth="1"/>
    <col min="6925" max="6925" width="25.42578125" style="545" customWidth="1"/>
    <col min="6926" max="7167" width="12.5703125" style="545"/>
    <col min="7168" max="7168" width="67.7109375" style="545" customWidth="1"/>
    <col min="7169" max="7169" width="19.5703125" style="545" customWidth="1"/>
    <col min="7170" max="7170" width="2.5703125" style="545" customWidth="1"/>
    <col min="7171" max="7171" width="20.7109375" style="545" customWidth="1"/>
    <col min="7172" max="7172" width="21.5703125" style="545" customWidth="1"/>
    <col min="7173" max="7174" width="20.85546875" style="545" customWidth="1"/>
    <col min="7175" max="7175" width="4.7109375" style="545" customWidth="1"/>
    <col min="7176" max="7176" width="6.5703125" style="545" customWidth="1"/>
    <col min="7177" max="7177" width="14.85546875" style="545" bestFit="1" customWidth="1"/>
    <col min="7178" max="7178" width="21.5703125" style="545" customWidth="1"/>
    <col min="7179" max="7179" width="19.5703125" style="545" customWidth="1"/>
    <col min="7180" max="7180" width="15" style="545" customWidth="1"/>
    <col min="7181" max="7181" width="25.42578125" style="545" customWidth="1"/>
    <col min="7182" max="7423" width="12.5703125" style="545"/>
    <col min="7424" max="7424" width="67.7109375" style="545" customWidth="1"/>
    <col min="7425" max="7425" width="19.5703125" style="545" customWidth="1"/>
    <col min="7426" max="7426" width="2.5703125" style="545" customWidth="1"/>
    <col min="7427" max="7427" width="20.7109375" style="545" customWidth="1"/>
    <col min="7428" max="7428" width="21.5703125" style="545" customWidth="1"/>
    <col min="7429" max="7430" width="20.85546875" style="545" customWidth="1"/>
    <col min="7431" max="7431" width="4.7109375" style="545" customWidth="1"/>
    <col min="7432" max="7432" width="6.5703125" style="545" customWidth="1"/>
    <col min="7433" max="7433" width="14.85546875" style="545" bestFit="1" customWidth="1"/>
    <col min="7434" max="7434" width="21.5703125" style="545" customWidth="1"/>
    <col min="7435" max="7435" width="19.5703125" style="545" customWidth="1"/>
    <col min="7436" max="7436" width="15" style="545" customWidth="1"/>
    <col min="7437" max="7437" width="25.42578125" style="545" customWidth="1"/>
    <col min="7438" max="7679" width="12.5703125" style="545"/>
    <col min="7680" max="7680" width="67.7109375" style="545" customWidth="1"/>
    <col min="7681" max="7681" width="19.5703125" style="545" customWidth="1"/>
    <col min="7682" max="7682" width="2.5703125" style="545" customWidth="1"/>
    <col min="7683" max="7683" width="20.7109375" style="545" customWidth="1"/>
    <col min="7684" max="7684" width="21.5703125" style="545" customWidth="1"/>
    <col min="7685" max="7686" width="20.85546875" style="545" customWidth="1"/>
    <col min="7687" max="7687" width="4.7109375" style="545" customWidth="1"/>
    <col min="7688" max="7688" width="6.5703125" style="545" customWidth="1"/>
    <col min="7689" max="7689" width="14.85546875" style="545" bestFit="1" customWidth="1"/>
    <col min="7690" max="7690" width="21.5703125" style="545" customWidth="1"/>
    <col min="7691" max="7691" width="19.5703125" style="545" customWidth="1"/>
    <col min="7692" max="7692" width="15" style="545" customWidth="1"/>
    <col min="7693" max="7693" width="25.42578125" style="545" customWidth="1"/>
    <col min="7694" max="7935" width="12.5703125" style="545"/>
    <col min="7936" max="7936" width="67.7109375" style="545" customWidth="1"/>
    <col min="7937" max="7937" width="19.5703125" style="545" customWidth="1"/>
    <col min="7938" max="7938" width="2.5703125" style="545" customWidth="1"/>
    <col min="7939" max="7939" width="20.7109375" style="545" customWidth="1"/>
    <col min="7940" max="7940" width="21.5703125" style="545" customWidth="1"/>
    <col min="7941" max="7942" width="20.85546875" style="545" customWidth="1"/>
    <col min="7943" max="7943" width="4.7109375" style="545" customWidth="1"/>
    <col min="7944" max="7944" width="6.5703125" style="545" customWidth="1"/>
    <col min="7945" max="7945" width="14.85546875" style="545" bestFit="1" customWidth="1"/>
    <col min="7946" max="7946" width="21.5703125" style="545" customWidth="1"/>
    <col min="7947" max="7947" width="19.5703125" style="545" customWidth="1"/>
    <col min="7948" max="7948" width="15" style="545" customWidth="1"/>
    <col min="7949" max="7949" width="25.42578125" style="545" customWidth="1"/>
    <col min="7950" max="8191" width="12.5703125" style="545"/>
    <col min="8192" max="8192" width="67.7109375" style="545" customWidth="1"/>
    <col min="8193" max="8193" width="19.5703125" style="545" customWidth="1"/>
    <col min="8194" max="8194" width="2.5703125" style="545" customWidth="1"/>
    <col min="8195" max="8195" width="20.7109375" style="545" customWidth="1"/>
    <col min="8196" max="8196" width="21.5703125" style="545" customWidth="1"/>
    <col min="8197" max="8198" width="20.85546875" style="545" customWidth="1"/>
    <col min="8199" max="8199" width="4.7109375" style="545" customWidth="1"/>
    <col min="8200" max="8200" width="6.5703125" style="545" customWidth="1"/>
    <col min="8201" max="8201" width="14.85546875" style="545" bestFit="1" customWidth="1"/>
    <col min="8202" max="8202" width="21.5703125" style="545" customWidth="1"/>
    <col min="8203" max="8203" width="19.5703125" style="545" customWidth="1"/>
    <col min="8204" max="8204" width="15" style="545" customWidth="1"/>
    <col min="8205" max="8205" width="25.42578125" style="545" customWidth="1"/>
    <col min="8206" max="8447" width="12.5703125" style="545"/>
    <col min="8448" max="8448" width="67.7109375" style="545" customWidth="1"/>
    <col min="8449" max="8449" width="19.5703125" style="545" customWidth="1"/>
    <col min="8450" max="8450" width="2.5703125" style="545" customWidth="1"/>
    <col min="8451" max="8451" width="20.7109375" style="545" customWidth="1"/>
    <col min="8452" max="8452" width="21.5703125" style="545" customWidth="1"/>
    <col min="8453" max="8454" width="20.85546875" style="545" customWidth="1"/>
    <col min="8455" max="8455" width="4.7109375" style="545" customWidth="1"/>
    <col min="8456" max="8456" width="6.5703125" style="545" customWidth="1"/>
    <col min="8457" max="8457" width="14.85546875" style="545" bestFit="1" customWidth="1"/>
    <col min="8458" max="8458" width="21.5703125" style="545" customWidth="1"/>
    <col min="8459" max="8459" width="19.5703125" style="545" customWidth="1"/>
    <col min="8460" max="8460" width="15" style="545" customWidth="1"/>
    <col min="8461" max="8461" width="25.42578125" style="545" customWidth="1"/>
    <col min="8462" max="8703" width="12.5703125" style="545"/>
    <col min="8704" max="8704" width="67.7109375" style="545" customWidth="1"/>
    <col min="8705" max="8705" width="19.5703125" style="545" customWidth="1"/>
    <col min="8706" max="8706" width="2.5703125" style="545" customWidth="1"/>
    <col min="8707" max="8707" width="20.7109375" style="545" customWidth="1"/>
    <col min="8708" max="8708" width="21.5703125" style="545" customWidth="1"/>
    <col min="8709" max="8710" width="20.85546875" style="545" customWidth="1"/>
    <col min="8711" max="8711" width="4.7109375" style="545" customWidth="1"/>
    <col min="8712" max="8712" width="6.5703125" style="545" customWidth="1"/>
    <col min="8713" max="8713" width="14.85546875" style="545" bestFit="1" customWidth="1"/>
    <col min="8714" max="8714" width="21.5703125" style="545" customWidth="1"/>
    <col min="8715" max="8715" width="19.5703125" style="545" customWidth="1"/>
    <col min="8716" max="8716" width="15" style="545" customWidth="1"/>
    <col min="8717" max="8717" width="25.42578125" style="545" customWidth="1"/>
    <col min="8718" max="8959" width="12.5703125" style="545"/>
    <col min="8960" max="8960" width="67.7109375" style="545" customWidth="1"/>
    <col min="8961" max="8961" width="19.5703125" style="545" customWidth="1"/>
    <col min="8962" max="8962" width="2.5703125" style="545" customWidth="1"/>
    <col min="8963" max="8963" width="20.7109375" style="545" customWidth="1"/>
    <col min="8964" max="8964" width="21.5703125" style="545" customWidth="1"/>
    <col min="8965" max="8966" width="20.85546875" style="545" customWidth="1"/>
    <col min="8967" max="8967" width="4.7109375" style="545" customWidth="1"/>
    <col min="8968" max="8968" width="6.5703125" style="545" customWidth="1"/>
    <col min="8969" max="8969" width="14.85546875" style="545" bestFit="1" customWidth="1"/>
    <col min="8970" max="8970" width="21.5703125" style="545" customWidth="1"/>
    <col min="8971" max="8971" width="19.5703125" style="545" customWidth="1"/>
    <col min="8972" max="8972" width="15" style="545" customWidth="1"/>
    <col min="8973" max="8973" width="25.42578125" style="545" customWidth="1"/>
    <col min="8974" max="9215" width="12.5703125" style="545"/>
    <col min="9216" max="9216" width="67.7109375" style="545" customWidth="1"/>
    <col min="9217" max="9217" width="19.5703125" style="545" customWidth="1"/>
    <col min="9218" max="9218" width="2.5703125" style="545" customWidth="1"/>
    <col min="9219" max="9219" width="20.7109375" style="545" customWidth="1"/>
    <col min="9220" max="9220" width="21.5703125" style="545" customWidth="1"/>
    <col min="9221" max="9222" width="20.85546875" style="545" customWidth="1"/>
    <col min="9223" max="9223" width="4.7109375" style="545" customWidth="1"/>
    <col min="9224" max="9224" width="6.5703125" style="545" customWidth="1"/>
    <col min="9225" max="9225" width="14.85546875" style="545" bestFit="1" customWidth="1"/>
    <col min="9226" max="9226" width="21.5703125" style="545" customWidth="1"/>
    <col min="9227" max="9227" width="19.5703125" style="545" customWidth="1"/>
    <col min="9228" max="9228" width="15" style="545" customWidth="1"/>
    <col min="9229" max="9229" width="25.42578125" style="545" customWidth="1"/>
    <col min="9230" max="9471" width="12.5703125" style="545"/>
    <col min="9472" max="9472" width="67.7109375" style="545" customWidth="1"/>
    <col min="9473" max="9473" width="19.5703125" style="545" customWidth="1"/>
    <col min="9474" max="9474" width="2.5703125" style="545" customWidth="1"/>
    <col min="9475" max="9475" width="20.7109375" style="545" customWidth="1"/>
    <col min="9476" max="9476" width="21.5703125" style="545" customWidth="1"/>
    <col min="9477" max="9478" width="20.85546875" style="545" customWidth="1"/>
    <col min="9479" max="9479" width="4.7109375" style="545" customWidth="1"/>
    <col min="9480" max="9480" width="6.5703125" style="545" customWidth="1"/>
    <col min="9481" max="9481" width="14.85546875" style="545" bestFit="1" customWidth="1"/>
    <col min="9482" max="9482" width="21.5703125" style="545" customWidth="1"/>
    <col min="9483" max="9483" width="19.5703125" style="545" customWidth="1"/>
    <col min="9484" max="9484" width="15" style="545" customWidth="1"/>
    <col min="9485" max="9485" width="25.42578125" style="545" customWidth="1"/>
    <col min="9486" max="9727" width="12.5703125" style="545"/>
    <col min="9728" max="9728" width="67.7109375" style="545" customWidth="1"/>
    <col min="9729" max="9729" width="19.5703125" style="545" customWidth="1"/>
    <col min="9730" max="9730" width="2.5703125" style="545" customWidth="1"/>
    <col min="9731" max="9731" width="20.7109375" style="545" customWidth="1"/>
    <col min="9732" max="9732" width="21.5703125" style="545" customWidth="1"/>
    <col min="9733" max="9734" width="20.85546875" style="545" customWidth="1"/>
    <col min="9735" max="9735" width="4.7109375" style="545" customWidth="1"/>
    <col min="9736" max="9736" width="6.5703125" style="545" customWidth="1"/>
    <col min="9737" max="9737" width="14.85546875" style="545" bestFit="1" customWidth="1"/>
    <col min="9738" max="9738" width="21.5703125" style="545" customWidth="1"/>
    <col min="9739" max="9739" width="19.5703125" style="545" customWidth="1"/>
    <col min="9740" max="9740" width="15" style="545" customWidth="1"/>
    <col min="9741" max="9741" width="25.42578125" style="545" customWidth="1"/>
    <col min="9742" max="9983" width="12.5703125" style="545"/>
    <col min="9984" max="9984" width="67.7109375" style="545" customWidth="1"/>
    <col min="9985" max="9985" width="19.5703125" style="545" customWidth="1"/>
    <col min="9986" max="9986" width="2.5703125" style="545" customWidth="1"/>
    <col min="9987" max="9987" width="20.7109375" style="545" customWidth="1"/>
    <col min="9988" max="9988" width="21.5703125" style="545" customWidth="1"/>
    <col min="9989" max="9990" width="20.85546875" style="545" customWidth="1"/>
    <col min="9991" max="9991" width="4.7109375" style="545" customWidth="1"/>
    <col min="9992" max="9992" width="6.5703125" style="545" customWidth="1"/>
    <col min="9993" max="9993" width="14.85546875" style="545" bestFit="1" customWidth="1"/>
    <col min="9994" max="9994" width="21.5703125" style="545" customWidth="1"/>
    <col min="9995" max="9995" width="19.5703125" style="545" customWidth="1"/>
    <col min="9996" max="9996" width="15" style="545" customWidth="1"/>
    <col min="9997" max="9997" width="25.42578125" style="545" customWidth="1"/>
    <col min="9998" max="10239" width="12.5703125" style="545"/>
    <col min="10240" max="10240" width="67.7109375" style="545" customWidth="1"/>
    <col min="10241" max="10241" width="19.5703125" style="545" customWidth="1"/>
    <col min="10242" max="10242" width="2.5703125" style="545" customWidth="1"/>
    <col min="10243" max="10243" width="20.7109375" style="545" customWidth="1"/>
    <col min="10244" max="10244" width="21.5703125" style="545" customWidth="1"/>
    <col min="10245" max="10246" width="20.85546875" style="545" customWidth="1"/>
    <col min="10247" max="10247" width="4.7109375" style="545" customWidth="1"/>
    <col min="10248" max="10248" width="6.5703125" style="545" customWidth="1"/>
    <col min="10249" max="10249" width="14.85546875" style="545" bestFit="1" customWidth="1"/>
    <col min="10250" max="10250" width="21.5703125" style="545" customWidth="1"/>
    <col min="10251" max="10251" width="19.5703125" style="545" customWidth="1"/>
    <col min="10252" max="10252" width="15" style="545" customWidth="1"/>
    <col min="10253" max="10253" width="25.42578125" style="545" customWidth="1"/>
    <col min="10254" max="10495" width="12.5703125" style="545"/>
    <col min="10496" max="10496" width="67.7109375" style="545" customWidth="1"/>
    <col min="10497" max="10497" width="19.5703125" style="545" customWidth="1"/>
    <col min="10498" max="10498" width="2.5703125" style="545" customWidth="1"/>
    <col min="10499" max="10499" width="20.7109375" style="545" customWidth="1"/>
    <col min="10500" max="10500" width="21.5703125" style="545" customWidth="1"/>
    <col min="10501" max="10502" width="20.85546875" style="545" customWidth="1"/>
    <col min="10503" max="10503" width="4.7109375" style="545" customWidth="1"/>
    <col min="10504" max="10504" width="6.5703125" style="545" customWidth="1"/>
    <col min="10505" max="10505" width="14.85546875" style="545" bestFit="1" customWidth="1"/>
    <col min="10506" max="10506" width="21.5703125" style="545" customWidth="1"/>
    <col min="10507" max="10507" width="19.5703125" style="545" customWidth="1"/>
    <col min="10508" max="10508" width="15" style="545" customWidth="1"/>
    <col min="10509" max="10509" width="25.42578125" style="545" customWidth="1"/>
    <col min="10510" max="10751" width="12.5703125" style="545"/>
    <col min="10752" max="10752" width="67.7109375" style="545" customWidth="1"/>
    <col min="10753" max="10753" width="19.5703125" style="545" customWidth="1"/>
    <col min="10754" max="10754" width="2.5703125" style="545" customWidth="1"/>
    <col min="10755" max="10755" width="20.7109375" style="545" customWidth="1"/>
    <col min="10756" max="10756" width="21.5703125" style="545" customWidth="1"/>
    <col min="10757" max="10758" width="20.85546875" style="545" customWidth="1"/>
    <col min="10759" max="10759" width="4.7109375" style="545" customWidth="1"/>
    <col min="10760" max="10760" width="6.5703125" style="545" customWidth="1"/>
    <col min="10761" max="10761" width="14.85546875" style="545" bestFit="1" customWidth="1"/>
    <col min="10762" max="10762" width="21.5703125" style="545" customWidth="1"/>
    <col min="10763" max="10763" width="19.5703125" style="545" customWidth="1"/>
    <col min="10764" max="10764" width="15" style="545" customWidth="1"/>
    <col min="10765" max="10765" width="25.42578125" style="545" customWidth="1"/>
    <col min="10766" max="11007" width="12.5703125" style="545"/>
    <col min="11008" max="11008" width="67.7109375" style="545" customWidth="1"/>
    <col min="11009" max="11009" width="19.5703125" style="545" customWidth="1"/>
    <col min="11010" max="11010" width="2.5703125" style="545" customWidth="1"/>
    <col min="11011" max="11011" width="20.7109375" style="545" customWidth="1"/>
    <col min="11012" max="11012" width="21.5703125" style="545" customWidth="1"/>
    <col min="11013" max="11014" width="20.85546875" style="545" customWidth="1"/>
    <col min="11015" max="11015" width="4.7109375" style="545" customWidth="1"/>
    <col min="11016" max="11016" width="6.5703125" style="545" customWidth="1"/>
    <col min="11017" max="11017" width="14.85546875" style="545" bestFit="1" customWidth="1"/>
    <col min="11018" max="11018" width="21.5703125" style="545" customWidth="1"/>
    <col min="11019" max="11019" width="19.5703125" style="545" customWidth="1"/>
    <col min="11020" max="11020" width="15" style="545" customWidth="1"/>
    <col min="11021" max="11021" width="25.42578125" style="545" customWidth="1"/>
    <col min="11022" max="11263" width="12.5703125" style="545"/>
    <col min="11264" max="11264" width="67.7109375" style="545" customWidth="1"/>
    <col min="11265" max="11265" width="19.5703125" style="545" customWidth="1"/>
    <col min="11266" max="11266" width="2.5703125" style="545" customWidth="1"/>
    <col min="11267" max="11267" width="20.7109375" style="545" customWidth="1"/>
    <col min="11268" max="11268" width="21.5703125" style="545" customWidth="1"/>
    <col min="11269" max="11270" width="20.85546875" style="545" customWidth="1"/>
    <col min="11271" max="11271" width="4.7109375" style="545" customWidth="1"/>
    <col min="11272" max="11272" width="6.5703125" style="545" customWidth="1"/>
    <col min="11273" max="11273" width="14.85546875" style="545" bestFit="1" customWidth="1"/>
    <col min="11274" max="11274" width="21.5703125" style="545" customWidth="1"/>
    <col min="11275" max="11275" width="19.5703125" style="545" customWidth="1"/>
    <col min="11276" max="11276" width="15" style="545" customWidth="1"/>
    <col min="11277" max="11277" width="25.42578125" style="545" customWidth="1"/>
    <col min="11278" max="11519" width="12.5703125" style="545"/>
    <col min="11520" max="11520" width="67.7109375" style="545" customWidth="1"/>
    <col min="11521" max="11521" width="19.5703125" style="545" customWidth="1"/>
    <col min="11522" max="11522" width="2.5703125" style="545" customWidth="1"/>
    <col min="11523" max="11523" width="20.7109375" style="545" customWidth="1"/>
    <col min="11524" max="11524" width="21.5703125" style="545" customWidth="1"/>
    <col min="11525" max="11526" width="20.85546875" style="545" customWidth="1"/>
    <col min="11527" max="11527" width="4.7109375" style="545" customWidth="1"/>
    <col min="11528" max="11528" width="6.5703125" style="545" customWidth="1"/>
    <col min="11529" max="11529" width="14.85546875" style="545" bestFit="1" customWidth="1"/>
    <col min="11530" max="11530" width="21.5703125" style="545" customWidth="1"/>
    <col min="11531" max="11531" width="19.5703125" style="545" customWidth="1"/>
    <col min="11532" max="11532" width="15" style="545" customWidth="1"/>
    <col min="11533" max="11533" width="25.42578125" style="545" customWidth="1"/>
    <col min="11534" max="11775" width="12.5703125" style="545"/>
    <col min="11776" max="11776" width="67.7109375" style="545" customWidth="1"/>
    <col min="11777" max="11777" width="19.5703125" style="545" customWidth="1"/>
    <col min="11778" max="11778" width="2.5703125" style="545" customWidth="1"/>
    <col min="11779" max="11779" width="20.7109375" style="545" customWidth="1"/>
    <col min="11780" max="11780" width="21.5703125" style="545" customWidth="1"/>
    <col min="11781" max="11782" width="20.85546875" style="545" customWidth="1"/>
    <col min="11783" max="11783" width="4.7109375" style="545" customWidth="1"/>
    <col min="11784" max="11784" width="6.5703125" style="545" customWidth="1"/>
    <col min="11785" max="11785" width="14.85546875" style="545" bestFit="1" customWidth="1"/>
    <col min="11786" max="11786" width="21.5703125" style="545" customWidth="1"/>
    <col min="11787" max="11787" width="19.5703125" style="545" customWidth="1"/>
    <col min="11788" max="11788" width="15" style="545" customWidth="1"/>
    <col min="11789" max="11789" width="25.42578125" style="545" customWidth="1"/>
    <col min="11790" max="12031" width="12.5703125" style="545"/>
    <col min="12032" max="12032" width="67.7109375" style="545" customWidth="1"/>
    <col min="12033" max="12033" width="19.5703125" style="545" customWidth="1"/>
    <col min="12034" max="12034" width="2.5703125" style="545" customWidth="1"/>
    <col min="12035" max="12035" width="20.7109375" style="545" customWidth="1"/>
    <col min="12036" max="12036" width="21.5703125" style="545" customWidth="1"/>
    <col min="12037" max="12038" width="20.85546875" style="545" customWidth="1"/>
    <col min="12039" max="12039" width="4.7109375" style="545" customWidth="1"/>
    <col min="12040" max="12040" width="6.5703125" style="545" customWidth="1"/>
    <col min="12041" max="12041" width="14.85546875" style="545" bestFit="1" customWidth="1"/>
    <col min="12042" max="12042" width="21.5703125" style="545" customWidth="1"/>
    <col min="12043" max="12043" width="19.5703125" style="545" customWidth="1"/>
    <col min="12044" max="12044" width="15" style="545" customWidth="1"/>
    <col min="12045" max="12045" width="25.42578125" style="545" customWidth="1"/>
    <col min="12046" max="12287" width="12.5703125" style="545"/>
    <col min="12288" max="12288" width="67.7109375" style="545" customWidth="1"/>
    <col min="12289" max="12289" width="19.5703125" style="545" customWidth="1"/>
    <col min="12290" max="12290" width="2.5703125" style="545" customWidth="1"/>
    <col min="12291" max="12291" width="20.7109375" style="545" customWidth="1"/>
    <col min="12292" max="12292" width="21.5703125" style="545" customWidth="1"/>
    <col min="12293" max="12294" width="20.85546875" style="545" customWidth="1"/>
    <col min="12295" max="12295" width="4.7109375" style="545" customWidth="1"/>
    <col min="12296" max="12296" width="6.5703125" style="545" customWidth="1"/>
    <col min="12297" max="12297" width="14.85546875" style="545" bestFit="1" customWidth="1"/>
    <col min="12298" max="12298" width="21.5703125" style="545" customWidth="1"/>
    <col min="12299" max="12299" width="19.5703125" style="545" customWidth="1"/>
    <col min="12300" max="12300" width="15" style="545" customWidth="1"/>
    <col min="12301" max="12301" width="25.42578125" style="545" customWidth="1"/>
    <col min="12302" max="12543" width="12.5703125" style="545"/>
    <col min="12544" max="12544" width="67.7109375" style="545" customWidth="1"/>
    <col min="12545" max="12545" width="19.5703125" style="545" customWidth="1"/>
    <col min="12546" max="12546" width="2.5703125" style="545" customWidth="1"/>
    <col min="12547" max="12547" width="20.7109375" style="545" customWidth="1"/>
    <col min="12548" max="12548" width="21.5703125" style="545" customWidth="1"/>
    <col min="12549" max="12550" width="20.85546875" style="545" customWidth="1"/>
    <col min="12551" max="12551" width="4.7109375" style="545" customWidth="1"/>
    <col min="12552" max="12552" width="6.5703125" style="545" customWidth="1"/>
    <col min="12553" max="12553" width="14.85546875" style="545" bestFit="1" customWidth="1"/>
    <col min="12554" max="12554" width="21.5703125" style="545" customWidth="1"/>
    <col min="12555" max="12555" width="19.5703125" style="545" customWidth="1"/>
    <col min="12556" max="12556" width="15" style="545" customWidth="1"/>
    <col min="12557" max="12557" width="25.42578125" style="545" customWidth="1"/>
    <col min="12558" max="12799" width="12.5703125" style="545"/>
    <col min="12800" max="12800" width="67.7109375" style="545" customWidth="1"/>
    <col min="12801" max="12801" width="19.5703125" style="545" customWidth="1"/>
    <col min="12802" max="12802" width="2.5703125" style="545" customWidth="1"/>
    <col min="12803" max="12803" width="20.7109375" style="545" customWidth="1"/>
    <col min="12804" max="12804" width="21.5703125" style="545" customWidth="1"/>
    <col min="12805" max="12806" width="20.85546875" style="545" customWidth="1"/>
    <col min="12807" max="12807" width="4.7109375" style="545" customWidth="1"/>
    <col min="12808" max="12808" width="6.5703125" style="545" customWidth="1"/>
    <col min="12809" max="12809" width="14.85546875" style="545" bestFit="1" customWidth="1"/>
    <col min="12810" max="12810" width="21.5703125" style="545" customWidth="1"/>
    <col min="12811" max="12811" width="19.5703125" style="545" customWidth="1"/>
    <col min="12812" max="12812" width="15" style="545" customWidth="1"/>
    <col min="12813" max="12813" width="25.42578125" style="545" customWidth="1"/>
    <col min="12814" max="13055" width="12.5703125" style="545"/>
    <col min="13056" max="13056" width="67.7109375" style="545" customWidth="1"/>
    <col min="13057" max="13057" width="19.5703125" style="545" customWidth="1"/>
    <col min="13058" max="13058" width="2.5703125" style="545" customWidth="1"/>
    <col min="13059" max="13059" width="20.7109375" style="545" customWidth="1"/>
    <col min="13060" max="13060" width="21.5703125" style="545" customWidth="1"/>
    <col min="13061" max="13062" width="20.85546875" style="545" customWidth="1"/>
    <col min="13063" max="13063" width="4.7109375" style="545" customWidth="1"/>
    <col min="13064" max="13064" width="6.5703125" style="545" customWidth="1"/>
    <col min="13065" max="13065" width="14.85546875" style="545" bestFit="1" customWidth="1"/>
    <col min="13066" max="13066" width="21.5703125" style="545" customWidth="1"/>
    <col min="13067" max="13067" width="19.5703125" style="545" customWidth="1"/>
    <col min="13068" max="13068" width="15" style="545" customWidth="1"/>
    <col min="13069" max="13069" width="25.42578125" style="545" customWidth="1"/>
    <col min="13070" max="13311" width="12.5703125" style="545"/>
    <col min="13312" max="13312" width="67.7109375" style="545" customWidth="1"/>
    <col min="13313" max="13313" width="19.5703125" style="545" customWidth="1"/>
    <col min="13314" max="13314" width="2.5703125" style="545" customWidth="1"/>
    <col min="13315" max="13315" width="20.7109375" style="545" customWidth="1"/>
    <col min="13316" max="13316" width="21.5703125" style="545" customWidth="1"/>
    <col min="13317" max="13318" width="20.85546875" style="545" customWidth="1"/>
    <col min="13319" max="13319" width="4.7109375" style="545" customWidth="1"/>
    <col min="13320" max="13320" width="6.5703125" style="545" customWidth="1"/>
    <col min="13321" max="13321" width="14.85546875" style="545" bestFit="1" customWidth="1"/>
    <col min="13322" max="13322" width="21.5703125" style="545" customWidth="1"/>
    <col min="13323" max="13323" width="19.5703125" style="545" customWidth="1"/>
    <col min="13324" max="13324" width="15" style="545" customWidth="1"/>
    <col min="13325" max="13325" width="25.42578125" style="545" customWidth="1"/>
    <col min="13326" max="13567" width="12.5703125" style="545"/>
    <col min="13568" max="13568" width="67.7109375" style="545" customWidth="1"/>
    <col min="13569" max="13569" width="19.5703125" style="545" customWidth="1"/>
    <col min="13570" max="13570" width="2.5703125" style="545" customWidth="1"/>
    <col min="13571" max="13571" width="20.7109375" style="545" customWidth="1"/>
    <col min="13572" max="13572" width="21.5703125" style="545" customWidth="1"/>
    <col min="13573" max="13574" width="20.85546875" style="545" customWidth="1"/>
    <col min="13575" max="13575" width="4.7109375" style="545" customWidth="1"/>
    <col min="13576" max="13576" width="6.5703125" style="545" customWidth="1"/>
    <col min="13577" max="13577" width="14.85546875" style="545" bestFit="1" customWidth="1"/>
    <col min="13578" max="13578" width="21.5703125" style="545" customWidth="1"/>
    <col min="13579" max="13579" width="19.5703125" style="545" customWidth="1"/>
    <col min="13580" max="13580" width="15" style="545" customWidth="1"/>
    <col min="13581" max="13581" width="25.42578125" style="545" customWidth="1"/>
    <col min="13582" max="13823" width="12.5703125" style="545"/>
    <col min="13824" max="13824" width="67.7109375" style="545" customWidth="1"/>
    <col min="13825" max="13825" width="19.5703125" style="545" customWidth="1"/>
    <col min="13826" max="13826" width="2.5703125" style="545" customWidth="1"/>
    <col min="13827" max="13827" width="20.7109375" style="545" customWidth="1"/>
    <col min="13828" max="13828" width="21.5703125" style="545" customWidth="1"/>
    <col min="13829" max="13830" width="20.85546875" style="545" customWidth="1"/>
    <col min="13831" max="13831" width="4.7109375" style="545" customWidth="1"/>
    <col min="13832" max="13832" width="6.5703125" style="545" customWidth="1"/>
    <col min="13833" max="13833" width="14.85546875" style="545" bestFit="1" customWidth="1"/>
    <col min="13834" max="13834" width="21.5703125" style="545" customWidth="1"/>
    <col min="13835" max="13835" width="19.5703125" style="545" customWidth="1"/>
    <col min="13836" max="13836" width="15" style="545" customWidth="1"/>
    <col min="13837" max="13837" width="25.42578125" style="545" customWidth="1"/>
    <col min="13838" max="14079" width="12.5703125" style="545"/>
    <col min="14080" max="14080" width="67.7109375" style="545" customWidth="1"/>
    <col min="14081" max="14081" width="19.5703125" style="545" customWidth="1"/>
    <col min="14082" max="14082" width="2.5703125" style="545" customWidth="1"/>
    <col min="14083" max="14083" width="20.7109375" style="545" customWidth="1"/>
    <col min="14084" max="14084" width="21.5703125" style="545" customWidth="1"/>
    <col min="14085" max="14086" width="20.85546875" style="545" customWidth="1"/>
    <col min="14087" max="14087" width="4.7109375" style="545" customWidth="1"/>
    <col min="14088" max="14088" width="6.5703125" style="545" customWidth="1"/>
    <col min="14089" max="14089" width="14.85546875" style="545" bestFit="1" customWidth="1"/>
    <col min="14090" max="14090" width="21.5703125" style="545" customWidth="1"/>
    <col min="14091" max="14091" width="19.5703125" style="545" customWidth="1"/>
    <col min="14092" max="14092" width="15" style="545" customWidth="1"/>
    <col min="14093" max="14093" width="25.42578125" style="545" customWidth="1"/>
    <col min="14094" max="14335" width="12.5703125" style="545"/>
    <col min="14336" max="14336" width="67.7109375" style="545" customWidth="1"/>
    <col min="14337" max="14337" width="19.5703125" style="545" customWidth="1"/>
    <col min="14338" max="14338" width="2.5703125" style="545" customWidth="1"/>
    <col min="14339" max="14339" width="20.7109375" style="545" customWidth="1"/>
    <col min="14340" max="14340" width="21.5703125" style="545" customWidth="1"/>
    <col min="14341" max="14342" width="20.85546875" style="545" customWidth="1"/>
    <col min="14343" max="14343" width="4.7109375" style="545" customWidth="1"/>
    <col min="14344" max="14344" width="6.5703125" style="545" customWidth="1"/>
    <col min="14345" max="14345" width="14.85546875" style="545" bestFit="1" customWidth="1"/>
    <col min="14346" max="14346" width="21.5703125" style="545" customWidth="1"/>
    <col min="14347" max="14347" width="19.5703125" style="545" customWidth="1"/>
    <col min="14348" max="14348" width="15" style="545" customWidth="1"/>
    <col min="14349" max="14349" width="25.42578125" style="545" customWidth="1"/>
    <col min="14350" max="14591" width="12.5703125" style="545"/>
    <col min="14592" max="14592" width="67.7109375" style="545" customWidth="1"/>
    <col min="14593" max="14593" width="19.5703125" style="545" customWidth="1"/>
    <col min="14594" max="14594" width="2.5703125" style="545" customWidth="1"/>
    <col min="14595" max="14595" width="20.7109375" style="545" customWidth="1"/>
    <col min="14596" max="14596" width="21.5703125" style="545" customWidth="1"/>
    <col min="14597" max="14598" width="20.85546875" style="545" customWidth="1"/>
    <col min="14599" max="14599" width="4.7109375" style="545" customWidth="1"/>
    <col min="14600" max="14600" width="6.5703125" style="545" customWidth="1"/>
    <col min="14601" max="14601" width="14.85546875" style="545" bestFit="1" customWidth="1"/>
    <col min="14602" max="14602" width="21.5703125" style="545" customWidth="1"/>
    <col min="14603" max="14603" width="19.5703125" style="545" customWidth="1"/>
    <col min="14604" max="14604" width="15" style="545" customWidth="1"/>
    <col min="14605" max="14605" width="25.42578125" style="545" customWidth="1"/>
    <col min="14606" max="14847" width="12.5703125" style="545"/>
    <col min="14848" max="14848" width="67.7109375" style="545" customWidth="1"/>
    <col min="14849" max="14849" width="19.5703125" style="545" customWidth="1"/>
    <col min="14850" max="14850" width="2.5703125" style="545" customWidth="1"/>
    <col min="14851" max="14851" width="20.7109375" style="545" customWidth="1"/>
    <col min="14852" max="14852" width="21.5703125" style="545" customWidth="1"/>
    <col min="14853" max="14854" width="20.85546875" style="545" customWidth="1"/>
    <col min="14855" max="14855" width="4.7109375" style="545" customWidth="1"/>
    <col min="14856" max="14856" width="6.5703125" style="545" customWidth="1"/>
    <col min="14857" max="14857" width="14.85546875" style="545" bestFit="1" customWidth="1"/>
    <col min="14858" max="14858" width="21.5703125" style="545" customWidth="1"/>
    <col min="14859" max="14859" width="19.5703125" style="545" customWidth="1"/>
    <col min="14860" max="14860" width="15" style="545" customWidth="1"/>
    <col min="14861" max="14861" width="25.42578125" style="545" customWidth="1"/>
    <col min="14862" max="15103" width="12.5703125" style="545"/>
    <col min="15104" max="15104" width="67.7109375" style="545" customWidth="1"/>
    <col min="15105" max="15105" width="19.5703125" style="545" customWidth="1"/>
    <col min="15106" max="15106" width="2.5703125" style="545" customWidth="1"/>
    <col min="15107" max="15107" width="20.7109375" style="545" customWidth="1"/>
    <col min="15108" max="15108" width="21.5703125" style="545" customWidth="1"/>
    <col min="15109" max="15110" width="20.85546875" style="545" customWidth="1"/>
    <col min="15111" max="15111" width="4.7109375" style="545" customWidth="1"/>
    <col min="15112" max="15112" width="6.5703125" style="545" customWidth="1"/>
    <col min="15113" max="15113" width="14.85546875" style="545" bestFit="1" customWidth="1"/>
    <col min="15114" max="15114" width="21.5703125" style="545" customWidth="1"/>
    <col min="15115" max="15115" width="19.5703125" style="545" customWidth="1"/>
    <col min="15116" max="15116" width="15" style="545" customWidth="1"/>
    <col min="15117" max="15117" width="25.42578125" style="545" customWidth="1"/>
    <col min="15118" max="15359" width="12.5703125" style="545"/>
    <col min="15360" max="15360" width="67.7109375" style="545" customWidth="1"/>
    <col min="15361" max="15361" width="19.5703125" style="545" customWidth="1"/>
    <col min="15362" max="15362" width="2.5703125" style="545" customWidth="1"/>
    <col min="15363" max="15363" width="20.7109375" style="545" customWidth="1"/>
    <col min="15364" max="15364" width="21.5703125" style="545" customWidth="1"/>
    <col min="15365" max="15366" width="20.85546875" style="545" customWidth="1"/>
    <col min="15367" max="15367" width="4.7109375" style="545" customWidth="1"/>
    <col min="15368" max="15368" width="6.5703125" style="545" customWidth="1"/>
    <col min="15369" max="15369" width="14.85546875" style="545" bestFit="1" customWidth="1"/>
    <col min="15370" max="15370" width="21.5703125" style="545" customWidth="1"/>
    <col min="15371" max="15371" width="19.5703125" style="545" customWidth="1"/>
    <col min="15372" max="15372" width="15" style="545" customWidth="1"/>
    <col min="15373" max="15373" width="25.42578125" style="545" customWidth="1"/>
    <col min="15374" max="15615" width="12.5703125" style="545"/>
    <col min="15616" max="15616" width="67.7109375" style="545" customWidth="1"/>
    <col min="15617" max="15617" width="19.5703125" style="545" customWidth="1"/>
    <col min="15618" max="15618" width="2.5703125" style="545" customWidth="1"/>
    <col min="15619" max="15619" width="20.7109375" style="545" customWidth="1"/>
    <col min="15620" max="15620" width="21.5703125" style="545" customWidth="1"/>
    <col min="15621" max="15622" width="20.85546875" style="545" customWidth="1"/>
    <col min="15623" max="15623" width="4.7109375" style="545" customWidth="1"/>
    <col min="15624" max="15624" width="6.5703125" style="545" customWidth="1"/>
    <col min="15625" max="15625" width="14.85546875" style="545" bestFit="1" customWidth="1"/>
    <col min="15626" max="15626" width="21.5703125" style="545" customWidth="1"/>
    <col min="15627" max="15627" width="19.5703125" style="545" customWidth="1"/>
    <col min="15628" max="15628" width="15" style="545" customWidth="1"/>
    <col min="15629" max="15629" width="25.42578125" style="545" customWidth="1"/>
    <col min="15630" max="15871" width="12.5703125" style="545"/>
    <col min="15872" max="15872" width="67.7109375" style="545" customWidth="1"/>
    <col min="15873" max="15873" width="19.5703125" style="545" customWidth="1"/>
    <col min="15874" max="15874" width="2.5703125" style="545" customWidth="1"/>
    <col min="15875" max="15875" width="20.7109375" style="545" customWidth="1"/>
    <col min="15876" max="15876" width="21.5703125" style="545" customWidth="1"/>
    <col min="15877" max="15878" width="20.85546875" style="545" customWidth="1"/>
    <col min="15879" max="15879" width="4.7109375" style="545" customWidth="1"/>
    <col min="15880" max="15880" width="6.5703125" style="545" customWidth="1"/>
    <col min="15881" max="15881" width="14.85546875" style="545" bestFit="1" customWidth="1"/>
    <col min="15882" max="15882" width="21.5703125" style="545" customWidth="1"/>
    <col min="15883" max="15883" width="19.5703125" style="545" customWidth="1"/>
    <col min="15884" max="15884" width="15" style="545" customWidth="1"/>
    <col min="15885" max="15885" width="25.42578125" style="545" customWidth="1"/>
    <col min="15886" max="16127" width="12.5703125" style="545"/>
    <col min="16128" max="16128" width="67.7109375" style="545" customWidth="1"/>
    <col min="16129" max="16129" width="19.5703125" style="545" customWidth="1"/>
    <col min="16130" max="16130" width="2.5703125" style="545" customWidth="1"/>
    <col min="16131" max="16131" width="20.7109375" style="545" customWidth="1"/>
    <col min="16132" max="16132" width="21.5703125" style="545" customWidth="1"/>
    <col min="16133" max="16134" width="20.85546875" style="545" customWidth="1"/>
    <col min="16135" max="16135" width="4.7109375" style="545" customWidth="1"/>
    <col min="16136" max="16136" width="6.5703125" style="545" customWidth="1"/>
    <col min="16137" max="16137" width="14.85546875" style="545" bestFit="1" customWidth="1"/>
    <col min="16138" max="16138" width="21.5703125" style="545" customWidth="1"/>
    <col min="16139" max="16139" width="19.5703125" style="545" customWidth="1"/>
    <col min="16140" max="16140" width="15" style="545" customWidth="1"/>
    <col min="16141" max="16141" width="25.42578125" style="545" customWidth="1"/>
    <col min="16142" max="16384" width="12.5703125" style="545"/>
  </cols>
  <sheetData>
    <row r="1" spans="1:65" ht="16.5" customHeight="1">
      <c r="A1" s="542" t="s">
        <v>612</v>
      </c>
      <c r="B1" s="543"/>
      <c r="C1" s="543"/>
      <c r="D1" s="543"/>
      <c r="E1" s="543"/>
      <c r="F1" s="544"/>
      <c r="G1" s="544"/>
    </row>
    <row r="2" spans="1:65" ht="25.5" customHeight="1">
      <c r="A2" s="546" t="s">
        <v>613</v>
      </c>
      <c r="B2" s="547"/>
      <c r="C2" s="547"/>
      <c r="D2" s="547"/>
      <c r="E2" s="547"/>
      <c r="F2" s="548"/>
      <c r="G2" s="548"/>
    </row>
    <row r="3" spans="1:65" ht="21" customHeight="1">
      <c r="A3" s="546"/>
      <c r="B3" s="547"/>
      <c r="C3" s="547"/>
      <c r="D3" s="547"/>
      <c r="E3" s="547"/>
      <c r="F3" s="548"/>
      <c r="G3" s="549" t="s">
        <v>2</v>
      </c>
    </row>
    <row r="4" spans="1:65" ht="16.5" customHeight="1">
      <c r="A4" s="550"/>
      <c r="B4" s="1642" t="s">
        <v>586</v>
      </c>
      <c r="C4" s="1643"/>
      <c r="D4" s="1643"/>
      <c r="E4" s="1644"/>
      <c r="F4" s="1645" t="s">
        <v>587</v>
      </c>
      <c r="G4" s="1646"/>
    </row>
    <row r="5" spans="1:65" ht="15" customHeight="1">
      <c r="A5" s="551"/>
      <c r="B5" s="1639" t="s">
        <v>787</v>
      </c>
      <c r="C5" s="1640"/>
      <c r="D5" s="1640"/>
      <c r="E5" s="1641"/>
      <c r="F5" s="1639" t="s">
        <v>787</v>
      </c>
      <c r="G5" s="1641"/>
      <c r="H5" s="552" t="s">
        <v>4</v>
      </c>
    </row>
    <row r="6" spans="1:65" ht="15.75">
      <c r="A6" s="553" t="s">
        <v>3</v>
      </c>
      <c r="B6" s="554"/>
      <c r="C6" s="555"/>
      <c r="D6" s="556" t="s">
        <v>588</v>
      </c>
      <c r="E6" s="557"/>
      <c r="F6" s="558" t="s">
        <v>4</v>
      </c>
      <c r="G6" s="559" t="s">
        <v>4</v>
      </c>
      <c r="H6" s="552"/>
    </row>
    <row r="7" spans="1:65" ht="14.25" customHeight="1">
      <c r="A7" s="560"/>
      <c r="B7" s="561"/>
      <c r="C7" s="562"/>
      <c r="D7" s="563"/>
      <c r="E7" s="564" t="s">
        <v>588</v>
      </c>
      <c r="F7" s="565" t="s">
        <v>589</v>
      </c>
      <c r="G7" s="559" t="s">
        <v>590</v>
      </c>
      <c r="H7" s="566"/>
    </row>
    <row r="8" spans="1:65" ht="14.25" customHeight="1">
      <c r="A8" s="567"/>
      <c r="B8" s="562" t="s">
        <v>591</v>
      </c>
      <c r="C8" s="562"/>
      <c r="D8" s="553" t="s">
        <v>592</v>
      </c>
      <c r="E8" s="568" t="s">
        <v>593</v>
      </c>
      <c r="F8" s="565" t="s">
        <v>594</v>
      </c>
      <c r="G8" s="559" t="s">
        <v>595</v>
      </c>
      <c r="H8" s="566"/>
    </row>
    <row r="9" spans="1:65" ht="14.25" customHeight="1">
      <c r="A9" s="569"/>
      <c r="B9" s="570"/>
      <c r="C9" s="571"/>
      <c r="D9" s="572"/>
      <c r="E9" s="568" t="s">
        <v>596</v>
      </c>
      <c r="F9" s="573" t="s">
        <v>597</v>
      </c>
      <c r="G9" s="574"/>
      <c r="H9" s="575" t="s">
        <v>4</v>
      </c>
    </row>
    <row r="10" spans="1:65" ht="9.9499999999999993" customHeight="1">
      <c r="A10" s="576" t="s">
        <v>455</v>
      </c>
      <c r="B10" s="577">
        <v>2</v>
      </c>
      <c r="C10" s="578"/>
      <c r="D10" s="579">
        <v>3</v>
      </c>
      <c r="E10" s="579">
        <v>4</v>
      </c>
      <c r="F10" s="580">
        <v>5</v>
      </c>
      <c r="G10" s="581">
        <v>6</v>
      </c>
      <c r="H10" s="575" t="s">
        <v>4</v>
      </c>
    </row>
    <row r="11" spans="1:65" ht="12.75" customHeight="1">
      <c r="A11" s="582" t="s">
        <v>4</v>
      </c>
      <c r="B11" s="950" t="s">
        <v>4</v>
      </c>
      <c r="C11" s="950"/>
      <c r="D11" s="951" t="s">
        <v>124</v>
      </c>
      <c r="E11" s="952"/>
      <c r="F11" s="953" t="s">
        <v>4</v>
      </c>
      <c r="G11" s="954" t="s">
        <v>124</v>
      </c>
      <c r="H11" s="575" t="s">
        <v>4</v>
      </c>
    </row>
    <row r="12" spans="1:65" ht="16.5" customHeight="1">
      <c r="A12" s="582" t="s">
        <v>614</v>
      </c>
      <c r="B12" s="1032">
        <v>3403778907.79</v>
      </c>
      <c r="C12" s="1032"/>
      <c r="D12" s="1033">
        <v>764475968.43000007</v>
      </c>
      <c r="E12" s="1033">
        <v>762281109.3900001</v>
      </c>
      <c r="F12" s="1032">
        <v>671209729.37</v>
      </c>
      <c r="G12" s="1033">
        <v>93266239.060000002</v>
      </c>
      <c r="H12" s="575" t="s">
        <v>4</v>
      </c>
    </row>
    <row r="13" spans="1:65" s="583" customFormat="1" ht="21.75" customHeight="1">
      <c r="A13" s="955" t="s">
        <v>240</v>
      </c>
      <c r="B13" s="1005">
        <v>3490452.64</v>
      </c>
      <c r="C13" s="1005"/>
      <c r="D13" s="1034">
        <v>0</v>
      </c>
      <c r="E13" s="1034">
        <v>0</v>
      </c>
      <c r="F13" s="1035">
        <v>0</v>
      </c>
      <c r="G13" s="1006">
        <v>0</v>
      </c>
      <c r="H13" s="575" t="s">
        <v>4</v>
      </c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45"/>
      <c r="AA13" s="545"/>
      <c r="AB13" s="545"/>
      <c r="AC13" s="545"/>
      <c r="AD13" s="545"/>
      <c r="AE13" s="545"/>
      <c r="AF13" s="545"/>
      <c r="AG13" s="545"/>
      <c r="AH13" s="545"/>
      <c r="AI13" s="545"/>
      <c r="AJ13" s="545"/>
      <c r="AK13" s="545"/>
      <c r="AL13" s="545"/>
      <c r="AM13" s="545"/>
      <c r="AN13" s="545"/>
      <c r="AO13" s="545"/>
      <c r="AP13" s="545"/>
      <c r="AQ13" s="545"/>
      <c r="AR13" s="545"/>
      <c r="AS13" s="545"/>
      <c r="AT13" s="545"/>
      <c r="AU13" s="545"/>
      <c r="AV13" s="545"/>
      <c r="AW13" s="545"/>
      <c r="AX13" s="545"/>
      <c r="AY13" s="545"/>
      <c r="AZ13" s="545"/>
      <c r="BA13" s="545"/>
      <c r="BB13" s="545"/>
      <c r="BC13" s="545"/>
      <c r="BD13" s="545"/>
      <c r="BE13" s="545"/>
      <c r="BF13" s="545"/>
      <c r="BG13" s="545"/>
      <c r="BH13" s="545"/>
      <c r="BI13" s="545"/>
      <c r="BJ13" s="545"/>
      <c r="BK13" s="545"/>
      <c r="BL13" s="545"/>
      <c r="BM13" s="545"/>
    </row>
    <row r="14" spans="1:65" s="583" customFormat="1" ht="21.75" customHeight="1">
      <c r="A14" s="955" t="s">
        <v>241</v>
      </c>
      <c r="B14" s="1005">
        <v>16455625.889999999</v>
      </c>
      <c r="C14" s="1005"/>
      <c r="D14" s="1034">
        <v>0</v>
      </c>
      <c r="E14" s="1034">
        <v>0</v>
      </c>
      <c r="F14" s="1035">
        <v>0</v>
      </c>
      <c r="G14" s="1006">
        <v>0</v>
      </c>
      <c r="H14" s="575" t="s">
        <v>4</v>
      </c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545"/>
      <c r="AA14" s="545"/>
      <c r="AB14" s="545"/>
      <c r="AC14" s="545"/>
      <c r="AD14" s="545"/>
      <c r="AE14" s="545"/>
      <c r="AF14" s="545"/>
      <c r="AG14" s="545"/>
      <c r="AH14" s="545"/>
      <c r="AI14" s="545"/>
      <c r="AJ14" s="545"/>
      <c r="AK14" s="545"/>
      <c r="AL14" s="545"/>
      <c r="AM14" s="545"/>
      <c r="AN14" s="545"/>
      <c r="AO14" s="545"/>
      <c r="AP14" s="545"/>
      <c r="AQ14" s="545"/>
      <c r="AR14" s="545"/>
      <c r="AS14" s="545"/>
      <c r="AT14" s="545"/>
      <c r="AU14" s="545"/>
      <c r="AV14" s="545"/>
      <c r="AW14" s="545"/>
      <c r="AX14" s="545"/>
      <c r="AY14" s="545"/>
      <c r="AZ14" s="545"/>
      <c r="BA14" s="545"/>
      <c r="BB14" s="545"/>
      <c r="BC14" s="545"/>
      <c r="BD14" s="545"/>
      <c r="BE14" s="545"/>
      <c r="BF14" s="545"/>
      <c r="BG14" s="545"/>
      <c r="BH14" s="545"/>
      <c r="BI14" s="545"/>
      <c r="BJ14" s="545"/>
      <c r="BK14" s="545"/>
      <c r="BL14" s="545"/>
      <c r="BM14" s="545"/>
    </row>
    <row r="15" spans="1:65" s="583" customFormat="1" ht="21.75" customHeight="1">
      <c r="A15" s="955" t="s">
        <v>242</v>
      </c>
      <c r="B15" s="1005">
        <v>4512697.6100000003</v>
      </c>
      <c r="C15" s="1005"/>
      <c r="D15" s="1034">
        <v>0</v>
      </c>
      <c r="E15" s="1034">
        <v>0</v>
      </c>
      <c r="F15" s="1035">
        <v>0</v>
      </c>
      <c r="G15" s="1006">
        <v>0</v>
      </c>
      <c r="H15" s="575" t="s">
        <v>4</v>
      </c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45"/>
      <c r="AA15" s="545"/>
      <c r="AB15" s="545"/>
      <c r="AC15" s="545"/>
      <c r="AD15" s="545"/>
      <c r="AE15" s="545"/>
      <c r="AF15" s="545"/>
      <c r="AG15" s="545"/>
      <c r="AH15" s="545"/>
      <c r="AI15" s="545"/>
      <c r="AJ15" s="545"/>
      <c r="AK15" s="545"/>
      <c r="AL15" s="545"/>
      <c r="AM15" s="545"/>
      <c r="AN15" s="545"/>
      <c r="AO15" s="545"/>
      <c r="AP15" s="545"/>
      <c r="AQ15" s="545"/>
      <c r="AR15" s="545"/>
      <c r="AS15" s="545"/>
      <c r="AT15" s="545"/>
      <c r="AU15" s="545"/>
      <c r="AV15" s="545"/>
      <c r="AW15" s="545"/>
      <c r="AX15" s="545"/>
      <c r="AY15" s="545"/>
      <c r="AZ15" s="545"/>
      <c r="BA15" s="545"/>
      <c r="BB15" s="545"/>
      <c r="BC15" s="545"/>
      <c r="BD15" s="545"/>
      <c r="BE15" s="545"/>
      <c r="BF15" s="545"/>
      <c r="BG15" s="545"/>
      <c r="BH15" s="545"/>
      <c r="BI15" s="545"/>
      <c r="BJ15" s="545"/>
      <c r="BK15" s="545"/>
      <c r="BL15" s="545"/>
      <c r="BM15" s="545"/>
    </row>
    <row r="16" spans="1:65" s="583" customFormat="1" ht="21.75" customHeight="1">
      <c r="A16" s="955" t="s">
        <v>243</v>
      </c>
      <c r="B16" s="1005">
        <v>262857.39</v>
      </c>
      <c r="C16" s="1005"/>
      <c r="D16" s="1034">
        <v>0</v>
      </c>
      <c r="E16" s="1034">
        <v>0</v>
      </c>
      <c r="F16" s="1035">
        <v>0</v>
      </c>
      <c r="G16" s="1006">
        <v>0</v>
      </c>
      <c r="H16" s="575" t="s">
        <v>4</v>
      </c>
      <c r="I16" s="545"/>
      <c r="J16" s="545"/>
      <c r="K16" s="545"/>
      <c r="L16" s="545"/>
      <c r="M16" s="545"/>
      <c r="N16" s="545"/>
      <c r="O16" s="545"/>
      <c r="P16" s="545"/>
      <c r="Q16" s="545"/>
      <c r="R16" s="545"/>
      <c r="S16" s="545"/>
      <c r="T16" s="545"/>
      <c r="U16" s="545"/>
      <c r="V16" s="545"/>
      <c r="W16" s="545"/>
      <c r="X16" s="545"/>
      <c r="Y16" s="545"/>
      <c r="Z16" s="545"/>
      <c r="AA16" s="545"/>
      <c r="AB16" s="545"/>
      <c r="AC16" s="545"/>
      <c r="AD16" s="545"/>
      <c r="AE16" s="545"/>
      <c r="AF16" s="545"/>
      <c r="AG16" s="545"/>
      <c r="AH16" s="545"/>
      <c r="AI16" s="545"/>
      <c r="AJ16" s="545"/>
      <c r="AK16" s="545"/>
      <c r="AL16" s="545"/>
      <c r="AM16" s="545"/>
      <c r="AN16" s="545"/>
      <c r="AO16" s="545"/>
      <c r="AP16" s="545"/>
      <c r="AQ16" s="545"/>
      <c r="AR16" s="545"/>
      <c r="AS16" s="545"/>
      <c r="AT16" s="545"/>
      <c r="AU16" s="545"/>
      <c r="AV16" s="545"/>
      <c r="AW16" s="545"/>
      <c r="AX16" s="545"/>
      <c r="AY16" s="545"/>
      <c r="AZ16" s="545"/>
      <c r="BA16" s="545"/>
      <c r="BB16" s="545"/>
      <c r="BC16" s="545"/>
      <c r="BD16" s="545"/>
      <c r="BE16" s="545"/>
      <c r="BF16" s="545"/>
      <c r="BG16" s="545"/>
      <c r="BH16" s="545"/>
      <c r="BI16" s="545"/>
      <c r="BJ16" s="545"/>
      <c r="BK16" s="545"/>
      <c r="BL16" s="545"/>
      <c r="BM16" s="545"/>
    </row>
    <row r="17" spans="1:72" s="583" customFormat="1" ht="21.75" customHeight="1">
      <c r="A17" s="955" t="s">
        <v>244</v>
      </c>
      <c r="B17" s="1005">
        <v>8706807.6700000018</v>
      </c>
      <c r="C17" s="1005"/>
      <c r="D17" s="1034">
        <v>0</v>
      </c>
      <c r="E17" s="1034">
        <v>0</v>
      </c>
      <c r="F17" s="1035">
        <v>0</v>
      </c>
      <c r="G17" s="1006">
        <v>0</v>
      </c>
      <c r="H17" s="575" t="s">
        <v>4</v>
      </c>
      <c r="I17" s="545"/>
      <c r="J17" s="545"/>
      <c r="K17" s="545"/>
      <c r="L17" s="545"/>
      <c r="M17" s="545"/>
      <c r="N17" s="545"/>
      <c r="O17" s="545"/>
      <c r="P17" s="545"/>
      <c r="Q17" s="545"/>
      <c r="R17" s="545"/>
      <c r="S17" s="545"/>
      <c r="T17" s="545"/>
      <c r="U17" s="545"/>
      <c r="V17" s="545"/>
      <c r="W17" s="545"/>
      <c r="X17" s="545"/>
      <c r="Y17" s="545"/>
      <c r="Z17" s="545"/>
      <c r="AA17" s="545"/>
      <c r="AB17" s="545"/>
      <c r="AC17" s="545"/>
      <c r="AD17" s="545"/>
      <c r="AE17" s="545"/>
      <c r="AF17" s="545"/>
      <c r="AG17" s="545"/>
      <c r="AH17" s="545"/>
      <c r="AI17" s="545"/>
      <c r="AJ17" s="545"/>
      <c r="AK17" s="545"/>
      <c r="AL17" s="545"/>
      <c r="AM17" s="545"/>
      <c r="AN17" s="545"/>
      <c r="AO17" s="545"/>
      <c r="AP17" s="545"/>
      <c r="AQ17" s="545"/>
      <c r="AR17" s="545"/>
      <c r="AS17" s="545"/>
      <c r="AT17" s="545"/>
      <c r="AU17" s="545"/>
      <c r="AV17" s="545"/>
      <c r="AW17" s="545"/>
      <c r="AX17" s="545"/>
      <c r="AY17" s="545"/>
      <c r="AZ17" s="545"/>
      <c r="BA17" s="545"/>
      <c r="BB17" s="545"/>
      <c r="BC17" s="545"/>
      <c r="BD17" s="545"/>
      <c r="BE17" s="545"/>
      <c r="BF17" s="545"/>
      <c r="BG17" s="545"/>
      <c r="BH17" s="545"/>
      <c r="BI17" s="545"/>
      <c r="BJ17" s="545"/>
      <c r="BK17" s="545"/>
      <c r="BL17" s="545"/>
      <c r="BM17" s="545"/>
    </row>
    <row r="18" spans="1:72" s="583" customFormat="1" ht="21.75" customHeight="1">
      <c r="A18" s="955" t="s">
        <v>245</v>
      </c>
      <c r="B18" s="1005">
        <v>42261.02</v>
      </c>
      <c r="C18" s="1005"/>
      <c r="D18" s="1034">
        <v>0</v>
      </c>
      <c r="E18" s="1034">
        <v>0</v>
      </c>
      <c r="F18" s="1035">
        <v>0</v>
      </c>
      <c r="G18" s="1006">
        <v>0</v>
      </c>
      <c r="H18" s="575" t="s">
        <v>4</v>
      </c>
      <c r="I18" s="545"/>
      <c r="J18" s="545"/>
      <c r="K18" s="545"/>
      <c r="L18" s="545"/>
      <c r="M18" s="545"/>
      <c r="N18" s="545"/>
      <c r="O18" s="545"/>
      <c r="P18" s="545"/>
      <c r="Q18" s="545"/>
      <c r="R18" s="545"/>
      <c r="S18" s="545"/>
      <c r="T18" s="545"/>
      <c r="U18" s="545"/>
      <c r="V18" s="545"/>
      <c r="W18" s="545"/>
      <c r="X18" s="545"/>
      <c r="Y18" s="545"/>
      <c r="Z18" s="545"/>
      <c r="AA18" s="545"/>
      <c r="AB18" s="545"/>
      <c r="AC18" s="545"/>
      <c r="AD18" s="545"/>
      <c r="AE18" s="545"/>
      <c r="AF18" s="545"/>
      <c r="AG18" s="545"/>
      <c r="AH18" s="545"/>
      <c r="AI18" s="545"/>
      <c r="AJ18" s="545"/>
      <c r="AK18" s="545"/>
      <c r="AL18" s="545"/>
      <c r="AM18" s="545"/>
      <c r="AN18" s="545"/>
      <c r="AO18" s="545"/>
      <c r="AP18" s="545"/>
      <c r="AQ18" s="545"/>
      <c r="AR18" s="545"/>
      <c r="AS18" s="545"/>
      <c r="AT18" s="545"/>
      <c r="AU18" s="545"/>
      <c r="AV18" s="545"/>
      <c r="AW18" s="545"/>
      <c r="AX18" s="545"/>
      <c r="AY18" s="545"/>
      <c r="AZ18" s="545"/>
      <c r="BA18" s="545"/>
      <c r="BB18" s="545"/>
      <c r="BC18" s="545"/>
      <c r="BD18" s="545"/>
      <c r="BE18" s="545"/>
      <c r="BF18" s="545"/>
      <c r="BG18" s="545"/>
      <c r="BH18" s="545"/>
      <c r="BI18" s="545"/>
      <c r="BJ18" s="545"/>
      <c r="BK18" s="545"/>
      <c r="BL18" s="545"/>
      <c r="BM18" s="545"/>
    </row>
    <row r="19" spans="1:72" s="583" customFormat="1" ht="21.75" customHeight="1">
      <c r="A19" s="955" t="s">
        <v>246</v>
      </c>
      <c r="B19" s="1005">
        <v>2512777.1</v>
      </c>
      <c r="C19" s="1005"/>
      <c r="D19" s="1034">
        <v>0</v>
      </c>
      <c r="E19" s="1034">
        <v>0</v>
      </c>
      <c r="F19" s="1035">
        <v>0</v>
      </c>
      <c r="G19" s="1006">
        <v>0</v>
      </c>
      <c r="H19" s="575" t="s">
        <v>4</v>
      </c>
      <c r="I19" s="545"/>
      <c r="J19" s="545"/>
      <c r="K19" s="545"/>
      <c r="L19" s="545"/>
      <c r="M19" s="545"/>
      <c r="N19" s="545"/>
      <c r="O19" s="545"/>
      <c r="P19" s="545"/>
      <c r="Q19" s="545"/>
      <c r="R19" s="545"/>
      <c r="S19" s="545"/>
      <c r="T19" s="545"/>
      <c r="U19" s="545"/>
      <c r="V19" s="545"/>
      <c r="W19" s="545"/>
      <c r="X19" s="545"/>
      <c r="Y19" s="545"/>
      <c r="Z19" s="545"/>
      <c r="AA19" s="545"/>
      <c r="AB19" s="545"/>
      <c r="AC19" s="545"/>
      <c r="AD19" s="545"/>
      <c r="AE19" s="545"/>
      <c r="AF19" s="545"/>
      <c r="AG19" s="545"/>
      <c r="AH19" s="545"/>
      <c r="AI19" s="545"/>
      <c r="AJ19" s="545"/>
      <c r="AK19" s="545"/>
      <c r="AL19" s="545"/>
      <c r="AM19" s="545"/>
      <c r="AN19" s="545"/>
      <c r="AO19" s="545"/>
      <c r="AP19" s="545"/>
      <c r="AQ19" s="545"/>
      <c r="AR19" s="545"/>
      <c r="AS19" s="545"/>
      <c r="AT19" s="545"/>
      <c r="AU19" s="545"/>
      <c r="AV19" s="545"/>
      <c r="AW19" s="545"/>
      <c r="AX19" s="545"/>
      <c r="AY19" s="545"/>
      <c r="AZ19" s="545"/>
      <c r="BA19" s="545"/>
      <c r="BB19" s="545"/>
      <c r="BC19" s="545"/>
      <c r="BD19" s="545"/>
      <c r="BE19" s="545"/>
      <c r="BF19" s="545"/>
      <c r="BG19" s="545"/>
      <c r="BH19" s="545"/>
      <c r="BI19" s="545"/>
      <c r="BJ19" s="545"/>
      <c r="BK19" s="545"/>
      <c r="BL19" s="545"/>
      <c r="BM19" s="545"/>
    </row>
    <row r="20" spans="1:72" s="583" customFormat="1" ht="21.75" customHeight="1">
      <c r="A20" s="955" t="s">
        <v>247</v>
      </c>
      <c r="B20" s="1005">
        <v>1530300.02</v>
      </c>
      <c r="C20" s="1005"/>
      <c r="D20" s="1034">
        <v>0</v>
      </c>
      <c r="E20" s="1034">
        <v>0</v>
      </c>
      <c r="F20" s="1035">
        <v>0</v>
      </c>
      <c r="G20" s="1006">
        <v>0</v>
      </c>
      <c r="H20" s="575" t="s">
        <v>4</v>
      </c>
      <c r="I20" s="545"/>
      <c r="J20" s="545"/>
      <c r="K20" s="545"/>
      <c r="L20" s="545"/>
      <c r="M20" s="545"/>
      <c r="N20" s="545"/>
      <c r="O20" s="545"/>
      <c r="P20" s="545"/>
      <c r="Q20" s="545"/>
      <c r="R20" s="545"/>
      <c r="S20" s="545"/>
      <c r="T20" s="545"/>
      <c r="U20" s="545"/>
      <c r="V20" s="545"/>
      <c r="W20" s="545"/>
      <c r="X20" s="545"/>
      <c r="Y20" s="545"/>
      <c r="Z20" s="545"/>
      <c r="AA20" s="545"/>
      <c r="AB20" s="545"/>
      <c r="AC20" s="545"/>
      <c r="AD20" s="545"/>
      <c r="AE20" s="545"/>
      <c r="AF20" s="545"/>
      <c r="AG20" s="545"/>
      <c r="AH20" s="545"/>
      <c r="AI20" s="545"/>
      <c r="AJ20" s="545"/>
      <c r="AK20" s="545"/>
      <c r="AL20" s="545"/>
      <c r="AM20" s="545"/>
      <c r="AN20" s="545"/>
      <c r="AO20" s="545"/>
      <c r="AP20" s="545"/>
      <c r="AQ20" s="545"/>
      <c r="AR20" s="545"/>
      <c r="AS20" s="545"/>
      <c r="AT20" s="545"/>
      <c r="AU20" s="545"/>
      <c r="AV20" s="545"/>
      <c r="AW20" s="545"/>
      <c r="AX20" s="545"/>
      <c r="AY20" s="545"/>
      <c r="AZ20" s="545"/>
      <c r="BA20" s="545"/>
      <c r="BB20" s="545"/>
      <c r="BC20" s="545"/>
      <c r="BD20" s="545"/>
      <c r="BE20" s="545"/>
      <c r="BF20" s="545"/>
      <c r="BG20" s="545"/>
      <c r="BH20" s="545"/>
      <c r="BI20" s="545"/>
      <c r="BJ20" s="545"/>
      <c r="BK20" s="545"/>
      <c r="BL20" s="545"/>
      <c r="BM20" s="545"/>
    </row>
    <row r="21" spans="1:72" s="583" customFormat="1" ht="21.75" customHeight="1">
      <c r="A21" s="955" t="s">
        <v>615</v>
      </c>
      <c r="B21" s="1005">
        <v>67376.210000000006</v>
      </c>
      <c r="C21" s="1005"/>
      <c r="D21" s="1034">
        <v>0</v>
      </c>
      <c r="E21" s="1034">
        <v>0</v>
      </c>
      <c r="F21" s="1035">
        <v>0</v>
      </c>
      <c r="G21" s="1006">
        <v>0</v>
      </c>
      <c r="H21" s="575" t="s">
        <v>4</v>
      </c>
      <c r="I21" s="545"/>
      <c r="J21" s="545"/>
      <c r="K21" s="545"/>
      <c r="L21" s="545"/>
      <c r="M21" s="545"/>
      <c r="N21" s="545"/>
      <c r="O21" s="545"/>
      <c r="P21" s="545"/>
      <c r="Q21" s="545"/>
      <c r="R21" s="545"/>
      <c r="S21" s="545"/>
      <c r="T21" s="545"/>
      <c r="U21" s="545"/>
      <c r="V21" s="545"/>
      <c r="W21" s="545"/>
      <c r="X21" s="545"/>
      <c r="Y21" s="545"/>
      <c r="Z21" s="545"/>
      <c r="AA21" s="545"/>
      <c r="AB21" s="545"/>
      <c r="AC21" s="545"/>
      <c r="AD21" s="545"/>
      <c r="AE21" s="545"/>
      <c r="AF21" s="545"/>
      <c r="AG21" s="545"/>
      <c r="AH21" s="545"/>
      <c r="AI21" s="545"/>
      <c r="AJ21" s="545"/>
      <c r="AK21" s="545"/>
      <c r="AL21" s="545"/>
      <c r="AM21" s="545"/>
      <c r="AN21" s="545"/>
      <c r="AO21" s="545"/>
      <c r="AP21" s="545"/>
      <c r="AQ21" s="545"/>
      <c r="AR21" s="545"/>
      <c r="AS21" s="545"/>
      <c r="AT21" s="545"/>
      <c r="AU21" s="545"/>
      <c r="AV21" s="545"/>
      <c r="AW21" s="545"/>
      <c r="AX21" s="545"/>
      <c r="AY21" s="545"/>
      <c r="AZ21" s="545"/>
      <c r="BA21" s="545"/>
      <c r="BB21" s="545"/>
      <c r="BC21" s="545"/>
      <c r="BD21" s="545"/>
      <c r="BE21" s="545"/>
      <c r="BF21" s="545"/>
      <c r="BG21" s="545"/>
      <c r="BH21" s="545"/>
      <c r="BI21" s="545"/>
      <c r="BJ21" s="545"/>
      <c r="BK21" s="545"/>
      <c r="BL21" s="545"/>
      <c r="BM21" s="545"/>
    </row>
    <row r="22" spans="1:72" s="583" customFormat="1" ht="21.75" customHeight="1">
      <c r="A22" s="955" t="s">
        <v>751</v>
      </c>
      <c r="B22" s="1005">
        <v>94945.260000000009</v>
      </c>
      <c r="C22" s="1005"/>
      <c r="D22" s="1034">
        <v>0</v>
      </c>
      <c r="E22" s="1034">
        <v>0</v>
      </c>
      <c r="F22" s="1035">
        <v>0</v>
      </c>
      <c r="G22" s="1006">
        <v>0</v>
      </c>
      <c r="H22" s="575" t="s">
        <v>4</v>
      </c>
      <c r="I22" s="545"/>
      <c r="J22" s="545"/>
      <c r="K22" s="545"/>
      <c r="L22" s="545"/>
      <c r="M22" s="545"/>
      <c r="N22" s="545"/>
      <c r="O22" s="545"/>
      <c r="P22" s="545"/>
      <c r="Q22" s="545"/>
      <c r="R22" s="545"/>
      <c r="S22" s="545"/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545"/>
      <c r="AF22" s="545"/>
      <c r="AG22" s="545"/>
      <c r="AH22" s="545"/>
      <c r="AI22" s="545"/>
      <c r="AJ22" s="545"/>
      <c r="AK22" s="545"/>
      <c r="AL22" s="545"/>
      <c r="AM22" s="545"/>
      <c r="AN22" s="545"/>
      <c r="AO22" s="545"/>
      <c r="AP22" s="545"/>
      <c r="AQ22" s="545"/>
      <c r="AR22" s="545"/>
      <c r="AS22" s="545"/>
      <c r="AT22" s="545"/>
      <c r="AU22" s="545"/>
      <c r="AV22" s="545"/>
      <c r="AW22" s="545"/>
      <c r="AX22" s="545"/>
      <c r="AY22" s="545"/>
      <c r="AZ22" s="545"/>
      <c r="BA22" s="545"/>
      <c r="BB22" s="545"/>
      <c r="BC22" s="545"/>
      <c r="BD22" s="545"/>
      <c r="BE22" s="545"/>
      <c r="BF22" s="545"/>
      <c r="BG22" s="545"/>
      <c r="BH22" s="545"/>
      <c r="BI22" s="545"/>
      <c r="BJ22" s="545"/>
      <c r="BK22" s="545"/>
      <c r="BL22" s="545"/>
      <c r="BM22" s="545"/>
    </row>
    <row r="23" spans="1:72" ht="21.75" customHeight="1">
      <c r="A23" s="955" t="s">
        <v>249</v>
      </c>
      <c r="B23" s="1005">
        <v>2401835.25</v>
      </c>
      <c r="C23" s="1005"/>
      <c r="D23" s="1034">
        <v>0</v>
      </c>
      <c r="E23" s="1034">
        <v>0</v>
      </c>
      <c r="F23" s="1035">
        <v>0</v>
      </c>
      <c r="G23" s="1006">
        <v>0</v>
      </c>
      <c r="H23" s="575" t="s">
        <v>4</v>
      </c>
    </row>
    <row r="24" spans="1:72" s="583" customFormat="1" ht="21.75" customHeight="1">
      <c r="A24" s="955" t="s">
        <v>250</v>
      </c>
      <c r="B24" s="1005">
        <v>3137699.89</v>
      </c>
      <c r="C24" s="1005"/>
      <c r="D24" s="1034">
        <v>0</v>
      </c>
      <c r="E24" s="1034">
        <v>0</v>
      </c>
      <c r="F24" s="1035">
        <v>0</v>
      </c>
      <c r="G24" s="1006">
        <v>0</v>
      </c>
      <c r="H24" s="575" t="s">
        <v>4</v>
      </c>
      <c r="I24" s="545"/>
      <c r="J24" s="545"/>
      <c r="K24" s="545"/>
      <c r="L24" s="545"/>
      <c r="M24" s="545"/>
      <c r="N24" s="545"/>
      <c r="O24" s="545"/>
      <c r="P24" s="545"/>
      <c r="Q24" s="545"/>
      <c r="R24" s="545"/>
      <c r="S24" s="545"/>
      <c r="T24" s="545"/>
      <c r="U24" s="545"/>
      <c r="V24" s="545"/>
      <c r="W24" s="545"/>
      <c r="X24" s="545"/>
      <c r="Y24" s="545"/>
      <c r="Z24" s="545"/>
      <c r="AA24" s="545"/>
      <c r="AB24" s="545"/>
      <c r="AC24" s="545"/>
      <c r="AD24" s="545"/>
      <c r="AE24" s="545"/>
      <c r="AF24" s="545"/>
      <c r="AG24" s="545"/>
      <c r="AH24" s="545"/>
      <c r="AI24" s="545"/>
      <c r="AJ24" s="545"/>
      <c r="AK24" s="545"/>
      <c r="AL24" s="545"/>
      <c r="AM24" s="545"/>
      <c r="AN24" s="545"/>
      <c r="AO24" s="545"/>
      <c r="AP24" s="545"/>
      <c r="AQ24" s="545"/>
      <c r="AR24" s="545"/>
      <c r="AS24" s="545"/>
      <c r="AT24" s="545"/>
      <c r="AU24" s="545"/>
      <c r="AV24" s="545"/>
      <c r="AW24" s="545"/>
      <c r="AX24" s="545"/>
      <c r="AY24" s="545"/>
      <c r="AZ24" s="545"/>
      <c r="BA24" s="545"/>
      <c r="BB24" s="545"/>
      <c r="BC24" s="545"/>
      <c r="BD24" s="545"/>
      <c r="BE24" s="545"/>
      <c r="BF24" s="545"/>
      <c r="BG24" s="545"/>
      <c r="BH24" s="545"/>
      <c r="BI24" s="545"/>
      <c r="BJ24" s="545"/>
      <c r="BK24" s="545"/>
      <c r="BL24" s="545"/>
      <c r="BM24" s="545"/>
    </row>
    <row r="25" spans="1:72" s="585" customFormat="1" ht="31.5" customHeight="1">
      <c r="A25" s="584" t="s">
        <v>616</v>
      </c>
      <c r="B25" s="1005">
        <v>8176901.6100000003</v>
      </c>
      <c r="C25" s="1004"/>
      <c r="D25" s="1034">
        <v>0</v>
      </c>
      <c r="E25" s="1034">
        <v>0</v>
      </c>
      <c r="F25" s="1036">
        <v>0</v>
      </c>
      <c r="G25" s="1006">
        <v>0</v>
      </c>
      <c r="H25" s="575" t="s">
        <v>4</v>
      </c>
      <c r="I25" s="545"/>
      <c r="J25" s="545"/>
      <c r="K25" s="545"/>
      <c r="L25" s="545"/>
      <c r="M25" s="545"/>
      <c r="N25" s="545"/>
      <c r="O25" s="545"/>
      <c r="P25" s="545"/>
      <c r="Q25" s="545"/>
      <c r="R25" s="545"/>
      <c r="S25" s="545"/>
      <c r="T25" s="545"/>
      <c r="U25" s="545"/>
      <c r="V25" s="545"/>
      <c r="W25" s="545"/>
      <c r="X25" s="545"/>
      <c r="Y25" s="545"/>
      <c r="Z25" s="545"/>
      <c r="AA25" s="545"/>
      <c r="AB25" s="545"/>
      <c r="AC25" s="545"/>
      <c r="AD25" s="545"/>
      <c r="AE25" s="545"/>
      <c r="AF25" s="545"/>
      <c r="AG25" s="545"/>
      <c r="AH25" s="545"/>
      <c r="AI25" s="545"/>
      <c r="AJ25" s="545"/>
      <c r="AK25" s="545"/>
      <c r="AL25" s="545"/>
      <c r="AM25" s="545"/>
      <c r="AN25" s="545"/>
      <c r="AO25" s="545"/>
      <c r="AP25" s="545"/>
      <c r="AQ25" s="545"/>
      <c r="AR25" s="545"/>
      <c r="AS25" s="545"/>
      <c r="AT25" s="545"/>
      <c r="AU25" s="545"/>
      <c r="AV25" s="545"/>
      <c r="AW25" s="545"/>
      <c r="AX25" s="545"/>
      <c r="AY25" s="545"/>
      <c r="AZ25" s="545"/>
      <c r="BA25" s="545"/>
      <c r="BB25" s="545"/>
      <c r="BC25" s="545"/>
      <c r="BD25" s="545"/>
      <c r="BE25" s="545"/>
      <c r="BF25" s="545"/>
      <c r="BG25" s="545"/>
      <c r="BH25" s="545"/>
      <c r="BI25" s="545"/>
      <c r="BJ25" s="545"/>
      <c r="BK25" s="545"/>
      <c r="BL25" s="545"/>
      <c r="BM25" s="545"/>
    </row>
    <row r="26" spans="1:72" s="586" customFormat="1" ht="19.5" customHeight="1">
      <c r="A26" s="955" t="s">
        <v>252</v>
      </c>
      <c r="B26" s="1005">
        <v>0</v>
      </c>
      <c r="C26" s="1005"/>
      <c r="D26" s="1034">
        <v>0</v>
      </c>
      <c r="E26" s="1034">
        <v>0</v>
      </c>
      <c r="F26" s="1035">
        <v>0</v>
      </c>
      <c r="G26" s="1006">
        <v>0</v>
      </c>
      <c r="H26" s="575" t="s">
        <v>4</v>
      </c>
      <c r="I26" s="545"/>
      <c r="J26" s="545"/>
      <c r="K26" s="545"/>
      <c r="L26" s="545"/>
      <c r="M26" s="545"/>
      <c r="N26" s="545"/>
      <c r="O26" s="545"/>
      <c r="P26" s="545"/>
      <c r="Q26" s="545"/>
      <c r="R26" s="545"/>
      <c r="S26" s="545"/>
      <c r="T26" s="545"/>
      <c r="U26" s="545"/>
      <c r="V26" s="545"/>
      <c r="W26" s="545"/>
      <c r="X26" s="545"/>
      <c r="Y26" s="545"/>
      <c r="Z26" s="545"/>
      <c r="AA26" s="545"/>
      <c r="AB26" s="545"/>
      <c r="AC26" s="545"/>
      <c r="AD26" s="545"/>
      <c r="AE26" s="545"/>
      <c r="AF26" s="545"/>
      <c r="AG26" s="545"/>
      <c r="AH26" s="545"/>
      <c r="AI26" s="545"/>
      <c r="AJ26" s="545"/>
      <c r="AK26" s="545"/>
      <c r="AL26" s="545"/>
      <c r="AM26" s="545"/>
      <c r="AN26" s="545"/>
      <c r="AO26" s="545"/>
      <c r="AP26" s="545"/>
      <c r="AQ26" s="545"/>
      <c r="AR26" s="545"/>
      <c r="AS26" s="545"/>
      <c r="AT26" s="545"/>
      <c r="AU26" s="545"/>
      <c r="AV26" s="545"/>
      <c r="AW26" s="545"/>
      <c r="AX26" s="545"/>
      <c r="AY26" s="545"/>
      <c r="AZ26" s="545"/>
      <c r="BA26" s="545"/>
      <c r="BB26" s="545"/>
      <c r="BC26" s="545"/>
      <c r="BD26" s="545"/>
      <c r="BE26" s="545"/>
      <c r="BF26" s="545"/>
      <c r="BG26" s="545"/>
      <c r="BH26" s="545"/>
      <c r="BI26" s="545"/>
      <c r="BJ26" s="545"/>
      <c r="BK26" s="545"/>
      <c r="BL26" s="545"/>
      <c r="BM26" s="545"/>
    </row>
    <row r="27" spans="1:72" s="586" customFormat="1" ht="21.75" customHeight="1">
      <c r="A27" s="955" t="s">
        <v>253</v>
      </c>
      <c r="B27" s="1005">
        <v>155499156.59000009</v>
      </c>
      <c r="C27" s="1005"/>
      <c r="D27" s="1034">
        <v>748172.22000000009</v>
      </c>
      <c r="E27" s="1034">
        <v>553.5</v>
      </c>
      <c r="F27" s="1035">
        <v>707079.85000000009</v>
      </c>
      <c r="G27" s="1006">
        <v>41092.369999999995</v>
      </c>
      <c r="H27" s="575" t="s">
        <v>4</v>
      </c>
      <c r="I27" s="956"/>
      <c r="J27" s="545"/>
      <c r="K27" s="545"/>
      <c r="L27" s="545"/>
      <c r="M27" s="545"/>
      <c r="N27" s="545"/>
      <c r="O27" s="545"/>
      <c r="P27" s="545"/>
      <c r="Q27" s="545"/>
      <c r="R27" s="545"/>
      <c r="S27" s="545"/>
      <c r="T27" s="545"/>
      <c r="U27" s="545"/>
      <c r="V27" s="545"/>
      <c r="W27" s="545"/>
      <c r="X27" s="545"/>
      <c r="Y27" s="545"/>
      <c r="Z27" s="545"/>
      <c r="AA27" s="545"/>
      <c r="AB27" s="545"/>
      <c r="AC27" s="545"/>
      <c r="AD27" s="545"/>
      <c r="AE27" s="545"/>
      <c r="AF27" s="545"/>
      <c r="AG27" s="545"/>
      <c r="AH27" s="545"/>
      <c r="AI27" s="545"/>
      <c r="AJ27" s="545"/>
      <c r="AK27" s="545"/>
      <c r="AL27" s="545"/>
      <c r="AM27" s="545"/>
      <c r="AN27" s="545"/>
      <c r="AO27" s="545"/>
      <c r="AP27" s="545"/>
      <c r="AQ27" s="545"/>
      <c r="AR27" s="545"/>
      <c r="AS27" s="545"/>
      <c r="AT27" s="545"/>
      <c r="AU27" s="545"/>
      <c r="AV27" s="545"/>
      <c r="AW27" s="545"/>
      <c r="AX27" s="545"/>
      <c r="AY27" s="545"/>
      <c r="AZ27" s="545"/>
      <c r="BA27" s="545"/>
      <c r="BB27" s="545"/>
      <c r="BC27" s="545"/>
      <c r="BD27" s="545"/>
      <c r="BE27" s="545"/>
      <c r="BF27" s="545"/>
      <c r="BG27" s="545"/>
      <c r="BH27" s="545"/>
      <c r="BI27" s="545"/>
      <c r="BJ27" s="545"/>
      <c r="BK27" s="545"/>
      <c r="BL27" s="545"/>
      <c r="BM27" s="545"/>
      <c r="BN27" s="545"/>
      <c r="BO27" s="545"/>
      <c r="BP27" s="545"/>
      <c r="BQ27" s="545"/>
      <c r="BR27" s="545"/>
      <c r="BS27" s="545"/>
      <c r="BT27" s="545"/>
    </row>
    <row r="28" spans="1:72" s="586" customFormat="1" ht="21.75" customHeight="1">
      <c r="A28" s="955" t="s">
        <v>617</v>
      </c>
      <c r="B28" s="1005">
        <v>3679417.8599999994</v>
      </c>
      <c r="C28" s="1005"/>
      <c r="D28" s="1034">
        <v>0</v>
      </c>
      <c r="E28" s="1034">
        <v>0</v>
      </c>
      <c r="F28" s="1035">
        <v>0</v>
      </c>
      <c r="G28" s="1006">
        <v>0</v>
      </c>
      <c r="H28" s="575" t="s">
        <v>4</v>
      </c>
      <c r="I28" s="956"/>
      <c r="J28" s="545"/>
      <c r="K28" s="545"/>
      <c r="L28" s="545"/>
      <c r="M28" s="545"/>
      <c r="N28" s="545"/>
      <c r="O28" s="545"/>
      <c r="P28" s="545"/>
      <c r="Q28" s="545"/>
      <c r="R28" s="545"/>
      <c r="S28" s="545"/>
      <c r="T28" s="545"/>
      <c r="U28" s="545"/>
      <c r="V28" s="545"/>
      <c r="W28" s="545"/>
      <c r="X28" s="545"/>
      <c r="Y28" s="545"/>
      <c r="Z28" s="545"/>
      <c r="AA28" s="545"/>
      <c r="AB28" s="545"/>
      <c r="AC28" s="545"/>
      <c r="AD28" s="545"/>
      <c r="AE28" s="545"/>
      <c r="AF28" s="545"/>
      <c r="AG28" s="545"/>
      <c r="AH28" s="545"/>
      <c r="AI28" s="545"/>
      <c r="AJ28" s="545"/>
      <c r="AK28" s="545"/>
      <c r="AL28" s="545"/>
      <c r="AM28" s="545"/>
      <c r="AN28" s="545"/>
      <c r="AO28" s="545"/>
      <c r="AP28" s="545"/>
      <c r="AQ28" s="545"/>
      <c r="AR28" s="545"/>
      <c r="AS28" s="545"/>
      <c r="AT28" s="545"/>
      <c r="AU28" s="545"/>
      <c r="AV28" s="545"/>
      <c r="AW28" s="545"/>
      <c r="AX28" s="545"/>
      <c r="AY28" s="545"/>
      <c r="AZ28" s="545"/>
      <c r="BA28" s="545"/>
      <c r="BB28" s="545"/>
      <c r="BC28" s="545"/>
      <c r="BD28" s="545"/>
      <c r="BE28" s="545"/>
      <c r="BF28" s="545"/>
      <c r="BG28" s="545"/>
      <c r="BH28" s="545"/>
      <c r="BI28" s="545"/>
      <c r="BJ28" s="545"/>
      <c r="BK28" s="545"/>
      <c r="BL28" s="545"/>
      <c r="BM28" s="545"/>
      <c r="BN28" s="545"/>
      <c r="BO28" s="545"/>
      <c r="BP28" s="545"/>
      <c r="BQ28" s="545"/>
      <c r="BR28" s="545"/>
      <c r="BS28" s="545"/>
      <c r="BT28" s="545"/>
    </row>
    <row r="29" spans="1:72" s="586" customFormat="1" ht="21" customHeight="1">
      <c r="A29" s="955" t="s">
        <v>255</v>
      </c>
      <c r="B29" s="1005">
        <v>875145.54999999993</v>
      </c>
      <c r="C29" s="1005"/>
      <c r="D29" s="1034">
        <v>0</v>
      </c>
      <c r="E29" s="1034">
        <v>0</v>
      </c>
      <c r="F29" s="1035">
        <v>0</v>
      </c>
      <c r="G29" s="1006">
        <v>0</v>
      </c>
      <c r="H29" s="575" t="s">
        <v>4</v>
      </c>
      <c r="I29" s="956"/>
      <c r="J29" s="545"/>
      <c r="K29" s="545"/>
      <c r="L29" s="545"/>
      <c r="M29" s="545"/>
      <c r="N29" s="545"/>
      <c r="O29" s="545"/>
      <c r="P29" s="545"/>
      <c r="Q29" s="545"/>
      <c r="R29" s="545"/>
      <c r="S29" s="545"/>
      <c r="T29" s="545"/>
      <c r="U29" s="545"/>
      <c r="V29" s="545"/>
      <c r="W29" s="545"/>
      <c r="X29" s="545"/>
      <c r="Y29" s="545"/>
      <c r="Z29" s="545"/>
      <c r="AA29" s="545"/>
      <c r="AB29" s="545"/>
      <c r="AC29" s="545"/>
      <c r="AD29" s="545"/>
      <c r="AE29" s="545"/>
      <c r="AF29" s="545"/>
      <c r="AG29" s="545"/>
      <c r="AH29" s="545"/>
      <c r="AI29" s="545"/>
      <c r="AJ29" s="545"/>
      <c r="AK29" s="545"/>
      <c r="AL29" s="545"/>
      <c r="AM29" s="545"/>
      <c r="AN29" s="545"/>
      <c r="AO29" s="545"/>
      <c r="AP29" s="545"/>
      <c r="AQ29" s="545"/>
      <c r="AR29" s="545"/>
      <c r="AS29" s="545"/>
      <c r="AT29" s="545"/>
      <c r="AU29" s="545"/>
      <c r="AV29" s="545"/>
      <c r="AW29" s="545"/>
      <c r="AX29" s="545"/>
      <c r="AY29" s="545"/>
      <c r="AZ29" s="545"/>
      <c r="BA29" s="545"/>
      <c r="BB29" s="545"/>
      <c r="BC29" s="545"/>
      <c r="BD29" s="545"/>
      <c r="BE29" s="545"/>
      <c r="BF29" s="545"/>
      <c r="BG29" s="545"/>
      <c r="BH29" s="545"/>
      <c r="BI29" s="545"/>
      <c r="BJ29" s="545"/>
      <c r="BK29" s="545"/>
      <c r="BL29" s="545"/>
      <c r="BM29" s="545"/>
      <c r="BN29" s="545"/>
      <c r="BO29" s="545"/>
      <c r="BP29" s="545"/>
      <c r="BQ29" s="545"/>
      <c r="BR29" s="545"/>
      <c r="BS29" s="545"/>
      <c r="BT29" s="545"/>
    </row>
    <row r="30" spans="1:72" s="583" customFormat="1" ht="31.5" customHeight="1">
      <c r="A30" s="584" t="s">
        <v>618</v>
      </c>
      <c r="B30" s="1005">
        <v>3159673.2</v>
      </c>
      <c r="C30" s="1004"/>
      <c r="D30" s="1034">
        <v>0</v>
      </c>
      <c r="E30" s="1034">
        <v>0</v>
      </c>
      <c r="F30" s="1035">
        <v>0</v>
      </c>
      <c r="G30" s="1006">
        <v>0</v>
      </c>
      <c r="H30" s="575" t="s">
        <v>4</v>
      </c>
      <c r="I30" s="956"/>
      <c r="J30" s="545"/>
      <c r="K30" s="545"/>
      <c r="L30" s="545"/>
      <c r="M30" s="545"/>
      <c r="N30" s="545"/>
      <c r="O30" s="545"/>
      <c r="P30" s="545"/>
      <c r="Q30" s="545"/>
      <c r="R30" s="545"/>
      <c r="S30" s="545"/>
      <c r="T30" s="545"/>
      <c r="U30" s="545"/>
      <c r="V30" s="545"/>
      <c r="W30" s="545"/>
      <c r="X30" s="545"/>
      <c r="Y30" s="545"/>
      <c r="Z30" s="545"/>
      <c r="AA30" s="545"/>
      <c r="AB30" s="545"/>
      <c r="AC30" s="545"/>
      <c r="AD30" s="545"/>
      <c r="AE30" s="545"/>
      <c r="AF30" s="545"/>
      <c r="AG30" s="545"/>
      <c r="AH30" s="545"/>
      <c r="AI30" s="545"/>
      <c r="AJ30" s="545"/>
      <c r="AK30" s="545"/>
      <c r="AL30" s="545"/>
      <c r="AM30" s="545"/>
      <c r="AN30" s="545"/>
      <c r="AO30" s="545"/>
      <c r="AP30" s="545"/>
      <c r="AQ30" s="545"/>
      <c r="AR30" s="545"/>
      <c r="AS30" s="545"/>
      <c r="AT30" s="545"/>
      <c r="AU30" s="545"/>
      <c r="AV30" s="545"/>
      <c r="AW30" s="545"/>
      <c r="AX30" s="545"/>
      <c r="AY30" s="545"/>
      <c r="AZ30" s="545"/>
      <c r="BA30" s="545"/>
      <c r="BB30" s="545"/>
      <c r="BC30" s="545"/>
      <c r="BD30" s="545"/>
      <c r="BE30" s="545"/>
      <c r="BF30" s="545"/>
      <c r="BG30" s="545"/>
      <c r="BH30" s="545"/>
      <c r="BI30" s="545"/>
      <c r="BJ30" s="545"/>
      <c r="BK30" s="545"/>
      <c r="BL30" s="545"/>
      <c r="BM30" s="545"/>
      <c r="BN30" s="545"/>
      <c r="BO30" s="545"/>
      <c r="BP30" s="545"/>
      <c r="BQ30" s="545"/>
      <c r="BR30" s="545"/>
      <c r="BS30" s="545"/>
      <c r="BT30" s="545"/>
    </row>
    <row r="31" spans="1:72" s="583" customFormat="1" ht="21" customHeight="1">
      <c r="A31" s="955" t="s">
        <v>257</v>
      </c>
      <c r="B31" s="1005">
        <v>911188431.97000003</v>
      </c>
      <c r="C31" s="1005"/>
      <c r="D31" s="1034">
        <v>762813130.24000001</v>
      </c>
      <c r="E31" s="1034">
        <v>762265412.69000006</v>
      </c>
      <c r="F31" s="1035">
        <v>669587983.54999995</v>
      </c>
      <c r="G31" s="1006">
        <v>93225146.689999998</v>
      </c>
      <c r="H31" s="575" t="s">
        <v>4</v>
      </c>
      <c r="I31" s="956"/>
      <c r="J31" s="545"/>
      <c r="K31" s="545"/>
      <c r="L31" s="545"/>
      <c r="M31" s="545"/>
      <c r="N31" s="545"/>
      <c r="O31" s="545"/>
      <c r="P31" s="545"/>
      <c r="Q31" s="545"/>
      <c r="R31" s="545"/>
      <c r="S31" s="545"/>
      <c r="T31" s="545"/>
      <c r="U31" s="545"/>
      <c r="V31" s="545"/>
      <c r="W31" s="545"/>
      <c r="X31" s="545"/>
      <c r="Y31" s="545"/>
      <c r="Z31" s="545"/>
      <c r="AA31" s="545"/>
      <c r="AB31" s="545"/>
      <c r="AC31" s="545"/>
      <c r="AD31" s="545"/>
      <c r="AE31" s="545"/>
      <c r="AF31" s="545"/>
      <c r="AG31" s="545"/>
      <c r="AH31" s="545"/>
      <c r="AI31" s="545"/>
      <c r="AJ31" s="545"/>
      <c r="AK31" s="545"/>
      <c r="AL31" s="545"/>
      <c r="AM31" s="545"/>
      <c r="AN31" s="545"/>
      <c r="AO31" s="545"/>
      <c r="AP31" s="545"/>
      <c r="AQ31" s="545"/>
      <c r="AR31" s="545"/>
      <c r="AS31" s="545"/>
      <c r="AT31" s="545"/>
      <c r="AU31" s="545"/>
      <c r="AV31" s="545"/>
      <c r="AW31" s="545"/>
      <c r="AX31" s="545"/>
      <c r="AY31" s="545"/>
      <c r="AZ31" s="545"/>
      <c r="BA31" s="545"/>
      <c r="BB31" s="545"/>
      <c r="BC31" s="545"/>
      <c r="BD31" s="545"/>
      <c r="BE31" s="545"/>
      <c r="BF31" s="545"/>
      <c r="BG31" s="545"/>
      <c r="BH31" s="545"/>
      <c r="BI31" s="545"/>
      <c r="BJ31" s="545"/>
      <c r="BK31" s="545"/>
      <c r="BL31" s="545"/>
      <c r="BM31" s="545"/>
      <c r="BN31" s="545"/>
      <c r="BO31" s="545"/>
      <c r="BP31" s="545"/>
      <c r="BQ31" s="545"/>
      <c r="BR31" s="545"/>
      <c r="BS31" s="545"/>
      <c r="BT31" s="545"/>
    </row>
    <row r="32" spans="1:72" s="583" customFormat="1" ht="23.25" customHeight="1">
      <c r="A32" s="955" t="s">
        <v>258</v>
      </c>
      <c r="B32" s="1005">
        <v>38413696.639999993</v>
      </c>
      <c r="C32" s="1005"/>
      <c r="D32" s="1034">
        <v>0</v>
      </c>
      <c r="E32" s="1034">
        <v>0</v>
      </c>
      <c r="F32" s="1035">
        <v>0</v>
      </c>
      <c r="G32" s="1006">
        <v>0</v>
      </c>
      <c r="H32" s="575" t="s">
        <v>4</v>
      </c>
      <c r="I32" s="956"/>
      <c r="J32" s="545"/>
      <c r="K32" s="545"/>
      <c r="L32" s="545"/>
      <c r="M32" s="545"/>
      <c r="N32" s="545"/>
      <c r="O32" s="545"/>
      <c r="P32" s="545"/>
      <c r="Q32" s="545"/>
      <c r="R32" s="545"/>
      <c r="S32" s="545"/>
      <c r="T32" s="545"/>
      <c r="U32" s="545"/>
      <c r="V32" s="545"/>
      <c r="W32" s="545"/>
      <c r="X32" s="545"/>
      <c r="Y32" s="545"/>
      <c r="Z32" s="545"/>
      <c r="AA32" s="545"/>
      <c r="AB32" s="545"/>
      <c r="AC32" s="545"/>
      <c r="AD32" s="545"/>
      <c r="AE32" s="545"/>
      <c r="AF32" s="545"/>
      <c r="AG32" s="545"/>
      <c r="AH32" s="545"/>
      <c r="AI32" s="545"/>
      <c r="AJ32" s="545"/>
      <c r="AK32" s="545"/>
      <c r="AL32" s="545"/>
      <c r="AM32" s="545"/>
      <c r="AN32" s="545"/>
      <c r="AO32" s="545"/>
      <c r="AP32" s="545"/>
      <c r="AQ32" s="545"/>
      <c r="AR32" s="545"/>
      <c r="AS32" s="545"/>
      <c r="AT32" s="545"/>
      <c r="AU32" s="545"/>
      <c r="AV32" s="545"/>
      <c r="AW32" s="545"/>
      <c r="AX32" s="545"/>
      <c r="AY32" s="545"/>
      <c r="AZ32" s="545"/>
      <c r="BA32" s="545"/>
      <c r="BB32" s="545"/>
      <c r="BC32" s="545"/>
      <c r="BD32" s="545"/>
      <c r="BE32" s="545"/>
      <c r="BF32" s="545"/>
      <c r="BG32" s="545"/>
      <c r="BH32" s="545"/>
      <c r="BI32" s="545"/>
      <c r="BJ32" s="545"/>
      <c r="BK32" s="545"/>
      <c r="BL32" s="545"/>
      <c r="BM32" s="545"/>
      <c r="BN32" s="545"/>
      <c r="BO32" s="545"/>
      <c r="BP32" s="545"/>
      <c r="BQ32" s="545"/>
      <c r="BR32" s="545"/>
      <c r="BS32" s="545"/>
      <c r="BT32" s="545"/>
    </row>
    <row r="33" spans="1:72" s="583" customFormat="1" ht="21.75" customHeight="1">
      <c r="A33" s="955" t="s">
        <v>259</v>
      </c>
      <c r="B33" s="1005">
        <v>7752255.629999999</v>
      </c>
      <c r="C33" s="1005"/>
      <c r="D33" s="1034">
        <v>0</v>
      </c>
      <c r="E33" s="1034">
        <v>0</v>
      </c>
      <c r="F33" s="1035">
        <v>0</v>
      </c>
      <c r="G33" s="1006">
        <v>0</v>
      </c>
      <c r="H33" s="575" t="s">
        <v>4</v>
      </c>
      <c r="I33" s="956"/>
      <c r="J33" s="545"/>
      <c r="K33" s="545"/>
      <c r="L33" s="545"/>
      <c r="M33" s="545"/>
      <c r="N33" s="545"/>
      <c r="O33" s="545"/>
      <c r="P33" s="545"/>
      <c r="Q33" s="545"/>
      <c r="R33" s="545"/>
      <c r="S33" s="545"/>
      <c r="T33" s="545"/>
      <c r="U33" s="545"/>
      <c r="V33" s="545"/>
      <c r="W33" s="545"/>
      <c r="X33" s="545"/>
      <c r="Y33" s="545"/>
      <c r="Z33" s="545"/>
      <c r="AA33" s="545"/>
      <c r="AB33" s="545"/>
      <c r="AC33" s="545"/>
      <c r="AD33" s="545"/>
      <c r="AE33" s="545"/>
      <c r="AF33" s="545"/>
      <c r="AG33" s="545"/>
      <c r="AH33" s="545"/>
      <c r="AI33" s="545"/>
      <c r="AJ33" s="545"/>
      <c r="AK33" s="545"/>
      <c r="AL33" s="545"/>
      <c r="AM33" s="545"/>
      <c r="AN33" s="545"/>
      <c r="AO33" s="545"/>
      <c r="AP33" s="545"/>
      <c r="AQ33" s="545"/>
      <c r="AR33" s="545"/>
      <c r="AS33" s="545"/>
      <c r="AT33" s="545"/>
      <c r="AU33" s="545"/>
      <c r="AV33" s="545"/>
      <c r="AW33" s="545"/>
      <c r="AX33" s="545"/>
      <c r="AY33" s="545"/>
      <c r="AZ33" s="545"/>
      <c r="BA33" s="545"/>
      <c r="BB33" s="545"/>
      <c r="BC33" s="545"/>
      <c r="BD33" s="545"/>
      <c r="BE33" s="545"/>
      <c r="BF33" s="545"/>
      <c r="BG33" s="545"/>
      <c r="BH33" s="545"/>
      <c r="BI33" s="545"/>
      <c r="BJ33" s="545"/>
      <c r="BK33" s="545"/>
      <c r="BL33" s="545"/>
      <c r="BM33" s="545"/>
      <c r="BN33" s="545"/>
      <c r="BO33" s="545"/>
      <c r="BP33" s="545"/>
      <c r="BQ33" s="545"/>
      <c r="BR33" s="545"/>
      <c r="BS33" s="545"/>
      <c r="BT33" s="545"/>
    </row>
    <row r="34" spans="1:72" s="583" customFormat="1" ht="21.95" customHeight="1">
      <c r="A34" s="955" t="s">
        <v>260</v>
      </c>
      <c r="B34" s="1005">
        <v>379136.8</v>
      </c>
      <c r="C34" s="1005"/>
      <c r="D34" s="1034">
        <v>0</v>
      </c>
      <c r="E34" s="1034">
        <v>0</v>
      </c>
      <c r="F34" s="1035">
        <v>0</v>
      </c>
      <c r="G34" s="1006">
        <v>0</v>
      </c>
      <c r="H34" s="575" t="s">
        <v>4</v>
      </c>
      <c r="I34" s="956"/>
      <c r="J34" s="545"/>
      <c r="K34" s="545"/>
      <c r="L34" s="545"/>
      <c r="M34" s="545"/>
      <c r="N34" s="545"/>
      <c r="O34" s="545"/>
      <c r="P34" s="545"/>
      <c r="Q34" s="545"/>
      <c r="R34" s="545"/>
      <c r="S34" s="545"/>
      <c r="T34" s="545"/>
      <c r="U34" s="545"/>
      <c r="V34" s="545"/>
      <c r="W34" s="545"/>
      <c r="X34" s="545"/>
      <c r="Y34" s="545"/>
      <c r="Z34" s="545"/>
      <c r="AA34" s="545"/>
      <c r="AB34" s="545"/>
      <c r="AC34" s="545"/>
      <c r="AD34" s="545"/>
      <c r="AE34" s="545"/>
      <c r="AF34" s="545"/>
      <c r="AG34" s="545"/>
      <c r="AH34" s="545"/>
      <c r="AI34" s="545"/>
      <c r="AJ34" s="545"/>
      <c r="AK34" s="545"/>
      <c r="AL34" s="545"/>
      <c r="AM34" s="545"/>
      <c r="AN34" s="545"/>
      <c r="AO34" s="545"/>
      <c r="AP34" s="545"/>
      <c r="AQ34" s="545"/>
      <c r="AR34" s="545"/>
      <c r="AS34" s="545"/>
      <c r="AT34" s="545"/>
      <c r="AU34" s="545"/>
      <c r="AV34" s="545"/>
      <c r="AW34" s="545"/>
      <c r="AX34" s="545"/>
      <c r="AY34" s="545"/>
      <c r="AZ34" s="545"/>
      <c r="BA34" s="545"/>
      <c r="BB34" s="545"/>
      <c r="BC34" s="545"/>
      <c r="BD34" s="545"/>
      <c r="BE34" s="545"/>
      <c r="BF34" s="545"/>
      <c r="BG34" s="545"/>
      <c r="BH34" s="545"/>
      <c r="BI34" s="545"/>
      <c r="BJ34" s="545"/>
      <c r="BK34" s="545"/>
      <c r="BL34" s="545"/>
      <c r="BM34" s="545"/>
      <c r="BN34" s="545"/>
      <c r="BO34" s="545"/>
      <c r="BP34" s="545"/>
      <c r="BQ34" s="545"/>
      <c r="BR34" s="545"/>
      <c r="BS34" s="545"/>
      <c r="BT34" s="545"/>
    </row>
    <row r="35" spans="1:72" s="583" customFormat="1" ht="21.95" customHeight="1">
      <c r="A35" s="957" t="s">
        <v>261</v>
      </c>
      <c r="B35" s="1005">
        <v>316362.92</v>
      </c>
      <c r="C35" s="1005"/>
      <c r="D35" s="1034">
        <v>0</v>
      </c>
      <c r="E35" s="1034">
        <v>0</v>
      </c>
      <c r="F35" s="1035">
        <v>0</v>
      </c>
      <c r="G35" s="1006">
        <v>0</v>
      </c>
      <c r="H35" s="575" t="s">
        <v>4</v>
      </c>
      <c r="I35" s="956"/>
      <c r="J35" s="545"/>
      <c r="K35" s="545"/>
      <c r="L35" s="545"/>
      <c r="M35" s="545"/>
      <c r="N35" s="545"/>
      <c r="O35" s="545"/>
      <c r="P35" s="545"/>
      <c r="Q35" s="545"/>
      <c r="R35" s="545"/>
      <c r="S35" s="545"/>
      <c r="T35" s="545"/>
      <c r="U35" s="545"/>
      <c r="V35" s="545"/>
      <c r="W35" s="545"/>
      <c r="X35" s="545"/>
      <c r="Y35" s="545"/>
      <c r="Z35" s="545"/>
      <c r="AA35" s="545"/>
      <c r="AB35" s="545"/>
      <c r="AC35" s="545"/>
      <c r="AD35" s="545"/>
      <c r="AE35" s="545"/>
      <c r="AF35" s="545"/>
      <c r="AG35" s="545"/>
      <c r="AH35" s="545"/>
      <c r="AI35" s="545"/>
      <c r="AJ35" s="545"/>
      <c r="AK35" s="545"/>
      <c r="AL35" s="545"/>
      <c r="AM35" s="545"/>
      <c r="AN35" s="545"/>
      <c r="AO35" s="545"/>
      <c r="AP35" s="545"/>
      <c r="AQ35" s="545"/>
      <c r="AR35" s="545"/>
      <c r="AS35" s="545"/>
      <c r="AT35" s="545"/>
      <c r="AU35" s="545"/>
      <c r="AV35" s="545"/>
      <c r="AW35" s="545"/>
      <c r="AX35" s="545"/>
      <c r="AY35" s="545"/>
      <c r="AZ35" s="545"/>
      <c r="BA35" s="545"/>
      <c r="BB35" s="545"/>
      <c r="BC35" s="545"/>
      <c r="BD35" s="545"/>
      <c r="BE35" s="545"/>
      <c r="BF35" s="545"/>
      <c r="BG35" s="545"/>
      <c r="BH35" s="545"/>
      <c r="BI35" s="545"/>
      <c r="BJ35" s="545"/>
      <c r="BK35" s="545"/>
      <c r="BL35" s="545"/>
      <c r="BM35" s="545"/>
      <c r="BN35" s="545"/>
      <c r="BO35" s="545"/>
      <c r="BP35" s="545"/>
      <c r="BQ35" s="545"/>
      <c r="BR35" s="545"/>
      <c r="BS35" s="545"/>
      <c r="BT35" s="545"/>
    </row>
    <row r="36" spans="1:72" s="583" customFormat="1" ht="21.95" customHeight="1">
      <c r="A36" s="955" t="s">
        <v>262</v>
      </c>
      <c r="B36" s="1005">
        <v>22897404.620000005</v>
      </c>
      <c r="C36" s="1005"/>
      <c r="D36" s="1034">
        <v>0</v>
      </c>
      <c r="E36" s="1034">
        <v>0</v>
      </c>
      <c r="F36" s="1035">
        <v>0</v>
      </c>
      <c r="G36" s="1006">
        <v>0</v>
      </c>
      <c r="H36" s="575" t="s">
        <v>4</v>
      </c>
      <c r="I36" s="956"/>
      <c r="J36" s="545"/>
      <c r="K36" s="545"/>
      <c r="L36" s="545"/>
      <c r="M36" s="545"/>
      <c r="N36" s="545"/>
      <c r="O36" s="545"/>
      <c r="P36" s="545"/>
      <c r="Q36" s="545"/>
      <c r="R36" s="545"/>
      <c r="S36" s="545"/>
      <c r="T36" s="545"/>
      <c r="U36" s="545"/>
      <c r="V36" s="545"/>
      <c r="W36" s="545"/>
      <c r="X36" s="545"/>
      <c r="Y36" s="545"/>
      <c r="Z36" s="545"/>
      <c r="AA36" s="545"/>
      <c r="AB36" s="545"/>
      <c r="AC36" s="545"/>
      <c r="AD36" s="545"/>
      <c r="AE36" s="545"/>
      <c r="AF36" s="545"/>
      <c r="AG36" s="545"/>
      <c r="AH36" s="545"/>
      <c r="AI36" s="545"/>
      <c r="AJ36" s="545"/>
      <c r="AK36" s="545"/>
      <c r="AL36" s="545"/>
      <c r="AM36" s="545"/>
      <c r="AN36" s="545"/>
      <c r="AO36" s="545"/>
      <c r="AP36" s="545"/>
      <c r="AQ36" s="545"/>
      <c r="AR36" s="545"/>
      <c r="AS36" s="545"/>
      <c r="AT36" s="545"/>
      <c r="AU36" s="545"/>
      <c r="AV36" s="545"/>
      <c r="AW36" s="545"/>
      <c r="AX36" s="545"/>
      <c r="AY36" s="545"/>
      <c r="AZ36" s="545"/>
      <c r="BA36" s="545"/>
      <c r="BB36" s="545"/>
      <c r="BC36" s="545"/>
      <c r="BD36" s="545"/>
      <c r="BE36" s="545"/>
      <c r="BF36" s="545"/>
      <c r="BG36" s="545"/>
      <c r="BH36" s="545"/>
      <c r="BI36" s="545"/>
      <c r="BJ36" s="545"/>
      <c r="BK36" s="545"/>
      <c r="BL36" s="545"/>
      <c r="BM36" s="545"/>
      <c r="BN36" s="545"/>
      <c r="BO36" s="545"/>
      <c r="BP36" s="545"/>
      <c r="BQ36" s="545"/>
      <c r="BR36" s="545"/>
      <c r="BS36" s="545"/>
      <c r="BT36" s="545"/>
    </row>
    <row r="37" spans="1:72" s="583" customFormat="1" ht="21.95" customHeight="1">
      <c r="A37" s="955" t="s">
        <v>263</v>
      </c>
      <c r="B37" s="1005">
        <v>1436444.24</v>
      </c>
      <c r="C37" s="1005"/>
      <c r="D37" s="1034">
        <v>0</v>
      </c>
      <c r="E37" s="1034">
        <v>0</v>
      </c>
      <c r="F37" s="1035">
        <v>0</v>
      </c>
      <c r="G37" s="1006">
        <v>0</v>
      </c>
      <c r="H37" s="575" t="s">
        <v>4</v>
      </c>
      <c r="I37" s="956"/>
      <c r="J37" s="545"/>
      <c r="K37" s="545"/>
      <c r="L37" s="545"/>
      <c r="M37" s="545"/>
      <c r="N37" s="545"/>
      <c r="O37" s="545"/>
      <c r="P37" s="545"/>
      <c r="Q37" s="545"/>
      <c r="R37" s="545"/>
      <c r="S37" s="545"/>
      <c r="T37" s="545"/>
      <c r="U37" s="545"/>
      <c r="V37" s="545"/>
      <c r="W37" s="545"/>
      <c r="X37" s="545"/>
      <c r="Y37" s="545"/>
      <c r="Z37" s="545"/>
      <c r="AA37" s="545"/>
      <c r="AB37" s="545"/>
      <c r="AC37" s="545"/>
      <c r="AD37" s="545"/>
      <c r="AE37" s="545"/>
      <c r="AF37" s="545"/>
      <c r="AG37" s="545"/>
      <c r="AH37" s="545"/>
      <c r="AI37" s="545"/>
      <c r="AJ37" s="545"/>
      <c r="AK37" s="545"/>
      <c r="AL37" s="545"/>
      <c r="AM37" s="545"/>
      <c r="AN37" s="545"/>
      <c r="AO37" s="545"/>
      <c r="AP37" s="545"/>
      <c r="AQ37" s="545"/>
      <c r="AR37" s="545"/>
      <c r="AS37" s="545"/>
      <c r="AT37" s="545"/>
      <c r="AU37" s="545"/>
      <c r="AV37" s="545"/>
      <c r="AW37" s="545"/>
      <c r="AX37" s="545"/>
      <c r="AY37" s="545"/>
      <c r="AZ37" s="545"/>
      <c r="BA37" s="545"/>
      <c r="BB37" s="545"/>
      <c r="BC37" s="545"/>
      <c r="BD37" s="545"/>
      <c r="BE37" s="545"/>
      <c r="BF37" s="545"/>
      <c r="BG37" s="545"/>
      <c r="BH37" s="545"/>
      <c r="BI37" s="545"/>
      <c r="BJ37" s="545"/>
      <c r="BK37" s="545"/>
      <c r="BL37" s="545"/>
      <c r="BM37" s="545"/>
      <c r="BN37" s="545"/>
      <c r="BO37" s="545"/>
      <c r="BP37" s="545"/>
      <c r="BQ37" s="545"/>
      <c r="BR37" s="545"/>
      <c r="BS37" s="545"/>
      <c r="BT37" s="545"/>
    </row>
    <row r="38" spans="1:72" s="583" customFormat="1" ht="21.95" customHeight="1">
      <c r="A38" s="955" t="s">
        <v>264</v>
      </c>
      <c r="B38" s="1005">
        <v>354318.33000000007</v>
      </c>
      <c r="C38" s="1005"/>
      <c r="D38" s="1034">
        <v>0</v>
      </c>
      <c r="E38" s="1034">
        <v>0</v>
      </c>
      <c r="F38" s="1035">
        <v>0</v>
      </c>
      <c r="G38" s="1006">
        <v>0</v>
      </c>
      <c r="H38" s="575" t="s">
        <v>4</v>
      </c>
      <c r="I38" s="956"/>
      <c r="J38" s="545"/>
      <c r="K38" s="545"/>
      <c r="L38" s="545"/>
      <c r="M38" s="545"/>
      <c r="N38" s="545"/>
      <c r="O38" s="545"/>
      <c r="P38" s="545"/>
      <c r="Q38" s="545"/>
      <c r="R38" s="545"/>
      <c r="S38" s="545"/>
      <c r="T38" s="545"/>
      <c r="U38" s="545"/>
      <c r="V38" s="545"/>
      <c r="W38" s="545"/>
      <c r="X38" s="545"/>
      <c r="Y38" s="545"/>
      <c r="Z38" s="545"/>
      <c r="AA38" s="545"/>
      <c r="AB38" s="545"/>
      <c r="AC38" s="545"/>
      <c r="AD38" s="545"/>
      <c r="AE38" s="545"/>
      <c r="AF38" s="545"/>
      <c r="AG38" s="545"/>
      <c r="AH38" s="545"/>
      <c r="AI38" s="545"/>
      <c r="AJ38" s="545"/>
      <c r="AK38" s="545"/>
      <c r="AL38" s="545"/>
      <c r="AM38" s="545"/>
      <c r="AN38" s="545"/>
      <c r="AO38" s="545"/>
      <c r="AP38" s="545"/>
      <c r="AQ38" s="545"/>
      <c r="AR38" s="545"/>
      <c r="AS38" s="545"/>
      <c r="AT38" s="545"/>
      <c r="AU38" s="545"/>
      <c r="AV38" s="545"/>
      <c r="AW38" s="545"/>
      <c r="AX38" s="545"/>
      <c r="AY38" s="545"/>
      <c r="AZ38" s="545"/>
      <c r="BA38" s="545"/>
      <c r="BB38" s="545"/>
      <c r="BC38" s="545"/>
      <c r="BD38" s="545"/>
      <c r="BE38" s="545"/>
      <c r="BF38" s="545"/>
      <c r="BG38" s="545"/>
      <c r="BH38" s="545"/>
      <c r="BI38" s="545"/>
      <c r="BJ38" s="545"/>
      <c r="BK38" s="545"/>
      <c r="BL38" s="545"/>
      <c r="BM38" s="545"/>
      <c r="BN38" s="545"/>
      <c r="BO38" s="545"/>
      <c r="BP38" s="545"/>
      <c r="BQ38" s="545"/>
      <c r="BR38" s="545"/>
      <c r="BS38" s="545"/>
      <c r="BT38" s="545"/>
    </row>
    <row r="39" spans="1:72" s="583" customFormat="1" ht="21.95" customHeight="1">
      <c r="A39" s="955" t="s">
        <v>265</v>
      </c>
      <c r="B39" s="1005">
        <v>4349996.0599999996</v>
      </c>
      <c r="C39" s="1005"/>
      <c r="D39" s="1034">
        <v>0</v>
      </c>
      <c r="E39" s="1034">
        <v>0</v>
      </c>
      <c r="F39" s="1035">
        <v>0</v>
      </c>
      <c r="G39" s="1006">
        <v>0</v>
      </c>
      <c r="H39" s="575" t="s">
        <v>4</v>
      </c>
      <c r="I39" s="956"/>
      <c r="J39" s="545"/>
      <c r="K39" s="545"/>
      <c r="L39" s="545"/>
      <c r="M39" s="545"/>
      <c r="N39" s="545"/>
      <c r="O39" s="545"/>
      <c r="P39" s="545"/>
      <c r="Q39" s="545"/>
      <c r="R39" s="545"/>
      <c r="S39" s="545"/>
      <c r="T39" s="545"/>
      <c r="U39" s="545"/>
      <c r="V39" s="545"/>
      <c r="W39" s="545"/>
      <c r="X39" s="545"/>
      <c r="Y39" s="545"/>
      <c r="Z39" s="545"/>
      <c r="AA39" s="545"/>
      <c r="AB39" s="545"/>
      <c r="AC39" s="545"/>
      <c r="AD39" s="545"/>
      <c r="AE39" s="545"/>
      <c r="AF39" s="545"/>
      <c r="AG39" s="545"/>
      <c r="AH39" s="545"/>
      <c r="AI39" s="545"/>
      <c r="AJ39" s="545"/>
      <c r="AK39" s="545"/>
      <c r="AL39" s="545"/>
      <c r="AM39" s="545"/>
      <c r="AN39" s="545"/>
      <c r="AO39" s="545"/>
      <c r="AP39" s="545"/>
      <c r="AQ39" s="545"/>
      <c r="AR39" s="545"/>
      <c r="AS39" s="545"/>
      <c r="AT39" s="545"/>
      <c r="AU39" s="545"/>
      <c r="AV39" s="545"/>
      <c r="AW39" s="545"/>
      <c r="AX39" s="545"/>
      <c r="AY39" s="545"/>
      <c r="AZ39" s="545"/>
      <c r="BA39" s="545"/>
      <c r="BB39" s="545"/>
      <c r="BC39" s="545"/>
      <c r="BD39" s="545"/>
      <c r="BE39" s="545"/>
      <c r="BF39" s="545"/>
      <c r="BG39" s="545"/>
      <c r="BH39" s="545"/>
      <c r="BI39" s="545"/>
      <c r="BJ39" s="545"/>
      <c r="BK39" s="545"/>
      <c r="BL39" s="545"/>
      <c r="BM39" s="545"/>
      <c r="BN39" s="545"/>
      <c r="BO39" s="545"/>
      <c r="BP39" s="545"/>
      <c r="BQ39" s="545"/>
      <c r="BR39" s="545"/>
      <c r="BS39" s="545"/>
      <c r="BT39" s="545"/>
    </row>
    <row r="40" spans="1:72" s="583" customFormat="1" ht="21.95" customHeight="1">
      <c r="A40" s="955" t="s">
        <v>747</v>
      </c>
      <c r="B40" s="1005">
        <v>398474.19</v>
      </c>
      <c r="C40" s="1005"/>
      <c r="D40" s="1034">
        <v>0</v>
      </c>
      <c r="E40" s="1034">
        <v>0</v>
      </c>
      <c r="F40" s="1035">
        <v>0</v>
      </c>
      <c r="G40" s="1006">
        <v>0</v>
      </c>
      <c r="H40" s="575" t="s">
        <v>4</v>
      </c>
      <c r="I40" s="956"/>
      <c r="J40" s="545"/>
      <c r="K40" s="545"/>
      <c r="L40" s="545"/>
      <c r="M40" s="545"/>
      <c r="N40" s="545"/>
      <c r="O40" s="545"/>
      <c r="P40" s="545"/>
      <c r="Q40" s="545"/>
      <c r="R40" s="545"/>
      <c r="S40" s="545"/>
      <c r="T40" s="545"/>
      <c r="U40" s="545"/>
      <c r="V40" s="545"/>
      <c r="W40" s="545"/>
      <c r="X40" s="545"/>
      <c r="Y40" s="545"/>
      <c r="Z40" s="545"/>
      <c r="AA40" s="545"/>
      <c r="AB40" s="545"/>
      <c r="AC40" s="545"/>
      <c r="AD40" s="545"/>
      <c r="AE40" s="545"/>
      <c r="AF40" s="545"/>
      <c r="AG40" s="545"/>
      <c r="AH40" s="545"/>
      <c r="AI40" s="545"/>
      <c r="AJ40" s="545"/>
      <c r="AK40" s="545"/>
      <c r="AL40" s="545"/>
      <c r="AM40" s="545"/>
      <c r="AN40" s="545"/>
      <c r="AO40" s="545"/>
      <c r="AP40" s="545"/>
      <c r="AQ40" s="545"/>
      <c r="AR40" s="545"/>
      <c r="AS40" s="545"/>
      <c r="AT40" s="545"/>
      <c r="AU40" s="545"/>
      <c r="AV40" s="545"/>
      <c r="AW40" s="545"/>
      <c r="AX40" s="545"/>
      <c r="AY40" s="545"/>
      <c r="AZ40" s="545"/>
      <c r="BA40" s="545"/>
      <c r="BB40" s="545"/>
      <c r="BC40" s="545"/>
      <c r="BD40" s="545"/>
      <c r="BE40" s="545"/>
      <c r="BF40" s="545"/>
      <c r="BG40" s="545"/>
      <c r="BH40" s="545"/>
      <c r="BI40" s="545"/>
      <c r="BJ40" s="545"/>
      <c r="BK40" s="545"/>
      <c r="BL40" s="545"/>
      <c r="BM40" s="545"/>
      <c r="BN40" s="545"/>
      <c r="BO40" s="545"/>
      <c r="BP40" s="545"/>
      <c r="BQ40" s="545"/>
      <c r="BR40" s="545"/>
      <c r="BS40" s="545"/>
      <c r="BT40" s="545"/>
    </row>
    <row r="41" spans="1:72" s="583" customFormat="1" ht="21.95" customHeight="1">
      <c r="A41" s="955" t="s">
        <v>266</v>
      </c>
      <c r="B41" s="1005">
        <v>1125196412.7500002</v>
      </c>
      <c r="C41" s="1005"/>
      <c r="D41" s="1034">
        <v>0</v>
      </c>
      <c r="E41" s="1034">
        <v>0</v>
      </c>
      <c r="F41" s="1035">
        <v>0</v>
      </c>
      <c r="G41" s="1006">
        <v>0</v>
      </c>
      <c r="H41" s="575" t="s">
        <v>4</v>
      </c>
      <c r="I41" s="956"/>
      <c r="J41" s="545"/>
      <c r="K41" s="545"/>
      <c r="L41" s="545"/>
      <c r="M41" s="545"/>
      <c r="N41" s="545"/>
      <c r="O41" s="545"/>
      <c r="P41" s="545"/>
      <c r="Q41" s="545"/>
      <c r="R41" s="545"/>
      <c r="S41" s="545"/>
      <c r="T41" s="545"/>
      <c r="U41" s="545"/>
      <c r="V41" s="545"/>
      <c r="W41" s="545"/>
      <c r="X41" s="545"/>
      <c r="Y41" s="545"/>
      <c r="Z41" s="545"/>
      <c r="AA41" s="545"/>
      <c r="AB41" s="545"/>
      <c r="AC41" s="545"/>
      <c r="AD41" s="545"/>
      <c r="AE41" s="545"/>
      <c r="AF41" s="545"/>
      <c r="AG41" s="545"/>
      <c r="AH41" s="545"/>
      <c r="AI41" s="545"/>
      <c r="AJ41" s="545"/>
      <c r="AK41" s="545"/>
      <c r="AL41" s="545"/>
      <c r="AM41" s="545"/>
      <c r="AN41" s="545"/>
      <c r="AO41" s="545"/>
      <c r="AP41" s="545"/>
      <c r="AQ41" s="545"/>
      <c r="AR41" s="545"/>
      <c r="AS41" s="545"/>
      <c r="AT41" s="545"/>
      <c r="AU41" s="545"/>
      <c r="AV41" s="545"/>
      <c r="AW41" s="545"/>
      <c r="AX41" s="545"/>
      <c r="AY41" s="545"/>
      <c r="AZ41" s="545"/>
      <c r="BA41" s="545"/>
      <c r="BB41" s="545"/>
      <c r="BC41" s="545"/>
      <c r="BD41" s="545"/>
      <c r="BE41" s="545"/>
      <c r="BF41" s="545"/>
      <c r="BG41" s="545"/>
      <c r="BH41" s="545"/>
      <c r="BI41" s="545"/>
      <c r="BJ41" s="545"/>
      <c r="BK41" s="545"/>
      <c r="BL41" s="545"/>
      <c r="BM41" s="545"/>
      <c r="BN41" s="545"/>
      <c r="BO41" s="545"/>
      <c r="BP41" s="545"/>
      <c r="BQ41" s="545"/>
      <c r="BR41" s="545"/>
      <c r="BS41" s="545"/>
      <c r="BT41" s="545"/>
    </row>
    <row r="42" spans="1:72" s="583" customFormat="1" ht="21.95" customHeight="1">
      <c r="A42" s="955" t="s">
        <v>267</v>
      </c>
      <c r="B42" s="1005">
        <v>2724812.5300000003</v>
      </c>
      <c r="C42" s="1005"/>
      <c r="D42" s="1034">
        <v>0</v>
      </c>
      <c r="E42" s="1034">
        <v>0</v>
      </c>
      <c r="F42" s="1035">
        <v>0</v>
      </c>
      <c r="G42" s="1006">
        <v>0</v>
      </c>
      <c r="H42" s="575" t="s">
        <v>4</v>
      </c>
      <c r="I42" s="956"/>
      <c r="J42" s="545"/>
      <c r="K42" s="545"/>
      <c r="L42" s="545"/>
      <c r="M42" s="545"/>
      <c r="N42" s="545"/>
      <c r="O42" s="545"/>
      <c r="P42" s="545"/>
      <c r="Q42" s="545"/>
      <c r="R42" s="545"/>
      <c r="S42" s="545"/>
      <c r="T42" s="545"/>
      <c r="U42" s="545"/>
      <c r="V42" s="545"/>
      <c r="W42" s="545"/>
      <c r="X42" s="545"/>
      <c r="Y42" s="545"/>
      <c r="Z42" s="545"/>
      <c r="AA42" s="545"/>
      <c r="AB42" s="545"/>
      <c r="AC42" s="545"/>
      <c r="AD42" s="545"/>
      <c r="AE42" s="545"/>
      <c r="AF42" s="545"/>
      <c r="AG42" s="545"/>
      <c r="AH42" s="545"/>
      <c r="AI42" s="545"/>
      <c r="AJ42" s="545"/>
      <c r="AK42" s="545"/>
      <c r="AL42" s="545"/>
      <c r="AM42" s="545"/>
      <c r="AN42" s="545"/>
      <c r="AO42" s="545"/>
      <c r="AP42" s="545"/>
      <c r="AQ42" s="545"/>
      <c r="AR42" s="545"/>
      <c r="AS42" s="545"/>
      <c r="AT42" s="545"/>
      <c r="AU42" s="545"/>
      <c r="AV42" s="545"/>
      <c r="AW42" s="545"/>
      <c r="AX42" s="545"/>
      <c r="AY42" s="545"/>
      <c r="AZ42" s="545"/>
      <c r="BA42" s="545"/>
      <c r="BB42" s="545"/>
      <c r="BC42" s="545"/>
      <c r="BD42" s="545"/>
      <c r="BE42" s="545"/>
      <c r="BF42" s="545"/>
      <c r="BG42" s="545"/>
      <c r="BH42" s="545"/>
      <c r="BI42" s="545"/>
      <c r="BJ42" s="545"/>
      <c r="BK42" s="545"/>
      <c r="BL42" s="545"/>
      <c r="BM42" s="545"/>
      <c r="BN42" s="545"/>
      <c r="BO42" s="545"/>
      <c r="BP42" s="545"/>
      <c r="BQ42" s="545"/>
      <c r="BR42" s="545"/>
      <c r="BS42" s="545"/>
      <c r="BT42" s="545"/>
    </row>
    <row r="43" spans="1:72" s="583" customFormat="1" ht="21.95" customHeight="1">
      <c r="A43" s="955" t="s">
        <v>268</v>
      </c>
      <c r="B43" s="1005">
        <v>2686101.3800000008</v>
      </c>
      <c r="C43" s="1005"/>
      <c r="D43" s="1034">
        <v>0</v>
      </c>
      <c r="E43" s="1034">
        <v>0</v>
      </c>
      <c r="F43" s="1035">
        <v>0</v>
      </c>
      <c r="G43" s="1006">
        <v>0</v>
      </c>
      <c r="H43" s="575" t="s">
        <v>4</v>
      </c>
      <c r="I43" s="956"/>
      <c r="J43" s="545"/>
      <c r="K43" s="545"/>
      <c r="L43" s="545"/>
      <c r="M43" s="545"/>
      <c r="N43" s="545"/>
      <c r="O43" s="545"/>
      <c r="P43" s="545"/>
      <c r="Q43" s="545"/>
      <c r="R43" s="545"/>
      <c r="S43" s="545"/>
      <c r="T43" s="545"/>
      <c r="U43" s="545"/>
      <c r="V43" s="545"/>
      <c r="W43" s="545"/>
      <c r="X43" s="545"/>
      <c r="Y43" s="545"/>
      <c r="Z43" s="545"/>
      <c r="AA43" s="545"/>
      <c r="AB43" s="545"/>
      <c r="AC43" s="545"/>
      <c r="AD43" s="545"/>
      <c r="AE43" s="545"/>
      <c r="AF43" s="545"/>
      <c r="AG43" s="545"/>
      <c r="AH43" s="545"/>
      <c r="AI43" s="545"/>
      <c r="AJ43" s="545"/>
      <c r="AK43" s="545"/>
      <c r="AL43" s="545"/>
      <c r="AM43" s="545"/>
      <c r="AN43" s="545"/>
      <c r="AO43" s="545"/>
      <c r="AP43" s="545"/>
      <c r="AQ43" s="545"/>
      <c r="AR43" s="545"/>
      <c r="AS43" s="545"/>
      <c r="AT43" s="545"/>
      <c r="AU43" s="545"/>
      <c r="AV43" s="545"/>
      <c r="AW43" s="545"/>
      <c r="AX43" s="545"/>
      <c r="AY43" s="545"/>
      <c r="AZ43" s="545"/>
      <c r="BA43" s="545"/>
      <c r="BB43" s="545"/>
      <c r="BC43" s="545"/>
      <c r="BD43" s="545"/>
      <c r="BE43" s="545"/>
      <c r="BF43" s="545"/>
      <c r="BG43" s="545"/>
      <c r="BH43" s="545"/>
      <c r="BI43" s="545"/>
      <c r="BJ43" s="545"/>
      <c r="BK43" s="545"/>
      <c r="BL43" s="545"/>
      <c r="BM43" s="545"/>
      <c r="BN43" s="545"/>
      <c r="BO43" s="545"/>
      <c r="BP43" s="545"/>
      <c r="BQ43" s="545"/>
      <c r="BR43" s="545"/>
      <c r="BS43" s="545"/>
      <c r="BT43" s="545"/>
    </row>
    <row r="44" spans="1:72" s="583" customFormat="1" ht="21.95" customHeight="1">
      <c r="A44" s="955" t="s">
        <v>269</v>
      </c>
      <c r="B44" s="1005">
        <v>9772139.4400000069</v>
      </c>
      <c r="C44" s="1005"/>
      <c r="D44" s="1034">
        <v>0</v>
      </c>
      <c r="E44" s="1034">
        <v>0</v>
      </c>
      <c r="F44" s="1035">
        <v>0</v>
      </c>
      <c r="G44" s="1006">
        <v>0</v>
      </c>
      <c r="H44" s="575" t="s">
        <v>4</v>
      </c>
      <c r="I44" s="956"/>
      <c r="J44" s="545"/>
      <c r="K44" s="545"/>
      <c r="L44" s="545"/>
      <c r="M44" s="545"/>
      <c r="N44" s="545"/>
      <c r="O44" s="545"/>
      <c r="P44" s="545"/>
      <c r="Q44" s="545"/>
      <c r="R44" s="545"/>
      <c r="S44" s="545"/>
      <c r="T44" s="545"/>
      <c r="U44" s="545"/>
      <c r="V44" s="545"/>
      <c r="W44" s="545"/>
      <c r="X44" s="545"/>
      <c r="Y44" s="545"/>
      <c r="Z44" s="545"/>
      <c r="AA44" s="545"/>
      <c r="AB44" s="545"/>
      <c r="AC44" s="545"/>
      <c r="AD44" s="545"/>
      <c r="AE44" s="545"/>
      <c r="AF44" s="545"/>
      <c r="AG44" s="545"/>
      <c r="AH44" s="545"/>
      <c r="AI44" s="545"/>
      <c r="AJ44" s="545"/>
      <c r="AK44" s="545"/>
      <c r="AL44" s="545"/>
      <c r="AM44" s="545"/>
      <c r="AN44" s="545"/>
      <c r="AO44" s="545"/>
      <c r="AP44" s="545"/>
      <c r="AQ44" s="545"/>
      <c r="AR44" s="545"/>
      <c r="AS44" s="545"/>
      <c r="AT44" s="545"/>
      <c r="AU44" s="545"/>
      <c r="AV44" s="545"/>
      <c r="AW44" s="545"/>
      <c r="AX44" s="545"/>
      <c r="AY44" s="545"/>
      <c r="AZ44" s="545"/>
      <c r="BA44" s="545"/>
      <c r="BB44" s="545"/>
      <c r="BC44" s="545"/>
      <c r="BD44" s="545"/>
      <c r="BE44" s="545"/>
      <c r="BF44" s="545"/>
      <c r="BG44" s="545"/>
      <c r="BH44" s="545"/>
      <c r="BI44" s="545"/>
      <c r="BJ44" s="545"/>
      <c r="BK44" s="545"/>
      <c r="BL44" s="545"/>
      <c r="BM44" s="545"/>
      <c r="BN44" s="545"/>
      <c r="BO44" s="545"/>
      <c r="BP44" s="545"/>
      <c r="BQ44" s="545"/>
      <c r="BR44" s="545"/>
      <c r="BS44" s="545"/>
      <c r="BT44" s="545"/>
    </row>
    <row r="45" spans="1:72" s="583" customFormat="1" ht="21.95" customHeight="1">
      <c r="A45" s="955" t="s">
        <v>270</v>
      </c>
      <c r="B45" s="1005">
        <v>422126.25000000006</v>
      </c>
      <c r="C45" s="1005"/>
      <c r="D45" s="1034">
        <v>1377</v>
      </c>
      <c r="E45" s="1034">
        <v>0</v>
      </c>
      <c r="F45" s="1035">
        <v>1377</v>
      </c>
      <c r="G45" s="1006">
        <v>0</v>
      </c>
      <c r="H45" s="575" t="s">
        <v>4</v>
      </c>
      <c r="I45" s="956"/>
      <c r="J45" s="545"/>
      <c r="K45" s="545"/>
      <c r="L45" s="545"/>
      <c r="M45" s="545"/>
      <c r="N45" s="545"/>
      <c r="O45" s="545"/>
      <c r="P45" s="545"/>
      <c r="Q45" s="545"/>
      <c r="R45" s="545"/>
      <c r="S45" s="545"/>
      <c r="T45" s="545"/>
      <c r="U45" s="545"/>
      <c r="V45" s="545"/>
      <c r="W45" s="545"/>
      <c r="X45" s="545"/>
      <c r="Y45" s="545"/>
      <c r="Z45" s="545"/>
      <c r="AA45" s="545"/>
      <c r="AB45" s="545"/>
      <c r="AC45" s="545"/>
      <c r="AD45" s="545"/>
      <c r="AE45" s="545"/>
      <c r="AF45" s="545"/>
      <c r="AG45" s="545"/>
      <c r="AH45" s="545"/>
      <c r="AI45" s="545"/>
      <c r="AJ45" s="545"/>
      <c r="AK45" s="545"/>
      <c r="AL45" s="545"/>
      <c r="AM45" s="545"/>
      <c r="AN45" s="545"/>
      <c r="AO45" s="545"/>
      <c r="AP45" s="545"/>
      <c r="AQ45" s="545"/>
      <c r="AR45" s="545"/>
      <c r="AS45" s="545"/>
      <c r="AT45" s="545"/>
      <c r="AU45" s="545"/>
      <c r="AV45" s="545"/>
      <c r="AW45" s="545"/>
      <c r="AX45" s="545"/>
      <c r="AY45" s="545"/>
      <c r="AZ45" s="545"/>
      <c r="BA45" s="545"/>
      <c r="BB45" s="545"/>
      <c r="BC45" s="545"/>
      <c r="BD45" s="545"/>
      <c r="BE45" s="545"/>
      <c r="BF45" s="545"/>
      <c r="BG45" s="545"/>
      <c r="BH45" s="545"/>
      <c r="BI45" s="545"/>
      <c r="BJ45" s="545"/>
      <c r="BK45" s="545"/>
      <c r="BL45" s="545"/>
      <c r="BM45" s="545"/>
      <c r="BN45" s="545"/>
      <c r="BO45" s="545"/>
      <c r="BP45" s="545"/>
      <c r="BQ45" s="545"/>
      <c r="BR45" s="545"/>
      <c r="BS45" s="545"/>
      <c r="BT45" s="545"/>
    </row>
    <row r="46" spans="1:72" s="583" customFormat="1" ht="21.95" customHeight="1">
      <c r="A46" s="955" t="s">
        <v>271</v>
      </c>
      <c r="B46" s="1005">
        <v>6071857.099999995</v>
      </c>
      <c r="C46" s="1005"/>
      <c r="D46" s="1034">
        <v>0</v>
      </c>
      <c r="E46" s="1034">
        <v>0</v>
      </c>
      <c r="F46" s="1035">
        <v>0</v>
      </c>
      <c r="G46" s="1006">
        <v>0</v>
      </c>
      <c r="H46" s="575" t="s">
        <v>4</v>
      </c>
      <c r="I46" s="956"/>
      <c r="J46" s="545"/>
      <c r="K46" s="545"/>
      <c r="L46" s="545"/>
      <c r="M46" s="545"/>
      <c r="N46" s="545"/>
      <c r="O46" s="545"/>
      <c r="P46" s="545"/>
      <c r="Q46" s="545"/>
      <c r="R46" s="545"/>
      <c r="S46" s="545"/>
      <c r="T46" s="545"/>
      <c r="U46" s="545"/>
      <c r="V46" s="545"/>
      <c r="W46" s="545"/>
      <c r="X46" s="545"/>
      <c r="Y46" s="545"/>
      <c r="Z46" s="545"/>
      <c r="AA46" s="545"/>
      <c r="AB46" s="545"/>
      <c r="AC46" s="545"/>
      <c r="AD46" s="545"/>
      <c r="AE46" s="545"/>
      <c r="AF46" s="545"/>
      <c r="AG46" s="545"/>
      <c r="AH46" s="545"/>
      <c r="AI46" s="545"/>
      <c r="AJ46" s="545"/>
      <c r="AK46" s="545"/>
      <c r="AL46" s="545"/>
      <c r="AM46" s="545"/>
      <c r="AN46" s="545"/>
      <c r="AO46" s="545"/>
      <c r="AP46" s="545"/>
      <c r="AQ46" s="545"/>
      <c r="AR46" s="545"/>
      <c r="AS46" s="545"/>
      <c r="AT46" s="545"/>
      <c r="AU46" s="545"/>
      <c r="AV46" s="545"/>
      <c r="AW46" s="545"/>
      <c r="AX46" s="545"/>
      <c r="AY46" s="545"/>
      <c r="AZ46" s="545"/>
      <c r="BA46" s="545"/>
      <c r="BB46" s="545"/>
      <c r="BC46" s="545"/>
      <c r="BD46" s="545"/>
      <c r="BE46" s="545"/>
      <c r="BF46" s="545"/>
      <c r="BG46" s="545"/>
      <c r="BH46" s="545"/>
      <c r="BI46" s="545"/>
      <c r="BJ46" s="545"/>
      <c r="BK46" s="545"/>
      <c r="BL46" s="545"/>
      <c r="BM46" s="545"/>
      <c r="BN46" s="545"/>
      <c r="BO46" s="545"/>
      <c r="BP46" s="545"/>
      <c r="BQ46" s="545"/>
      <c r="BR46" s="545"/>
      <c r="BS46" s="545"/>
      <c r="BT46" s="545"/>
    </row>
    <row r="47" spans="1:72" s="583" customFormat="1" ht="21.95" customHeight="1">
      <c r="A47" s="955" t="s">
        <v>272</v>
      </c>
      <c r="B47" s="1005">
        <v>1223982.9799999997</v>
      </c>
      <c r="C47" s="1005"/>
      <c r="D47" s="1034">
        <v>2017</v>
      </c>
      <c r="E47" s="1034">
        <v>0</v>
      </c>
      <c r="F47" s="1035">
        <v>2017</v>
      </c>
      <c r="G47" s="1006">
        <v>0</v>
      </c>
      <c r="H47" s="575" t="s">
        <v>4</v>
      </c>
      <c r="I47" s="956"/>
      <c r="J47" s="545"/>
      <c r="K47" s="545"/>
      <c r="L47" s="545"/>
      <c r="M47" s="545"/>
      <c r="N47" s="545"/>
      <c r="O47" s="545"/>
      <c r="P47" s="545"/>
      <c r="Q47" s="545"/>
      <c r="R47" s="545"/>
      <c r="S47" s="545"/>
      <c r="T47" s="545"/>
      <c r="U47" s="545"/>
      <c r="V47" s="545"/>
      <c r="W47" s="545"/>
      <c r="X47" s="545"/>
      <c r="Y47" s="545"/>
      <c r="Z47" s="545"/>
      <c r="AA47" s="545"/>
      <c r="AB47" s="545"/>
      <c r="AC47" s="545"/>
      <c r="AD47" s="545"/>
      <c r="AE47" s="545"/>
      <c r="AF47" s="545"/>
      <c r="AG47" s="545"/>
      <c r="AH47" s="545"/>
      <c r="AI47" s="545"/>
      <c r="AJ47" s="545"/>
      <c r="AK47" s="545"/>
      <c r="AL47" s="545"/>
      <c r="AM47" s="545"/>
      <c r="AN47" s="545"/>
      <c r="AO47" s="545"/>
      <c r="AP47" s="545"/>
      <c r="AQ47" s="545"/>
      <c r="AR47" s="545"/>
      <c r="AS47" s="545"/>
      <c r="AT47" s="545"/>
      <c r="AU47" s="545"/>
      <c r="AV47" s="545"/>
      <c r="AW47" s="545"/>
      <c r="AX47" s="545"/>
      <c r="AY47" s="545"/>
      <c r="AZ47" s="545"/>
      <c r="BA47" s="545"/>
      <c r="BB47" s="545"/>
      <c r="BC47" s="545"/>
      <c r="BD47" s="545"/>
      <c r="BE47" s="545"/>
      <c r="BF47" s="545"/>
      <c r="BG47" s="545"/>
      <c r="BH47" s="545"/>
      <c r="BI47" s="545"/>
      <c r="BJ47" s="545"/>
      <c r="BK47" s="545"/>
      <c r="BL47" s="545"/>
      <c r="BM47" s="545"/>
      <c r="BN47" s="545"/>
      <c r="BO47" s="545"/>
      <c r="BP47" s="545"/>
      <c r="BQ47" s="545"/>
      <c r="BR47" s="545"/>
      <c r="BS47" s="545"/>
      <c r="BT47" s="545"/>
    </row>
    <row r="48" spans="1:72" s="583" customFormat="1" ht="21.95" customHeight="1">
      <c r="A48" s="955" t="s">
        <v>273</v>
      </c>
      <c r="B48" s="1005">
        <v>94635708.149999991</v>
      </c>
      <c r="C48" s="1005"/>
      <c r="D48" s="1034">
        <v>2193.1999999999998</v>
      </c>
      <c r="E48" s="1034">
        <v>2193.1999999999998</v>
      </c>
      <c r="F48" s="1035">
        <v>2193.1999999999998</v>
      </c>
      <c r="G48" s="1006">
        <v>0</v>
      </c>
      <c r="H48" s="575" t="s">
        <v>4</v>
      </c>
      <c r="I48" s="956"/>
      <c r="J48" s="545"/>
      <c r="K48" s="545"/>
      <c r="L48" s="545"/>
      <c r="M48" s="545"/>
      <c r="N48" s="545"/>
      <c r="O48" s="545"/>
      <c r="P48" s="545"/>
      <c r="Q48" s="545"/>
      <c r="R48" s="545"/>
      <c r="S48" s="545"/>
      <c r="T48" s="545"/>
      <c r="U48" s="545"/>
      <c r="V48" s="545"/>
      <c r="W48" s="545"/>
      <c r="X48" s="545"/>
      <c r="Y48" s="545"/>
      <c r="Z48" s="545"/>
      <c r="AA48" s="545"/>
      <c r="AB48" s="545"/>
      <c r="AC48" s="545"/>
      <c r="AD48" s="545"/>
      <c r="AE48" s="545"/>
      <c r="AF48" s="545"/>
      <c r="AG48" s="545"/>
      <c r="AH48" s="545"/>
      <c r="AI48" s="545"/>
      <c r="AJ48" s="545"/>
      <c r="AK48" s="545"/>
      <c r="AL48" s="545"/>
      <c r="AM48" s="545"/>
      <c r="AN48" s="545"/>
      <c r="AO48" s="545"/>
      <c r="AP48" s="545"/>
      <c r="AQ48" s="545"/>
      <c r="AR48" s="545"/>
      <c r="AS48" s="545"/>
      <c r="AT48" s="545"/>
      <c r="AU48" s="545"/>
      <c r="AV48" s="545"/>
      <c r="AW48" s="545"/>
      <c r="AX48" s="545"/>
      <c r="AY48" s="545"/>
      <c r="AZ48" s="545"/>
      <c r="BA48" s="545"/>
      <c r="BB48" s="545"/>
      <c r="BC48" s="545"/>
      <c r="BD48" s="545"/>
      <c r="BE48" s="545"/>
      <c r="BF48" s="545"/>
      <c r="BG48" s="545"/>
      <c r="BH48" s="545"/>
      <c r="BI48" s="545"/>
      <c r="BJ48" s="545"/>
      <c r="BK48" s="545"/>
      <c r="BL48" s="545"/>
      <c r="BM48" s="545"/>
      <c r="BN48" s="545"/>
      <c r="BO48" s="545"/>
      <c r="BP48" s="545"/>
      <c r="BQ48" s="545"/>
      <c r="BR48" s="545"/>
      <c r="BS48" s="545"/>
      <c r="BT48" s="545"/>
    </row>
    <row r="49" spans="1:72" s="583" customFormat="1" ht="21.95" customHeight="1">
      <c r="A49" s="955" t="s">
        <v>275</v>
      </c>
      <c r="B49" s="1005">
        <v>187066958.34999985</v>
      </c>
      <c r="C49" s="1005"/>
      <c r="D49" s="1034">
        <v>34510.800000000003</v>
      </c>
      <c r="E49" s="1034">
        <v>9696</v>
      </c>
      <c r="F49" s="1035">
        <v>34510.800000000003</v>
      </c>
      <c r="G49" s="1006">
        <v>0</v>
      </c>
      <c r="H49" s="575" t="s">
        <v>4</v>
      </c>
      <c r="I49" s="956"/>
      <c r="J49" s="545"/>
      <c r="K49" s="545"/>
      <c r="L49" s="545"/>
      <c r="M49" s="545"/>
      <c r="N49" s="545"/>
      <c r="O49" s="545"/>
      <c r="P49" s="545"/>
      <c r="Q49" s="545"/>
      <c r="R49" s="545"/>
      <c r="S49" s="545"/>
      <c r="T49" s="545"/>
      <c r="U49" s="545"/>
      <c r="V49" s="545"/>
      <c r="W49" s="545"/>
      <c r="X49" s="545"/>
      <c r="Y49" s="545"/>
      <c r="Z49" s="545"/>
      <c r="AA49" s="545"/>
      <c r="AB49" s="545"/>
      <c r="AC49" s="545"/>
      <c r="AD49" s="545"/>
      <c r="AE49" s="545"/>
      <c r="AF49" s="545"/>
      <c r="AG49" s="545"/>
      <c r="AH49" s="545"/>
      <c r="AI49" s="545"/>
      <c r="AJ49" s="545"/>
      <c r="AK49" s="545"/>
      <c r="AL49" s="545"/>
      <c r="AM49" s="545"/>
      <c r="AN49" s="545"/>
      <c r="AO49" s="545"/>
      <c r="AP49" s="545"/>
      <c r="AQ49" s="545"/>
      <c r="AR49" s="545"/>
      <c r="AS49" s="545"/>
      <c r="AT49" s="545"/>
      <c r="AU49" s="545"/>
      <c r="AV49" s="545"/>
      <c r="AW49" s="545"/>
      <c r="AX49" s="545"/>
      <c r="AY49" s="545"/>
      <c r="AZ49" s="545"/>
      <c r="BA49" s="545"/>
      <c r="BB49" s="545"/>
      <c r="BC49" s="545"/>
      <c r="BD49" s="545"/>
      <c r="BE49" s="545"/>
      <c r="BF49" s="545"/>
      <c r="BG49" s="545"/>
      <c r="BH49" s="545"/>
      <c r="BI49" s="545"/>
      <c r="BJ49" s="545"/>
      <c r="BK49" s="545"/>
      <c r="BL49" s="545"/>
      <c r="BM49" s="545"/>
      <c r="BN49" s="545"/>
      <c r="BO49" s="545"/>
      <c r="BP49" s="545"/>
      <c r="BQ49" s="545"/>
      <c r="BR49" s="545"/>
      <c r="BS49" s="545"/>
      <c r="BT49" s="545"/>
    </row>
    <row r="50" spans="1:72" s="583" customFormat="1" ht="21.95" customHeight="1">
      <c r="A50" s="955" t="s">
        <v>276</v>
      </c>
      <c r="B50" s="1005">
        <v>110536.39</v>
      </c>
      <c r="C50" s="1005"/>
      <c r="D50" s="1034">
        <v>0</v>
      </c>
      <c r="E50" s="1034">
        <v>0</v>
      </c>
      <c r="F50" s="1035">
        <v>0</v>
      </c>
      <c r="G50" s="1006">
        <v>0</v>
      </c>
      <c r="H50" s="575" t="s">
        <v>4</v>
      </c>
      <c r="I50" s="956"/>
      <c r="J50" s="545"/>
      <c r="K50" s="545"/>
      <c r="L50" s="545"/>
      <c r="M50" s="545"/>
      <c r="N50" s="545"/>
      <c r="O50" s="545"/>
      <c r="P50" s="545"/>
      <c r="Q50" s="545"/>
      <c r="R50" s="545"/>
      <c r="S50" s="545"/>
      <c r="T50" s="545"/>
      <c r="U50" s="545"/>
      <c r="V50" s="545"/>
      <c r="W50" s="545"/>
      <c r="X50" s="545"/>
      <c r="Y50" s="545"/>
      <c r="Z50" s="545"/>
      <c r="AA50" s="545"/>
      <c r="AB50" s="545"/>
      <c r="AC50" s="545"/>
      <c r="AD50" s="545"/>
      <c r="AE50" s="545"/>
      <c r="AF50" s="545"/>
      <c r="AG50" s="545"/>
      <c r="AH50" s="545"/>
      <c r="AI50" s="545"/>
      <c r="AJ50" s="545"/>
      <c r="AK50" s="545"/>
      <c r="AL50" s="545"/>
      <c r="AM50" s="545"/>
      <c r="AN50" s="545"/>
      <c r="AO50" s="545"/>
      <c r="AP50" s="545"/>
      <c r="AQ50" s="545"/>
      <c r="AR50" s="545"/>
      <c r="AS50" s="545"/>
      <c r="AT50" s="545"/>
      <c r="AU50" s="545"/>
      <c r="AV50" s="545"/>
      <c r="AW50" s="545"/>
      <c r="AX50" s="545"/>
      <c r="AY50" s="545"/>
      <c r="AZ50" s="545"/>
      <c r="BA50" s="545"/>
      <c r="BB50" s="545"/>
      <c r="BC50" s="545"/>
      <c r="BD50" s="545"/>
      <c r="BE50" s="545"/>
      <c r="BF50" s="545"/>
      <c r="BG50" s="545"/>
      <c r="BH50" s="545"/>
      <c r="BI50" s="545"/>
      <c r="BJ50" s="545"/>
      <c r="BK50" s="545"/>
      <c r="BL50" s="545"/>
      <c r="BM50" s="545"/>
      <c r="BN50" s="545"/>
      <c r="BO50" s="545"/>
      <c r="BP50" s="545"/>
      <c r="BQ50" s="545"/>
      <c r="BR50" s="545"/>
      <c r="BS50" s="545"/>
      <c r="BT50" s="545"/>
    </row>
    <row r="51" spans="1:72" s="583" customFormat="1" ht="21.95" customHeight="1">
      <c r="A51" s="955" t="s">
        <v>277</v>
      </c>
      <c r="B51" s="1005">
        <v>18566490.219999995</v>
      </c>
      <c r="C51" s="1005"/>
      <c r="D51" s="1034">
        <v>94978.94</v>
      </c>
      <c r="E51" s="1034">
        <v>0</v>
      </c>
      <c r="F51" s="1035">
        <v>94978.94</v>
      </c>
      <c r="G51" s="1006">
        <v>0</v>
      </c>
      <c r="H51" s="575" t="s">
        <v>4</v>
      </c>
      <c r="I51" s="956"/>
      <c r="J51" s="545"/>
      <c r="K51" s="545"/>
      <c r="L51" s="545"/>
      <c r="M51" s="545"/>
      <c r="N51" s="545"/>
      <c r="O51" s="545"/>
      <c r="P51" s="545"/>
      <c r="Q51" s="545"/>
      <c r="R51" s="545"/>
      <c r="S51" s="545"/>
      <c r="T51" s="545"/>
      <c r="U51" s="545"/>
      <c r="V51" s="545"/>
      <c r="W51" s="545"/>
      <c r="X51" s="545"/>
      <c r="Y51" s="545"/>
      <c r="Z51" s="545"/>
      <c r="AA51" s="545"/>
      <c r="AB51" s="545"/>
      <c r="AC51" s="545"/>
      <c r="AD51" s="545"/>
      <c r="AE51" s="545"/>
      <c r="AF51" s="545"/>
      <c r="AG51" s="545"/>
      <c r="AH51" s="545"/>
      <c r="AI51" s="545"/>
      <c r="AJ51" s="545"/>
      <c r="AK51" s="545"/>
      <c r="AL51" s="545"/>
      <c r="AM51" s="545"/>
      <c r="AN51" s="545"/>
      <c r="AO51" s="545"/>
      <c r="AP51" s="545"/>
      <c r="AQ51" s="545"/>
      <c r="AR51" s="545"/>
      <c r="AS51" s="545"/>
      <c r="AT51" s="545"/>
      <c r="AU51" s="545"/>
      <c r="AV51" s="545"/>
      <c r="AW51" s="545"/>
      <c r="AX51" s="545"/>
      <c r="AY51" s="545"/>
      <c r="AZ51" s="545"/>
      <c r="BA51" s="545"/>
      <c r="BB51" s="545"/>
      <c r="BC51" s="545"/>
      <c r="BD51" s="545"/>
      <c r="BE51" s="545"/>
      <c r="BF51" s="545"/>
      <c r="BG51" s="545"/>
      <c r="BH51" s="545"/>
      <c r="BI51" s="545"/>
      <c r="BJ51" s="545"/>
      <c r="BK51" s="545"/>
      <c r="BL51" s="545"/>
      <c r="BM51" s="545"/>
      <c r="BN51" s="545"/>
      <c r="BO51" s="545"/>
      <c r="BP51" s="545"/>
      <c r="BQ51" s="545"/>
      <c r="BR51" s="545"/>
      <c r="BS51" s="545"/>
      <c r="BT51" s="545"/>
    </row>
    <row r="52" spans="1:72" s="583" customFormat="1" ht="21.95" customHeight="1">
      <c r="A52" s="955" t="s">
        <v>278</v>
      </c>
      <c r="B52" s="1005">
        <v>423945696.67000031</v>
      </c>
      <c r="C52" s="1005"/>
      <c r="D52" s="1034">
        <v>9762.6</v>
      </c>
      <c r="E52" s="1034">
        <v>0</v>
      </c>
      <c r="F52" s="1035">
        <v>9762.6</v>
      </c>
      <c r="G52" s="1006">
        <v>0</v>
      </c>
      <c r="H52" s="575" t="s">
        <v>4</v>
      </c>
      <c r="I52" s="956"/>
      <c r="J52" s="545"/>
      <c r="K52" s="545"/>
      <c r="L52" s="545"/>
      <c r="M52" s="545"/>
      <c r="N52" s="545"/>
      <c r="O52" s="545"/>
      <c r="P52" s="545"/>
      <c r="Q52" s="545"/>
      <c r="R52" s="545"/>
      <c r="S52" s="545"/>
      <c r="T52" s="545"/>
      <c r="U52" s="545"/>
      <c r="V52" s="545"/>
      <c r="W52" s="545"/>
      <c r="X52" s="545"/>
      <c r="Y52" s="545"/>
      <c r="Z52" s="545"/>
      <c r="AA52" s="545"/>
      <c r="AB52" s="545"/>
      <c r="AC52" s="545"/>
      <c r="AD52" s="545"/>
      <c r="AE52" s="545"/>
      <c r="AF52" s="545"/>
      <c r="AG52" s="545"/>
      <c r="AH52" s="545"/>
      <c r="AI52" s="545"/>
      <c r="AJ52" s="545"/>
      <c r="AK52" s="545"/>
      <c r="AL52" s="545"/>
      <c r="AM52" s="545"/>
      <c r="AN52" s="545"/>
      <c r="AO52" s="545"/>
      <c r="AP52" s="545"/>
      <c r="AQ52" s="545"/>
      <c r="AR52" s="545"/>
      <c r="AS52" s="545"/>
      <c r="AT52" s="545"/>
      <c r="AU52" s="545"/>
      <c r="AV52" s="545"/>
      <c r="AW52" s="545"/>
      <c r="AX52" s="545"/>
      <c r="AY52" s="545"/>
      <c r="AZ52" s="545"/>
      <c r="BA52" s="545"/>
      <c r="BB52" s="545"/>
      <c r="BC52" s="545"/>
      <c r="BD52" s="545"/>
      <c r="BE52" s="545"/>
      <c r="BF52" s="545"/>
      <c r="BG52" s="545"/>
      <c r="BH52" s="545"/>
      <c r="BI52" s="545"/>
      <c r="BJ52" s="545"/>
      <c r="BK52" s="545"/>
      <c r="BL52" s="545"/>
      <c r="BM52" s="545"/>
      <c r="BN52" s="545"/>
      <c r="BO52" s="545"/>
      <c r="BP52" s="545"/>
      <c r="BQ52" s="545"/>
      <c r="BR52" s="545"/>
      <c r="BS52" s="545"/>
      <c r="BT52" s="545"/>
    </row>
    <row r="53" spans="1:72" s="583" customFormat="1" ht="21.95" customHeight="1">
      <c r="A53" s="955" t="s">
        <v>619</v>
      </c>
      <c r="B53" s="1005">
        <v>290560.44</v>
      </c>
      <c r="C53" s="1005"/>
      <c r="D53" s="1034">
        <v>0</v>
      </c>
      <c r="E53" s="1034">
        <v>0</v>
      </c>
      <c r="F53" s="1035">
        <v>0</v>
      </c>
      <c r="G53" s="1006">
        <v>0</v>
      </c>
      <c r="H53" s="575" t="s">
        <v>4</v>
      </c>
      <c r="I53" s="956"/>
      <c r="J53" s="545"/>
      <c r="K53" s="545"/>
      <c r="L53" s="545"/>
      <c r="M53" s="545"/>
      <c r="N53" s="545"/>
      <c r="O53" s="545"/>
      <c r="P53" s="545"/>
      <c r="Q53" s="545"/>
      <c r="R53" s="545"/>
      <c r="S53" s="545"/>
      <c r="T53" s="545"/>
      <c r="U53" s="545"/>
      <c r="V53" s="545"/>
      <c r="W53" s="545"/>
      <c r="X53" s="545"/>
      <c r="Y53" s="545"/>
      <c r="Z53" s="545"/>
      <c r="AA53" s="545"/>
      <c r="AB53" s="545"/>
      <c r="AC53" s="545"/>
      <c r="AD53" s="545"/>
      <c r="AE53" s="545"/>
      <c r="AF53" s="545"/>
      <c r="AG53" s="545"/>
      <c r="AH53" s="545"/>
      <c r="AI53" s="545"/>
      <c r="AJ53" s="545"/>
      <c r="AK53" s="545"/>
      <c r="AL53" s="545"/>
      <c r="AM53" s="545"/>
      <c r="AN53" s="545"/>
      <c r="AO53" s="545"/>
      <c r="AP53" s="545"/>
      <c r="AQ53" s="545"/>
      <c r="AR53" s="545"/>
      <c r="AS53" s="545"/>
      <c r="AT53" s="545"/>
      <c r="AU53" s="545"/>
      <c r="AV53" s="545"/>
      <c r="AW53" s="545"/>
      <c r="AX53" s="545"/>
      <c r="AY53" s="545"/>
      <c r="AZ53" s="545"/>
      <c r="BA53" s="545"/>
      <c r="BB53" s="545"/>
      <c r="BC53" s="545"/>
      <c r="BD53" s="545"/>
      <c r="BE53" s="545"/>
      <c r="BF53" s="545"/>
      <c r="BG53" s="545"/>
      <c r="BH53" s="545"/>
      <c r="BI53" s="545"/>
      <c r="BJ53" s="545"/>
      <c r="BK53" s="545"/>
      <c r="BL53" s="545"/>
      <c r="BM53" s="545"/>
      <c r="BN53" s="545"/>
      <c r="BO53" s="545"/>
      <c r="BP53" s="545"/>
      <c r="BQ53" s="545"/>
      <c r="BR53" s="545"/>
      <c r="BS53" s="545"/>
      <c r="BT53" s="545"/>
    </row>
    <row r="54" spans="1:72" s="583" customFormat="1" ht="21.95" customHeight="1">
      <c r="A54" s="955" t="s">
        <v>280</v>
      </c>
      <c r="B54" s="1005">
        <v>1016935.5599999998</v>
      </c>
      <c r="C54" s="1005"/>
      <c r="D54" s="1034">
        <v>0</v>
      </c>
      <c r="E54" s="1034">
        <v>0</v>
      </c>
      <c r="F54" s="1035">
        <v>0</v>
      </c>
      <c r="G54" s="1006">
        <v>0</v>
      </c>
      <c r="H54" s="575" t="s">
        <v>4</v>
      </c>
      <c r="I54" s="956"/>
      <c r="J54" s="545"/>
      <c r="K54" s="545"/>
      <c r="L54" s="545"/>
      <c r="M54" s="545"/>
      <c r="N54" s="545"/>
      <c r="O54" s="545"/>
      <c r="P54" s="545"/>
      <c r="Q54" s="545"/>
      <c r="R54" s="545"/>
      <c r="S54" s="545"/>
      <c r="T54" s="545"/>
      <c r="U54" s="545"/>
      <c r="V54" s="545"/>
      <c r="W54" s="545"/>
      <c r="X54" s="545"/>
      <c r="Y54" s="545"/>
      <c r="Z54" s="545"/>
      <c r="AA54" s="545"/>
      <c r="AB54" s="545"/>
      <c r="AC54" s="545"/>
      <c r="AD54" s="545"/>
      <c r="AE54" s="545"/>
      <c r="AF54" s="545"/>
      <c r="AG54" s="545"/>
      <c r="AH54" s="545"/>
      <c r="AI54" s="545"/>
      <c r="AJ54" s="545"/>
      <c r="AK54" s="545"/>
      <c r="AL54" s="545"/>
      <c r="AM54" s="545"/>
      <c r="AN54" s="545"/>
      <c r="AO54" s="545"/>
      <c r="AP54" s="545"/>
      <c r="AQ54" s="545"/>
      <c r="AR54" s="545"/>
      <c r="AS54" s="545"/>
      <c r="AT54" s="545"/>
      <c r="AU54" s="545"/>
      <c r="AV54" s="545"/>
      <c r="AW54" s="545"/>
      <c r="AX54" s="545"/>
      <c r="AY54" s="545"/>
      <c r="AZ54" s="545"/>
      <c r="BA54" s="545"/>
      <c r="BB54" s="545"/>
      <c r="BC54" s="545"/>
      <c r="BD54" s="545"/>
      <c r="BE54" s="545"/>
      <c r="BF54" s="545"/>
      <c r="BG54" s="545"/>
      <c r="BH54" s="545"/>
      <c r="BI54" s="545"/>
      <c r="BJ54" s="545"/>
      <c r="BK54" s="545"/>
      <c r="BL54" s="545"/>
      <c r="BM54" s="545"/>
      <c r="BN54" s="545"/>
      <c r="BO54" s="545"/>
      <c r="BP54" s="545"/>
      <c r="BQ54" s="545"/>
      <c r="BR54" s="545"/>
      <c r="BS54" s="545"/>
      <c r="BT54" s="545"/>
    </row>
    <row r="55" spans="1:72" s="583" customFormat="1" ht="21.95" customHeight="1">
      <c r="A55" s="958" t="s">
        <v>281</v>
      </c>
      <c r="B55" s="1005">
        <v>37689111.04999999</v>
      </c>
      <c r="C55" s="1005"/>
      <c r="D55" s="1034">
        <v>4161.8900000000003</v>
      </c>
      <c r="E55" s="1034">
        <v>0</v>
      </c>
      <c r="F55" s="1035">
        <v>4161.8900000000003</v>
      </c>
      <c r="G55" s="1006">
        <v>0</v>
      </c>
      <c r="H55" s="575" t="s">
        <v>4</v>
      </c>
      <c r="I55" s="956"/>
      <c r="J55" s="545"/>
      <c r="K55" s="545"/>
      <c r="L55" s="545"/>
      <c r="M55" s="545"/>
      <c r="N55" s="545"/>
      <c r="O55" s="545"/>
      <c r="P55" s="545"/>
      <c r="Q55" s="545"/>
      <c r="R55" s="545"/>
      <c r="S55" s="545"/>
      <c r="T55" s="545"/>
      <c r="U55" s="545"/>
      <c r="V55" s="545"/>
      <c r="W55" s="545"/>
      <c r="X55" s="545"/>
      <c r="Y55" s="545"/>
      <c r="Z55" s="545"/>
      <c r="AA55" s="545"/>
      <c r="AB55" s="545"/>
      <c r="AC55" s="545"/>
      <c r="AD55" s="545"/>
      <c r="AE55" s="545"/>
      <c r="AF55" s="545"/>
      <c r="AG55" s="545"/>
      <c r="AH55" s="545"/>
      <c r="AI55" s="545"/>
      <c r="AJ55" s="545"/>
      <c r="AK55" s="545"/>
      <c r="AL55" s="545"/>
      <c r="AM55" s="545"/>
      <c r="AN55" s="545"/>
      <c r="AO55" s="545"/>
      <c r="AP55" s="545"/>
      <c r="AQ55" s="545"/>
      <c r="AR55" s="545"/>
      <c r="AS55" s="545"/>
      <c r="AT55" s="545"/>
      <c r="AU55" s="545"/>
      <c r="AV55" s="545"/>
      <c r="AW55" s="545"/>
      <c r="AX55" s="545"/>
      <c r="AY55" s="545"/>
      <c r="AZ55" s="545"/>
      <c r="BA55" s="545"/>
      <c r="BB55" s="545"/>
      <c r="BC55" s="545"/>
      <c r="BD55" s="545"/>
      <c r="BE55" s="545"/>
      <c r="BF55" s="545"/>
      <c r="BG55" s="545"/>
      <c r="BH55" s="545"/>
      <c r="BI55" s="545"/>
      <c r="BJ55" s="545"/>
      <c r="BK55" s="545"/>
      <c r="BL55" s="545"/>
      <c r="BM55" s="545"/>
      <c r="BN55" s="545"/>
      <c r="BO55" s="545"/>
      <c r="BP55" s="545"/>
      <c r="BQ55" s="545"/>
      <c r="BR55" s="545"/>
      <c r="BS55" s="545"/>
      <c r="BT55" s="545"/>
    </row>
    <row r="56" spans="1:72" s="583" customFormat="1" ht="21.75" customHeight="1">
      <c r="A56" s="955" t="s">
        <v>282</v>
      </c>
      <c r="B56" s="1005">
        <v>75442802.079999998</v>
      </c>
      <c r="C56" s="1005"/>
      <c r="D56" s="1034">
        <v>0</v>
      </c>
      <c r="E56" s="1034">
        <v>0</v>
      </c>
      <c r="F56" s="1035">
        <v>0</v>
      </c>
      <c r="G56" s="1006">
        <v>0</v>
      </c>
      <c r="H56" s="575" t="s">
        <v>4</v>
      </c>
      <c r="I56" s="956"/>
      <c r="J56" s="545"/>
      <c r="K56" s="545"/>
      <c r="L56" s="545"/>
      <c r="M56" s="545"/>
      <c r="N56" s="545"/>
      <c r="O56" s="545"/>
      <c r="P56" s="545"/>
      <c r="Q56" s="545"/>
      <c r="R56" s="545"/>
      <c r="S56" s="545"/>
      <c r="T56" s="545"/>
      <c r="U56" s="545"/>
      <c r="V56" s="545"/>
      <c r="W56" s="545"/>
      <c r="X56" s="545"/>
      <c r="Y56" s="545"/>
      <c r="Z56" s="545"/>
      <c r="AA56" s="545"/>
      <c r="AB56" s="545"/>
      <c r="AC56" s="545"/>
      <c r="AD56" s="545"/>
      <c r="AE56" s="545"/>
      <c r="AF56" s="545"/>
      <c r="AG56" s="545"/>
      <c r="AH56" s="545"/>
      <c r="AI56" s="545"/>
      <c r="AJ56" s="545"/>
      <c r="AK56" s="545"/>
      <c r="AL56" s="545"/>
      <c r="AM56" s="545"/>
      <c r="AN56" s="545"/>
      <c r="AO56" s="545"/>
      <c r="AP56" s="545"/>
      <c r="AQ56" s="545"/>
      <c r="AR56" s="545"/>
      <c r="AS56" s="545"/>
      <c r="AT56" s="545"/>
      <c r="AU56" s="545"/>
      <c r="AV56" s="545"/>
      <c r="AW56" s="545"/>
      <c r="AX56" s="545"/>
      <c r="AY56" s="545"/>
      <c r="AZ56" s="545"/>
      <c r="BA56" s="545"/>
      <c r="BB56" s="545"/>
      <c r="BC56" s="545"/>
      <c r="BD56" s="545"/>
      <c r="BE56" s="545"/>
      <c r="BF56" s="545"/>
      <c r="BG56" s="545"/>
      <c r="BH56" s="545"/>
      <c r="BI56" s="545"/>
      <c r="BJ56" s="545"/>
      <c r="BK56" s="545"/>
      <c r="BL56" s="545"/>
      <c r="BM56" s="545"/>
      <c r="BN56" s="545"/>
      <c r="BO56" s="545"/>
      <c r="BP56" s="545"/>
      <c r="BQ56" s="545"/>
      <c r="BR56" s="545"/>
      <c r="BS56" s="545"/>
      <c r="BT56" s="545"/>
    </row>
    <row r="57" spans="1:72" s="583" customFormat="1" ht="21.75" customHeight="1">
      <c r="A57" s="955" t="s">
        <v>283</v>
      </c>
      <c r="B57" s="1005">
        <v>1427436.5700000003</v>
      </c>
      <c r="C57" s="1005"/>
      <c r="D57" s="1034">
        <v>0</v>
      </c>
      <c r="E57" s="1034">
        <v>0</v>
      </c>
      <c r="F57" s="1035">
        <v>0</v>
      </c>
      <c r="G57" s="1006">
        <v>0</v>
      </c>
      <c r="H57" s="575" t="s">
        <v>4</v>
      </c>
      <c r="I57" s="956"/>
      <c r="J57" s="545"/>
      <c r="K57" s="545"/>
      <c r="L57" s="545"/>
      <c r="M57" s="545"/>
      <c r="N57" s="545"/>
      <c r="O57" s="545"/>
      <c r="P57" s="545"/>
      <c r="Q57" s="545"/>
      <c r="R57" s="545"/>
      <c r="S57" s="545"/>
      <c r="T57" s="545"/>
      <c r="U57" s="545"/>
      <c r="V57" s="545"/>
      <c r="W57" s="545"/>
      <c r="X57" s="545"/>
      <c r="Y57" s="545"/>
      <c r="Z57" s="545"/>
      <c r="AA57" s="545"/>
      <c r="AB57" s="545"/>
      <c r="AC57" s="545"/>
      <c r="AD57" s="545"/>
      <c r="AE57" s="545"/>
      <c r="AF57" s="545"/>
      <c r="AG57" s="545"/>
      <c r="AH57" s="545"/>
      <c r="AI57" s="545"/>
      <c r="AJ57" s="545"/>
      <c r="AK57" s="545"/>
      <c r="AL57" s="545"/>
      <c r="AM57" s="545"/>
      <c r="AN57" s="545"/>
      <c r="AO57" s="545"/>
      <c r="AP57" s="545"/>
      <c r="AQ57" s="545"/>
      <c r="AR57" s="545"/>
      <c r="AS57" s="545"/>
      <c r="AT57" s="545"/>
      <c r="AU57" s="545"/>
      <c r="AV57" s="545"/>
      <c r="AW57" s="545"/>
      <c r="AX57" s="545"/>
      <c r="AY57" s="545"/>
      <c r="AZ57" s="545"/>
      <c r="BA57" s="545"/>
      <c r="BB57" s="545"/>
      <c r="BC57" s="545"/>
      <c r="BD57" s="545"/>
      <c r="BE57" s="545"/>
      <c r="BF57" s="545"/>
      <c r="BG57" s="545"/>
      <c r="BH57" s="545"/>
      <c r="BI57" s="545"/>
      <c r="BJ57" s="545"/>
      <c r="BK57" s="545"/>
      <c r="BL57" s="545"/>
      <c r="BM57" s="545"/>
      <c r="BN57" s="545"/>
      <c r="BO57" s="545"/>
      <c r="BP57" s="545"/>
      <c r="BQ57" s="545"/>
      <c r="BR57" s="545"/>
      <c r="BS57" s="545"/>
      <c r="BT57" s="545"/>
    </row>
    <row r="58" spans="1:72" s="583" customFormat="1" ht="21.75" customHeight="1">
      <c r="A58" s="957" t="s">
        <v>284</v>
      </c>
      <c r="B58" s="1005">
        <v>173972.30000000002</v>
      </c>
      <c r="C58" s="1005"/>
      <c r="D58" s="1034">
        <v>0</v>
      </c>
      <c r="E58" s="1034">
        <v>0</v>
      </c>
      <c r="F58" s="1035">
        <v>0</v>
      </c>
      <c r="G58" s="1006">
        <v>0</v>
      </c>
      <c r="H58" s="575" t="s">
        <v>4</v>
      </c>
      <c r="I58" s="956"/>
      <c r="J58" s="545"/>
      <c r="K58" s="545"/>
      <c r="L58" s="545"/>
      <c r="M58" s="545"/>
      <c r="N58" s="545"/>
      <c r="O58" s="545"/>
      <c r="P58" s="545"/>
      <c r="Q58" s="545"/>
      <c r="R58" s="545"/>
      <c r="S58" s="545"/>
      <c r="T58" s="545"/>
      <c r="U58" s="545"/>
      <c r="V58" s="545"/>
      <c r="W58" s="545"/>
      <c r="X58" s="545"/>
      <c r="Y58" s="545"/>
      <c r="Z58" s="545"/>
      <c r="AA58" s="545"/>
      <c r="AB58" s="545"/>
      <c r="AC58" s="545"/>
      <c r="AD58" s="545"/>
      <c r="AE58" s="545"/>
      <c r="AF58" s="545"/>
      <c r="AG58" s="545"/>
      <c r="AH58" s="545"/>
      <c r="AI58" s="545"/>
      <c r="AJ58" s="545"/>
      <c r="AK58" s="545"/>
      <c r="AL58" s="545"/>
      <c r="AM58" s="545"/>
      <c r="AN58" s="545"/>
      <c r="AO58" s="545"/>
      <c r="AP58" s="545"/>
      <c r="AQ58" s="545"/>
      <c r="AR58" s="545"/>
      <c r="AS58" s="545"/>
      <c r="AT58" s="545"/>
      <c r="AU58" s="545"/>
      <c r="AV58" s="545"/>
      <c r="AW58" s="545"/>
      <c r="AX58" s="545"/>
      <c r="AY58" s="545"/>
      <c r="AZ58" s="545"/>
      <c r="BA58" s="545"/>
      <c r="BB58" s="545"/>
      <c r="BC58" s="545"/>
      <c r="BD58" s="545"/>
      <c r="BE58" s="545"/>
      <c r="BF58" s="545"/>
      <c r="BG58" s="545"/>
      <c r="BH58" s="545"/>
      <c r="BI58" s="545"/>
      <c r="BJ58" s="545"/>
      <c r="BK58" s="545"/>
      <c r="BL58" s="545"/>
      <c r="BM58" s="545"/>
      <c r="BN58" s="545"/>
      <c r="BO58" s="545"/>
      <c r="BP58" s="545"/>
      <c r="BQ58" s="545"/>
      <c r="BR58" s="545"/>
      <c r="BS58" s="545"/>
      <c r="BT58" s="545"/>
    </row>
    <row r="59" spans="1:72" s="583" customFormat="1" ht="21.75" customHeight="1">
      <c r="A59" s="955" t="s">
        <v>285</v>
      </c>
      <c r="B59" s="1005">
        <v>31394.31</v>
      </c>
      <c r="C59" s="1005"/>
      <c r="D59" s="1034">
        <v>0</v>
      </c>
      <c r="E59" s="1034">
        <v>0</v>
      </c>
      <c r="F59" s="1035">
        <v>0</v>
      </c>
      <c r="G59" s="1006">
        <v>0</v>
      </c>
      <c r="H59" s="575" t="s">
        <v>4</v>
      </c>
      <c r="I59" s="956"/>
      <c r="J59" s="545"/>
      <c r="K59" s="545"/>
      <c r="L59" s="545"/>
      <c r="M59" s="545"/>
      <c r="N59" s="545"/>
      <c r="O59" s="545"/>
      <c r="P59" s="545"/>
      <c r="Q59" s="545"/>
      <c r="R59" s="545"/>
      <c r="S59" s="545"/>
      <c r="T59" s="545"/>
      <c r="U59" s="545"/>
      <c r="V59" s="545"/>
      <c r="W59" s="545"/>
      <c r="X59" s="545"/>
      <c r="Y59" s="545"/>
      <c r="Z59" s="545"/>
      <c r="AA59" s="545"/>
      <c r="AB59" s="545"/>
      <c r="AC59" s="545"/>
      <c r="AD59" s="545"/>
      <c r="AE59" s="545"/>
      <c r="AF59" s="545"/>
      <c r="AG59" s="545"/>
      <c r="AH59" s="545"/>
      <c r="AI59" s="545"/>
      <c r="AJ59" s="545"/>
      <c r="AK59" s="545"/>
      <c r="AL59" s="545"/>
      <c r="AM59" s="545"/>
      <c r="AN59" s="545"/>
      <c r="AO59" s="545"/>
      <c r="AP59" s="545"/>
      <c r="AQ59" s="545"/>
      <c r="AR59" s="545"/>
      <c r="AS59" s="545"/>
      <c r="AT59" s="545"/>
      <c r="AU59" s="545"/>
      <c r="AV59" s="545"/>
      <c r="AW59" s="545"/>
      <c r="AX59" s="545"/>
      <c r="AY59" s="545"/>
      <c r="AZ59" s="545"/>
      <c r="BA59" s="545"/>
      <c r="BB59" s="545"/>
      <c r="BC59" s="545"/>
      <c r="BD59" s="545"/>
      <c r="BE59" s="545"/>
      <c r="BF59" s="545"/>
      <c r="BG59" s="545"/>
      <c r="BH59" s="545"/>
      <c r="BI59" s="545"/>
      <c r="BJ59" s="545"/>
      <c r="BK59" s="545"/>
      <c r="BL59" s="545"/>
      <c r="BM59" s="545"/>
      <c r="BN59" s="545"/>
      <c r="BO59" s="545"/>
      <c r="BP59" s="545"/>
      <c r="BQ59" s="545"/>
      <c r="BR59" s="545"/>
      <c r="BS59" s="545"/>
      <c r="BT59" s="545"/>
    </row>
    <row r="60" spans="1:72" s="583" customFormat="1" ht="21.75" customHeight="1">
      <c r="A60" s="955" t="s">
        <v>286</v>
      </c>
      <c r="B60" s="1005">
        <v>1870384.5600000003</v>
      </c>
      <c r="C60" s="1005"/>
      <c r="D60" s="1034">
        <v>0</v>
      </c>
      <c r="E60" s="1034">
        <v>0</v>
      </c>
      <c r="F60" s="1035">
        <v>0</v>
      </c>
      <c r="G60" s="1006">
        <v>0</v>
      </c>
      <c r="H60" s="575" t="s">
        <v>4</v>
      </c>
      <c r="I60" s="956"/>
      <c r="J60" s="545"/>
      <c r="K60" s="545"/>
      <c r="L60" s="545"/>
      <c r="M60" s="545"/>
      <c r="N60" s="545"/>
      <c r="O60" s="545"/>
      <c r="P60" s="545"/>
      <c r="Q60" s="545"/>
      <c r="R60" s="545"/>
      <c r="S60" s="545"/>
      <c r="T60" s="545"/>
      <c r="U60" s="545"/>
      <c r="V60" s="545"/>
      <c r="W60" s="545"/>
      <c r="X60" s="545"/>
      <c r="Y60" s="545"/>
      <c r="Z60" s="545"/>
      <c r="AA60" s="545"/>
      <c r="AB60" s="545"/>
      <c r="AC60" s="545"/>
      <c r="AD60" s="545"/>
      <c r="AE60" s="545"/>
      <c r="AF60" s="545"/>
      <c r="AG60" s="545"/>
      <c r="AH60" s="545"/>
      <c r="AI60" s="545"/>
      <c r="AJ60" s="545"/>
      <c r="AK60" s="545"/>
      <c r="AL60" s="545"/>
      <c r="AM60" s="545"/>
      <c r="AN60" s="545"/>
      <c r="AO60" s="545"/>
      <c r="AP60" s="545"/>
      <c r="AQ60" s="545"/>
      <c r="AR60" s="545"/>
      <c r="AS60" s="545"/>
      <c r="AT60" s="545"/>
      <c r="AU60" s="545"/>
      <c r="AV60" s="545"/>
      <c r="AW60" s="545"/>
      <c r="AX60" s="545"/>
      <c r="AY60" s="545"/>
      <c r="AZ60" s="545"/>
      <c r="BA60" s="545"/>
      <c r="BB60" s="545"/>
      <c r="BC60" s="545"/>
      <c r="BD60" s="545"/>
      <c r="BE60" s="545"/>
      <c r="BF60" s="545"/>
      <c r="BG60" s="545"/>
      <c r="BH60" s="545"/>
      <c r="BI60" s="545"/>
      <c r="BJ60" s="545"/>
      <c r="BK60" s="545"/>
      <c r="BL60" s="545"/>
      <c r="BM60" s="545"/>
      <c r="BN60" s="545"/>
      <c r="BO60" s="545"/>
      <c r="BP60" s="545"/>
      <c r="BQ60" s="545"/>
      <c r="BR60" s="545"/>
      <c r="BS60" s="545"/>
      <c r="BT60" s="545"/>
    </row>
    <row r="61" spans="1:72" s="583" customFormat="1" ht="21.75" customHeight="1">
      <c r="A61" s="955" t="s">
        <v>287</v>
      </c>
      <c r="B61" s="1005">
        <v>97247.54</v>
      </c>
      <c r="C61" s="1005"/>
      <c r="D61" s="1034">
        <v>0</v>
      </c>
      <c r="E61" s="1034">
        <v>0</v>
      </c>
      <c r="F61" s="1035">
        <v>0</v>
      </c>
      <c r="G61" s="1006">
        <v>0</v>
      </c>
      <c r="H61" s="575"/>
      <c r="I61" s="956"/>
      <c r="J61" s="545"/>
      <c r="K61" s="545"/>
      <c r="L61" s="545"/>
      <c r="M61" s="545"/>
      <c r="N61" s="545"/>
      <c r="O61" s="545"/>
      <c r="P61" s="545"/>
      <c r="Q61" s="545"/>
      <c r="R61" s="545"/>
      <c r="S61" s="545"/>
      <c r="T61" s="545"/>
      <c r="U61" s="545"/>
      <c r="V61" s="545"/>
      <c r="W61" s="545"/>
      <c r="X61" s="545"/>
      <c r="Y61" s="545"/>
      <c r="Z61" s="545"/>
      <c r="AA61" s="545"/>
      <c r="AB61" s="545"/>
      <c r="AC61" s="545"/>
      <c r="AD61" s="545"/>
      <c r="AE61" s="545"/>
      <c r="AF61" s="545"/>
      <c r="AG61" s="545"/>
      <c r="AH61" s="545"/>
      <c r="AI61" s="545"/>
      <c r="AJ61" s="545"/>
      <c r="AK61" s="545"/>
      <c r="AL61" s="545"/>
      <c r="AM61" s="545"/>
      <c r="AN61" s="545"/>
      <c r="AO61" s="545"/>
      <c r="AP61" s="545"/>
      <c r="AQ61" s="545"/>
      <c r="AR61" s="545"/>
      <c r="AS61" s="545"/>
      <c r="AT61" s="545"/>
      <c r="AU61" s="545"/>
      <c r="AV61" s="545"/>
      <c r="AW61" s="545"/>
      <c r="AX61" s="545"/>
      <c r="AY61" s="545"/>
      <c r="AZ61" s="545"/>
      <c r="BA61" s="545"/>
      <c r="BB61" s="545"/>
      <c r="BC61" s="545"/>
      <c r="BD61" s="545"/>
      <c r="BE61" s="545"/>
      <c r="BF61" s="545"/>
      <c r="BG61" s="545"/>
      <c r="BH61" s="545"/>
      <c r="BI61" s="545"/>
      <c r="BJ61" s="545"/>
      <c r="BK61" s="545"/>
      <c r="BL61" s="545"/>
      <c r="BM61" s="545"/>
      <c r="BN61" s="545"/>
      <c r="BO61" s="545"/>
      <c r="BP61" s="545"/>
      <c r="BQ61" s="545"/>
      <c r="BR61" s="545"/>
      <c r="BS61" s="545"/>
      <c r="BT61" s="545"/>
    </row>
    <row r="62" spans="1:72" s="583" customFormat="1" ht="21.75" customHeight="1">
      <c r="A62" s="955" t="s">
        <v>620</v>
      </c>
      <c r="B62" s="1005">
        <v>325639.67999999988</v>
      </c>
      <c r="C62" s="1005"/>
      <c r="D62" s="1034">
        <v>0</v>
      </c>
      <c r="E62" s="1034">
        <v>0</v>
      </c>
      <c r="F62" s="1035">
        <v>0</v>
      </c>
      <c r="G62" s="1006">
        <v>0</v>
      </c>
      <c r="H62" s="575" t="s">
        <v>4</v>
      </c>
      <c r="I62" s="956"/>
      <c r="J62" s="545"/>
      <c r="K62" s="545"/>
      <c r="L62" s="545"/>
      <c r="M62" s="545"/>
      <c r="N62" s="545"/>
      <c r="O62" s="545"/>
      <c r="P62" s="545"/>
      <c r="Q62" s="545"/>
      <c r="R62" s="545"/>
      <c r="S62" s="545"/>
      <c r="T62" s="545"/>
      <c r="U62" s="545"/>
      <c r="V62" s="545"/>
      <c r="W62" s="545"/>
      <c r="X62" s="545"/>
      <c r="Y62" s="545"/>
      <c r="Z62" s="545"/>
      <c r="AA62" s="545"/>
      <c r="AB62" s="545"/>
      <c r="AC62" s="545"/>
      <c r="AD62" s="545"/>
      <c r="AE62" s="545"/>
      <c r="AF62" s="545"/>
      <c r="AG62" s="545"/>
      <c r="AH62" s="545"/>
      <c r="AI62" s="545"/>
      <c r="AJ62" s="545"/>
      <c r="AK62" s="545"/>
      <c r="AL62" s="545"/>
      <c r="AM62" s="545"/>
      <c r="AN62" s="545"/>
      <c r="AO62" s="545"/>
      <c r="AP62" s="545"/>
      <c r="AQ62" s="545"/>
      <c r="AR62" s="545"/>
      <c r="AS62" s="545"/>
      <c r="AT62" s="545"/>
      <c r="AU62" s="545"/>
      <c r="AV62" s="545"/>
      <c r="AW62" s="545"/>
      <c r="AX62" s="545"/>
      <c r="AY62" s="545"/>
      <c r="AZ62" s="545"/>
      <c r="BA62" s="545"/>
      <c r="BB62" s="545"/>
      <c r="BC62" s="545"/>
      <c r="BD62" s="545"/>
      <c r="BE62" s="545"/>
      <c r="BF62" s="545"/>
      <c r="BG62" s="545"/>
      <c r="BH62" s="545"/>
      <c r="BI62" s="545"/>
      <c r="BJ62" s="545"/>
      <c r="BK62" s="545"/>
      <c r="BL62" s="545"/>
      <c r="BM62" s="545"/>
      <c r="BN62" s="545"/>
      <c r="BO62" s="545"/>
      <c r="BP62" s="545"/>
      <c r="BQ62" s="545"/>
      <c r="BR62" s="545"/>
      <c r="BS62" s="545"/>
      <c r="BT62" s="545"/>
    </row>
    <row r="63" spans="1:72" s="583" customFormat="1" ht="21.75" customHeight="1">
      <c r="A63" s="955" t="s">
        <v>289</v>
      </c>
      <c r="B63" s="1005">
        <v>11661.02</v>
      </c>
      <c r="C63" s="1005"/>
      <c r="D63" s="1034">
        <v>0</v>
      </c>
      <c r="E63" s="1034">
        <v>0</v>
      </c>
      <c r="F63" s="1035">
        <v>0</v>
      </c>
      <c r="G63" s="1006">
        <v>0</v>
      </c>
      <c r="H63" s="575" t="s">
        <v>4</v>
      </c>
      <c r="I63" s="956"/>
      <c r="J63" s="545"/>
      <c r="K63" s="545"/>
      <c r="L63" s="545"/>
      <c r="M63" s="545"/>
      <c r="N63" s="545"/>
      <c r="O63" s="545"/>
      <c r="P63" s="545"/>
      <c r="Q63" s="545"/>
      <c r="R63" s="545"/>
      <c r="S63" s="545"/>
      <c r="T63" s="545"/>
      <c r="U63" s="545"/>
      <c r="V63" s="545"/>
      <c r="W63" s="545"/>
      <c r="X63" s="545"/>
      <c r="Y63" s="545"/>
      <c r="Z63" s="545"/>
      <c r="AA63" s="545"/>
      <c r="AB63" s="545"/>
      <c r="AC63" s="545"/>
      <c r="AD63" s="545"/>
      <c r="AE63" s="545"/>
      <c r="AF63" s="545"/>
      <c r="AG63" s="545"/>
      <c r="AH63" s="545"/>
      <c r="AI63" s="545"/>
      <c r="AJ63" s="545"/>
      <c r="AK63" s="545"/>
      <c r="AL63" s="545"/>
      <c r="AM63" s="545"/>
      <c r="AN63" s="545"/>
      <c r="AO63" s="545"/>
      <c r="AP63" s="545"/>
      <c r="AQ63" s="545"/>
      <c r="AR63" s="545"/>
      <c r="AS63" s="545"/>
      <c r="AT63" s="545"/>
      <c r="AU63" s="545"/>
      <c r="AV63" s="545"/>
      <c r="AW63" s="545"/>
      <c r="AX63" s="545"/>
      <c r="AY63" s="545"/>
      <c r="AZ63" s="545"/>
      <c r="BA63" s="545"/>
      <c r="BB63" s="545"/>
      <c r="BC63" s="545"/>
      <c r="BD63" s="545"/>
      <c r="BE63" s="545"/>
      <c r="BF63" s="545"/>
      <c r="BG63" s="545"/>
      <c r="BH63" s="545"/>
      <c r="BI63" s="545"/>
      <c r="BJ63" s="545"/>
      <c r="BK63" s="545"/>
      <c r="BL63" s="545"/>
      <c r="BM63" s="545"/>
      <c r="BN63" s="545"/>
      <c r="BO63" s="545"/>
      <c r="BP63" s="545"/>
      <c r="BQ63" s="545"/>
      <c r="BR63" s="545"/>
      <c r="BS63" s="545"/>
      <c r="BT63" s="545"/>
    </row>
    <row r="64" spans="1:72" s="583" customFormat="1" ht="21.75" customHeight="1">
      <c r="A64" s="955" t="s">
        <v>290</v>
      </c>
      <c r="B64" s="1005">
        <v>3158748.3000000003</v>
      </c>
      <c r="C64" s="1005"/>
      <c r="D64" s="1034">
        <v>0</v>
      </c>
      <c r="E64" s="1034">
        <v>0</v>
      </c>
      <c r="F64" s="1035">
        <v>0</v>
      </c>
      <c r="G64" s="1006">
        <v>0</v>
      </c>
      <c r="H64" s="575" t="s">
        <v>4</v>
      </c>
      <c r="I64" s="956"/>
      <c r="J64" s="545"/>
      <c r="K64" s="545"/>
      <c r="L64" s="545"/>
      <c r="M64" s="545"/>
      <c r="N64" s="545"/>
      <c r="O64" s="545"/>
      <c r="P64" s="545"/>
      <c r="Q64" s="545"/>
      <c r="R64" s="545"/>
      <c r="S64" s="545"/>
      <c r="T64" s="545"/>
      <c r="U64" s="545"/>
      <c r="V64" s="545"/>
      <c r="W64" s="545"/>
      <c r="X64" s="545"/>
      <c r="Y64" s="545"/>
      <c r="Z64" s="545"/>
      <c r="AA64" s="545"/>
      <c r="AB64" s="545"/>
      <c r="AC64" s="545"/>
      <c r="AD64" s="545"/>
      <c r="AE64" s="545"/>
      <c r="AF64" s="545"/>
      <c r="AG64" s="545"/>
      <c r="AH64" s="545"/>
      <c r="AI64" s="545"/>
      <c r="AJ64" s="545"/>
      <c r="AK64" s="545"/>
      <c r="AL64" s="545"/>
      <c r="AM64" s="545"/>
      <c r="AN64" s="545"/>
      <c r="AO64" s="545"/>
      <c r="AP64" s="545"/>
      <c r="AQ64" s="545"/>
      <c r="AR64" s="545"/>
      <c r="AS64" s="545"/>
      <c r="AT64" s="545"/>
      <c r="AU64" s="545"/>
      <c r="AV64" s="545"/>
      <c r="AW64" s="545"/>
      <c r="AX64" s="545"/>
      <c r="AY64" s="545"/>
      <c r="AZ64" s="545"/>
      <c r="BA64" s="545"/>
      <c r="BB64" s="545"/>
      <c r="BC64" s="545"/>
      <c r="BD64" s="545"/>
      <c r="BE64" s="545"/>
      <c r="BF64" s="545"/>
      <c r="BG64" s="545"/>
      <c r="BH64" s="545"/>
      <c r="BI64" s="545"/>
      <c r="BJ64" s="545"/>
      <c r="BK64" s="545"/>
      <c r="BL64" s="545"/>
      <c r="BM64" s="545"/>
      <c r="BN64" s="545"/>
      <c r="BO64" s="545"/>
      <c r="BP64" s="545"/>
      <c r="BQ64" s="545"/>
      <c r="BR64" s="545"/>
      <c r="BS64" s="545"/>
      <c r="BT64" s="545"/>
    </row>
    <row r="65" spans="1:74" s="583" customFormat="1" ht="21.95" customHeight="1">
      <c r="A65" s="955" t="s">
        <v>291</v>
      </c>
      <c r="B65" s="1005">
        <v>8356706.3399999999</v>
      </c>
      <c r="C65" s="1005"/>
      <c r="D65" s="1034">
        <v>0</v>
      </c>
      <c r="E65" s="1034">
        <v>0</v>
      </c>
      <c r="F65" s="1035">
        <v>0</v>
      </c>
      <c r="G65" s="1006">
        <v>0</v>
      </c>
      <c r="H65" s="575" t="s">
        <v>4</v>
      </c>
      <c r="I65" s="956"/>
      <c r="J65" s="545"/>
      <c r="K65" s="545"/>
      <c r="L65" s="545"/>
      <c r="M65" s="545"/>
      <c r="N65" s="545"/>
      <c r="O65" s="545"/>
      <c r="P65" s="545"/>
      <c r="Q65" s="545"/>
      <c r="R65" s="545"/>
      <c r="S65" s="545"/>
      <c r="T65" s="545"/>
      <c r="U65" s="545"/>
      <c r="V65" s="545"/>
      <c r="W65" s="545"/>
      <c r="X65" s="545"/>
      <c r="Y65" s="545"/>
      <c r="Z65" s="545"/>
      <c r="AA65" s="545"/>
      <c r="AB65" s="545"/>
      <c r="AC65" s="545"/>
      <c r="AD65" s="545"/>
      <c r="AE65" s="545"/>
      <c r="AF65" s="545"/>
      <c r="AG65" s="545"/>
      <c r="AH65" s="545"/>
      <c r="AI65" s="545"/>
      <c r="AJ65" s="545"/>
      <c r="AK65" s="545"/>
      <c r="AL65" s="545"/>
      <c r="AM65" s="545"/>
      <c r="AN65" s="545"/>
      <c r="AO65" s="545"/>
      <c r="AP65" s="545"/>
      <c r="AQ65" s="545"/>
      <c r="AR65" s="545"/>
      <c r="AS65" s="545"/>
      <c r="AT65" s="545"/>
      <c r="AU65" s="545"/>
      <c r="AV65" s="545"/>
      <c r="AW65" s="545"/>
      <c r="AX65" s="545"/>
      <c r="AY65" s="545"/>
      <c r="AZ65" s="545"/>
      <c r="BA65" s="545"/>
      <c r="BB65" s="545"/>
      <c r="BC65" s="545"/>
      <c r="BD65" s="545"/>
      <c r="BE65" s="545"/>
      <c r="BF65" s="545"/>
      <c r="BG65" s="545"/>
      <c r="BH65" s="545"/>
      <c r="BI65" s="545"/>
      <c r="BJ65" s="545"/>
      <c r="BK65" s="545"/>
      <c r="BL65" s="545"/>
      <c r="BM65" s="545"/>
      <c r="BN65" s="545"/>
      <c r="BO65" s="545"/>
      <c r="BP65" s="545"/>
      <c r="BQ65" s="545"/>
      <c r="BR65" s="545"/>
      <c r="BS65" s="545"/>
      <c r="BT65" s="545"/>
    </row>
    <row r="66" spans="1:74" s="583" customFormat="1" ht="21.95" customHeight="1">
      <c r="A66" s="955" t="s">
        <v>292</v>
      </c>
      <c r="B66" s="1005">
        <v>30629199.449999999</v>
      </c>
      <c r="C66" s="1005"/>
      <c r="D66" s="1034">
        <v>0</v>
      </c>
      <c r="E66" s="1034">
        <v>0</v>
      </c>
      <c r="F66" s="1035">
        <v>0</v>
      </c>
      <c r="G66" s="1006">
        <v>0</v>
      </c>
      <c r="H66" s="575" t="s">
        <v>4</v>
      </c>
      <c r="I66" s="956"/>
      <c r="J66" s="545"/>
      <c r="K66" s="545"/>
      <c r="L66" s="545"/>
      <c r="M66" s="545"/>
      <c r="N66" s="545"/>
      <c r="O66" s="545"/>
      <c r="P66" s="545"/>
      <c r="Q66" s="545"/>
      <c r="R66" s="545"/>
      <c r="S66" s="545"/>
      <c r="T66" s="545"/>
      <c r="U66" s="545"/>
      <c r="V66" s="545"/>
      <c r="W66" s="545"/>
      <c r="X66" s="545"/>
      <c r="Y66" s="545"/>
      <c r="Z66" s="545"/>
      <c r="AA66" s="545"/>
      <c r="AB66" s="545"/>
      <c r="AC66" s="545"/>
      <c r="AD66" s="545"/>
      <c r="AE66" s="545"/>
      <c r="AF66" s="545"/>
      <c r="AG66" s="545"/>
      <c r="AH66" s="545"/>
      <c r="AI66" s="545"/>
      <c r="AJ66" s="545"/>
      <c r="AK66" s="545"/>
      <c r="AL66" s="545"/>
      <c r="AM66" s="545"/>
      <c r="AN66" s="545"/>
      <c r="AO66" s="545"/>
      <c r="AP66" s="545"/>
      <c r="AQ66" s="545"/>
      <c r="AR66" s="545"/>
      <c r="AS66" s="545"/>
      <c r="AT66" s="545"/>
      <c r="AU66" s="545"/>
      <c r="AV66" s="545"/>
      <c r="AW66" s="545"/>
      <c r="AX66" s="545"/>
      <c r="AY66" s="545"/>
      <c r="AZ66" s="545"/>
      <c r="BA66" s="545"/>
      <c r="BB66" s="545"/>
      <c r="BC66" s="545"/>
      <c r="BD66" s="545"/>
      <c r="BE66" s="545"/>
      <c r="BF66" s="545"/>
      <c r="BG66" s="545"/>
      <c r="BH66" s="545"/>
      <c r="BI66" s="545"/>
      <c r="BJ66" s="545"/>
      <c r="BK66" s="545"/>
      <c r="BL66" s="545"/>
      <c r="BM66" s="545"/>
      <c r="BN66" s="545"/>
      <c r="BO66" s="545"/>
      <c r="BP66" s="545"/>
      <c r="BQ66" s="545"/>
      <c r="BR66" s="545"/>
      <c r="BS66" s="545"/>
      <c r="BT66" s="545"/>
    </row>
    <row r="67" spans="1:74" s="583" customFormat="1" ht="21.95" customHeight="1">
      <c r="A67" s="955" t="s">
        <v>293</v>
      </c>
      <c r="B67" s="1005">
        <v>557275.87</v>
      </c>
      <c r="C67" s="1005"/>
      <c r="D67" s="1034">
        <v>0</v>
      </c>
      <c r="E67" s="1034">
        <v>0</v>
      </c>
      <c r="F67" s="1035">
        <v>0</v>
      </c>
      <c r="G67" s="1006">
        <v>0</v>
      </c>
      <c r="H67" s="575" t="s">
        <v>4</v>
      </c>
      <c r="I67" s="956"/>
      <c r="J67" s="545"/>
      <c r="K67" s="545"/>
      <c r="L67" s="545"/>
      <c r="M67" s="545"/>
      <c r="N67" s="545"/>
      <c r="O67" s="545"/>
      <c r="P67" s="545"/>
      <c r="Q67" s="545"/>
      <c r="R67" s="545"/>
      <c r="S67" s="545"/>
      <c r="T67" s="545"/>
      <c r="U67" s="545"/>
      <c r="V67" s="545"/>
      <c r="W67" s="545"/>
      <c r="X67" s="545"/>
      <c r="Y67" s="545"/>
      <c r="Z67" s="545"/>
      <c r="AA67" s="545"/>
      <c r="AB67" s="545"/>
      <c r="AC67" s="545"/>
      <c r="AD67" s="545"/>
      <c r="AE67" s="545"/>
      <c r="AF67" s="545"/>
      <c r="AG67" s="545"/>
      <c r="AH67" s="545"/>
      <c r="AI67" s="545"/>
      <c r="AJ67" s="545"/>
      <c r="AK67" s="545"/>
      <c r="AL67" s="545"/>
      <c r="AM67" s="545"/>
      <c r="AN67" s="545"/>
      <c r="AO67" s="545"/>
      <c r="AP67" s="545"/>
      <c r="AQ67" s="545"/>
      <c r="AR67" s="545"/>
      <c r="AS67" s="545"/>
      <c r="AT67" s="545"/>
      <c r="AU67" s="545"/>
      <c r="AV67" s="545"/>
      <c r="AW67" s="545"/>
      <c r="AX67" s="545"/>
      <c r="AY67" s="545"/>
      <c r="AZ67" s="545"/>
      <c r="BA67" s="545"/>
      <c r="BB67" s="545"/>
      <c r="BC67" s="545"/>
      <c r="BD67" s="545"/>
      <c r="BE67" s="545"/>
      <c r="BF67" s="545"/>
      <c r="BG67" s="545"/>
      <c r="BH67" s="545"/>
      <c r="BI67" s="545"/>
      <c r="BJ67" s="545"/>
      <c r="BK67" s="545"/>
      <c r="BL67" s="545"/>
      <c r="BM67" s="545"/>
      <c r="BN67" s="545"/>
      <c r="BO67" s="545"/>
      <c r="BP67" s="545"/>
      <c r="BQ67" s="545"/>
      <c r="BR67" s="545"/>
      <c r="BS67" s="545"/>
      <c r="BT67" s="545"/>
    </row>
    <row r="68" spans="1:74" s="583" customFormat="1" ht="21.95" customHeight="1">
      <c r="A68" s="955" t="s">
        <v>294</v>
      </c>
      <c r="B68" s="1005">
        <v>113461.33</v>
      </c>
      <c r="C68" s="1005"/>
      <c r="D68" s="1034">
        <v>0</v>
      </c>
      <c r="E68" s="1034">
        <v>0</v>
      </c>
      <c r="F68" s="1035">
        <v>0</v>
      </c>
      <c r="G68" s="1006">
        <v>0</v>
      </c>
      <c r="H68" s="575" t="s">
        <v>4</v>
      </c>
      <c r="I68" s="956"/>
      <c r="J68" s="545"/>
      <c r="K68" s="545"/>
      <c r="L68" s="545"/>
      <c r="M68" s="545"/>
      <c r="N68" s="545"/>
      <c r="O68" s="545"/>
      <c r="P68" s="545"/>
      <c r="Q68" s="545"/>
      <c r="R68" s="545"/>
      <c r="S68" s="545"/>
      <c r="T68" s="545"/>
      <c r="U68" s="545"/>
      <c r="V68" s="545"/>
      <c r="W68" s="545"/>
      <c r="X68" s="545"/>
      <c r="Y68" s="545"/>
      <c r="Z68" s="545"/>
      <c r="AA68" s="545"/>
      <c r="AB68" s="545"/>
      <c r="AC68" s="545"/>
      <c r="AD68" s="545"/>
      <c r="AE68" s="545"/>
      <c r="AF68" s="545"/>
      <c r="AG68" s="545"/>
      <c r="AH68" s="545"/>
      <c r="AI68" s="545"/>
      <c r="AJ68" s="545"/>
      <c r="AK68" s="545"/>
      <c r="AL68" s="545"/>
      <c r="AM68" s="545"/>
      <c r="AN68" s="545"/>
      <c r="AO68" s="545"/>
      <c r="AP68" s="545"/>
      <c r="AQ68" s="545"/>
      <c r="AR68" s="545"/>
      <c r="AS68" s="545"/>
      <c r="AT68" s="545"/>
      <c r="AU68" s="545"/>
      <c r="AV68" s="545"/>
      <c r="AW68" s="545"/>
      <c r="AX68" s="545"/>
      <c r="AY68" s="545"/>
      <c r="AZ68" s="545"/>
      <c r="BA68" s="545"/>
      <c r="BB68" s="545"/>
      <c r="BC68" s="545"/>
      <c r="BD68" s="545"/>
      <c r="BE68" s="545"/>
      <c r="BF68" s="545"/>
      <c r="BG68" s="545"/>
      <c r="BH68" s="545"/>
      <c r="BI68" s="545"/>
      <c r="BJ68" s="545"/>
      <c r="BK68" s="545"/>
      <c r="BL68" s="545"/>
      <c r="BM68" s="545"/>
      <c r="BN68" s="545"/>
      <c r="BO68" s="545"/>
      <c r="BP68" s="545"/>
      <c r="BQ68" s="545"/>
      <c r="BR68" s="545"/>
      <c r="BS68" s="545"/>
      <c r="BT68" s="545"/>
    </row>
    <row r="69" spans="1:74" s="583" customFormat="1" ht="21.95" customHeight="1">
      <c r="A69" s="955" t="s">
        <v>295</v>
      </c>
      <c r="B69" s="1005">
        <v>1048178.24</v>
      </c>
      <c r="C69" s="1005"/>
      <c r="D69" s="1034">
        <v>0</v>
      </c>
      <c r="E69" s="1034">
        <v>0</v>
      </c>
      <c r="F69" s="1035">
        <v>0</v>
      </c>
      <c r="G69" s="1006">
        <v>0</v>
      </c>
      <c r="H69" s="575" t="s">
        <v>4</v>
      </c>
      <c r="I69" s="956"/>
      <c r="J69" s="545"/>
      <c r="K69" s="545"/>
      <c r="L69" s="545"/>
      <c r="M69" s="545"/>
      <c r="N69" s="545"/>
      <c r="O69" s="545"/>
      <c r="P69" s="545"/>
      <c r="Q69" s="545"/>
      <c r="R69" s="545"/>
      <c r="S69" s="545"/>
      <c r="T69" s="545"/>
      <c r="U69" s="545"/>
      <c r="V69" s="545"/>
      <c r="W69" s="545"/>
      <c r="X69" s="545"/>
      <c r="Y69" s="545"/>
      <c r="Z69" s="545"/>
      <c r="AA69" s="545"/>
      <c r="AB69" s="545"/>
      <c r="AC69" s="545"/>
      <c r="AD69" s="545"/>
      <c r="AE69" s="545"/>
      <c r="AF69" s="545"/>
      <c r="AG69" s="545"/>
      <c r="AH69" s="545"/>
      <c r="AI69" s="545"/>
      <c r="AJ69" s="545"/>
      <c r="AK69" s="545"/>
      <c r="AL69" s="545"/>
      <c r="AM69" s="545"/>
      <c r="AN69" s="545"/>
      <c r="AO69" s="545"/>
      <c r="AP69" s="545"/>
      <c r="AQ69" s="545"/>
      <c r="AR69" s="545"/>
      <c r="AS69" s="545"/>
      <c r="AT69" s="545"/>
      <c r="AU69" s="545"/>
      <c r="AV69" s="545"/>
      <c r="AW69" s="545"/>
      <c r="AX69" s="545"/>
      <c r="AY69" s="545"/>
      <c r="AZ69" s="545"/>
      <c r="BA69" s="545"/>
      <c r="BB69" s="545"/>
      <c r="BC69" s="545"/>
      <c r="BD69" s="545"/>
      <c r="BE69" s="545"/>
      <c r="BF69" s="545"/>
      <c r="BG69" s="545"/>
      <c r="BH69" s="545"/>
      <c r="BI69" s="545"/>
      <c r="BJ69" s="545"/>
      <c r="BK69" s="545"/>
      <c r="BL69" s="545"/>
      <c r="BM69" s="545"/>
      <c r="BN69" s="545"/>
      <c r="BO69" s="545"/>
      <c r="BP69" s="545"/>
      <c r="BQ69" s="545"/>
      <c r="BR69" s="545"/>
      <c r="BS69" s="545"/>
      <c r="BT69" s="545"/>
    </row>
    <row r="70" spans="1:74" s="583" customFormat="1" ht="21.95" customHeight="1">
      <c r="A70" s="1158" t="s">
        <v>296</v>
      </c>
      <c r="B70" s="1005">
        <v>1303174.52</v>
      </c>
      <c r="C70" s="1005"/>
      <c r="D70" s="1034">
        <v>0</v>
      </c>
      <c r="E70" s="1034">
        <v>0</v>
      </c>
      <c r="F70" s="1035">
        <v>0</v>
      </c>
      <c r="G70" s="1006">
        <v>0</v>
      </c>
      <c r="H70" s="575" t="s">
        <v>4</v>
      </c>
      <c r="I70" s="956"/>
      <c r="J70" s="545"/>
      <c r="K70" s="545"/>
      <c r="L70" s="545"/>
      <c r="M70" s="545"/>
      <c r="N70" s="545"/>
      <c r="O70" s="545"/>
      <c r="P70" s="545"/>
      <c r="Q70" s="545"/>
      <c r="R70" s="545"/>
      <c r="S70" s="545"/>
      <c r="T70" s="545"/>
      <c r="U70" s="545"/>
      <c r="V70" s="545"/>
      <c r="W70" s="545"/>
      <c r="X70" s="545"/>
      <c r="Y70" s="545"/>
      <c r="Z70" s="545"/>
      <c r="AA70" s="545"/>
      <c r="AB70" s="545"/>
      <c r="AC70" s="545"/>
      <c r="AD70" s="545"/>
      <c r="AE70" s="545"/>
      <c r="AF70" s="545"/>
      <c r="AG70" s="545"/>
      <c r="AH70" s="545"/>
      <c r="AI70" s="545"/>
      <c r="AJ70" s="545"/>
      <c r="AK70" s="545"/>
      <c r="AL70" s="545"/>
      <c r="AM70" s="545"/>
      <c r="AN70" s="545"/>
      <c r="AO70" s="545"/>
      <c r="AP70" s="545"/>
      <c r="AQ70" s="545"/>
      <c r="AR70" s="545"/>
      <c r="AS70" s="545"/>
      <c r="AT70" s="545"/>
      <c r="AU70" s="545"/>
      <c r="AV70" s="545"/>
      <c r="AW70" s="545"/>
      <c r="AX70" s="545"/>
      <c r="AY70" s="545"/>
      <c r="AZ70" s="545"/>
      <c r="BA70" s="545"/>
      <c r="BB70" s="545"/>
      <c r="BC70" s="545"/>
      <c r="BD70" s="545"/>
      <c r="BE70" s="545"/>
      <c r="BF70" s="545"/>
      <c r="BG70" s="545"/>
      <c r="BH70" s="545"/>
      <c r="BI70" s="545"/>
      <c r="BJ70" s="545"/>
      <c r="BK70" s="545"/>
      <c r="BL70" s="545"/>
      <c r="BM70" s="545"/>
      <c r="BN70" s="545"/>
      <c r="BO70" s="545"/>
      <c r="BP70" s="545"/>
      <c r="BQ70" s="545"/>
      <c r="BR70" s="545"/>
      <c r="BS70" s="545"/>
      <c r="BT70" s="545"/>
    </row>
    <row r="71" spans="1:74" s="583" customFormat="1" ht="21.95" customHeight="1">
      <c r="A71" s="1158" t="s">
        <v>297</v>
      </c>
      <c r="B71" s="1005">
        <v>100876.87000000001</v>
      </c>
      <c r="C71" s="1005"/>
      <c r="D71" s="1034">
        <v>0</v>
      </c>
      <c r="E71" s="1034">
        <v>0</v>
      </c>
      <c r="F71" s="1035">
        <v>0</v>
      </c>
      <c r="G71" s="1006">
        <v>0</v>
      </c>
      <c r="H71" s="575" t="s">
        <v>4</v>
      </c>
      <c r="I71" s="956"/>
      <c r="J71" s="545"/>
      <c r="K71" s="545"/>
      <c r="L71" s="545"/>
      <c r="M71" s="545"/>
      <c r="N71" s="545"/>
      <c r="O71" s="545"/>
      <c r="P71" s="545"/>
      <c r="Q71" s="545"/>
      <c r="R71" s="545"/>
      <c r="S71" s="545"/>
      <c r="T71" s="545"/>
      <c r="U71" s="545"/>
      <c r="V71" s="545"/>
      <c r="W71" s="545"/>
      <c r="X71" s="545"/>
      <c r="Y71" s="545"/>
      <c r="Z71" s="545"/>
      <c r="AA71" s="545"/>
      <c r="AB71" s="545"/>
      <c r="AC71" s="545"/>
      <c r="AD71" s="545"/>
      <c r="AE71" s="545"/>
      <c r="AF71" s="545"/>
      <c r="AG71" s="545"/>
      <c r="AH71" s="545"/>
      <c r="AI71" s="545"/>
      <c r="AJ71" s="545"/>
      <c r="AK71" s="545"/>
      <c r="AL71" s="545"/>
      <c r="AM71" s="545"/>
      <c r="AN71" s="545"/>
      <c r="AO71" s="545"/>
      <c r="AP71" s="545"/>
      <c r="AQ71" s="545"/>
      <c r="AR71" s="545"/>
      <c r="AS71" s="545"/>
      <c r="AT71" s="545"/>
      <c r="AU71" s="545"/>
      <c r="AV71" s="545"/>
      <c r="AW71" s="545"/>
      <c r="AX71" s="545"/>
      <c r="AY71" s="545"/>
      <c r="AZ71" s="545"/>
      <c r="BA71" s="545"/>
      <c r="BB71" s="545"/>
      <c r="BC71" s="545"/>
      <c r="BD71" s="545"/>
      <c r="BE71" s="545"/>
      <c r="BF71" s="545"/>
      <c r="BG71" s="545"/>
      <c r="BH71" s="545"/>
      <c r="BI71" s="545"/>
      <c r="BJ71" s="545"/>
      <c r="BK71" s="545"/>
      <c r="BL71" s="545"/>
      <c r="BM71" s="545"/>
      <c r="BN71" s="545"/>
      <c r="BO71" s="545"/>
      <c r="BP71" s="545"/>
      <c r="BQ71" s="545"/>
      <c r="BR71" s="545"/>
      <c r="BS71" s="545"/>
      <c r="BT71" s="545"/>
    </row>
    <row r="72" spans="1:74" s="583" customFormat="1" ht="21.95" customHeight="1">
      <c r="A72" s="1158" t="s">
        <v>298</v>
      </c>
      <c r="B72" s="1005">
        <v>2269118.5099999998</v>
      </c>
      <c r="C72" s="1005"/>
      <c r="D72" s="1034">
        <v>0</v>
      </c>
      <c r="E72" s="1034">
        <v>0</v>
      </c>
      <c r="F72" s="1035">
        <v>0</v>
      </c>
      <c r="G72" s="1006">
        <v>0</v>
      </c>
      <c r="H72" s="575" t="s">
        <v>4</v>
      </c>
      <c r="I72" s="956"/>
      <c r="J72" s="545"/>
      <c r="K72" s="545"/>
      <c r="L72" s="545"/>
      <c r="M72" s="545"/>
      <c r="N72" s="545"/>
      <c r="O72" s="545"/>
      <c r="P72" s="545"/>
      <c r="Q72" s="545"/>
      <c r="R72" s="545"/>
      <c r="S72" s="545"/>
      <c r="T72" s="545"/>
      <c r="U72" s="545"/>
      <c r="V72" s="545"/>
      <c r="W72" s="545"/>
      <c r="X72" s="545"/>
      <c r="Y72" s="545"/>
      <c r="Z72" s="545"/>
      <c r="AA72" s="545"/>
      <c r="AB72" s="545"/>
      <c r="AC72" s="545"/>
      <c r="AD72" s="545"/>
      <c r="AE72" s="545"/>
      <c r="AF72" s="545"/>
      <c r="AG72" s="545"/>
      <c r="AH72" s="545"/>
      <c r="AI72" s="545"/>
      <c r="AJ72" s="545"/>
      <c r="AK72" s="545"/>
      <c r="AL72" s="545"/>
      <c r="AM72" s="545"/>
      <c r="AN72" s="545"/>
      <c r="AO72" s="545"/>
      <c r="AP72" s="545"/>
      <c r="AQ72" s="545"/>
      <c r="AR72" s="545"/>
      <c r="AS72" s="545"/>
      <c r="AT72" s="545"/>
      <c r="AU72" s="545"/>
      <c r="AV72" s="545"/>
      <c r="AW72" s="545"/>
      <c r="AX72" s="545"/>
      <c r="AY72" s="545"/>
      <c r="AZ72" s="545"/>
      <c r="BA72" s="545"/>
      <c r="BB72" s="545"/>
      <c r="BC72" s="545"/>
      <c r="BD72" s="545"/>
      <c r="BE72" s="545"/>
      <c r="BF72" s="545"/>
      <c r="BG72" s="545"/>
      <c r="BH72" s="545"/>
      <c r="BI72" s="545"/>
      <c r="BJ72" s="545"/>
      <c r="BK72" s="545"/>
      <c r="BL72" s="545"/>
      <c r="BM72" s="545"/>
      <c r="BN72" s="545"/>
      <c r="BO72" s="545"/>
      <c r="BP72" s="545"/>
      <c r="BQ72" s="545"/>
      <c r="BR72" s="545"/>
      <c r="BS72" s="545"/>
      <c r="BT72" s="545"/>
    </row>
    <row r="73" spans="1:74" s="583" customFormat="1" ht="21.95" customHeight="1">
      <c r="A73" s="1158" t="s">
        <v>299</v>
      </c>
      <c r="B73" s="1005">
        <v>1440636.0799999996</v>
      </c>
      <c r="C73" s="1005"/>
      <c r="D73" s="1034">
        <v>0</v>
      </c>
      <c r="E73" s="1034">
        <v>0</v>
      </c>
      <c r="F73" s="1035">
        <v>0</v>
      </c>
      <c r="G73" s="1006">
        <v>0</v>
      </c>
      <c r="H73" s="575" t="s">
        <v>4</v>
      </c>
      <c r="I73" s="956"/>
      <c r="J73" s="545"/>
      <c r="K73" s="545"/>
      <c r="L73" s="545"/>
      <c r="M73" s="545"/>
      <c r="N73" s="545"/>
      <c r="O73" s="545"/>
      <c r="P73" s="545"/>
      <c r="Q73" s="545"/>
      <c r="R73" s="545"/>
      <c r="S73" s="545"/>
      <c r="T73" s="545"/>
      <c r="U73" s="545"/>
      <c r="V73" s="545"/>
      <c r="W73" s="545"/>
      <c r="X73" s="545"/>
      <c r="Y73" s="545"/>
      <c r="Z73" s="545"/>
      <c r="AA73" s="545"/>
      <c r="AB73" s="545"/>
      <c r="AC73" s="545"/>
      <c r="AD73" s="545"/>
      <c r="AE73" s="545"/>
      <c r="AF73" s="545"/>
      <c r="AG73" s="545"/>
      <c r="AH73" s="545"/>
      <c r="AI73" s="545"/>
      <c r="AJ73" s="545"/>
      <c r="AK73" s="545"/>
      <c r="AL73" s="545"/>
      <c r="AM73" s="545"/>
      <c r="AN73" s="545"/>
      <c r="AO73" s="545"/>
      <c r="AP73" s="545"/>
      <c r="AQ73" s="545"/>
      <c r="AR73" s="545"/>
      <c r="AS73" s="545"/>
      <c r="AT73" s="545"/>
      <c r="AU73" s="545"/>
      <c r="AV73" s="545"/>
      <c r="AW73" s="545"/>
      <c r="AX73" s="545"/>
      <c r="AY73" s="545"/>
      <c r="AZ73" s="545"/>
      <c r="BA73" s="545"/>
      <c r="BB73" s="545"/>
      <c r="BC73" s="545"/>
      <c r="BD73" s="545"/>
      <c r="BE73" s="545"/>
      <c r="BF73" s="545"/>
      <c r="BG73" s="545"/>
      <c r="BH73" s="545"/>
      <c r="BI73" s="545"/>
      <c r="BJ73" s="545"/>
      <c r="BK73" s="545"/>
      <c r="BL73" s="545"/>
      <c r="BM73" s="545"/>
      <c r="BN73" s="545"/>
      <c r="BO73" s="545"/>
      <c r="BP73" s="545"/>
      <c r="BQ73" s="545"/>
      <c r="BR73" s="545"/>
      <c r="BS73" s="545"/>
      <c r="BT73" s="545"/>
    </row>
    <row r="74" spans="1:74" s="583" customFormat="1" ht="21.95" customHeight="1">
      <c r="A74" s="1158" t="s">
        <v>300</v>
      </c>
      <c r="B74" s="1005">
        <v>147172.20000000001</v>
      </c>
      <c r="C74" s="1005"/>
      <c r="D74" s="1034">
        <v>0</v>
      </c>
      <c r="E74" s="1034">
        <v>0</v>
      </c>
      <c r="F74" s="1035">
        <v>0</v>
      </c>
      <c r="G74" s="1006">
        <v>0</v>
      </c>
      <c r="H74" s="575" t="s">
        <v>4</v>
      </c>
      <c r="I74" s="956"/>
      <c r="J74" s="545"/>
      <c r="K74" s="545"/>
      <c r="L74" s="545"/>
      <c r="M74" s="545"/>
      <c r="N74" s="545"/>
      <c r="O74" s="545"/>
      <c r="P74" s="545"/>
      <c r="Q74" s="545"/>
      <c r="R74" s="545"/>
      <c r="S74" s="545"/>
      <c r="T74" s="545"/>
      <c r="U74" s="545"/>
      <c r="V74" s="545"/>
      <c r="W74" s="545"/>
      <c r="X74" s="545"/>
      <c r="Y74" s="545"/>
      <c r="Z74" s="545"/>
      <c r="AA74" s="545"/>
      <c r="AB74" s="545"/>
      <c r="AC74" s="545"/>
      <c r="AD74" s="545"/>
      <c r="AE74" s="545"/>
      <c r="AF74" s="545"/>
      <c r="AG74" s="545"/>
      <c r="AH74" s="545"/>
      <c r="AI74" s="545"/>
      <c r="AJ74" s="545"/>
      <c r="AK74" s="545"/>
      <c r="AL74" s="545"/>
      <c r="AM74" s="545"/>
      <c r="AN74" s="545"/>
      <c r="AO74" s="545"/>
      <c r="AP74" s="545"/>
      <c r="AQ74" s="545"/>
      <c r="AR74" s="545"/>
      <c r="AS74" s="545"/>
      <c r="AT74" s="545"/>
      <c r="AU74" s="545"/>
      <c r="AV74" s="545"/>
      <c r="AW74" s="545"/>
      <c r="AX74" s="545"/>
      <c r="AY74" s="545"/>
      <c r="AZ74" s="545"/>
      <c r="BA74" s="545"/>
      <c r="BB74" s="545"/>
      <c r="BC74" s="545"/>
      <c r="BD74" s="545"/>
      <c r="BE74" s="545"/>
      <c r="BF74" s="545"/>
      <c r="BG74" s="545"/>
      <c r="BH74" s="545"/>
      <c r="BI74" s="545"/>
      <c r="BJ74" s="545"/>
      <c r="BK74" s="545"/>
      <c r="BL74" s="545"/>
      <c r="BM74" s="545"/>
      <c r="BN74" s="545"/>
      <c r="BO74" s="545"/>
      <c r="BP74" s="545"/>
      <c r="BQ74" s="545"/>
      <c r="BR74" s="545"/>
      <c r="BS74" s="545"/>
      <c r="BT74" s="545"/>
    </row>
    <row r="75" spans="1:74" s="583" customFormat="1" ht="21.95" customHeight="1">
      <c r="A75" s="955" t="s">
        <v>301</v>
      </c>
      <c r="B75" s="1005">
        <v>0</v>
      </c>
      <c r="C75" s="1005"/>
      <c r="D75" s="1034">
        <v>0</v>
      </c>
      <c r="E75" s="1034">
        <v>0</v>
      </c>
      <c r="F75" s="1035">
        <v>0</v>
      </c>
      <c r="G75" s="1006">
        <v>0</v>
      </c>
      <c r="H75" s="575"/>
      <c r="I75" s="956"/>
      <c r="J75" s="545"/>
      <c r="K75" s="545"/>
      <c r="L75" s="545"/>
      <c r="M75" s="545"/>
      <c r="N75" s="545"/>
      <c r="O75" s="545"/>
      <c r="P75" s="545"/>
      <c r="Q75" s="545"/>
      <c r="R75" s="545"/>
      <c r="S75" s="545"/>
      <c r="T75" s="545"/>
      <c r="U75" s="545"/>
      <c r="V75" s="545"/>
      <c r="W75" s="545"/>
      <c r="X75" s="545"/>
      <c r="Y75" s="545"/>
      <c r="Z75" s="545"/>
      <c r="AA75" s="545"/>
      <c r="AB75" s="545"/>
      <c r="AC75" s="545"/>
      <c r="AD75" s="545"/>
      <c r="AE75" s="545"/>
      <c r="AF75" s="545"/>
      <c r="AG75" s="545"/>
      <c r="AH75" s="545"/>
      <c r="AI75" s="545"/>
      <c r="AJ75" s="545"/>
      <c r="AK75" s="545"/>
      <c r="AL75" s="545"/>
      <c r="AM75" s="545"/>
      <c r="AN75" s="545"/>
      <c r="AO75" s="545"/>
      <c r="AP75" s="545"/>
      <c r="AQ75" s="545"/>
      <c r="AR75" s="545"/>
      <c r="AS75" s="545"/>
      <c r="AT75" s="545"/>
      <c r="AU75" s="545"/>
      <c r="AV75" s="545"/>
      <c r="AW75" s="545"/>
      <c r="AX75" s="545"/>
      <c r="AY75" s="545"/>
      <c r="AZ75" s="545"/>
      <c r="BA75" s="545"/>
      <c r="BB75" s="545"/>
      <c r="BC75" s="545"/>
      <c r="BD75" s="545"/>
      <c r="BE75" s="545"/>
      <c r="BF75" s="545"/>
      <c r="BG75" s="545"/>
      <c r="BH75" s="545"/>
      <c r="BI75" s="545"/>
      <c r="BJ75" s="545"/>
      <c r="BK75" s="545"/>
      <c r="BL75" s="545"/>
      <c r="BM75" s="545"/>
      <c r="BN75" s="545"/>
      <c r="BO75" s="545"/>
      <c r="BP75" s="545"/>
      <c r="BQ75" s="545"/>
      <c r="BR75" s="545"/>
      <c r="BS75" s="545"/>
      <c r="BT75" s="545"/>
    </row>
    <row r="76" spans="1:74" s="583" customFormat="1" ht="21.95" customHeight="1">
      <c r="A76" s="955" t="s">
        <v>302</v>
      </c>
      <c r="B76" s="1005">
        <v>1130528.56</v>
      </c>
      <c r="C76" s="1005"/>
      <c r="D76" s="1034">
        <v>739492.66</v>
      </c>
      <c r="E76" s="1034">
        <v>0</v>
      </c>
      <c r="F76" s="1035">
        <v>739492.66</v>
      </c>
      <c r="G76" s="1006">
        <v>0</v>
      </c>
      <c r="H76" s="575" t="s">
        <v>4</v>
      </c>
      <c r="I76" s="956"/>
      <c r="J76" s="545"/>
      <c r="K76" s="545"/>
      <c r="L76" s="545"/>
      <c r="M76" s="545"/>
      <c r="N76" s="545"/>
      <c r="O76" s="545"/>
      <c r="P76" s="545"/>
      <c r="Q76" s="545"/>
      <c r="R76" s="545"/>
      <c r="S76" s="545"/>
      <c r="T76" s="545"/>
      <c r="U76" s="545"/>
      <c r="V76" s="545"/>
      <c r="W76" s="545"/>
      <c r="X76" s="545"/>
      <c r="Y76" s="545"/>
      <c r="Z76" s="545"/>
      <c r="AA76" s="545"/>
      <c r="AB76" s="545"/>
      <c r="AC76" s="545"/>
      <c r="AD76" s="545"/>
      <c r="AE76" s="545"/>
      <c r="AF76" s="545"/>
      <c r="AG76" s="545"/>
      <c r="AH76" s="545"/>
      <c r="AI76" s="545"/>
      <c r="AJ76" s="545"/>
      <c r="AK76" s="545"/>
      <c r="AL76" s="545"/>
      <c r="AM76" s="545"/>
      <c r="AN76" s="545"/>
      <c r="AO76" s="545"/>
      <c r="AP76" s="545"/>
      <c r="AQ76" s="545"/>
      <c r="AR76" s="545"/>
      <c r="AS76" s="545"/>
      <c r="AT76" s="545"/>
      <c r="AU76" s="545"/>
      <c r="AV76" s="545"/>
      <c r="AW76" s="545"/>
      <c r="AX76" s="545"/>
      <c r="AY76" s="545"/>
      <c r="AZ76" s="545"/>
      <c r="BA76" s="545"/>
      <c r="BB76" s="545"/>
      <c r="BC76" s="545"/>
      <c r="BD76" s="545"/>
      <c r="BE76" s="545"/>
      <c r="BF76" s="545"/>
      <c r="BG76" s="545"/>
      <c r="BH76" s="545"/>
      <c r="BI76" s="545"/>
      <c r="BJ76" s="545"/>
      <c r="BK76" s="545"/>
      <c r="BL76" s="545"/>
      <c r="BM76" s="545"/>
      <c r="BN76" s="545"/>
      <c r="BO76" s="545"/>
      <c r="BP76" s="545"/>
      <c r="BQ76" s="545"/>
      <c r="BR76" s="545"/>
      <c r="BS76" s="545"/>
      <c r="BT76" s="545"/>
    </row>
    <row r="77" spans="1:74" s="583" customFormat="1" ht="21.95" customHeight="1">
      <c r="A77" s="957" t="s">
        <v>303</v>
      </c>
      <c r="B77" s="1005">
        <v>452793.16</v>
      </c>
      <c r="C77" s="1005"/>
      <c r="D77" s="1034">
        <v>0</v>
      </c>
      <c r="E77" s="1034">
        <v>0</v>
      </c>
      <c r="F77" s="1035">
        <v>0</v>
      </c>
      <c r="G77" s="1006">
        <v>0</v>
      </c>
      <c r="H77" s="575" t="s">
        <v>4</v>
      </c>
      <c r="I77" s="956"/>
      <c r="J77" s="956"/>
      <c r="K77" s="545"/>
      <c r="L77" s="545"/>
      <c r="M77" s="545"/>
      <c r="N77" s="545"/>
      <c r="O77" s="545"/>
      <c r="P77" s="545"/>
      <c r="Q77" s="545"/>
      <c r="R77" s="545"/>
      <c r="S77" s="545"/>
      <c r="T77" s="545"/>
      <c r="U77" s="545"/>
      <c r="V77" s="545"/>
      <c r="W77" s="545"/>
      <c r="X77" s="545"/>
      <c r="Y77" s="545"/>
      <c r="Z77" s="545"/>
      <c r="AA77" s="545"/>
      <c r="AB77" s="545"/>
      <c r="AC77" s="545"/>
      <c r="AD77" s="545"/>
      <c r="AE77" s="545"/>
      <c r="AF77" s="545"/>
      <c r="AG77" s="545"/>
      <c r="AH77" s="545"/>
      <c r="AI77" s="545"/>
      <c r="AJ77" s="545"/>
      <c r="AK77" s="545"/>
      <c r="AL77" s="545"/>
      <c r="AM77" s="545"/>
      <c r="AN77" s="545"/>
      <c r="AO77" s="545"/>
      <c r="AP77" s="545"/>
      <c r="AQ77" s="545"/>
      <c r="AR77" s="545"/>
      <c r="AS77" s="545"/>
      <c r="AT77" s="545"/>
      <c r="AU77" s="545"/>
      <c r="AV77" s="545"/>
      <c r="AW77" s="545"/>
      <c r="AX77" s="545"/>
      <c r="AY77" s="545"/>
      <c r="AZ77" s="545"/>
      <c r="BA77" s="545"/>
      <c r="BB77" s="545"/>
      <c r="BC77" s="545"/>
      <c r="BD77" s="545"/>
      <c r="BE77" s="545"/>
      <c r="BF77" s="545"/>
      <c r="BG77" s="545"/>
      <c r="BH77" s="545"/>
      <c r="BI77" s="545"/>
      <c r="BJ77" s="545"/>
      <c r="BK77" s="545"/>
      <c r="BL77" s="545"/>
      <c r="BM77" s="545"/>
      <c r="BN77" s="545"/>
      <c r="BO77" s="545"/>
      <c r="BP77" s="545"/>
      <c r="BQ77" s="545"/>
      <c r="BR77" s="545"/>
      <c r="BS77" s="545"/>
      <c r="BT77" s="545"/>
      <c r="BU77" s="545"/>
      <c r="BV77" s="545"/>
    </row>
    <row r="78" spans="1:74" s="583" customFormat="1" ht="21.95" customHeight="1">
      <c r="A78" s="955" t="s">
        <v>305</v>
      </c>
      <c r="B78" s="1005">
        <v>181761.19999999995</v>
      </c>
      <c r="C78" s="1005"/>
      <c r="D78" s="1034">
        <v>0</v>
      </c>
      <c r="E78" s="1034">
        <v>0</v>
      </c>
      <c r="F78" s="1035">
        <v>0</v>
      </c>
      <c r="G78" s="1006">
        <v>0</v>
      </c>
      <c r="H78" s="575"/>
      <c r="I78" s="956"/>
      <c r="J78" s="956"/>
      <c r="K78" s="545"/>
      <c r="L78" s="545"/>
      <c r="M78" s="545"/>
      <c r="N78" s="545"/>
      <c r="O78" s="545"/>
      <c r="P78" s="545"/>
      <c r="Q78" s="545"/>
      <c r="R78" s="545"/>
      <c r="S78" s="545"/>
      <c r="T78" s="545"/>
      <c r="U78" s="545"/>
      <c r="V78" s="545"/>
      <c r="W78" s="545"/>
      <c r="X78" s="545"/>
      <c r="Y78" s="545"/>
      <c r="Z78" s="545"/>
      <c r="AA78" s="545"/>
      <c r="AB78" s="545"/>
      <c r="AC78" s="545"/>
      <c r="AD78" s="545"/>
      <c r="AE78" s="545"/>
      <c r="AF78" s="545"/>
      <c r="AG78" s="545"/>
      <c r="AH78" s="545"/>
      <c r="AI78" s="545"/>
      <c r="AJ78" s="545"/>
      <c r="AK78" s="545"/>
      <c r="AL78" s="545"/>
      <c r="AM78" s="545"/>
      <c r="AN78" s="545"/>
      <c r="AO78" s="545"/>
      <c r="AP78" s="545"/>
      <c r="AQ78" s="545"/>
      <c r="AR78" s="545"/>
      <c r="AS78" s="545"/>
      <c r="AT78" s="545"/>
      <c r="AU78" s="545"/>
      <c r="AV78" s="545"/>
      <c r="AW78" s="545"/>
      <c r="AX78" s="545"/>
      <c r="AY78" s="545"/>
      <c r="AZ78" s="545"/>
      <c r="BA78" s="545"/>
      <c r="BB78" s="545"/>
      <c r="BC78" s="545"/>
      <c r="BD78" s="545"/>
      <c r="BE78" s="545"/>
      <c r="BF78" s="545"/>
      <c r="BG78" s="545"/>
      <c r="BH78" s="545"/>
      <c r="BI78" s="545"/>
      <c r="BJ78" s="545"/>
      <c r="BK78" s="545"/>
      <c r="BL78" s="545"/>
      <c r="BM78" s="545"/>
      <c r="BN78" s="545"/>
      <c r="BO78" s="545"/>
      <c r="BP78" s="545"/>
      <c r="BQ78" s="545"/>
      <c r="BR78" s="545"/>
      <c r="BS78" s="545"/>
      <c r="BT78" s="545"/>
      <c r="BU78" s="545"/>
      <c r="BV78" s="545"/>
    </row>
    <row r="79" spans="1:74" s="583" customFormat="1" ht="21.95" customHeight="1">
      <c r="A79" s="955" t="s">
        <v>306</v>
      </c>
      <c r="B79" s="1005">
        <v>985521.58</v>
      </c>
      <c r="C79" s="1005"/>
      <c r="D79" s="1034">
        <v>0</v>
      </c>
      <c r="E79" s="1034">
        <v>0</v>
      </c>
      <c r="F79" s="1035">
        <v>0</v>
      </c>
      <c r="G79" s="1006">
        <v>0</v>
      </c>
      <c r="H79" s="575" t="s">
        <v>4</v>
      </c>
      <c r="I79" s="956"/>
      <c r="J79" s="956"/>
      <c r="K79" s="545"/>
      <c r="L79" s="545"/>
      <c r="M79" s="545"/>
      <c r="N79" s="545"/>
      <c r="O79" s="545"/>
      <c r="P79" s="545"/>
      <c r="Q79" s="545"/>
      <c r="R79" s="545"/>
      <c r="S79" s="545"/>
      <c r="T79" s="545"/>
      <c r="U79" s="545"/>
      <c r="V79" s="545"/>
      <c r="W79" s="545"/>
      <c r="X79" s="545"/>
      <c r="Y79" s="545"/>
      <c r="Z79" s="545"/>
      <c r="AA79" s="545"/>
      <c r="AB79" s="545"/>
      <c r="AC79" s="545"/>
      <c r="AD79" s="545"/>
      <c r="AE79" s="545"/>
      <c r="AF79" s="545"/>
      <c r="AG79" s="545"/>
      <c r="AH79" s="545"/>
      <c r="AI79" s="545"/>
      <c r="AJ79" s="545"/>
      <c r="AK79" s="545"/>
      <c r="AL79" s="545"/>
      <c r="AM79" s="545"/>
      <c r="AN79" s="545"/>
      <c r="AO79" s="545"/>
      <c r="AP79" s="545"/>
      <c r="AQ79" s="545"/>
      <c r="AR79" s="545"/>
      <c r="AS79" s="545"/>
      <c r="AT79" s="545"/>
      <c r="AU79" s="545"/>
      <c r="AV79" s="545"/>
      <c r="AW79" s="545"/>
      <c r="AX79" s="545"/>
      <c r="AY79" s="545"/>
      <c r="AZ79" s="545"/>
      <c r="BA79" s="545"/>
      <c r="BB79" s="545"/>
      <c r="BC79" s="545"/>
      <c r="BD79" s="545"/>
      <c r="BE79" s="545"/>
      <c r="BF79" s="545"/>
      <c r="BG79" s="545"/>
      <c r="BH79" s="545"/>
      <c r="BI79" s="545"/>
      <c r="BJ79" s="545"/>
      <c r="BK79" s="545"/>
      <c r="BL79" s="545"/>
      <c r="BM79" s="545"/>
      <c r="BN79" s="545"/>
      <c r="BO79" s="545"/>
      <c r="BP79" s="545"/>
      <c r="BQ79" s="545"/>
      <c r="BR79" s="545"/>
      <c r="BS79" s="545"/>
      <c r="BT79" s="545"/>
      <c r="BU79" s="545"/>
      <c r="BV79" s="545"/>
    </row>
    <row r="80" spans="1:74" s="583" customFormat="1" ht="21.95" customHeight="1">
      <c r="A80" s="955" t="s">
        <v>307</v>
      </c>
      <c r="B80" s="1005">
        <v>0</v>
      </c>
      <c r="C80" s="1005"/>
      <c r="D80" s="1034">
        <v>0</v>
      </c>
      <c r="E80" s="1034">
        <v>0</v>
      </c>
      <c r="F80" s="1035">
        <v>0</v>
      </c>
      <c r="G80" s="1006">
        <v>0</v>
      </c>
      <c r="H80" s="575" t="s">
        <v>4</v>
      </c>
      <c r="I80" s="956"/>
      <c r="J80" s="956"/>
      <c r="K80" s="545"/>
      <c r="L80" s="545"/>
      <c r="M80" s="545"/>
      <c r="N80" s="545"/>
      <c r="O80" s="545"/>
      <c r="P80" s="545"/>
      <c r="Q80" s="545"/>
      <c r="R80" s="545"/>
      <c r="S80" s="545"/>
      <c r="T80" s="545"/>
      <c r="U80" s="545"/>
      <c r="V80" s="545"/>
      <c r="W80" s="545"/>
      <c r="X80" s="545"/>
      <c r="Y80" s="545"/>
      <c r="Z80" s="545"/>
      <c r="AA80" s="545"/>
      <c r="AB80" s="545"/>
      <c r="AC80" s="545"/>
      <c r="AD80" s="545"/>
      <c r="AE80" s="545"/>
      <c r="AF80" s="545"/>
      <c r="AG80" s="545"/>
      <c r="AH80" s="545"/>
      <c r="AI80" s="545"/>
      <c r="AJ80" s="545"/>
      <c r="AK80" s="545"/>
      <c r="AL80" s="545"/>
      <c r="AM80" s="545"/>
      <c r="AN80" s="545"/>
      <c r="AO80" s="545"/>
      <c r="AP80" s="545"/>
      <c r="AQ80" s="545"/>
      <c r="AR80" s="545"/>
      <c r="AS80" s="545"/>
      <c r="AT80" s="545"/>
      <c r="AU80" s="545"/>
      <c r="AV80" s="545"/>
      <c r="AW80" s="545"/>
      <c r="AX80" s="545"/>
      <c r="AY80" s="545"/>
      <c r="AZ80" s="545"/>
      <c r="BA80" s="545"/>
      <c r="BB80" s="545"/>
      <c r="BC80" s="545"/>
      <c r="BD80" s="545"/>
      <c r="BE80" s="545"/>
      <c r="BF80" s="545"/>
      <c r="BG80" s="545"/>
      <c r="BH80" s="545"/>
      <c r="BI80" s="545"/>
      <c r="BJ80" s="545"/>
      <c r="BK80" s="545"/>
      <c r="BL80" s="545"/>
      <c r="BM80" s="545"/>
      <c r="BN80" s="545"/>
      <c r="BO80" s="545"/>
      <c r="BP80" s="545"/>
      <c r="BQ80" s="545"/>
      <c r="BR80" s="545"/>
      <c r="BS80" s="545"/>
      <c r="BT80" s="545"/>
      <c r="BU80" s="545"/>
      <c r="BV80" s="545"/>
    </row>
    <row r="81" spans="1:250" s="583" customFormat="1" ht="21.95" customHeight="1">
      <c r="A81" s="955" t="s">
        <v>358</v>
      </c>
      <c r="B81" s="1005">
        <v>1202188.48</v>
      </c>
      <c r="C81" s="1005"/>
      <c r="D81" s="1034">
        <v>0</v>
      </c>
      <c r="E81" s="1034">
        <v>0</v>
      </c>
      <c r="F81" s="1035">
        <v>0</v>
      </c>
      <c r="G81" s="1006">
        <v>0</v>
      </c>
      <c r="H81" s="575" t="s">
        <v>4</v>
      </c>
      <c r="I81" s="956"/>
      <c r="J81" s="956"/>
      <c r="K81" s="545"/>
      <c r="L81" s="545"/>
      <c r="M81" s="545"/>
      <c r="N81" s="545"/>
      <c r="O81" s="545"/>
      <c r="P81" s="545"/>
      <c r="Q81" s="545"/>
      <c r="R81" s="545"/>
      <c r="S81" s="545"/>
      <c r="T81" s="545"/>
      <c r="U81" s="545"/>
      <c r="V81" s="545"/>
      <c r="W81" s="545"/>
      <c r="X81" s="545"/>
      <c r="Y81" s="545"/>
      <c r="Z81" s="545"/>
      <c r="AA81" s="545"/>
      <c r="AB81" s="545"/>
      <c r="AC81" s="545"/>
      <c r="AD81" s="545"/>
      <c r="AE81" s="545"/>
      <c r="AF81" s="545"/>
      <c r="AG81" s="545"/>
      <c r="AH81" s="545"/>
      <c r="AI81" s="545"/>
      <c r="AJ81" s="545"/>
      <c r="AK81" s="545"/>
      <c r="AL81" s="545"/>
      <c r="AM81" s="545"/>
      <c r="AN81" s="545"/>
      <c r="AO81" s="545"/>
      <c r="AP81" s="545"/>
      <c r="AQ81" s="545"/>
      <c r="AR81" s="545"/>
      <c r="AS81" s="545"/>
      <c r="AT81" s="545"/>
      <c r="AU81" s="545"/>
      <c r="AV81" s="545"/>
      <c r="AW81" s="545"/>
      <c r="AX81" s="545"/>
      <c r="AY81" s="545"/>
      <c r="AZ81" s="545"/>
      <c r="BA81" s="545"/>
      <c r="BB81" s="545"/>
      <c r="BC81" s="545"/>
      <c r="BD81" s="545"/>
      <c r="BE81" s="545"/>
      <c r="BF81" s="545"/>
      <c r="BG81" s="545"/>
      <c r="BH81" s="545"/>
      <c r="BI81" s="545"/>
      <c r="BJ81" s="545"/>
      <c r="BK81" s="545"/>
      <c r="BL81" s="545"/>
      <c r="BM81" s="545"/>
      <c r="BN81" s="545"/>
      <c r="BO81" s="545"/>
      <c r="BP81" s="545"/>
      <c r="BQ81" s="545"/>
      <c r="BR81" s="545"/>
      <c r="BS81" s="545"/>
      <c r="BT81" s="545"/>
      <c r="BU81" s="545"/>
      <c r="BV81" s="545"/>
    </row>
    <row r="82" spans="1:250" s="583" customFormat="1" ht="21.95" customHeight="1">
      <c r="A82" s="955" t="s">
        <v>308</v>
      </c>
      <c r="B82" s="1005">
        <v>389431.13</v>
      </c>
      <c r="C82" s="1005"/>
      <c r="D82" s="1034">
        <v>0</v>
      </c>
      <c r="E82" s="1034">
        <v>0</v>
      </c>
      <c r="F82" s="1035">
        <v>0</v>
      </c>
      <c r="G82" s="1006">
        <v>0</v>
      </c>
      <c r="H82" s="575" t="s">
        <v>4</v>
      </c>
      <c r="I82" s="956"/>
      <c r="J82" s="956"/>
      <c r="K82" s="545"/>
      <c r="L82" s="545"/>
      <c r="M82" s="545"/>
      <c r="N82" s="545"/>
      <c r="O82" s="545"/>
      <c r="P82" s="545"/>
      <c r="Q82" s="545"/>
      <c r="R82" s="545"/>
      <c r="S82" s="545"/>
      <c r="T82" s="545"/>
      <c r="U82" s="545"/>
      <c r="V82" s="545"/>
      <c r="W82" s="545"/>
      <c r="X82" s="545"/>
      <c r="Y82" s="545"/>
      <c r="Z82" s="545"/>
      <c r="AA82" s="545"/>
      <c r="AB82" s="545"/>
      <c r="AC82" s="545"/>
      <c r="AD82" s="545"/>
      <c r="AE82" s="545"/>
      <c r="AF82" s="545"/>
      <c r="AG82" s="545"/>
      <c r="AH82" s="545"/>
      <c r="AI82" s="545"/>
      <c r="AJ82" s="545"/>
      <c r="AK82" s="545"/>
      <c r="AL82" s="545"/>
      <c r="AM82" s="545"/>
      <c r="AN82" s="545"/>
      <c r="AO82" s="545"/>
      <c r="AP82" s="545"/>
      <c r="AQ82" s="545"/>
      <c r="AR82" s="545"/>
      <c r="AS82" s="545"/>
      <c r="AT82" s="545"/>
      <c r="AU82" s="545"/>
      <c r="AV82" s="545"/>
      <c r="AW82" s="545"/>
      <c r="AX82" s="545"/>
      <c r="AY82" s="545"/>
      <c r="AZ82" s="545"/>
      <c r="BA82" s="545"/>
      <c r="BB82" s="545"/>
      <c r="BC82" s="545"/>
      <c r="BD82" s="545"/>
      <c r="BE82" s="545"/>
      <c r="BF82" s="545"/>
      <c r="BG82" s="545"/>
      <c r="BH82" s="545"/>
      <c r="BI82" s="545"/>
      <c r="BJ82" s="545"/>
      <c r="BK82" s="545"/>
      <c r="BL82" s="545"/>
      <c r="BM82" s="545"/>
      <c r="BN82" s="545"/>
      <c r="BO82" s="545"/>
      <c r="BP82" s="545"/>
      <c r="BQ82" s="545"/>
      <c r="BR82" s="545"/>
      <c r="BS82" s="545"/>
      <c r="BT82" s="545"/>
      <c r="BU82" s="545"/>
      <c r="BV82" s="545"/>
    </row>
    <row r="83" spans="1:250" s="583" customFormat="1" ht="21.95" customHeight="1">
      <c r="A83" s="959" t="s">
        <v>309</v>
      </c>
      <c r="B83" s="1005">
        <v>697177.42999999993</v>
      </c>
      <c r="C83" s="1005"/>
      <c r="D83" s="1034">
        <v>0</v>
      </c>
      <c r="E83" s="1034">
        <v>0</v>
      </c>
      <c r="F83" s="1035">
        <v>0</v>
      </c>
      <c r="G83" s="1006">
        <v>0</v>
      </c>
      <c r="H83" s="575" t="s">
        <v>4</v>
      </c>
      <c r="I83" s="956"/>
      <c r="J83" s="956"/>
      <c r="K83" s="545"/>
      <c r="L83" s="545"/>
      <c r="M83" s="545"/>
      <c r="N83" s="545"/>
      <c r="O83" s="545"/>
      <c r="P83" s="545"/>
      <c r="Q83" s="545"/>
      <c r="R83" s="545"/>
      <c r="S83" s="545"/>
      <c r="T83" s="545"/>
      <c r="U83" s="545"/>
      <c r="V83" s="545"/>
      <c r="W83" s="545"/>
      <c r="X83" s="545"/>
      <c r="Y83" s="545"/>
      <c r="Z83" s="545"/>
      <c r="AA83" s="545"/>
      <c r="AB83" s="545"/>
      <c r="AC83" s="545"/>
      <c r="AD83" s="545"/>
      <c r="AE83" s="545"/>
      <c r="AF83" s="545"/>
      <c r="AG83" s="545"/>
      <c r="AH83" s="545"/>
      <c r="AI83" s="545"/>
      <c r="AJ83" s="545"/>
      <c r="AK83" s="545"/>
      <c r="AL83" s="545"/>
      <c r="AM83" s="545"/>
      <c r="AN83" s="545"/>
      <c r="AO83" s="545"/>
      <c r="AP83" s="545"/>
      <c r="AQ83" s="545"/>
      <c r="AR83" s="545"/>
      <c r="AS83" s="545"/>
      <c r="AT83" s="545"/>
      <c r="AU83" s="545"/>
      <c r="AV83" s="545"/>
      <c r="AW83" s="545"/>
      <c r="AX83" s="545"/>
      <c r="AY83" s="545"/>
      <c r="AZ83" s="545"/>
      <c r="BA83" s="545"/>
      <c r="BB83" s="545"/>
      <c r="BC83" s="545"/>
      <c r="BD83" s="545"/>
      <c r="BE83" s="545"/>
      <c r="BF83" s="545"/>
      <c r="BG83" s="545"/>
      <c r="BH83" s="545"/>
      <c r="BI83" s="545"/>
      <c r="BJ83" s="545"/>
      <c r="BK83" s="545"/>
      <c r="BL83" s="545"/>
      <c r="BM83" s="545"/>
      <c r="BN83" s="545"/>
      <c r="BO83" s="545"/>
      <c r="BP83" s="545"/>
      <c r="BQ83" s="545"/>
      <c r="BR83" s="545"/>
      <c r="BS83" s="545"/>
      <c r="BT83" s="545"/>
      <c r="BU83" s="545"/>
      <c r="BV83" s="545"/>
    </row>
    <row r="84" spans="1:250" s="583" customFormat="1" ht="21.95" customHeight="1">
      <c r="A84" s="955" t="s">
        <v>312</v>
      </c>
      <c r="B84" s="1005">
        <v>778740.66000000015</v>
      </c>
      <c r="C84" s="1005"/>
      <c r="D84" s="1034">
        <v>0</v>
      </c>
      <c r="E84" s="1034">
        <v>0</v>
      </c>
      <c r="F84" s="1035">
        <v>0</v>
      </c>
      <c r="G84" s="1006">
        <v>0</v>
      </c>
      <c r="H84" s="575" t="s">
        <v>4</v>
      </c>
      <c r="I84" s="956"/>
      <c r="J84" s="956"/>
      <c r="K84" s="545"/>
      <c r="L84" s="545"/>
      <c r="M84" s="545"/>
      <c r="N84" s="545"/>
      <c r="O84" s="545"/>
      <c r="P84" s="545"/>
      <c r="Q84" s="545"/>
      <c r="R84" s="545"/>
      <c r="S84" s="545"/>
      <c r="T84" s="545"/>
      <c r="U84" s="545"/>
      <c r="V84" s="545"/>
      <c r="W84" s="545"/>
      <c r="X84" s="545"/>
      <c r="Y84" s="545"/>
      <c r="Z84" s="545"/>
      <c r="AA84" s="545"/>
      <c r="AB84" s="545"/>
      <c r="AC84" s="545"/>
      <c r="AD84" s="545"/>
      <c r="AE84" s="545"/>
      <c r="AF84" s="545"/>
      <c r="AG84" s="545"/>
      <c r="AH84" s="545"/>
      <c r="AI84" s="545"/>
      <c r="AJ84" s="545"/>
      <c r="AK84" s="545"/>
      <c r="AL84" s="545"/>
      <c r="AM84" s="545"/>
      <c r="AN84" s="545"/>
      <c r="AO84" s="545"/>
      <c r="AP84" s="545"/>
      <c r="AQ84" s="545"/>
      <c r="AR84" s="545"/>
      <c r="AS84" s="545"/>
      <c r="AT84" s="545"/>
      <c r="AU84" s="545"/>
      <c r="AV84" s="545"/>
      <c r="AW84" s="545"/>
      <c r="AX84" s="545"/>
      <c r="AY84" s="545"/>
      <c r="AZ84" s="545"/>
      <c r="BA84" s="545"/>
      <c r="BB84" s="545"/>
      <c r="BC84" s="545"/>
      <c r="BD84" s="545"/>
      <c r="BE84" s="545"/>
      <c r="BF84" s="545"/>
      <c r="BG84" s="545"/>
      <c r="BH84" s="545"/>
      <c r="BI84" s="545"/>
      <c r="BJ84" s="545"/>
      <c r="BK84" s="545"/>
      <c r="BL84" s="545"/>
      <c r="BM84" s="545"/>
      <c r="BN84" s="545"/>
      <c r="BO84" s="545"/>
      <c r="BP84" s="545"/>
      <c r="BQ84" s="545"/>
      <c r="BR84" s="545"/>
      <c r="BS84" s="545"/>
      <c r="BT84" s="545"/>
      <c r="BU84" s="545"/>
      <c r="BV84" s="545"/>
    </row>
    <row r="85" spans="1:250" s="583" customFormat="1" ht="21.95" customHeight="1">
      <c r="A85" s="955" t="s">
        <v>316</v>
      </c>
      <c r="B85" s="1005">
        <v>0</v>
      </c>
      <c r="C85" s="1005"/>
      <c r="D85" s="1034">
        <v>0</v>
      </c>
      <c r="E85" s="1034">
        <v>0</v>
      </c>
      <c r="F85" s="1035">
        <v>0</v>
      </c>
      <c r="G85" s="1006">
        <v>0</v>
      </c>
      <c r="H85" s="575" t="s">
        <v>4</v>
      </c>
      <c r="I85" s="956"/>
      <c r="J85" s="956"/>
      <c r="K85" s="545"/>
      <c r="L85" s="545"/>
      <c r="M85" s="545"/>
      <c r="N85" s="545"/>
      <c r="O85" s="545"/>
      <c r="P85" s="545"/>
      <c r="Q85" s="545"/>
      <c r="R85" s="545"/>
      <c r="S85" s="545"/>
      <c r="T85" s="545"/>
      <c r="U85" s="545"/>
      <c r="V85" s="545"/>
      <c r="W85" s="545"/>
      <c r="X85" s="545"/>
      <c r="Y85" s="545"/>
      <c r="Z85" s="545"/>
      <c r="AA85" s="545"/>
      <c r="AB85" s="545"/>
      <c r="AC85" s="545"/>
      <c r="AD85" s="545"/>
      <c r="AE85" s="545"/>
      <c r="AF85" s="545"/>
      <c r="AG85" s="545"/>
      <c r="AH85" s="545"/>
      <c r="AI85" s="545"/>
      <c r="AJ85" s="545"/>
      <c r="AK85" s="545"/>
      <c r="AL85" s="545"/>
      <c r="AM85" s="545"/>
      <c r="AN85" s="545"/>
      <c r="AO85" s="545"/>
      <c r="AP85" s="545"/>
      <c r="AQ85" s="545"/>
      <c r="AR85" s="545"/>
      <c r="AS85" s="545"/>
      <c r="AT85" s="545"/>
      <c r="AU85" s="545"/>
      <c r="AV85" s="545"/>
      <c r="AW85" s="545"/>
      <c r="AX85" s="545"/>
      <c r="AY85" s="545"/>
      <c r="AZ85" s="545"/>
      <c r="BA85" s="545"/>
      <c r="BB85" s="545"/>
      <c r="BC85" s="545"/>
      <c r="BD85" s="545"/>
      <c r="BE85" s="545"/>
      <c r="BF85" s="545"/>
      <c r="BG85" s="545"/>
      <c r="BH85" s="545"/>
      <c r="BI85" s="545"/>
      <c r="BJ85" s="545"/>
      <c r="BK85" s="545"/>
      <c r="BL85" s="545"/>
      <c r="BM85" s="545"/>
      <c r="BN85" s="545"/>
      <c r="BO85" s="545"/>
      <c r="BP85" s="545"/>
      <c r="BQ85" s="545"/>
      <c r="BR85" s="545"/>
      <c r="BS85" s="545"/>
      <c r="BT85" s="545"/>
      <c r="BU85" s="545"/>
      <c r="BV85" s="545"/>
    </row>
    <row r="86" spans="1:250" ht="21.95" customHeight="1">
      <c r="A86" s="955" t="s">
        <v>317</v>
      </c>
      <c r="B86" s="1005">
        <v>109519589.29000002</v>
      </c>
      <c r="C86" s="1005"/>
      <c r="D86" s="1034">
        <v>6901.88</v>
      </c>
      <c r="E86" s="1034">
        <v>457</v>
      </c>
      <c r="F86" s="1035">
        <v>6901.88</v>
      </c>
      <c r="G86" s="1006">
        <v>0</v>
      </c>
      <c r="H86" s="575" t="s">
        <v>4</v>
      </c>
      <c r="I86" s="956"/>
      <c r="J86" s="956"/>
    </row>
    <row r="87" spans="1:250" ht="21.95" customHeight="1">
      <c r="A87" s="955" t="s">
        <v>318</v>
      </c>
      <c r="B87" s="1005">
        <v>1055903.1299999999</v>
      </c>
      <c r="C87" s="1005"/>
      <c r="D87" s="1034">
        <v>19270</v>
      </c>
      <c r="E87" s="1034">
        <v>2797</v>
      </c>
      <c r="F87" s="1035">
        <v>19270</v>
      </c>
      <c r="G87" s="1006">
        <v>0</v>
      </c>
      <c r="H87" s="575" t="s">
        <v>4</v>
      </c>
      <c r="I87" s="956"/>
      <c r="J87" s="956"/>
    </row>
    <row r="88" spans="1:250" s="583" customFormat="1" ht="21.95" customHeight="1" thickBot="1">
      <c r="A88" s="955" t="s">
        <v>320</v>
      </c>
      <c r="B88" s="1005">
        <v>45368305.980000004</v>
      </c>
      <c r="C88" s="1037"/>
      <c r="D88" s="1034">
        <v>0</v>
      </c>
      <c r="E88" s="1038">
        <v>0</v>
      </c>
      <c r="F88" s="1035">
        <v>0</v>
      </c>
      <c r="G88" s="1006">
        <v>0</v>
      </c>
      <c r="H88" s="575" t="s">
        <v>4</v>
      </c>
      <c r="I88" s="956"/>
      <c r="J88" s="956"/>
      <c r="K88" s="545"/>
      <c r="L88" s="545"/>
      <c r="M88" s="545"/>
      <c r="N88" s="545"/>
      <c r="O88" s="545"/>
      <c r="P88" s="545"/>
      <c r="Q88" s="545"/>
      <c r="R88" s="545"/>
      <c r="S88" s="545"/>
      <c r="T88" s="545"/>
      <c r="U88" s="545"/>
      <c r="V88" s="545"/>
      <c r="W88" s="545"/>
      <c r="X88" s="545"/>
      <c r="Y88" s="545"/>
      <c r="Z88" s="545"/>
      <c r="AA88" s="545"/>
      <c r="AB88" s="545"/>
      <c r="AC88" s="545"/>
      <c r="AD88" s="545"/>
      <c r="AE88" s="545"/>
      <c r="AF88" s="545"/>
      <c r="AG88" s="545"/>
      <c r="AH88" s="545"/>
      <c r="AI88" s="545"/>
      <c r="AJ88" s="545"/>
      <c r="AK88" s="545"/>
      <c r="AL88" s="545"/>
      <c r="AM88" s="545"/>
      <c r="AN88" s="545"/>
      <c r="AO88" s="545"/>
      <c r="AP88" s="545"/>
      <c r="AQ88" s="545"/>
      <c r="AR88" s="545"/>
      <c r="AS88" s="545"/>
      <c r="AT88" s="545"/>
      <c r="AU88" s="545"/>
      <c r="AV88" s="545"/>
      <c r="AW88" s="545"/>
      <c r="AX88" s="545"/>
      <c r="AY88" s="545"/>
      <c r="AZ88" s="545"/>
      <c r="BA88" s="545"/>
      <c r="BB88" s="545"/>
      <c r="BC88" s="545"/>
      <c r="BD88" s="545"/>
      <c r="BE88" s="545"/>
      <c r="BF88" s="545"/>
      <c r="BG88" s="545"/>
      <c r="BH88" s="545"/>
      <c r="BI88" s="545"/>
      <c r="BJ88" s="545"/>
      <c r="BK88" s="545"/>
      <c r="BL88" s="545"/>
      <c r="BM88" s="545"/>
      <c r="BN88" s="545"/>
      <c r="BO88" s="545"/>
      <c r="BP88" s="545"/>
      <c r="BQ88" s="545"/>
      <c r="BR88" s="545"/>
      <c r="BS88" s="545"/>
      <c r="BT88" s="545"/>
      <c r="BU88" s="545"/>
      <c r="BV88" s="545"/>
    </row>
    <row r="89" spans="1:250" s="583" customFormat="1" ht="21.95" customHeight="1" thickTop="1">
      <c r="A89" s="960" t="s">
        <v>611</v>
      </c>
      <c r="B89" s="1039"/>
      <c r="C89" s="1040"/>
      <c r="D89" s="1041"/>
      <c r="E89" s="1042">
        <v>0</v>
      </c>
      <c r="F89" s="1043"/>
      <c r="G89" s="1011">
        <v>0</v>
      </c>
      <c r="H89" s="575" t="s">
        <v>4</v>
      </c>
      <c r="I89" s="956"/>
      <c r="J89" s="956"/>
      <c r="K89" s="545"/>
      <c r="L89" s="545"/>
      <c r="M89" s="545"/>
      <c r="N89" s="545"/>
      <c r="O89" s="545"/>
      <c r="P89" s="545"/>
      <c r="Q89" s="545"/>
      <c r="R89" s="545"/>
      <c r="S89" s="545"/>
      <c r="T89" s="545"/>
      <c r="U89" s="545"/>
      <c r="V89" s="545"/>
      <c r="W89" s="545"/>
      <c r="X89" s="545"/>
      <c r="Y89" s="545"/>
      <c r="Z89" s="545"/>
      <c r="AA89" s="545"/>
      <c r="AB89" s="545"/>
      <c r="AC89" s="545"/>
      <c r="AD89" s="545"/>
      <c r="AE89" s="545"/>
      <c r="AF89" s="545"/>
      <c r="AG89" s="545"/>
      <c r="AH89" s="545"/>
      <c r="AI89" s="545"/>
      <c r="AJ89" s="545"/>
      <c r="AK89" s="545"/>
      <c r="AL89" s="545"/>
      <c r="AM89" s="545"/>
      <c r="AN89" s="545"/>
      <c r="AO89" s="545"/>
      <c r="AP89" s="545"/>
      <c r="AQ89" s="545"/>
      <c r="AR89" s="545"/>
      <c r="AS89" s="545"/>
      <c r="AT89" s="545"/>
      <c r="AU89" s="545"/>
      <c r="AV89" s="545"/>
      <c r="AW89" s="545"/>
      <c r="AX89" s="545"/>
      <c r="AY89" s="545"/>
      <c r="AZ89" s="545"/>
      <c r="BA89" s="545"/>
      <c r="BB89" s="545"/>
      <c r="BC89" s="545"/>
      <c r="BD89" s="545"/>
      <c r="BE89" s="545"/>
      <c r="BF89" s="545"/>
      <c r="BG89" s="545"/>
      <c r="BH89" s="545"/>
      <c r="BI89" s="545"/>
      <c r="BJ89" s="545"/>
      <c r="BK89" s="545"/>
      <c r="BL89" s="545"/>
      <c r="BM89" s="545"/>
      <c r="BN89" s="545"/>
      <c r="BO89" s="545"/>
      <c r="BP89" s="545"/>
      <c r="BQ89" s="545"/>
      <c r="BR89" s="545"/>
      <c r="BS89" s="545"/>
      <c r="BT89" s="545"/>
      <c r="BU89" s="545"/>
      <c r="BV89" s="545"/>
    </row>
    <row r="90" spans="1:250" s="583" customFormat="1" ht="21.95" customHeight="1">
      <c r="A90" s="587" t="s">
        <v>621</v>
      </c>
      <c r="B90" s="1044">
        <v>17289383430.759998</v>
      </c>
      <c r="C90" s="1012" t="s">
        <v>741</v>
      </c>
      <c r="D90" s="1045">
        <v>0</v>
      </c>
      <c r="E90" s="1046">
        <v>0</v>
      </c>
      <c r="F90" s="1047">
        <v>0</v>
      </c>
      <c r="G90" s="1048">
        <v>0</v>
      </c>
      <c r="H90" s="575" t="s">
        <v>4</v>
      </c>
      <c r="I90" s="956"/>
      <c r="J90" s="956"/>
      <c r="K90" s="545"/>
      <c r="L90" s="545"/>
      <c r="M90" s="545"/>
      <c r="N90" s="545"/>
      <c r="O90" s="545"/>
      <c r="P90" s="545"/>
      <c r="Q90" s="545"/>
      <c r="R90" s="545"/>
      <c r="S90" s="545"/>
      <c r="T90" s="545"/>
      <c r="U90" s="545"/>
      <c r="V90" s="545"/>
      <c r="W90" s="545"/>
      <c r="X90" s="545"/>
      <c r="Y90" s="545"/>
      <c r="Z90" s="545"/>
      <c r="AA90" s="545"/>
      <c r="AB90" s="545"/>
      <c r="AC90" s="545"/>
      <c r="AD90" s="545"/>
      <c r="AE90" s="545"/>
      <c r="AF90" s="545"/>
      <c r="AG90" s="545"/>
      <c r="AH90" s="545"/>
      <c r="AI90" s="545"/>
      <c r="AJ90" s="545"/>
      <c r="AK90" s="545"/>
      <c r="AL90" s="545"/>
      <c r="AM90" s="545"/>
      <c r="AN90" s="545"/>
      <c r="AO90" s="545"/>
      <c r="AP90" s="545"/>
      <c r="AQ90" s="545"/>
      <c r="AR90" s="545"/>
      <c r="AS90" s="545"/>
      <c r="AT90" s="545"/>
      <c r="AU90" s="545"/>
      <c r="AV90" s="545"/>
      <c r="AW90" s="545"/>
      <c r="AX90" s="545"/>
      <c r="AY90" s="545"/>
      <c r="AZ90" s="545"/>
      <c r="BA90" s="545"/>
      <c r="BB90" s="545"/>
      <c r="BC90" s="545"/>
      <c r="BD90" s="545"/>
      <c r="BE90" s="545"/>
      <c r="BF90" s="545"/>
      <c r="BG90" s="545"/>
      <c r="BH90" s="545"/>
      <c r="BI90" s="545"/>
      <c r="BJ90" s="545"/>
      <c r="BK90" s="545"/>
      <c r="BL90" s="545"/>
      <c r="BM90" s="545"/>
      <c r="BN90" s="545"/>
      <c r="BO90" s="545"/>
      <c r="BP90" s="545"/>
      <c r="BQ90" s="545"/>
      <c r="BR90" s="545"/>
      <c r="BS90" s="545"/>
      <c r="BT90" s="545"/>
      <c r="BU90" s="545"/>
      <c r="BV90" s="545"/>
    </row>
    <row r="91" spans="1:250" s="586" customFormat="1" ht="19.5" customHeight="1">
      <c r="H91" s="575" t="s">
        <v>4</v>
      </c>
      <c r="I91" s="956"/>
      <c r="J91" s="956"/>
      <c r="K91" s="545"/>
      <c r="L91" s="545"/>
      <c r="M91" s="545"/>
      <c r="N91" s="545"/>
      <c r="O91" s="545"/>
      <c r="P91" s="545"/>
      <c r="Q91" s="545"/>
      <c r="R91" s="545"/>
      <c r="S91" s="545"/>
      <c r="T91" s="545"/>
      <c r="U91" s="545"/>
      <c r="V91" s="545"/>
      <c r="W91" s="545"/>
      <c r="X91" s="545"/>
      <c r="Y91" s="545"/>
      <c r="Z91" s="545"/>
      <c r="AA91" s="545"/>
      <c r="AB91" s="545"/>
      <c r="AC91" s="545"/>
      <c r="AD91" s="545"/>
      <c r="AE91" s="545"/>
      <c r="AF91" s="545"/>
      <c r="AG91" s="545"/>
      <c r="AH91" s="545"/>
      <c r="AI91" s="545"/>
      <c r="AJ91" s="545"/>
      <c r="AK91" s="545"/>
      <c r="AL91" s="545"/>
      <c r="AM91" s="545"/>
      <c r="AN91" s="545"/>
      <c r="AO91" s="545"/>
      <c r="AP91" s="545"/>
      <c r="AQ91" s="545"/>
      <c r="AR91" s="545"/>
    </row>
    <row r="92" spans="1:250" s="586" customFormat="1" ht="18" customHeight="1">
      <c r="A92" s="1116" t="s">
        <v>744</v>
      </c>
      <c r="H92" s="575" t="s">
        <v>4</v>
      </c>
      <c r="I92" s="956"/>
      <c r="J92" s="956"/>
      <c r="K92" s="545"/>
      <c r="L92" s="545"/>
      <c r="M92" s="545"/>
      <c r="N92" s="545"/>
      <c r="O92" s="545"/>
      <c r="P92" s="545"/>
      <c r="Q92" s="545"/>
      <c r="R92" s="545"/>
      <c r="S92" s="545"/>
      <c r="T92" s="545"/>
      <c r="U92" s="545"/>
      <c r="V92" s="545"/>
      <c r="W92" s="545"/>
      <c r="X92" s="545"/>
      <c r="Y92" s="545"/>
      <c r="Z92" s="545"/>
      <c r="AA92" s="545"/>
      <c r="AB92" s="545"/>
      <c r="AC92" s="545"/>
      <c r="AD92" s="545"/>
      <c r="AE92" s="545"/>
      <c r="AF92" s="545"/>
      <c r="AG92" s="545"/>
      <c r="AH92" s="545"/>
      <c r="AI92" s="545"/>
      <c r="AJ92" s="545"/>
      <c r="AK92" s="545"/>
      <c r="AL92" s="545"/>
      <c r="AM92" s="545"/>
      <c r="AN92" s="545"/>
      <c r="AO92" s="545"/>
      <c r="AP92" s="545"/>
      <c r="AQ92" s="545"/>
      <c r="AR92" s="545"/>
    </row>
    <row r="93" spans="1:250" s="586" customFormat="1" ht="16.5" customHeight="1">
      <c r="A93" s="1154" t="s">
        <v>788</v>
      </c>
      <c r="H93" s="575" t="s">
        <v>4</v>
      </c>
      <c r="I93" s="545"/>
      <c r="J93" s="545"/>
      <c r="K93" s="545"/>
      <c r="L93" s="545"/>
      <c r="M93" s="545"/>
      <c r="N93" s="545"/>
      <c r="O93" s="545"/>
      <c r="P93" s="545"/>
      <c r="Q93" s="545"/>
      <c r="R93" s="545"/>
      <c r="S93" s="545"/>
      <c r="T93" s="545"/>
      <c r="U93" s="545"/>
      <c r="V93" s="545"/>
      <c r="W93" s="545"/>
      <c r="X93" s="545"/>
      <c r="Y93" s="545"/>
      <c r="Z93" s="545"/>
      <c r="AA93" s="545"/>
      <c r="AB93" s="545"/>
      <c r="AC93" s="545"/>
      <c r="AD93" s="545"/>
      <c r="AE93" s="545"/>
      <c r="AF93" s="545"/>
      <c r="AG93" s="545"/>
      <c r="AH93" s="545"/>
      <c r="AI93" s="545"/>
      <c r="AJ93" s="545"/>
      <c r="AK93" s="545"/>
      <c r="AL93" s="545"/>
      <c r="AM93" s="545"/>
      <c r="AN93" s="545"/>
      <c r="AO93" s="545"/>
      <c r="AP93" s="545"/>
      <c r="AQ93" s="545"/>
      <c r="AR93" s="545"/>
    </row>
    <row r="94" spans="1:250" s="961" customFormat="1" ht="18" customHeight="1">
      <c r="A94" s="588"/>
      <c r="B94" s="588"/>
      <c r="C94" s="588"/>
      <c r="D94" s="588"/>
      <c r="E94" s="588"/>
      <c r="F94" s="588"/>
      <c r="G94" s="588"/>
      <c r="H94" s="588"/>
      <c r="I94" s="545"/>
      <c r="J94" s="545"/>
      <c r="K94" s="545"/>
      <c r="L94" s="545"/>
      <c r="M94" s="545"/>
      <c r="N94" s="545"/>
      <c r="O94" s="545"/>
      <c r="P94" s="545"/>
      <c r="Q94" s="545"/>
      <c r="R94" s="545"/>
      <c r="S94" s="545"/>
      <c r="T94" s="545"/>
      <c r="U94" s="545"/>
      <c r="V94" s="545"/>
      <c r="W94" s="545"/>
      <c r="X94" s="545"/>
      <c r="Y94" s="545"/>
      <c r="Z94" s="545"/>
      <c r="AA94" s="545"/>
      <c r="AB94" s="545"/>
      <c r="AC94" s="545"/>
      <c r="AD94" s="545"/>
      <c r="AE94" s="545"/>
      <c r="AF94" s="545"/>
      <c r="AG94" s="545"/>
      <c r="AH94" s="545"/>
      <c r="AI94" s="545"/>
      <c r="AJ94" s="545"/>
      <c r="AK94" s="545"/>
      <c r="AL94" s="545"/>
      <c r="AM94" s="545"/>
      <c r="AN94" s="545"/>
      <c r="AO94" s="545"/>
      <c r="AP94" s="545"/>
      <c r="AQ94" s="545"/>
      <c r="AR94" s="545"/>
      <c r="AS94" s="545"/>
      <c r="AT94" s="545"/>
      <c r="AU94" s="545"/>
      <c r="AV94" s="545"/>
      <c r="AW94" s="545"/>
      <c r="AX94" s="545"/>
      <c r="AY94" s="545"/>
      <c r="AZ94" s="545"/>
      <c r="BA94" s="545"/>
      <c r="BB94" s="545"/>
      <c r="BC94" s="545"/>
      <c r="BD94" s="545"/>
      <c r="BE94" s="545"/>
      <c r="BF94" s="545"/>
      <c r="BG94" s="545"/>
      <c r="BH94" s="545"/>
      <c r="BI94" s="545"/>
      <c r="BJ94" s="545"/>
      <c r="BK94" s="545"/>
      <c r="BL94" s="545"/>
      <c r="BM94" s="545"/>
      <c r="BN94" s="545"/>
      <c r="BO94" s="545"/>
      <c r="BP94" s="545"/>
      <c r="BQ94" s="545"/>
      <c r="BR94" s="545"/>
      <c r="BS94" s="545"/>
      <c r="BT94" s="545"/>
      <c r="BU94" s="545"/>
      <c r="BV94" s="545"/>
      <c r="BW94" s="545"/>
      <c r="BX94" s="545"/>
      <c r="BY94" s="545"/>
      <c r="BZ94" s="545"/>
      <c r="CA94" s="545"/>
      <c r="CB94" s="545"/>
      <c r="CC94" s="545"/>
      <c r="CD94" s="545"/>
      <c r="CE94" s="545"/>
      <c r="CF94" s="545"/>
      <c r="CG94" s="545"/>
      <c r="CH94" s="545"/>
      <c r="CI94" s="545"/>
      <c r="CJ94" s="545"/>
      <c r="CK94" s="545"/>
      <c r="CL94" s="545"/>
      <c r="CM94" s="545"/>
      <c r="CN94" s="545"/>
      <c r="CO94" s="545"/>
      <c r="CP94" s="545"/>
      <c r="CQ94" s="545"/>
      <c r="CR94" s="545"/>
      <c r="CS94" s="545"/>
      <c r="CT94" s="545"/>
      <c r="CU94" s="545"/>
      <c r="CV94" s="545"/>
      <c r="CW94" s="545"/>
      <c r="CX94" s="545"/>
      <c r="CY94" s="545"/>
      <c r="CZ94" s="545"/>
      <c r="DA94" s="545"/>
      <c r="DB94" s="545"/>
      <c r="DC94" s="545"/>
      <c r="DD94" s="545"/>
      <c r="DE94" s="545"/>
      <c r="DF94" s="545"/>
      <c r="DG94" s="545"/>
      <c r="DH94" s="545"/>
      <c r="DI94" s="545"/>
      <c r="DJ94" s="545"/>
      <c r="DK94" s="545"/>
      <c r="DL94" s="545"/>
      <c r="DM94" s="545"/>
      <c r="DN94" s="545"/>
      <c r="DO94" s="545"/>
      <c r="DP94" s="545"/>
      <c r="DQ94" s="545"/>
      <c r="DR94" s="545"/>
      <c r="DS94" s="545"/>
      <c r="DT94" s="545"/>
      <c r="DU94" s="545"/>
      <c r="DV94" s="545"/>
      <c r="DW94" s="545"/>
      <c r="DX94" s="545"/>
      <c r="DY94" s="545"/>
      <c r="DZ94" s="545"/>
      <c r="EA94" s="545"/>
      <c r="EB94" s="545"/>
      <c r="EC94" s="545"/>
      <c r="ED94" s="545"/>
      <c r="EE94" s="545"/>
      <c r="EF94" s="545"/>
      <c r="EG94" s="545"/>
      <c r="EH94" s="545"/>
      <c r="EI94" s="545"/>
      <c r="EJ94" s="545"/>
      <c r="EK94" s="545"/>
      <c r="EL94" s="545"/>
      <c r="EM94" s="545"/>
      <c r="EN94" s="545"/>
      <c r="EO94" s="545"/>
      <c r="EP94" s="545"/>
      <c r="EQ94" s="545"/>
      <c r="ER94" s="545"/>
      <c r="ES94" s="545"/>
      <c r="ET94" s="545"/>
      <c r="EU94" s="545"/>
      <c r="EV94" s="545"/>
      <c r="EW94" s="545"/>
      <c r="EX94" s="545"/>
      <c r="EY94" s="545"/>
      <c r="EZ94" s="545"/>
      <c r="FA94" s="545"/>
      <c r="FB94" s="545"/>
      <c r="FC94" s="545"/>
      <c r="FD94" s="545"/>
      <c r="FE94" s="545"/>
      <c r="FF94" s="545"/>
      <c r="FG94" s="545"/>
      <c r="FH94" s="545"/>
      <c r="FI94" s="545"/>
      <c r="FJ94" s="545"/>
      <c r="FK94" s="545"/>
      <c r="FL94" s="545"/>
      <c r="FM94" s="545"/>
      <c r="FN94" s="545"/>
      <c r="FO94" s="545"/>
      <c r="FP94" s="545"/>
      <c r="FQ94" s="545"/>
      <c r="FR94" s="545"/>
      <c r="FS94" s="545"/>
      <c r="FT94" s="545"/>
      <c r="FU94" s="545"/>
      <c r="FV94" s="545"/>
      <c r="FW94" s="545"/>
      <c r="FX94" s="545"/>
      <c r="FY94" s="545"/>
      <c r="FZ94" s="545"/>
      <c r="GA94" s="545"/>
      <c r="GB94" s="545"/>
      <c r="GC94" s="545"/>
      <c r="GD94" s="545"/>
      <c r="GE94" s="545"/>
      <c r="GF94" s="545"/>
      <c r="GG94" s="545"/>
      <c r="GH94" s="545"/>
      <c r="GI94" s="545"/>
      <c r="GJ94" s="545"/>
      <c r="GK94" s="545"/>
      <c r="GL94" s="545"/>
      <c r="GM94" s="545"/>
      <c r="GN94" s="545"/>
      <c r="GO94" s="545"/>
      <c r="GP94" s="545"/>
      <c r="GQ94" s="545"/>
      <c r="GR94" s="545"/>
      <c r="GS94" s="545"/>
      <c r="GT94" s="545"/>
      <c r="GU94" s="545"/>
      <c r="GV94" s="545"/>
      <c r="GW94" s="545"/>
      <c r="GX94" s="545"/>
      <c r="GY94" s="545"/>
      <c r="GZ94" s="545"/>
      <c r="HA94" s="545"/>
      <c r="HB94" s="545"/>
      <c r="HC94" s="545"/>
      <c r="HD94" s="545"/>
      <c r="HE94" s="545"/>
      <c r="HF94" s="545"/>
      <c r="HG94" s="545"/>
      <c r="HH94" s="545"/>
      <c r="HI94" s="545"/>
      <c r="HJ94" s="545"/>
      <c r="HK94" s="545"/>
      <c r="HL94" s="545"/>
      <c r="HM94" s="545"/>
      <c r="HN94" s="545"/>
      <c r="HO94" s="545"/>
      <c r="HP94" s="545"/>
      <c r="HQ94" s="545"/>
      <c r="HR94" s="545"/>
      <c r="HS94" s="545"/>
      <c r="HT94" s="545"/>
      <c r="HU94" s="545"/>
      <c r="HV94" s="545"/>
      <c r="HW94" s="545"/>
      <c r="HX94" s="545"/>
      <c r="HY94" s="545"/>
      <c r="HZ94" s="545"/>
      <c r="IA94" s="545"/>
      <c r="IB94" s="545"/>
      <c r="IC94" s="545"/>
      <c r="ID94" s="545"/>
      <c r="IE94" s="545"/>
      <c r="IF94" s="545"/>
      <c r="IG94" s="545"/>
      <c r="IH94" s="545"/>
      <c r="II94" s="545"/>
      <c r="IJ94" s="545"/>
      <c r="IK94" s="545"/>
      <c r="IL94" s="545"/>
      <c r="IM94" s="545"/>
      <c r="IN94" s="545"/>
      <c r="IO94" s="545"/>
      <c r="IP94" s="545"/>
    </row>
    <row r="95" spans="1:250">
      <c r="A95" s="589"/>
      <c r="B95" s="589"/>
      <c r="C95" s="589"/>
      <c r="D95" s="589"/>
      <c r="E95" s="589"/>
      <c r="F95" s="589"/>
      <c r="G95" s="589"/>
      <c r="H95" s="589"/>
    </row>
    <row r="96" spans="1:250">
      <c r="A96" s="962" t="s">
        <v>4</v>
      </c>
      <c r="H96" s="575" t="s">
        <v>4</v>
      </c>
    </row>
    <row r="97" spans="2:8">
      <c r="H97" s="575" t="s">
        <v>4</v>
      </c>
    </row>
    <row r="98" spans="2:8">
      <c r="H98" s="575" t="s">
        <v>4</v>
      </c>
    </row>
    <row r="99" spans="2:8">
      <c r="H99" s="575" t="s">
        <v>4</v>
      </c>
    </row>
    <row r="100" spans="2:8">
      <c r="H100" s="575" t="s">
        <v>4</v>
      </c>
    </row>
    <row r="101" spans="2:8">
      <c r="H101" s="575" t="s">
        <v>4</v>
      </c>
    </row>
    <row r="102" spans="2:8">
      <c r="H102" s="575" t="s">
        <v>4</v>
      </c>
    </row>
    <row r="103" spans="2:8">
      <c r="H103" s="575" t="s">
        <v>4</v>
      </c>
    </row>
    <row r="104" spans="2:8">
      <c r="H104" s="575" t="s">
        <v>4</v>
      </c>
    </row>
    <row r="105" spans="2:8">
      <c r="H105" s="575" t="s">
        <v>4</v>
      </c>
    </row>
    <row r="106" spans="2:8">
      <c r="B106" s="590" t="s">
        <v>4</v>
      </c>
      <c r="C106" s="590"/>
      <c r="H106" s="575" t="s">
        <v>4</v>
      </c>
    </row>
    <row r="107" spans="2:8">
      <c r="H107" s="575" t="s">
        <v>4</v>
      </c>
    </row>
    <row r="108" spans="2:8">
      <c r="H108" s="575" t="s">
        <v>4</v>
      </c>
    </row>
    <row r="109" spans="2:8">
      <c r="H109" s="575" t="s">
        <v>4</v>
      </c>
    </row>
    <row r="110" spans="2:8">
      <c r="H110" s="575" t="s">
        <v>4</v>
      </c>
    </row>
    <row r="111" spans="2:8">
      <c r="H111" s="575" t="s">
        <v>4</v>
      </c>
    </row>
    <row r="112" spans="2:8">
      <c r="H112" s="575" t="s">
        <v>4</v>
      </c>
    </row>
    <row r="113" spans="8:8">
      <c r="H113" s="575" t="s">
        <v>4</v>
      </c>
    </row>
    <row r="114" spans="8:8">
      <c r="H114" s="575" t="s">
        <v>4</v>
      </c>
    </row>
    <row r="115" spans="8:8">
      <c r="H115" s="575" t="s">
        <v>4</v>
      </c>
    </row>
    <row r="116" spans="8:8">
      <c r="H116" s="575" t="s">
        <v>4</v>
      </c>
    </row>
    <row r="117" spans="8:8">
      <c r="H117" s="575" t="s">
        <v>4</v>
      </c>
    </row>
    <row r="118" spans="8:8">
      <c r="H118" s="575" t="s">
        <v>4</v>
      </c>
    </row>
    <row r="119" spans="8:8">
      <c r="H119" s="575" t="s">
        <v>4</v>
      </c>
    </row>
    <row r="120" spans="8:8">
      <c r="H120" s="575" t="s">
        <v>4</v>
      </c>
    </row>
    <row r="121" spans="8:8">
      <c r="H121" s="575" t="s">
        <v>4</v>
      </c>
    </row>
    <row r="122" spans="8:8">
      <c r="H122" s="575" t="s">
        <v>4</v>
      </c>
    </row>
    <row r="123" spans="8:8">
      <c r="H123" s="575" t="s">
        <v>4</v>
      </c>
    </row>
    <row r="124" spans="8:8">
      <c r="H124" s="575" t="s">
        <v>4</v>
      </c>
    </row>
    <row r="125" spans="8:8">
      <c r="H125" s="575" t="s">
        <v>4</v>
      </c>
    </row>
    <row r="126" spans="8:8">
      <c r="H126" s="575" t="s">
        <v>4</v>
      </c>
    </row>
    <row r="127" spans="8:8">
      <c r="H127" s="575" t="s">
        <v>4</v>
      </c>
    </row>
    <row r="128" spans="8:8">
      <c r="H128" s="575" t="s">
        <v>4</v>
      </c>
    </row>
    <row r="129" spans="8:8">
      <c r="H129" s="575" t="s">
        <v>4</v>
      </c>
    </row>
    <row r="130" spans="8:8">
      <c r="H130" s="575" t="s">
        <v>4</v>
      </c>
    </row>
    <row r="131" spans="8:8">
      <c r="H131" s="575" t="s">
        <v>4</v>
      </c>
    </row>
    <row r="132" spans="8:8">
      <c r="H132" s="575" t="s">
        <v>4</v>
      </c>
    </row>
    <row r="133" spans="8:8">
      <c r="H133" s="575" t="s">
        <v>4</v>
      </c>
    </row>
    <row r="134" spans="8:8">
      <c r="H134" s="575" t="s">
        <v>4</v>
      </c>
    </row>
    <row r="135" spans="8:8">
      <c r="H135" s="575" t="s">
        <v>4</v>
      </c>
    </row>
    <row r="136" spans="8:8">
      <c r="H136" s="575" t="s">
        <v>4</v>
      </c>
    </row>
    <row r="137" spans="8:8">
      <c r="H137" s="575" t="s">
        <v>4</v>
      </c>
    </row>
    <row r="138" spans="8:8">
      <c r="H138" s="575" t="s">
        <v>4</v>
      </c>
    </row>
    <row r="139" spans="8:8">
      <c r="H139" s="575" t="s">
        <v>4</v>
      </c>
    </row>
    <row r="140" spans="8:8">
      <c r="H140" s="575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8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6" transitionEvaluation="1">
    <pageSetUpPr autoPageBreaks="0"/>
  </sheetPr>
  <dimension ref="A1:BM576"/>
  <sheetViews>
    <sheetView showGridLines="0" topLeftCell="A16" zoomScale="75" zoomScaleNormal="75" workbookViewId="0">
      <selection activeCell="L26" sqref="L26"/>
    </sheetView>
  </sheetViews>
  <sheetFormatPr defaultColWidth="12.5703125" defaultRowHeight="15"/>
  <cols>
    <col min="1" max="1" width="6" style="593" bestFit="1" customWidth="1"/>
    <col min="2" max="2" width="2" style="593" customWidth="1"/>
    <col min="3" max="3" width="57.140625" style="593" customWidth="1"/>
    <col min="4" max="4" width="20.140625" style="593" customWidth="1"/>
    <col min="5" max="8" width="21.42578125" style="593" customWidth="1"/>
    <col min="9" max="9" width="16.7109375" style="593" customWidth="1"/>
    <col min="10" max="10" width="12.5703125" style="593"/>
    <col min="11" max="11" width="16.7109375" style="593" customWidth="1"/>
    <col min="12" max="12" width="22.85546875" style="593" customWidth="1"/>
    <col min="13" max="256" width="12.5703125" style="593"/>
    <col min="257" max="257" width="5" style="593" customWidth="1"/>
    <col min="258" max="258" width="2" style="593" customWidth="1"/>
    <col min="259" max="259" width="57.140625" style="593" customWidth="1"/>
    <col min="260" max="260" width="20.140625" style="593" customWidth="1"/>
    <col min="261" max="264" width="21.42578125" style="593" customWidth="1"/>
    <col min="265" max="265" width="16.7109375" style="593" customWidth="1"/>
    <col min="266" max="266" width="12.5703125" style="593"/>
    <col min="267" max="267" width="16.7109375" style="593" customWidth="1"/>
    <col min="268" max="268" width="22.85546875" style="593" customWidth="1"/>
    <col min="269" max="512" width="12.5703125" style="593"/>
    <col min="513" max="513" width="5" style="593" customWidth="1"/>
    <col min="514" max="514" width="2" style="593" customWidth="1"/>
    <col min="515" max="515" width="57.140625" style="593" customWidth="1"/>
    <col min="516" max="516" width="20.140625" style="593" customWidth="1"/>
    <col min="517" max="520" width="21.42578125" style="593" customWidth="1"/>
    <col min="521" max="521" width="16.7109375" style="593" customWidth="1"/>
    <col min="522" max="522" width="12.5703125" style="593"/>
    <col min="523" max="523" width="16.7109375" style="593" customWidth="1"/>
    <col min="524" max="524" width="22.85546875" style="593" customWidth="1"/>
    <col min="525" max="768" width="12.5703125" style="593"/>
    <col min="769" max="769" width="5" style="593" customWidth="1"/>
    <col min="770" max="770" width="2" style="593" customWidth="1"/>
    <col min="771" max="771" width="57.140625" style="593" customWidth="1"/>
    <col min="772" max="772" width="20.140625" style="593" customWidth="1"/>
    <col min="773" max="776" width="21.42578125" style="593" customWidth="1"/>
    <col min="777" max="777" width="16.7109375" style="593" customWidth="1"/>
    <col min="778" max="778" width="12.5703125" style="593"/>
    <col min="779" max="779" width="16.7109375" style="593" customWidth="1"/>
    <col min="780" max="780" width="22.85546875" style="593" customWidth="1"/>
    <col min="781" max="1024" width="12.5703125" style="593"/>
    <col min="1025" max="1025" width="5" style="593" customWidth="1"/>
    <col min="1026" max="1026" width="2" style="593" customWidth="1"/>
    <col min="1027" max="1027" width="57.140625" style="593" customWidth="1"/>
    <col min="1028" max="1028" width="20.140625" style="593" customWidth="1"/>
    <col min="1029" max="1032" width="21.42578125" style="593" customWidth="1"/>
    <col min="1033" max="1033" width="16.7109375" style="593" customWidth="1"/>
    <col min="1034" max="1034" width="12.5703125" style="593"/>
    <col min="1035" max="1035" width="16.7109375" style="593" customWidth="1"/>
    <col min="1036" max="1036" width="22.85546875" style="593" customWidth="1"/>
    <col min="1037" max="1280" width="12.5703125" style="593"/>
    <col min="1281" max="1281" width="5" style="593" customWidth="1"/>
    <col min="1282" max="1282" width="2" style="593" customWidth="1"/>
    <col min="1283" max="1283" width="57.140625" style="593" customWidth="1"/>
    <col min="1284" max="1284" width="20.140625" style="593" customWidth="1"/>
    <col min="1285" max="1288" width="21.42578125" style="593" customWidth="1"/>
    <col min="1289" max="1289" width="16.7109375" style="593" customWidth="1"/>
    <col min="1290" max="1290" width="12.5703125" style="593"/>
    <col min="1291" max="1291" width="16.7109375" style="593" customWidth="1"/>
    <col min="1292" max="1292" width="22.85546875" style="593" customWidth="1"/>
    <col min="1293" max="1536" width="12.5703125" style="593"/>
    <col min="1537" max="1537" width="5" style="593" customWidth="1"/>
    <col min="1538" max="1538" width="2" style="593" customWidth="1"/>
    <col min="1539" max="1539" width="57.140625" style="593" customWidth="1"/>
    <col min="1540" max="1540" width="20.140625" style="593" customWidth="1"/>
    <col min="1541" max="1544" width="21.42578125" style="593" customWidth="1"/>
    <col min="1545" max="1545" width="16.7109375" style="593" customWidth="1"/>
    <col min="1546" max="1546" width="12.5703125" style="593"/>
    <col min="1547" max="1547" width="16.7109375" style="593" customWidth="1"/>
    <col min="1548" max="1548" width="22.85546875" style="593" customWidth="1"/>
    <col min="1549" max="1792" width="12.5703125" style="593"/>
    <col min="1793" max="1793" width="5" style="593" customWidth="1"/>
    <col min="1794" max="1794" width="2" style="593" customWidth="1"/>
    <col min="1795" max="1795" width="57.140625" style="593" customWidth="1"/>
    <col min="1796" max="1796" width="20.140625" style="593" customWidth="1"/>
    <col min="1797" max="1800" width="21.42578125" style="593" customWidth="1"/>
    <col min="1801" max="1801" width="16.7109375" style="593" customWidth="1"/>
    <col min="1802" max="1802" width="12.5703125" style="593"/>
    <col min="1803" max="1803" width="16.7109375" style="593" customWidth="1"/>
    <col min="1804" max="1804" width="22.85546875" style="593" customWidth="1"/>
    <col min="1805" max="2048" width="12.5703125" style="593"/>
    <col min="2049" max="2049" width="5" style="593" customWidth="1"/>
    <col min="2050" max="2050" width="2" style="593" customWidth="1"/>
    <col min="2051" max="2051" width="57.140625" style="593" customWidth="1"/>
    <col min="2052" max="2052" width="20.140625" style="593" customWidth="1"/>
    <col min="2053" max="2056" width="21.42578125" style="593" customWidth="1"/>
    <col min="2057" max="2057" width="16.7109375" style="593" customWidth="1"/>
    <col min="2058" max="2058" width="12.5703125" style="593"/>
    <col min="2059" max="2059" width="16.7109375" style="593" customWidth="1"/>
    <col min="2060" max="2060" width="22.85546875" style="593" customWidth="1"/>
    <col min="2061" max="2304" width="12.5703125" style="593"/>
    <col min="2305" max="2305" width="5" style="593" customWidth="1"/>
    <col min="2306" max="2306" width="2" style="593" customWidth="1"/>
    <col min="2307" max="2307" width="57.140625" style="593" customWidth="1"/>
    <col min="2308" max="2308" width="20.140625" style="593" customWidth="1"/>
    <col min="2309" max="2312" width="21.42578125" style="593" customWidth="1"/>
    <col min="2313" max="2313" width="16.7109375" style="593" customWidth="1"/>
    <col min="2314" max="2314" width="12.5703125" style="593"/>
    <col min="2315" max="2315" width="16.7109375" style="593" customWidth="1"/>
    <col min="2316" max="2316" width="22.85546875" style="593" customWidth="1"/>
    <col min="2317" max="2560" width="12.5703125" style="593"/>
    <col min="2561" max="2561" width="5" style="593" customWidth="1"/>
    <col min="2562" max="2562" width="2" style="593" customWidth="1"/>
    <col min="2563" max="2563" width="57.140625" style="593" customWidth="1"/>
    <col min="2564" max="2564" width="20.140625" style="593" customWidth="1"/>
    <col min="2565" max="2568" width="21.42578125" style="593" customWidth="1"/>
    <col min="2569" max="2569" width="16.7109375" style="593" customWidth="1"/>
    <col min="2570" max="2570" width="12.5703125" style="593"/>
    <col min="2571" max="2571" width="16.7109375" style="593" customWidth="1"/>
    <col min="2572" max="2572" width="22.85546875" style="593" customWidth="1"/>
    <col min="2573" max="2816" width="12.5703125" style="593"/>
    <col min="2817" max="2817" width="5" style="593" customWidth="1"/>
    <col min="2818" max="2818" width="2" style="593" customWidth="1"/>
    <col min="2819" max="2819" width="57.140625" style="593" customWidth="1"/>
    <col min="2820" max="2820" width="20.140625" style="593" customWidth="1"/>
    <col min="2821" max="2824" width="21.42578125" style="593" customWidth="1"/>
    <col min="2825" max="2825" width="16.7109375" style="593" customWidth="1"/>
    <col min="2826" max="2826" width="12.5703125" style="593"/>
    <col min="2827" max="2827" width="16.7109375" style="593" customWidth="1"/>
    <col min="2828" max="2828" width="22.85546875" style="593" customWidth="1"/>
    <col min="2829" max="3072" width="12.5703125" style="593"/>
    <col min="3073" max="3073" width="5" style="593" customWidth="1"/>
    <col min="3074" max="3074" width="2" style="593" customWidth="1"/>
    <col min="3075" max="3075" width="57.140625" style="593" customWidth="1"/>
    <col min="3076" max="3076" width="20.140625" style="593" customWidth="1"/>
    <col min="3077" max="3080" width="21.42578125" style="593" customWidth="1"/>
    <col min="3081" max="3081" width="16.7109375" style="593" customWidth="1"/>
    <col min="3082" max="3082" width="12.5703125" style="593"/>
    <col min="3083" max="3083" width="16.7109375" style="593" customWidth="1"/>
    <col min="3084" max="3084" width="22.85546875" style="593" customWidth="1"/>
    <col min="3085" max="3328" width="12.5703125" style="593"/>
    <col min="3329" max="3329" width="5" style="593" customWidth="1"/>
    <col min="3330" max="3330" width="2" style="593" customWidth="1"/>
    <col min="3331" max="3331" width="57.140625" style="593" customWidth="1"/>
    <col min="3332" max="3332" width="20.140625" style="593" customWidth="1"/>
    <col min="3333" max="3336" width="21.42578125" style="593" customWidth="1"/>
    <col min="3337" max="3337" width="16.7109375" style="593" customWidth="1"/>
    <col min="3338" max="3338" width="12.5703125" style="593"/>
    <col min="3339" max="3339" width="16.7109375" style="593" customWidth="1"/>
    <col min="3340" max="3340" width="22.85546875" style="593" customWidth="1"/>
    <col min="3341" max="3584" width="12.5703125" style="593"/>
    <col min="3585" max="3585" width="5" style="593" customWidth="1"/>
    <col min="3586" max="3586" width="2" style="593" customWidth="1"/>
    <col min="3587" max="3587" width="57.140625" style="593" customWidth="1"/>
    <col min="3588" max="3588" width="20.140625" style="593" customWidth="1"/>
    <col min="3589" max="3592" width="21.42578125" style="593" customWidth="1"/>
    <col min="3593" max="3593" width="16.7109375" style="593" customWidth="1"/>
    <col min="3594" max="3594" width="12.5703125" style="593"/>
    <col min="3595" max="3595" width="16.7109375" style="593" customWidth="1"/>
    <col min="3596" max="3596" width="22.85546875" style="593" customWidth="1"/>
    <col min="3597" max="3840" width="12.5703125" style="593"/>
    <col min="3841" max="3841" width="5" style="593" customWidth="1"/>
    <col min="3842" max="3842" width="2" style="593" customWidth="1"/>
    <col min="3843" max="3843" width="57.140625" style="593" customWidth="1"/>
    <col min="3844" max="3844" width="20.140625" style="593" customWidth="1"/>
    <col min="3845" max="3848" width="21.42578125" style="593" customWidth="1"/>
    <col min="3849" max="3849" width="16.7109375" style="593" customWidth="1"/>
    <col min="3850" max="3850" width="12.5703125" style="593"/>
    <col min="3851" max="3851" width="16.7109375" style="593" customWidth="1"/>
    <col min="3852" max="3852" width="22.85546875" style="593" customWidth="1"/>
    <col min="3853" max="4096" width="12.5703125" style="593"/>
    <col min="4097" max="4097" width="5" style="593" customWidth="1"/>
    <col min="4098" max="4098" width="2" style="593" customWidth="1"/>
    <col min="4099" max="4099" width="57.140625" style="593" customWidth="1"/>
    <col min="4100" max="4100" width="20.140625" style="593" customWidth="1"/>
    <col min="4101" max="4104" width="21.42578125" style="593" customWidth="1"/>
    <col min="4105" max="4105" width="16.7109375" style="593" customWidth="1"/>
    <col min="4106" max="4106" width="12.5703125" style="593"/>
    <col min="4107" max="4107" width="16.7109375" style="593" customWidth="1"/>
    <col min="4108" max="4108" width="22.85546875" style="593" customWidth="1"/>
    <col min="4109" max="4352" width="12.5703125" style="593"/>
    <col min="4353" max="4353" width="5" style="593" customWidth="1"/>
    <col min="4354" max="4354" width="2" style="593" customWidth="1"/>
    <col min="4355" max="4355" width="57.140625" style="593" customWidth="1"/>
    <col min="4356" max="4356" width="20.140625" style="593" customWidth="1"/>
    <col min="4357" max="4360" width="21.42578125" style="593" customWidth="1"/>
    <col min="4361" max="4361" width="16.7109375" style="593" customWidth="1"/>
    <col min="4362" max="4362" width="12.5703125" style="593"/>
    <col min="4363" max="4363" width="16.7109375" style="593" customWidth="1"/>
    <col min="4364" max="4364" width="22.85546875" style="593" customWidth="1"/>
    <col min="4365" max="4608" width="12.5703125" style="593"/>
    <col min="4609" max="4609" width="5" style="593" customWidth="1"/>
    <col min="4610" max="4610" width="2" style="593" customWidth="1"/>
    <col min="4611" max="4611" width="57.140625" style="593" customWidth="1"/>
    <col min="4612" max="4612" width="20.140625" style="593" customWidth="1"/>
    <col min="4613" max="4616" width="21.42578125" style="593" customWidth="1"/>
    <col min="4617" max="4617" width="16.7109375" style="593" customWidth="1"/>
    <col min="4618" max="4618" width="12.5703125" style="593"/>
    <col min="4619" max="4619" width="16.7109375" style="593" customWidth="1"/>
    <col min="4620" max="4620" width="22.85546875" style="593" customWidth="1"/>
    <col min="4621" max="4864" width="12.5703125" style="593"/>
    <col min="4865" max="4865" width="5" style="593" customWidth="1"/>
    <col min="4866" max="4866" width="2" style="593" customWidth="1"/>
    <col min="4867" max="4867" width="57.140625" style="593" customWidth="1"/>
    <col min="4868" max="4868" width="20.140625" style="593" customWidth="1"/>
    <col min="4869" max="4872" width="21.42578125" style="593" customWidth="1"/>
    <col min="4873" max="4873" width="16.7109375" style="593" customWidth="1"/>
    <col min="4874" max="4874" width="12.5703125" style="593"/>
    <col min="4875" max="4875" width="16.7109375" style="593" customWidth="1"/>
    <col min="4876" max="4876" width="22.85546875" style="593" customWidth="1"/>
    <col min="4877" max="5120" width="12.5703125" style="593"/>
    <col min="5121" max="5121" width="5" style="593" customWidth="1"/>
    <col min="5122" max="5122" width="2" style="593" customWidth="1"/>
    <col min="5123" max="5123" width="57.140625" style="593" customWidth="1"/>
    <col min="5124" max="5124" width="20.140625" style="593" customWidth="1"/>
    <col min="5125" max="5128" width="21.42578125" style="593" customWidth="1"/>
    <col min="5129" max="5129" width="16.7109375" style="593" customWidth="1"/>
    <col min="5130" max="5130" width="12.5703125" style="593"/>
    <col min="5131" max="5131" width="16.7109375" style="593" customWidth="1"/>
    <col min="5132" max="5132" width="22.85546875" style="593" customWidth="1"/>
    <col min="5133" max="5376" width="12.5703125" style="593"/>
    <col min="5377" max="5377" width="5" style="593" customWidth="1"/>
    <col min="5378" max="5378" width="2" style="593" customWidth="1"/>
    <col min="5379" max="5379" width="57.140625" style="593" customWidth="1"/>
    <col min="5380" max="5380" width="20.140625" style="593" customWidth="1"/>
    <col min="5381" max="5384" width="21.42578125" style="593" customWidth="1"/>
    <col min="5385" max="5385" width="16.7109375" style="593" customWidth="1"/>
    <col min="5386" max="5386" width="12.5703125" style="593"/>
    <col min="5387" max="5387" width="16.7109375" style="593" customWidth="1"/>
    <col min="5388" max="5388" width="22.85546875" style="593" customWidth="1"/>
    <col min="5389" max="5632" width="12.5703125" style="593"/>
    <col min="5633" max="5633" width="5" style="593" customWidth="1"/>
    <col min="5634" max="5634" width="2" style="593" customWidth="1"/>
    <col min="5635" max="5635" width="57.140625" style="593" customWidth="1"/>
    <col min="5636" max="5636" width="20.140625" style="593" customWidth="1"/>
    <col min="5637" max="5640" width="21.42578125" style="593" customWidth="1"/>
    <col min="5641" max="5641" width="16.7109375" style="593" customWidth="1"/>
    <col min="5642" max="5642" width="12.5703125" style="593"/>
    <col min="5643" max="5643" width="16.7109375" style="593" customWidth="1"/>
    <col min="5644" max="5644" width="22.85546875" style="593" customWidth="1"/>
    <col min="5645" max="5888" width="12.5703125" style="593"/>
    <col min="5889" max="5889" width="5" style="593" customWidth="1"/>
    <col min="5890" max="5890" width="2" style="593" customWidth="1"/>
    <col min="5891" max="5891" width="57.140625" style="593" customWidth="1"/>
    <col min="5892" max="5892" width="20.140625" style="593" customWidth="1"/>
    <col min="5893" max="5896" width="21.42578125" style="593" customWidth="1"/>
    <col min="5897" max="5897" width="16.7109375" style="593" customWidth="1"/>
    <col min="5898" max="5898" width="12.5703125" style="593"/>
    <col min="5899" max="5899" width="16.7109375" style="593" customWidth="1"/>
    <col min="5900" max="5900" width="22.85546875" style="593" customWidth="1"/>
    <col min="5901" max="6144" width="12.5703125" style="593"/>
    <col min="6145" max="6145" width="5" style="593" customWidth="1"/>
    <col min="6146" max="6146" width="2" style="593" customWidth="1"/>
    <col min="6147" max="6147" width="57.140625" style="593" customWidth="1"/>
    <col min="6148" max="6148" width="20.140625" style="593" customWidth="1"/>
    <col min="6149" max="6152" width="21.42578125" style="593" customWidth="1"/>
    <col min="6153" max="6153" width="16.7109375" style="593" customWidth="1"/>
    <col min="6154" max="6154" width="12.5703125" style="593"/>
    <col min="6155" max="6155" width="16.7109375" style="593" customWidth="1"/>
    <col min="6156" max="6156" width="22.85546875" style="593" customWidth="1"/>
    <col min="6157" max="6400" width="12.5703125" style="593"/>
    <col min="6401" max="6401" width="5" style="593" customWidth="1"/>
    <col min="6402" max="6402" width="2" style="593" customWidth="1"/>
    <col min="6403" max="6403" width="57.140625" style="593" customWidth="1"/>
    <col min="6404" max="6404" width="20.140625" style="593" customWidth="1"/>
    <col min="6405" max="6408" width="21.42578125" style="593" customWidth="1"/>
    <col min="6409" max="6409" width="16.7109375" style="593" customWidth="1"/>
    <col min="6410" max="6410" width="12.5703125" style="593"/>
    <col min="6411" max="6411" width="16.7109375" style="593" customWidth="1"/>
    <col min="6412" max="6412" width="22.85546875" style="593" customWidth="1"/>
    <col min="6413" max="6656" width="12.5703125" style="593"/>
    <col min="6657" max="6657" width="5" style="593" customWidth="1"/>
    <col min="6658" max="6658" width="2" style="593" customWidth="1"/>
    <col min="6659" max="6659" width="57.140625" style="593" customWidth="1"/>
    <col min="6660" max="6660" width="20.140625" style="593" customWidth="1"/>
    <col min="6661" max="6664" width="21.42578125" style="593" customWidth="1"/>
    <col min="6665" max="6665" width="16.7109375" style="593" customWidth="1"/>
    <col min="6666" max="6666" width="12.5703125" style="593"/>
    <col min="6667" max="6667" width="16.7109375" style="593" customWidth="1"/>
    <col min="6668" max="6668" width="22.85546875" style="593" customWidth="1"/>
    <col min="6669" max="6912" width="12.5703125" style="593"/>
    <col min="6913" max="6913" width="5" style="593" customWidth="1"/>
    <col min="6914" max="6914" width="2" style="593" customWidth="1"/>
    <col min="6915" max="6915" width="57.140625" style="593" customWidth="1"/>
    <col min="6916" max="6916" width="20.140625" style="593" customWidth="1"/>
    <col min="6917" max="6920" width="21.42578125" style="593" customWidth="1"/>
    <col min="6921" max="6921" width="16.7109375" style="593" customWidth="1"/>
    <col min="6922" max="6922" width="12.5703125" style="593"/>
    <col min="6923" max="6923" width="16.7109375" style="593" customWidth="1"/>
    <col min="6924" max="6924" width="22.85546875" style="593" customWidth="1"/>
    <col min="6925" max="7168" width="12.5703125" style="593"/>
    <col min="7169" max="7169" width="5" style="593" customWidth="1"/>
    <col min="7170" max="7170" width="2" style="593" customWidth="1"/>
    <col min="7171" max="7171" width="57.140625" style="593" customWidth="1"/>
    <col min="7172" max="7172" width="20.140625" style="593" customWidth="1"/>
    <col min="7173" max="7176" width="21.42578125" style="593" customWidth="1"/>
    <col min="7177" max="7177" width="16.7109375" style="593" customWidth="1"/>
    <col min="7178" max="7178" width="12.5703125" style="593"/>
    <col min="7179" max="7179" width="16.7109375" style="593" customWidth="1"/>
    <col min="7180" max="7180" width="22.85546875" style="593" customWidth="1"/>
    <col min="7181" max="7424" width="12.5703125" style="593"/>
    <col min="7425" max="7425" width="5" style="593" customWidth="1"/>
    <col min="7426" max="7426" width="2" style="593" customWidth="1"/>
    <col min="7427" max="7427" width="57.140625" style="593" customWidth="1"/>
    <col min="7428" max="7428" width="20.140625" style="593" customWidth="1"/>
    <col min="7429" max="7432" width="21.42578125" style="593" customWidth="1"/>
    <col min="7433" max="7433" width="16.7109375" style="593" customWidth="1"/>
    <col min="7434" max="7434" width="12.5703125" style="593"/>
    <col min="7435" max="7435" width="16.7109375" style="593" customWidth="1"/>
    <col min="7436" max="7436" width="22.85546875" style="593" customWidth="1"/>
    <col min="7437" max="7680" width="12.5703125" style="593"/>
    <col min="7681" max="7681" width="5" style="593" customWidth="1"/>
    <col min="7682" max="7682" width="2" style="593" customWidth="1"/>
    <col min="7683" max="7683" width="57.140625" style="593" customWidth="1"/>
    <col min="7684" max="7684" width="20.140625" style="593" customWidth="1"/>
    <col min="7685" max="7688" width="21.42578125" style="593" customWidth="1"/>
    <col min="7689" max="7689" width="16.7109375" style="593" customWidth="1"/>
    <col min="7690" max="7690" width="12.5703125" style="593"/>
    <col min="7691" max="7691" width="16.7109375" style="593" customWidth="1"/>
    <col min="7692" max="7692" width="22.85546875" style="593" customWidth="1"/>
    <col min="7693" max="7936" width="12.5703125" style="593"/>
    <col min="7937" max="7937" width="5" style="593" customWidth="1"/>
    <col min="7938" max="7938" width="2" style="593" customWidth="1"/>
    <col min="7939" max="7939" width="57.140625" style="593" customWidth="1"/>
    <col min="7940" max="7940" width="20.140625" style="593" customWidth="1"/>
    <col min="7941" max="7944" width="21.42578125" style="593" customWidth="1"/>
    <col min="7945" max="7945" width="16.7109375" style="593" customWidth="1"/>
    <col min="7946" max="7946" width="12.5703125" style="593"/>
    <col min="7947" max="7947" width="16.7109375" style="593" customWidth="1"/>
    <col min="7948" max="7948" width="22.85546875" style="593" customWidth="1"/>
    <col min="7949" max="8192" width="12.5703125" style="593"/>
    <col min="8193" max="8193" width="5" style="593" customWidth="1"/>
    <col min="8194" max="8194" width="2" style="593" customWidth="1"/>
    <col min="8195" max="8195" width="57.140625" style="593" customWidth="1"/>
    <col min="8196" max="8196" width="20.140625" style="593" customWidth="1"/>
    <col min="8197" max="8200" width="21.42578125" style="593" customWidth="1"/>
    <col min="8201" max="8201" width="16.7109375" style="593" customWidth="1"/>
    <col min="8202" max="8202" width="12.5703125" style="593"/>
    <col min="8203" max="8203" width="16.7109375" style="593" customWidth="1"/>
    <col min="8204" max="8204" width="22.85546875" style="593" customWidth="1"/>
    <col min="8205" max="8448" width="12.5703125" style="593"/>
    <col min="8449" max="8449" width="5" style="593" customWidth="1"/>
    <col min="8450" max="8450" width="2" style="593" customWidth="1"/>
    <col min="8451" max="8451" width="57.140625" style="593" customWidth="1"/>
    <col min="8452" max="8452" width="20.140625" style="593" customWidth="1"/>
    <col min="8453" max="8456" width="21.42578125" style="593" customWidth="1"/>
    <col min="8457" max="8457" width="16.7109375" style="593" customWidth="1"/>
    <col min="8458" max="8458" width="12.5703125" style="593"/>
    <col min="8459" max="8459" width="16.7109375" style="593" customWidth="1"/>
    <col min="8460" max="8460" width="22.85546875" style="593" customWidth="1"/>
    <col min="8461" max="8704" width="12.5703125" style="593"/>
    <col min="8705" max="8705" width="5" style="593" customWidth="1"/>
    <col min="8706" max="8706" width="2" style="593" customWidth="1"/>
    <col min="8707" max="8707" width="57.140625" style="593" customWidth="1"/>
    <col min="8708" max="8708" width="20.140625" style="593" customWidth="1"/>
    <col min="8709" max="8712" width="21.42578125" style="593" customWidth="1"/>
    <col min="8713" max="8713" width="16.7109375" style="593" customWidth="1"/>
    <col min="8714" max="8714" width="12.5703125" style="593"/>
    <col min="8715" max="8715" width="16.7109375" style="593" customWidth="1"/>
    <col min="8716" max="8716" width="22.85546875" style="593" customWidth="1"/>
    <col min="8717" max="8960" width="12.5703125" style="593"/>
    <col min="8961" max="8961" width="5" style="593" customWidth="1"/>
    <col min="8962" max="8962" width="2" style="593" customWidth="1"/>
    <col min="8963" max="8963" width="57.140625" style="593" customWidth="1"/>
    <col min="8964" max="8964" width="20.140625" style="593" customWidth="1"/>
    <col min="8965" max="8968" width="21.42578125" style="593" customWidth="1"/>
    <col min="8969" max="8969" width="16.7109375" style="593" customWidth="1"/>
    <col min="8970" max="8970" width="12.5703125" style="593"/>
    <col min="8971" max="8971" width="16.7109375" style="593" customWidth="1"/>
    <col min="8972" max="8972" width="22.85546875" style="593" customWidth="1"/>
    <col min="8973" max="9216" width="12.5703125" style="593"/>
    <col min="9217" max="9217" width="5" style="593" customWidth="1"/>
    <col min="9218" max="9218" width="2" style="593" customWidth="1"/>
    <col min="9219" max="9219" width="57.140625" style="593" customWidth="1"/>
    <col min="9220" max="9220" width="20.140625" style="593" customWidth="1"/>
    <col min="9221" max="9224" width="21.42578125" style="593" customWidth="1"/>
    <col min="9225" max="9225" width="16.7109375" style="593" customWidth="1"/>
    <col min="9226" max="9226" width="12.5703125" style="593"/>
    <col min="9227" max="9227" width="16.7109375" style="593" customWidth="1"/>
    <col min="9228" max="9228" width="22.85546875" style="593" customWidth="1"/>
    <col min="9229" max="9472" width="12.5703125" style="593"/>
    <col min="9473" max="9473" width="5" style="593" customWidth="1"/>
    <col min="9474" max="9474" width="2" style="593" customWidth="1"/>
    <col min="9475" max="9475" width="57.140625" style="593" customWidth="1"/>
    <col min="9476" max="9476" width="20.140625" style="593" customWidth="1"/>
    <col min="9477" max="9480" width="21.42578125" style="593" customWidth="1"/>
    <col min="9481" max="9481" width="16.7109375" style="593" customWidth="1"/>
    <col min="9482" max="9482" width="12.5703125" style="593"/>
    <col min="9483" max="9483" width="16.7109375" style="593" customWidth="1"/>
    <col min="9484" max="9484" width="22.85546875" style="593" customWidth="1"/>
    <col min="9485" max="9728" width="12.5703125" style="593"/>
    <col min="9729" max="9729" width="5" style="593" customWidth="1"/>
    <col min="9730" max="9730" width="2" style="593" customWidth="1"/>
    <col min="9731" max="9731" width="57.140625" style="593" customWidth="1"/>
    <col min="9732" max="9732" width="20.140625" style="593" customWidth="1"/>
    <col min="9733" max="9736" width="21.42578125" style="593" customWidth="1"/>
    <col min="9737" max="9737" width="16.7109375" style="593" customWidth="1"/>
    <col min="9738" max="9738" width="12.5703125" style="593"/>
    <col min="9739" max="9739" width="16.7109375" style="593" customWidth="1"/>
    <col min="9740" max="9740" width="22.85546875" style="593" customWidth="1"/>
    <col min="9741" max="9984" width="12.5703125" style="593"/>
    <col min="9985" max="9985" width="5" style="593" customWidth="1"/>
    <col min="9986" max="9986" width="2" style="593" customWidth="1"/>
    <col min="9987" max="9987" width="57.140625" style="593" customWidth="1"/>
    <col min="9988" max="9988" width="20.140625" style="593" customWidth="1"/>
    <col min="9989" max="9992" width="21.42578125" style="593" customWidth="1"/>
    <col min="9993" max="9993" width="16.7109375" style="593" customWidth="1"/>
    <col min="9994" max="9994" width="12.5703125" style="593"/>
    <col min="9995" max="9995" width="16.7109375" style="593" customWidth="1"/>
    <col min="9996" max="9996" width="22.85546875" style="593" customWidth="1"/>
    <col min="9997" max="10240" width="12.5703125" style="593"/>
    <col min="10241" max="10241" width="5" style="593" customWidth="1"/>
    <col min="10242" max="10242" width="2" style="593" customWidth="1"/>
    <col min="10243" max="10243" width="57.140625" style="593" customWidth="1"/>
    <col min="10244" max="10244" width="20.140625" style="593" customWidth="1"/>
    <col min="10245" max="10248" width="21.42578125" style="593" customWidth="1"/>
    <col min="10249" max="10249" width="16.7109375" style="593" customWidth="1"/>
    <col min="10250" max="10250" width="12.5703125" style="593"/>
    <col min="10251" max="10251" width="16.7109375" style="593" customWidth="1"/>
    <col min="10252" max="10252" width="22.85546875" style="593" customWidth="1"/>
    <col min="10253" max="10496" width="12.5703125" style="593"/>
    <col min="10497" max="10497" width="5" style="593" customWidth="1"/>
    <col min="10498" max="10498" width="2" style="593" customWidth="1"/>
    <col min="10499" max="10499" width="57.140625" style="593" customWidth="1"/>
    <col min="10500" max="10500" width="20.140625" style="593" customWidth="1"/>
    <col min="10501" max="10504" width="21.42578125" style="593" customWidth="1"/>
    <col min="10505" max="10505" width="16.7109375" style="593" customWidth="1"/>
    <col min="10506" max="10506" width="12.5703125" style="593"/>
    <col min="10507" max="10507" width="16.7109375" style="593" customWidth="1"/>
    <col min="10508" max="10508" width="22.85546875" style="593" customWidth="1"/>
    <col min="10509" max="10752" width="12.5703125" style="593"/>
    <col min="10753" max="10753" width="5" style="593" customWidth="1"/>
    <col min="10754" max="10754" width="2" style="593" customWidth="1"/>
    <col min="10755" max="10755" width="57.140625" style="593" customWidth="1"/>
    <col min="10756" max="10756" width="20.140625" style="593" customWidth="1"/>
    <col min="10757" max="10760" width="21.42578125" style="593" customWidth="1"/>
    <col min="10761" max="10761" width="16.7109375" style="593" customWidth="1"/>
    <col min="10762" max="10762" width="12.5703125" style="593"/>
    <col min="10763" max="10763" width="16.7109375" style="593" customWidth="1"/>
    <col min="10764" max="10764" width="22.85546875" style="593" customWidth="1"/>
    <col min="10765" max="11008" width="12.5703125" style="593"/>
    <col min="11009" max="11009" width="5" style="593" customWidth="1"/>
    <col min="11010" max="11010" width="2" style="593" customWidth="1"/>
    <col min="11011" max="11011" width="57.140625" style="593" customWidth="1"/>
    <col min="11012" max="11012" width="20.140625" style="593" customWidth="1"/>
    <col min="11013" max="11016" width="21.42578125" style="593" customWidth="1"/>
    <col min="11017" max="11017" width="16.7109375" style="593" customWidth="1"/>
    <col min="11018" max="11018" width="12.5703125" style="593"/>
    <col min="11019" max="11019" width="16.7109375" style="593" customWidth="1"/>
    <col min="11020" max="11020" width="22.85546875" style="593" customWidth="1"/>
    <col min="11021" max="11264" width="12.5703125" style="593"/>
    <col min="11265" max="11265" width="5" style="593" customWidth="1"/>
    <col min="11266" max="11266" width="2" style="593" customWidth="1"/>
    <col min="11267" max="11267" width="57.140625" style="593" customWidth="1"/>
    <col min="11268" max="11268" width="20.140625" style="593" customWidth="1"/>
    <col min="11269" max="11272" width="21.42578125" style="593" customWidth="1"/>
    <col min="11273" max="11273" width="16.7109375" style="593" customWidth="1"/>
    <col min="11274" max="11274" width="12.5703125" style="593"/>
    <col min="11275" max="11275" width="16.7109375" style="593" customWidth="1"/>
    <col min="11276" max="11276" width="22.85546875" style="593" customWidth="1"/>
    <col min="11277" max="11520" width="12.5703125" style="593"/>
    <col min="11521" max="11521" width="5" style="593" customWidth="1"/>
    <col min="11522" max="11522" width="2" style="593" customWidth="1"/>
    <col min="11523" max="11523" width="57.140625" style="593" customWidth="1"/>
    <col min="11524" max="11524" width="20.140625" style="593" customWidth="1"/>
    <col min="11525" max="11528" width="21.42578125" style="593" customWidth="1"/>
    <col min="11529" max="11529" width="16.7109375" style="593" customWidth="1"/>
    <col min="11530" max="11530" width="12.5703125" style="593"/>
    <col min="11531" max="11531" width="16.7109375" style="593" customWidth="1"/>
    <col min="11532" max="11532" width="22.85546875" style="593" customWidth="1"/>
    <col min="11533" max="11776" width="12.5703125" style="593"/>
    <col min="11777" max="11777" width="5" style="593" customWidth="1"/>
    <col min="11778" max="11778" width="2" style="593" customWidth="1"/>
    <col min="11779" max="11779" width="57.140625" style="593" customWidth="1"/>
    <col min="11780" max="11780" width="20.140625" style="593" customWidth="1"/>
    <col min="11781" max="11784" width="21.42578125" style="593" customWidth="1"/>
    <col min="11785" max="11785" width="16.7109375" style="593" customWidth="1"/>
    <col min="11786" max="11786" width="12.5703125" style="593"/>
    <col min="11787" max="11787" width="16.7109375" style="593" customWidth="1"/>
    <col min="11788" max="11788" width="22.85546875" style="593" customWidth="1"/>
    <col min="11789" max="12032" width="12.5703125" style="593"/>
    <col min="12033" max="12033" width="5" style="593" customWidth="1"/>
    <col min="12034" max="12034" width="2" style="593" customWidth="1"/>
    <col min="12035" max="12035" width="57.140625" style="593" customWidth="1"/>
    <col min="12036" max="12036" width="20.140625" style="593" customWidth="1"/>
    <col min="12037" max="12040" width="21.42578125" style="593" customWidth="1"/>
    <col min="12041" max="12041" width="16.7109375" style="593" customWidth="1"/>
    <col min="12042" max="12042" width="12.5703125" style="593"/>
    <col min="12043" max="12043" width="16.7109375" style="593" customWidth="1"/>
    <col min="12044" max="12044" width="22.85546875" style="593" customWidth="1"/>
    <col min="12045" max="12288" width="12.5703125" style="593"/>
    <col min="12289" max="12289" width="5" style="593" customWidth="1"/>
    <col min="12290" max="12290" width="2" style="593" customWidth="1"/>
    <col min="12291" max="12291" width="57.140625" style="593" customWidth="1"/>
    <col min="12292" max="12292" width="20.140625" style="593" customWidth="1"/>
    <col min="12293" max="12296" width="21.42578125" style="593" customWidth="1"/>
    <col min="12297" max="12297" width="16.7109375" style="593" customWidth="1"/>
    <col min="12298" max="12298" width="12.5703125" style="593"/>
    <col min="12299" max="12299" width="16.7109375" style="593" customWidth="1"/>
    <col min="12300" max="12300" width="22.85546875" style="593" customWidth="1"/>
    <col min="12301" max="12544" width="12.5703125" style="593"/>
    <col min="12545" max="12545" width="5" style="593" customWidth="1"/>
    <col min="12546" max="12546" width="2" style="593" customWidth="1"/>
    <col min="12547" max="12547" width="57.140625" style="593" customWidth="1"/>
    <col min="12548" max="12548" width="20.140625" style="593" customWidth="1"/>
    <col min="12549" max="12552" width="21.42578125" style="593" customWidth="1"/>
    <col min="12553" max="12553" width="16.7109375" style="593" customWidth="1"/>
    <col min="12554" max="12554" width="12.5703125" style="593"/>
    <col min="12555" max="12555" width="16.7109375" style="593" customWidth="1"/>
    <col min="12556" max="12556" width="22.85546875" style="593" customWidth="1"/>
    <col min="12557" max="12800" width="12.5703125" style="593"/>
    <col min="12801" max="12801" width="5" style="593" customWidth="1"/>
    <col min="12802" max="12802" width="2" style="593" customWidth="1"/>
    <col min="12803" max="12803" width="57.140625" style="593" customWidth="1"/>
    <col min="12804" max="12804" width="20.140625" style="593" customWidth="1"/>
    <col min="12805" max="12808" width="21.42578125" style="593" customWidth="1"/>
    <col min="12809" max="12809" width="16.7109375" style="593" customWidth="1"/>
    <col min="12810" max="12810" width="12.5703125" style="593"/>
    <col min="12811" max="12811" width="16.7109375" style="593" customWidth="1"/>
    <col min="12812" max="12812" width="22.85546875" style="593" customWidth="1"/>
    <col min="12813" max="13056" width="12.5703125" style="593"/>
    <col min="13057" max="13057" width="5" style="593" customWidth="1"/>
    <col min="13058" max="13058" width="2" style="593" customWidth="1"/>
    <col min="13059" max="13059" width="57.140625" style="593" customWidth="1"/>
    <col min="13060" max="13060" width="20.140625" style="593" customWidth="1"/>
    <col min="13061" max="13064" width="21.42578125" style="593" customWidth="1"/>
    <col min="13065" max="13065" width="16.7109375" style="593" customWidth="1"/>
    <col min="13066" max="13066" width="12.5703125" style="593"/>
    <col min="13067" max="13067" width="16.7109375" style="593" customWidth="1"/>
    <col min="13068" max="13068" width="22.85546875" style="593" customWidth="1"/>
    <col min="13069" max="13312" width="12.5703125" style="593"/>
    <col min="13313" max="13313" width="5" style="593" customWidth="1"/>
    <col min="13314" max="13314" width="2" style="593" customWidth="1"/>
    <col min="13315" max="13315" width="57.140625" style="593" customWidth="1"/>
    <col min="13316" max="13316" width="20.140625" style="593" customWidth="1"/>
    <col min="13317" max="13320" width="21.42578125" style="593" customWidth="1"/>
    <col min="13321" max="13321" width="16.7109375" style="593" customWidth="1"/>
    <col min="13322" max="13322" width="12.5703125" style="593"/>
    <col min="13323" max="13323" width="16.7109375" style="593" customWidth="1"/>
    <col min="13324" max="13324" width="22.85546875" style="593" customWidth="1"/>
    <col min="13325" max="13568" width="12.5703125" style="593"/>
    <col min="13569" max="13569" width="5" style="593" customWidth="1"/>
    <col min="13570" max="13570" width="2" style="593" customWidth="1"/>
    <col min="13571" max="13571" width="57.140625" style="593" customWidth="1"/>
    <col min="13572" max="13572" width="20.140625" style="593" customWidth="1"/>
    <col min="13573" max="13576" width="21.42578125" style="593" customWidth="1"/>
    <col min="13577" max="13577" width="16.7109375" style="593" customWidth="1"/>
    <col min="13578" max="13578" width="12.5703125" style="593"/>
    <col min="13579" max="13579" width="16.7109375" style="593" customWidth="1"/>
    <col min="13580" max="13580" width="22.85546875" style="593" customWidth="1"/>
    <col min="13581" max="13824" width="12.5703125" style="593"/>
    <col min="13825" max="13825" width="5" style="593" customWidth="1"/>
    <col min="13826" max="13826" width="2" style="593" customWidth="1"/>
    <col min="13827" max="13827" width="57.140625" style="593" customWidth="1"/>
    <col min="13828" max="13828" width="20.140625" style="593" customWidth="1"/>
    <col min="13829" max="13832" width="21.42578125" style="593" customWidth="1"/>
    <col min="13833" max="13833" width="16.7109375" style="593" customWidth="1"/>
    <col min="13834" max="13834" width="12.5703125" style="593"/>
    <col min="13835" max="13835" width="16.7109375" style="593" customWidth="1"/>
    <col min="13836" max="13836" width="22.85546875" style="593" customWidth="1"/>
    <col min="13837" max="14080" width="12.5703125" style="593"/>
    <col min="14081" max="14081" width="5" style="593" customWidth="1"/>
    <col min="14082" max="14082" width="2" style="593" customWidth="1"/>
    <col min="14083" max="14083" width="57.140625" style="593" customWidth="1"/>
    <col min="14084" max="14084" width="20.140625" style="593" customWidth="1"/>
    <col min="14085" max="14088" width="21.42578125" style="593" customWidth="1"/>
    <col min="14089" max="14089" width="16.7109375" style="593" customWidth="1"/>
    <col min="14090" max="14090" width="12.5703125" style="593"/>
    <col min="14091" max="14091" width="16.7109375" style="593" customWidth="1"/>
    <col min="14092" max="14092" width="22.85546875" style="593" customWidth="1"/>
    <col min="14093" max="14336" width="12.5703125" style="593"/>
    <col min="14337" max="14337" width="5" style="593" customWidth="1"/>
    <col min="14338" max="14338" width="2" style="593" customWidth="1"/>
    <col min="14339" max="14339" width="57.140625" style="593" customWidth="1"/>
    <col min="14340" max="14340" width="20.140625" style="593" customWidth="1"/>
    <col min="14341" max="14344" width="21.42578125" style="593" customWidth="1"/>
    <col min="14345" max="14345" width="16.7109375" style="593" customWidth="1"/>
    <col min="14346" max="14346" width="12.5703125" style="593"/>
    <col min="14347" max="14347" width="16.7109375" style="593" customWidth="1"/>
    <col min="14348" max="14348" width="22.85546875" style="593" customWidth="1"/>
    <col min="14349" max="14592" width="12.5703125" style="593"/>
    <col min="14593" max="14593" width="5" style="593" customWidth="1"/>
    <col min="14594" max="14594" width="2" style="593" customWidth="1"/>
    <col min="14595" max="14595" width="57.140625" style="593" customWidth="1"/>
    <col min="14596" max="14596" width="20.140625" style="593" customWidth="1"/>
    <col min="14597" max="14600" width="21.42578125" style="593" customWidth="1"/>
    <col min="14601" max="14601" width="16.7109375" style="593" customWidth="1"/>
    <col min="14602" max="14602" width="12.5703125" style="593"/>
    <col min="14603" max="14603" width="16.7109375" style="593" customWidth="1"/>
    <col min="14604" max="14604" width="22.85546875" style="593" customWidth="1"/>
    <col min="14605" max="14848" width="12.5703125" style="593"/>
    <col min="14849" max="14849" width="5" style="593" customWidth="1"/>
    <col min="14850" max="14850" width="2" style="593" customWidth="1"/>
    <col min="14851" max="14851" width="57.140625" style="593" customWidth="1"/>
    <col min="14852" max="14852" width="20.140625" style="593" customWidth="1"/>
    <col min="14853" max="14856" width="21.42578125" style="593" customWidth="1"/>
    <col min="14857" max="14857" width="16.7109375" style="593" customWidth="1"/>
    <col min="14858" max="14858" width="12.5703125" style="593"/>
    <col min="14859" max="14859" width="16.7109375" style="593" customWidth="1"/>
    <col min="14860" max="14860" width="22.85546875" style="593" customWidth="1"/>
    <col min="14861" max="15104" width="12.5703125" style="593"/>
    <col min="15105" max="15105" width="5" style="593" customWidth="1"/>
    <col min="15106" max="15106" width="2" style="593" customWidth="1"/>
    <col min="15107" max="15107" width="57.140625" style="593" customWidth="1"/>
    <col min="15108" max="15108" width="20.140625" style="593" customWidth="1"/>
    <col min="15109" max="15112" width="21.42578125" style="593" customWidth="1"/>
    <col min="15113" max="15113" width="16.7109375" style="593" customWidth="1"/>
    <col min="15114" max="15114" width="12.5703125" style="593"/>
    <col min="15115" max="15115" width="16.7109375" style="593" customWidth="1"/>
    <col min="15116" max="15116" width="22.85546875" style="593" customWidth="1"/>
    <col min="15117" max="15360" width="12.5703125" style="593"/>
    <col min="15361" max="15361" width="5" style="593" customWidth="1"/>
    <col min="15362" max="15362" width="2" style="593" customWidth="1"/>
    <col min="15363" max="15363" width="57.140625" style="593" customWidth="1"/>
    <col min="15364" max="15364" width="20.140625" style="593" customWidth="1"/>
    <col min="15365" max="15368" width="21.42578125" style="593" customWidth="1"/>
    <col min="15369" max="15369" width="16.7109375" style="593" customWidth="1"/>
    <col min="15370" max="15370" width="12.5703125" style="593"/>
    <col min="15371" max="15371" width="16.7109375" style="593" customWidth="1"/>
    <col min="15372" max="15372" width="22.85546875" style="593" customWidth="1"/>
    <col min="15373" max="15616" width="12.5703125" style="593"/>
    <col min="15617" max="15617" width="5" style="593" customWidth="1"/>
    <col min="15618" max="15618" width="2" style="593" customWidth="1"/>
    <col min="15619" max="15619" width="57.140625" style="593" customWidth="1"/>
    <col min="15620" max="15620" width="20.140625" style="593" customWidth="1"/>
    <col min="15621" max="15624" width="21.42578125" style="593" customWidth="1"/>
    <col min="15625" max="15625" width="16.7109375" style="593" customWidth="1"/>
    <col min="15626" max="15626" width="12.5703125" style="593"/>
    <col min="15627" max="15627" width="16.7109375" style="593" customWidth="1"/>
    <col min="15628" max="15628" width="22.85546875" style="593" customWidth="1"/>
    <col min="15629" max="15872" width="12.5703125" style="593"/>
    <col min="15873" max="15873" width="5" style="593" customWidth="1"/>
    <col min="15874" max="15874" width="2" style="593" customWidth="1"/>
    <col min="15875" max="15875" width="57.140625" style="593" customWidth="1"/>
    <col min="15876" max="15876" width="20.140625" style="593" customWidth="1"/>
    <col min="15877" max="15880" width="21.42578125" style="593" customWidth="1"/>
    <col min="15881" max="15881" width="16.7109375" style="593" customWidth="1"/>
    <col min="15882" max="15882" width="12.5703125" style="593"/>
    <col min="15883" max="15883" width="16.7109375" style="593" customWidth="1"/>
    <col min="15884" max="15884" width="22.85546875" style="593" customWidth="1"/>
    <col min="15885" max="16128" width="12.5703125" style="593"/>
    <col min="16129" max="16129" width="5" style="593" customWidth="1"/>
    <col min="16130" max="16130" width="2" style="593" customWidth="1"/>
    <col min="16131" max="16131" width="57.140625" style="593" customWidth="1"/>
    <col min="16132" max="16132" width="20.140625" style="593" customWidth="1"/>
    <col min="16133" max="16136" width="21.42578125" style="593" customWidth="1"/>
    <col min="16137" max="16137" width="16.7109375" style="593" customWidth="1"/>
    <col min="16138" max="16138" width="12.5703125" style="593"/>
    <col min="16139" max="16139" width="16.7109375" style="593" customWidth="1"/>
    <col min="16140" max="16140" width="22.85546875" style="593" customWidth="1"/>
    <col min="16141" max="16384" width="12.5703125" style="593"/>
  </cols>
  <sheetData>
    <row r="1" spans="1:65" ht="15.75" customHeight="1">
      <c r="A1" s="1651" t="s">
        <v>622</v>
      </c>
      <c r="B1" s="1651"/>
      <c r="C1" s="1651"/>
      <c r="D1" s="591"/>
      <c r="E1" s="591"/>
      <c r="F1" s="591"/>
      <c r="G1" s="592"/>
      <c r="H1" s="592"/>
    </row>
    <row r="2" spans="1:65" ht="26.25" customHeight="1">
      <c r="A2" s="1652" t="s">
        <v>623</v>
      </c>
      <c r="B2" s="1652"/>
      <c r="C2" s="1652"/>
      <c r="D2" s="1652"/>
      <c r="E2" s="1652"/>
      <c r="F2" s="1652"/>
      <c r="G2" s="1652"/>
      <c r="H2" s="1652"/>
    </row>
    <row r="3" spans="1:65" ht="12" customHeight="1">
      <c r="A3" s="591"/>
      <c r="B3" s="591"/>
      <c r="C3" s="594"/>
      <c r="D3" s="595"/>
      <c r="E3" s="595"/>
      <c r="F3" s="595"/>
      <c r="G3" s="596"/>
      <c r="H3" s="596"/>
    </row>
    <row r="4" spans="1:65" ht="15" customHeight="1">
      <c r="A4" s="597"/>
      <c r="B4" s="597"/>
      <c r="C4" s="594"/>
      <c r="D4" s="595"/>
      <c r="E4" s="595"/>
      <c r="F4" s="595"/>
      <c r="G4" s="596"/>
      <c r="H4" s="598" t="s">
        <v>2</v>
      </c>
    </row>
    <row r="5" spans="1:65" ht="16.5" customHeight="1">
      <c r="A5" s="599"/>
      <c r="B5" s="592"/>
      <c r="C5" s="600"/>
      <c r="D5" s="1653" t="s">
        <v>586</v>
      </c>
      <c r="E5" s="1654"/>
      <c r="F5" s="1655"/>
      <c r="G5" s="1656" t="s">
        <v>587</v>
      </c>
      <c r="H5" s="1657"/>
    </row>
    <row r="6" spans="1:65" ht="15" customHeight="1">
      <c r="A6" s="601"/>
      <c r="B6" s="592"/>
      <c r="C6" s="602"/>
      <c r="D6" s="1658" t="s">
        <v>787</v>
      </c>
      <c r="E6" s="1659"/>
      <c r="F6" s="1660"/>
      <c r="G6" s="1639" t="s">
        <v>787</v>
      </c>
      <c r="H6" s="1641"/>
    </row>
    <row r="7" spans="1:65" ht="15.75">
      <c r="A7" s="601"/>
      <c r="B7" s="592"/>
      <c r="C7" s="603" t="s">
        <v>3</v>
      </c>
      <c r="D7" s="604"/>
      <c r="E7" s="605" t="s">
        <v>588</v>
      </c>
      <c r="F7" s="606"/>
      <c r="G7" s="607" t="s">
        <v>4</v>
      </c>
      <c r="H7" s="608" t="s">
        <v>4</v>
      </c>
    </row>
    <row r="8" spans="1:65" ht="14.25" customHeight="1">
      <c r="A8" s="601"/>
      <c r="B8" s="592"/>
      <c r="C8" s="609"/>
      <c r="D8" s="610"/>
      <c r="E8" s="611"/>
      <c r="F8" s="612" t="s">
        <v>588</v>
      </c>
      <c r="G8" s="613" t="s">
        <v>589</v>
      </c>
      <c r="H8" s="608" t="s">
        <v>590</v>
      </c>
    </row>
    <row r="9" spans="1:65" ht="14.25" customHeight="1">
      <c r="A9" s="601"/>
      <c r="B9" s="592"/>
      <c r="C9" s="614"/>
      <c r="D9" s="615" t="s">
        <v>591</v>
      </c>
      <c r="E9" s="616" t="s">
        <v>592</v>
      </c>
      <c r="F9" s="617" t="s">
        <v>593</v>
      </c>
      <c r="G9" s="613" t="s">
        <v>594</v>
      </c>
      <c r="H9" s="608" t="s">
        <v>595</v>
      </c>
    </row>
    <row r="10" spans="1:65" ht="14.25" customHeight="1">
      <c r="A10" s="618"/>
      <c r="B10" s="597"/>
      <c r="C10" s="619"/>
      <c r="D10" s="620"/>
      <c r="E10" s="621"/>
      <c r="F10" s="617" t="s">
        <v>596</v>
      </c>
      <c r="G10" s="622" t="s">
        <v>597</v>
      </c>
      <c r="H10" s="623"/>
    </row>
    <row r="11" spans="1:65" ht="9.9499999999999993" customHeight="1">
      <c r="A11" s="624"/>
      <c r="B11" s="625"/>
      <c r="C11" s="626" t="s">
        <v>455</v>
      </c>
      <c r="D11" s="627">
        <v>2</v>
      </c>
      <c r="E11" s="628">
        <v>3</v>
      </c>
      <c r="F11" s="628">
        <v>4</v>
      </c>
      <c r="G11" s="629">
        <v>5</v>
      </c>
      <c r="H11" s="630">
        <v>6</v>
      </c>
    </row>
    <row r="12" spans="1:65" ht="15.75" customHeight="1">
      <c r="A12" s="599"/>
      <c r="B12" s="631"/>
      <c r="C12" s="632" t="s">
        <v>4</v>
      </c>
      <c r="D12" s="963" t="s">
        <v>4</v>
      </c>
      <c r="E12" s="964" t="s">
        <v>124</v>
      </c>
      <c r="F12" s="965"/>
      <c r="G12" s="966" t="s">
        <v>4</v>
      </c>
      <c r="H12" s="967" t="s">
        <v>124</v>
      </c>
    </row>
    <row r="13" spans="1:65" ht="15.75">
      <c r="A13" s="1647" t="s">
        <v>40</v>
      </c>
      <c r="B13" s="1648"/>
      <c r="C13" s="1649"/>
      <c r="D13" s="1049">
        <v>109519589.28999995</v>
      </c>
      <c r="E13" s="1050">
        <v>6901.8799999999992</v>
      </c>
      <c r="F13" s="1050">
        <v>457</v>
      </c>
      <c r="G13" s="1051">
        <v>6901.8799999999992</v>
      </c>
      <c r="H13" s="1052">
        <v>0</v>
      </c>
    </row>
    <row r="14" spans="1:65" s="633" customFormat="1" ht="24" customHeight="1">
      <c r="A14" s="968" t="s">
        <v>361</v>
      </c>
      <c r="B14" s="969" t="s">
        <v>47</v>
      </c>
      <c r="C14" s="970" t="s">
        <v>362</v>
      </c>
      <c r="D14" s="1053">
        <v>37722074.729999974</v>
      </c>
      <c r="E14" s="1054">
        <v>0</v>
      </c>
      <c r="F14" s="1054">
        <v>0</v>
      </c>
      <c r="G14" s="1055">
        <v>0</v>
      </c>
      <c r="H14" s="1056">
        <v>0</v>
      </c>
      <c r="I14" s="593"/>
      <c r="J14" s="593"/>
      <c r="K14" s="593"/>
      <c r="L14" s="593"/>
      <c r="M14" s="593"/>
      <c r="N14" s="593"/>
      <c r="O14" s="593"/>
      <c r="P14" s="593"/>
      <c r="Q14" s="593"/>
      <c r="R14" s="593"/>
      <c r="S14" s="593"/>
      <c r="T14" s="593"/>
      <c r="U14" s="593"/>
      <c r="V14" s="593"/>
      <c r="W14" s="593"/>
      <c r="X14" s="593"/>
      <c r="Y14" s="593"/>
      <c r="Z14" s="593"/>
      <c r="AA14" s="593"/>
      <c r="AB14" s="593"/>
      <c r="AC14" s="593"/>
      <c r="AD14" s="593"/>
      <c r="AE14" s="593"/>
      <c r="AF14" s="593"/>
      <c r="AG14" s="593"/>
      <c r="AH14" s="593"/>
      <c r="AI14" s="593"/>
      <c r="AJ14" s="593"/>
      <c r="AK14" s="593"/>
      <c r="AL14" s="593"/>
      <c r="AM14" s="593"/>
      <c r="AN14" s="593"/>
      <c r="AO14" s="593"/>
      <c r="AP14" s="593"/>
      <c r="AQ14" s="593"/>
      <c r="AR14" s="593"/>
      <c r="AS14" s="593"/>
      <c r="AT14" s="593"/>
      <c r="AU14" s="593"/>
      <c r="AV14" s="593"/>
      <c r="AW14" s="593"/>
      <c r="AX14" s="593"/>
      <c r="AY14" s="593"/>
      <c r="AZ14" s="593"/>
      <c r="BA14" s="593"/>
      <c r="BB14" s="593"/>
      <c r="BC14" s="593"/>
      <c r="BD14" s="593"/>
      <c r="BE14" s="593"/>
      <c r="BF14" s="593"/>
      <c r="BG14" s="593"/>
      <c r="BH14" s="593"/>
      <c r="BI14" s="593"/>
      <c r="BJ14" s="593"/>
      <c r="BK14" s="593"/>
      <c r="BL14" s="593"/>
      <c r="BM14" s="593"/>
    </row>
    <row r="15" spans="1:65" s="633" customFormat="1" ht="24" customHeight="1">
      <c r="A15" s="968" t="s">
        <v>363</v>
      </c>
      <c r="B15" s="969" t="s">
        <v>47</v>
      </c>
      <c r="C15" s="970" t="s">
        <v>364</v>
      </c>
      <c r="D15" s="1053">
        <v>0</v>
      </c>
      <c r="E15" s="1054">
        <v>0</v>
      </c>
      <c r="F15" s="1054">
        <v>0</v>
      </c>
      <c r="G15" s="1057">
        <v>0</v>
      </c>
      <c r="H15" s="1056">
        <v>0</v>
      </c>
      <c r="I15" s="593"/>
      <c r="J15" s="593"/>
      <c r="K15" s="593"/>
      <c r="L15" s="593"/>
      <c r="M15" s="593"/>
      <c r="N15" s="593"/>
      <c r="O15" s="593"/>
      <c r="P15" s="593"/>
      <c r="Q15" s="593"/>
      <c r="R15" s="593"/>
      <c r="S15" s="593"/>
      <c r="T15" s="593"/>
      <c r="U15" s="593"/>
      <c r="V15" s="593"/>
      <c r="W15" s="593"/>
      <c r="X15" s="593"/>
      <c r="Y15" s="593"/>
      <c r="Z15" s="593"/>
      <c r="AA15" s="593"/>
      <c r="AB15" s="593"/>
      <c r="AC15" s="593"/>
      <c r="AD15" s="593"/>
      <c r="AE15" s="593"/>
      <c r="AF15" s="593"/>
      <c r="AG15" s="593"/>
      <c r="AH15" s="593"/>
      <c r="AI15" s="593"/>
      <c r="AJ15" s="593"/>
      <c r="AK15" s="593"/>
      <c r="AL15" s="593"/>
      <c r="AM15" s="593"/>
      <c r="AN15" s="593"/>
      <c r="AO15" s="593"/>
      <c r="AP15" s="593"/>
      <c r="AQ15" s="593"/>
      <c r="AR15" s="593"/>
      <c r="AS15" s="593"/>
      <c r="AT15" s="593"/>
      <c r="AU15" s="593"/>
      <c r="AV15" s="593"/>
      <c r="AW15" s="593"/>
      <c r="AX15" s="593"/>
      <c r="AY15" s="593"/>
      <c r="AZ15" s="593"/>
      <c r="BA15" s="593"/>
      <c r="BB15" s="593"/>
      <c r="BC15" s="593"/>
      <c r="BD15" s="593"/>
      <c r="BE15" s="593"/>
      <c r="BF15" s="593"/>
      <c r="BG15" s="593"/>
      <c r="BH15" s="593"/>
      <c r="BI15" s="593"/>
      <c r="BJ15" s="593"/>
      <c r="BK15" s="593"/>
      <c r="BL15" s="593"/>
      <c r="BM15" s="593"/>
    </row>
    <row r="16" spans="1:65" s="633" customFormat="1" ht="24" customHeight="1">
      <c r="A16" s="968" t="s">
        <v>365</v>
      </c>
      <c r="B16" s="969" t="s">
        <v>47</v>
      </c>
      <c r="C16" s="970" t="s">
        <v>366</v>
      </c>
      <c r="D16" s="1053">
        <v>468680.80000000005</v>
      </c>
      <c r="E16" s="1054">
        <v>0</v>
      </c>
      <c r="F16" s="1054">
        <v>0</v>
      </c>
      <c r="G16" s="1057">
        <v>0</v>
      </c>
      <c r="H16" s="1056">
        <v>0</v>
      </c>
      <c r="I16" s="593"/>
      <c r="J16" s="593"/>
      <c r="K16" s="593"/>
      <c r="L16" s="593"/>
      <c r="M16" s="593"/>
      <c r="N16" s="593"/>
      <c r="O16" s="593"/>
      <c r="P16" s="593"/>
      <c r="Q16" s="593"/>
      <c r="R16" s="593"/>
      <c r="S16" s="593"/>
      <c r="T16" s="593"/>
      <c r="U16" s="593"/>
      <c r="V16" s="593"/>
      <c r="W16" s="593"/>
      <c r="X16" s="593"/>
      <c r="Y16" s="593"/>
      <c r="Z16" s="593"/>
      <c r="AA16" s="593"/>
      <c r="AB16" s="593"/>
      <c r="AC16" s="593"/>
      <c r="AD16" s="593"/>
      <c r="AE16" s="593"/>
      <c r="AF16" s="593"/>
      <c r="AG16" s="593"/>
      <c r="AH16" s="593"/>
      <c r="AI16" s="593"/>
      <c r="AJ16" s="593"/>
      <c r="AK16" s="593"/>
      <c r="AL16" s="593"/>
      <c r="AM16" s="593"/>
      <c r="AN16" s="593"/>
      <c r="AO16" s="593"/>
      <c r="AP16" s="593"/>
      <c r="AQ16" s="593"/>
      <c r="AR16" s="593"/>
      <c r="AS16" s="593"/>
      <c r="AT16" s="593"/>
      <c r="AU16" s="593"/>
      <c r="AV16" s="593"/>
      <c r="AW16" s="593"/>
      <c r="AX16" s="593"/>
      <c r="AY16" s="593"/>
      <c r="AZ16" s="593"/>
      <c r="BA16" s="593"/>
      <c r="BB16" s="593"/>
      <c r="BC16" s="593"/>
      <c r="BD16" s="593"/>
      <c r="BE16" s="593"/>
      <c r="BF16" s="593"/>
      <c r="BG16" s="593"/>
      <c r="BH16" s="593"/>
      <c r="BI16" s="593"/>
      <c r="BJ16" s="593"/>
      <c r="BK16" s="593"/>
      <c r="BL16" s="593"/>
      <c r="BM16" s="593"/>
    </row>
    <row r="17" spans="1:65" s="1171" customFormat="1" ht="24" customHeight="1">
      <c r="A17" s="968">
        <v>100</v>
      </c>
      <c r="B17" s="969" t="s">
        <v>47</v>
      </c>
      <c r="C17" s="970" t="s">
        <v>368</v>
      </c>
      <c r="D17" s="1053">
        <v>0</v>
      </c>
      <c r="E17" s="1054">
        <v>0</v>
      </c>
      <c r="F17" s="1054">
        <v>0</v>
      </c>
      <c r="G17" s="1057">
        <v>0</v>
      </c>
      <c r="H17" s="1056">
        <v>0</v>
      </c>
      <c r="I17" s="1170"/>
      <c r="J17" s="1170"/>
      <c r="K17" s="1170"/>
      <c r="L17" s="1170"/>
      <c r="M17" s="1170"/>
      <c r="N17" s="1170"/>
      <c r="O17" s="1170"/>
      <c r="P17" s="1170"/>
      <c r="Q17" s="1170"/>
      <c r="R17" s="1170"/>
      <c r="S17" s="1170"/>
      <c r="T17" s="1170"/>
      <c r="U17" s="1170"/>
      <c r="V17" s="1170"/>
      <c r="W17" s="1170"/>
      <c r="X17" s="1170"/>
      <c r="Y17" s="1170"/>
      <c r="Z17" s="1170"/>
      <c r="AA17" s="1170"/>
      <c r="AB17" s="1170"/>
      <c r="AC17" s="1170"/>
      <c r="AD17" s="1170"/>
      <c r="AE17" s="1170"/>
      <c r="AF17" s="1170"/>
      <c r="AG17" s="1170"/>
      <c r="AH17" s="1170"/>
      <c r="AI17" s="1170"/>
      <c r="AJ17" s="1170"/>
      <c r="AK17" s="1170"/>
      <c r="AL17" s="1170"/>
      <c r="AM17" s="1170"/>
      <c r="AN17" s="1170"/>
      <c r="AO17" s="1170"/>
      <c r="AP17" s="1170"/>
      <c r="AQ17" s="1170"/>
      <c r="AR17" s="1170"/>
      <c r="AS17" s="1170"/>
      <c r="AT17" s="1170"/>
      <c r="AU17" s="1170"/>
      <c r="AV17" s="1170"/>
      <c r="AW17" s="1170"/>
      <c r="AX17" s="1170"/>
      <c r="AY17" s="1170"/>
      <c r="AZ17" s="1170"/>
      <c r="BA17" s="1170"/>
      <c r="BB17" s="1170"/>
      <c r="BC17" s="1170"/>
      <c r="BD17" s="1170"/>
      <c r="BE17" s="1170"/>
      <c r="BF17" s="1170"/>
      <c r="BG17" s="1170"/>
      <c r="BH17" s="1170"/>
      <c r="BI17" s="1170"/>
      <c r="BJ17" s="1170"/>
      <c r="BK17" s="1170"/>
      <c r="BL17" s="1170"/>
      <c r="BM17" s="1170"/>
    </row>
    <row r="18" spans="1:65" s="1171" customFormat="1" ht="37.5" customHeight="1">
      <c r="A18" s="1163">
        <v>400</v>
      </c>
      <c r="B18" s="1159" t="s">
        <v>47</v>
      </c>
      <c r="C18" s="1161" t="s">
        <v>780</v>
      </c>
      <c r="D18" s="1053">
        <v>0</v>
      </c>
      <c r="E18" s="1054">
        <v>0</v>
      </c>
      <c r="F18" s="1054">
        <v>0</v>
      </c>
      <c r="G18" s="1057">
        <v>0</v>
      </c>
      <c r="H18" s="1056">
        <v>0</v>
      </c>
      <c r="I18" s="1170"/>
      <c r="J18" s="1170"/>
      <c r="K18" s="1170"/>
      <c r="L18" s="1170"/>
      <c r="M18" s="1170"/>
      <c r="N18" s="1170"/>
      <c r="O18" s="1170"/>
      <c r="P18" s="1170"/>
      <c r="Q18" s="1170"/>
      <c r="R18" s="1170"/>
      <c r="S18" s="1170"/>
      <c r="T18" s="1170"/>
      <c r="U18" s="1170"/>
      <c r="V18" s="1170"/>
      <c r="W18" s="1170"/>
      <c r="X18" s="1170"/>
      <c r="Y18" s="1170"/>
      <c r="Z18" s="1170"/>
      <c r="AA18" s="1170"/>
      <c r="AB18" s="1170"/>
      <c r="AC18" s="1170"/>
      <c r="AD18" s="1170"/>
      <c r="AE18" s="1170"/>
      <c r="AF18" s="1170"/>
      <c r="AG18" s="1170"/>
      <c r="AH18" s="1170"/>
      <c r="AI18" s="1170"/>
      <c r="AJ18" s="1170"/>
      <c r="AK18" s="1170"/>
      <c r="AL18" s="1170"/>
      <c r="AM18" s="1170"/>
      <c r="AN18" s="1170"/>
      <c r="AO18" s="1170"/>
      <c r="AP18" s="1170"/>
      <c r="AQ18" s="1170"/>
      <c r="AR18" s="1170"/>
      <c r="AS18" s="1170"/>
      <c r="AT18" s="1170"/>
      <c r="AU18" s="1170"/>
      <c r="AV18" s="1170"/>
      <c r="AW18" s="1170"/>
      <c r="AX18" s="1170"/>
      <c r="AY18" s="1170"/>
      <c r="AZ18" s="1170"/>
      <c r="BA18" s="1170"/>
      <c r="BB18" s="1170"/>
      <c r="BC18" s="1170"/>
      <c r="BD18" s="1170"/>
      <c r="BE18" s="1170"/>
      <c r="BF18" s="1170"/>
      <c r="BG18" s="1170"/>
      <c r="BH18" s="1170"/>
      <c r="BI18" s="1170"/>
      <c r="BJ18" s="1170"/>
      <c r="BK18" s="1170"/>
      <c r="BL18" s="1170"/>
      <c r="BM18" s="1170"/>
    </row>
    <row r="19" spans="1:65" s="633" customFormat="1" ht="24" customHeight="1">
      <c r="A19" s="968" t="s">
        <v>374</v>
      </c>
      <c r="B19" s="969" t="s">
        <v>47</v>
      </c>
      <c r="C19" s="970" t="s">
        <v>375</v>
      </c>
      <c r="D19" s="1053">
        <v>749642.03</v>
      </c>
      <c r="E19" s="1054">
        <v>0</v>
      </c>
      <c r="F19" s="1054">
        <v>0</v>
      </c>
      <c r="G19" s="1057">
        <v>0</v>
      </c>
      <c r="H19" s="1056">
        <v>0</v>
      </c>
      <c r="I19" s="593"/>
      <c r="J19" s="593"/>
      <c r="K19" s="593"/>
      <c r="L19" s="593"/>
      <c r="M19" s="593"/>
      <c r="N19" s="593"/>
      <c r="O19" s="593"/>
      <c r="P19" s="593"/>
      <c r="Q19" s="593"/>
      <c r="R19" s="593"/>
      <c r="S19" s="593"/>
      <c r="T19" s="593"/>
      <c r="U19" s="593"/>
      <c r="V19" s="593"/>
      <c r="W19" s="593"/>
      <c r="X19" s="593"/>
      <c r="Y19" s="593"/>
      <c r="Z19" s="593"/>
      <c r="AA19" s="593"/>
      <c r="AB19" s="593"/>
      <c r="AC19" s="593"/>
      <c r="AD19" s="593"/>
      <c r="AE19" s="593"/>
      <c r="AF19" s="593"/>
      <c r="AG19" s="593"/>
      <c r="AH19" s="593"/>
      <c r="AI19" s="593"/>
      <c r="AJ19" s="593"/>
      <c r="AK19" s="593"/>
      <c r="AL19" s="593"/>
      <c r="AM19" s="593"/>
      <c r="AN19" s="593"/>
      <c r="AO19" s="593"/>
      <c r="AP19" s="593"/>
      <c r="AQ19" s="593"/>
      <c r="AR19" s="593"/>
      <c r="AS19" s="593"/>
      <c r="AT19" s="593"/>
      <c r="AU19" s="593"/>
      <c r="AV19" s="593"/>
      <c r="AW19" s="593"/>
      <c r="AX19" s="593"/>
      <c r="AY19" s="593"/>
      <c r="AZ19" s="593"/>
      <c r="BA19" s="593"/>
      <c r="BB19" s="593"/>
      <c r="BC19" s="593"/>
      <c r="BD19" s="593"/>
      <c r="BE19" s="593"/>
      <c r="BF19" s="593"/>
      <c r="BG19" s="593"/>
      <c r="BH19" s="593"/>
      <c r="BI19" s="593"/>
      <c r="BJ19" s="593"/>
      <c r="BK19" s="593"/>
      <c r="BL19" s="593"/>
      <c r="BM19" s="593"/>
    </row>
    <row r="20" spans="1:65" s="633" customFormat="1" ht="24" customHeight="1">
      <c r="A20" s="968" t="s">
        <v>378</v>
      </c>
      <c r="B20" s="969" t="s">
        <v>47</v>
      </c>
      <c r="C20" s="970" t="s">
        <v>379</v>
      </c>
      <c r="D20" s="1053">
        <v>12811884.360000001</v>
      </c>
      <c r="E20" s="1054">
        <v>0</v>
      </c>
      <c r="F20" s="1054">
        <v>0</v>
      </c>
      <c r="G20" s="1057">
        <v>0</v>
      </c>
      <c r="H20" s="1056">
        <v>0</v>
      </c>
      <c r="I20" s="593"/>
      <c r="J20" s="593"/>
      <c r="K20" s="593"/>
      <c r="L20" s="593"/>
      <c r="M20" s="593"/>
      <c r="N20" s="593"/>
      <c r="O20" s="593"/>
      <c r="P20" s="593"/>
      <c r="Q20" s="593"/>
      <c r="R20" s="593"/>
      <c r="S20" s="593"/>
      <c r="T20" s="593"/>
      <c r="U20" s="593"/>
      <c r="V20" s="593"/>
      <c r="W20" s="593"/>
      <c r="X20" s="593"/>
      <c r="Y20" s="593"/>
      <c r="Z20" s="593"/>
      <c r="AA20" s="593"/>
      <c r="AB20" s="593"/>
      <c r="AC20" s="593"/>
      <c r="AD20" s="593"/>
      <c r="AE20" s="593"/>
      <c r="AF20" s="593"/>
      <c r="AG20" s="593"/>
      <c r="AH20" s="593"/>
      <c r="AI20" s="593"/>
      <c r="AJ20" s="593"/>
      <c r="AK20" s="593"/>
      <c r="AL20" s="593"/>
      <c r="AM20" s="593"/>
      <c r="AN20" s="593"/>
      <c r="AO20" s="593"/>
      <c r="AP20" s="593"/>
      <c r="AQ20" s="593"/>
      <c r="AR20" s="593"/>
      <c r="AS20" s="593"/>
      <c r="AT20" s="593"/>
      <c r="AU20" s="593"/>
      <c r="AV20" s="593"/>
      <c r="AW20" s="593"/>
      <c r="AX20" s="593"/>
      <c r="AY20" s="593"/>
      <c r="AZ20" s="593"/>
      <c r="BA20" s="593"/>
      <c r="BB20" s="593"/>
      <c r="BC20" s="593"/>
      <c r="BD20" s="593"/>
      <c r="BE20" s="593"/>
      <c r="BF20" s="593"/>
      <c r="BG20" s="593"/>
      <c r="BH20" s="593"/>
      <c r="BI20" s="593"/>
      <c r="BJ20" s="593"/>
      <c r="BK20" s="593"/>
      <c r="BL20" s="593"/>
      <c r="BM20" s="593"/>
    </row>
    <row r="21" spans="1:65" s="635" customFormat="1" ht="24" customHeight="1">
      <c r="A21" s="971" t="s">
        <v>380</v>
      </c>
      <c r="B21" s="972" t="s">
        <v>47</v>
      </c>
      <c r="C21" s="973" t="s">
        <v>134</v>
      </c>
      <c r="D21" s="1053">
        <v>0</v>
      </c>
      <c r="E21" s="1054">
        <v>0</v>
      </c>
      <c r="F21" s="1054">
        <v>0</v>
      </c>
      <c r="G21" s="1058">
        <v>0</v>
      </c>
      <c r="H21" s="1056">
        <v>0</v>
      </c>
      <c r="I21" s="634"/>
      <c r="J21" s="634"/>
      <c r="K21" s="634"/>
      <c r="L21" s="634"/>
      <c r="M21" s="634"/>
      <c r="N21" s="634"/>
      <c r="O21" s="634"/>
      <c r="P21" s="634"/>
      <c r="Q21" s="634"/>
      <c r="R21" s="634"/>
      <c r="S21" s="634"/>
      <c r="T21" s="634"/>
      <c r="U21" s="634"/>
      <c r="V21" s="634"/>
      <c r="W21" s="634"/>
      <c r="X21" s="634"/>
      <c r="Y21" s="634"/>
      <c r="Z21" s="634"/>
      <c r="AA21" s="634"/>
      <c r="AB21" s="634"/>
      <c r="AC21" s="634"/>
      <c r="AD21" s="634"/>
      <c r="AE21" s="634"/>
      <c r="AF21" s="634"/>
      <c r="AG21" s="634"/>
      <c r="AH21" s="634"/>
      <c r="AI21" s="634"/>
      <c r="AJ21" s="634"/>
      <c r="AK21" s="634"/>
      <c r="AL21" s="634"/>
      <c r="AM21" s="634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</row>
    <row r="22" spans="1:65" s="635" customFormat="1" ht="24" customHeight="1">
      <c r="A22" s="971" t="s">
        <v>381</v>
      </c>
      <c r="B22" s="974" t="s">
        <v>47</v>
      </c>
      <c r="C22" s="973" t="s">
        <v>382</v>
      </c>
      <c r="D22" s="1053">
        <v>4381831.6899999995</v>
      </c>
      <c r="E22" s="1054">
        <v>4050</v>
      </c>
      <c r="F22" s="1054">
        <v>0</v>
      </c>
      <c r="G22" s="1058">
        <v>4050</v>
      </c>
      <c r="H22" s="1056">
        <v>0</v>
      </c>
      <c r="I22" s="634"/>
      <c r="J22" s="634"/>
      <c r="K22" s="634"/>
      <c r="L22" s="634"/>
      <c r="M22" s="63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634"/>
      <c r="AA22" s="634"/>
      <c r="AB22" s="634"/>
      <c r="AC22" s="634"/>
      <c r="AD22" s="634"/>
      <c r="AE22" s="634"/>
      <c r="AF22" s="634"/>
      <c r="AG22" s="634"/>
      <c r="AH22" s="634"/>
      <c r="AI22" s="634"/>
      <c r="AJ22" s="634"/>
      <c r="AK22" s="634"/>
      <c r="AL22" s="634"/>
      <c r="AM22" s="634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</row>
    <row r="23" spans="1:65" s="635" customFormat="1" ht="24" customHeight="1">
      <c r="A23" s="971" t="s">
        <v>383</v>
      </c>
      <c r="B23" s="974" t="s">
        <v>47</v>
      </c>
      <c r="C23" s="973" t="s">
        <v>384</v>
      </c>
      <c r="D23" s="1053">
        <v>1129195.4700000004</v>
      </c>
      <c r="E23" s="1054">
        <v>0</v>
      </c>
      <c r="F23" s="1054">
        <v>0</v>
      </c>
      <c r="G23" s="1058">
        <v>0</v>
      </c>
      <c r="H23" s="1056">
        <v>0</v>
      </c>
      <c r="I23" s="634"/>
      <c r="J23" s="634"/>
      <c r="K23" s="634"/>
      <c r="L23" s="634"/>
      <c r="M23" s="634"/>
      <c r="N23" s="634"/>
      <c r="O23" s="634"/>
      <c r="P23" s="634"/>
      <c r="Q23" s="634"/>
      <c r="R23" s="634"/>
      <c r="S23" s="634"/>
      <c r="T23" s="634"/>
      <c r="U23" s="634"/>
      <c r="V23" s="634"/>
      <c r="W23" s="634"/>
      <c r="X23" s="634"/>
      <c r="Y23" s="634"/>
      <c r="Z23" s="634"/>
      <c r="AA23" s="634"/>
      <c r="AB23" s="634"/>
      <c r="AC23" s="634"/>
      <c r="AD23" s="634"/>
      <c r="AE23" s="634"/>
      <c r="AF23" s="634"/>
      <c r="AG23" s="634"/>
      <c r="AH23" s="634"/>
      <c r="AI23" s="634"/>
      <c r="AJ23" s="634"/>
      <c r="AK23" s="634"/>
      <c r="AL23" s="634"/>
      <c r="AM23" s="634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</row>
    <row r="24" spans="1:65" s="635" customFormat="1" ht="24" customHeight="1">
      <c r="A24" s="971" t="s">
        <v>388</v>
      </c>
      <c r="B24" s="974" t="s">
        <v>47</v>
      </c>
      <c r="C24" s="973" t="s">
        <v>83</v>
      </c>
      <c r="D24" s="1053">
        <v>15759350.710000001</v>
      </c>
      <c r="E24" s="1054">
        <v>2630.48</v>
      </c>
      <c r="F24" s="1054">
        <v>457</v>
      </c>
      <c r="G24" s="1058">
        <v>2630.48</v>
      </c>
      <c r="H24" s="1056">
        <v>0</v>
      </c>
      <c r="I24" s="634"/>
      <c r="J24" s="634"/>
      <c r="K24" s="634"/>
      <c r="L24" s="634"/>
      <c r="M24" s="634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634"/>
      <c r="AA24" s="634"/>
      <c r="AB24" s="634"/>
      <c r="AC24" s="634"/>
      <c r="AD24" s="634"/>
      <c r="AE24" s="634"/>
      <c r="AF24" s="634"/>
      <c r="AG24" s="634"/>
      <c r="AH24" s="634"/>
      <c r="AI24" s="634"/>
      <c r="AJ24" s="634"/>
      <c r="AK24" s="634"/>
      <c r="AL24" s="634"/>
      <c r="AM24" s="634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</row>
    <row r="25" spans="1:65" s="636" customFormat="1" ht="24" customHeight="1">
      <c r="A25" s="971" t="s">
        <v>394</v>
      </c>
      <c r="B25" s="974" t="s">
        <v>47</v>
      </c>
      <c r="C25" s="973" t="s">
        <v>113</v>
      </c>
      <c r="D25" s="1053">
        <v>471351.53</v>
      </c>
      <c r="E25" s="1054">
        <v>0</v>
      </c>
      <c r="F25" s="1054">
        <v>0</v>
      </c>
      <c r="G25" s="1058">
        <v>0</v>
      </c>
      <c r="H25" s="1056">
        <v>0</v>
      </c>
      <c r="I25" s="634"/>
      <c r="J25" s="634"/>
      <c r="K25" s="634"/>
      <c r="L25" s="634"/>
      <c r="M25" s="634"/>
      <c r="N25" s="634"/>
      <c r="O25" s="634"/>
      <c r="P25" s="634"/>
      <c r="Q25" s="634"/>
      <c r="R25" s="634"/>
      <c r="S25" s="634"/>
      <c r="T25" s="634"/>
      <c r="U25" s="634"/>
      <c r="V25" s="634"/>
      <c r="W25" s="634"/>
      <c r="X25" s="634"/>
      <c r="Y25" s="634"/>
      <c r="Z25" s="634"/>
      <c r="AA25" s="634"/>
      <c r="AB25" s="634"/>
      <c r="AC25" s="634"/>
      <c r="AD25" s="634"/>
      <c r="AE25" s="634"/>
      <c r="AF25" s="634"/>
      <c r="AG25" s="634"/>
      <c r="AH25" s="634"/>
      <c r="AI25" s="634"/>
      <c r="AJ25" s="634"/>
      <c r="AK25" s="634"/>
      <c r="AL25" s="634"/>
      <c r="AM25" s="634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</row>
    <row r="26" spans="1:65" s="637" customFormat="1" ht="24" customHeight="1">
      <c r="A26" s="971" t="s">
        <v>398</v>
      </c>
      <c r="B26" s="974" t="s">
        <v>47</v>
      </c>
      <c r="C26" s="973" t="s">
        <v>603</v>
      </c>
      <c r="D26" s="1053">
        <v>13476375.640000001</v>
      </c>
      <c r="E26" s="1054">
        <v>0</v>
      </c>
      <c r="F26" s="1054">
        <v>0</v>
      </c>
      <c r="G26" s="1058">
        <v>0</v>
      </c>
      <c r="H26" s="1056">
        <v>0</v>
      </c>
      <c r="I26" s="634"/>
      <c r="J26" s="634"/>
      <c r="K26" s="634"/>
      <c r="L26" s="634"/>
      <c r="M26" s="634"/>
      <c r="N26" s="634"/>
      <c r="O26" s="634"/>
      <c r="P26" s="634"/>
      <c r="Q26" s="634"/>
      <c r="R26" s="634"/>
      <c r="S26" s="634"/>
      <c r="T26" s="634"/>
      <c r="U26" s="634"/>
      <c r="V26" s="634"/>
      <c r="W26" s="634"/>
      <c r="X26" s="634"/>
      <c r="Y26" s="634"/>
      <c r="Z26" s="634"/>
      <c r="AA26" s="634"/>
      <c r="AB26" s="634"/>
      <c r="AC26" s="634"/>
      <c r="AD26" s="634"/>
      <c r="AE26" s="634"/>
      <c r="AF26" s="634"/>
      <c r="AG26" s="634"/>
      <c r="AH26" s="634"/>
      <c r="AI26" s="634"/>
      <c r="AJ26" s="634"/>
      <c r="AK26" s="634"/>
      <c r="AL26" s="634"/>
      <c r="AM26" s="634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</row>
    <row r="27" spans="1:65" s="637" customFormat="1" ht="24" customHeight="1">
      <c r="A27" s="971">
        <v>755</v>
      </c>
      <c r="B27" s="974" t="s">
        <v>47</v>
      </c>
      <c r="C27" s="973" t="s">
        <v>402</v>
      </c>
      <c r="D27" s="1053">
        <v>0</v>
      </c>
      <c r="E27" s="1054">
        <v>0</v>
      </c>
      <c r="F27" s="1054">
        <v>0</v>
      </c>
      <c r="G27" s="1057">
        <v>0</v>
      </c>
      <c r="H27" s="1056">
        <v>0</v>
      </c>
      <c r="I27" s="634"/>
      <c r="J27" s="634"/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634"/>
      <c r="AA27" s="634"/>
      <c r="AB27" s="634"/>
      <c r="AC27" s="634"/>
      <c r="AD27" s="634"/>
      <c r="AE27" s="634"/>
      <c r="AF27" s="634"/>
      <c r="AG27" s="634"/>
      <c r="AH27" s="634"/>
      <c r="AI27" s="634"/>
      <c r="AJ27" s="634"/>
      <c r="AK27" s="634"/>
      <c r="AL27" s="634"/>
      <c r="AM27" s="634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</row>
    <row r="28" spans="1:65" s="637" customFormat="1" ht="52.5" customHeight="1">
      <c r="A28" s="1573">
        <v>756</v>
      </c>
      <c r="B28" s="1574" t="s">
        <v>47</v>
      </c>
      <c r="C28" s="1572" t="s">
        <v>936</v>
      </c>
      <c r="D28" s="1053">
        <v>0</v>
      </c>
      <c r="E28" s="1054">
        <v>0</v>
      </c>
      <c r="F28" s="1054">
        <v>0</v>
      </c>
      <c r="G28" s="1057">
        <v>0</v>
      </c>
      <c r="H28" s="1056">
        <v>0</v>
      </c>
      <c r="I28" s="634"/>
      <c r="J28" s="634"/>
      <c r="K28" s="634" t="s">
        <v>4</v>
      </c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  <c r="AG28" s="634"/>
      <c r="AH28" s="634"/>
      <c r="AI28" s="634"/>
      <c r="AJ28" s="634"/>
      <c r="AK28" s="634"/>
      <c r="AL28" s="634"/>
      <c r="AM28" s="634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</row>
    <row r="29" spans="1:65" s="638" customFormat="1" ht="24" customHeight="1">
      <c r="A29" s="968" t="s">
        <v>411</v>
      </c>
      <c r="B29" s="969" t="s">
        <v>47</v>
      </c>
      <c r="C29" s="970" t="s">
        <v>412</v>
      </c>
      <c r="D29" s="1053">
        <v>0</v>
      </c>
      <c r="E29" s="1054">
        <v>0</v>
      </c>
      <c r="F29" s="1054">
        <v>0</v>
      </c>
      <c r="G29" s="1057">
        <v>0</v>
      </c>
      <c r="H29" s="1056">
        <v>0</v>
      </c>
      <c r="I29" s="593"/>
      <c r="J29" s="593"/>
      <c r="K29" s="593"/>
      <c r="L29" s="593"/>
      <c r="M29" s="593"/>
      <c r="N29" s="593"/>
      <c r="O29" s="593"/>
      <c r="P29" s="593"/>
      <c r="Q29" s="593"/>
      <c r="R29" s="593"/>
      <c r="S29" s="593"/>
      <c r="T29" s="593"/>
      <c r="U29" s="593"/>
      <c r="V29" s="593"/>
      <c r="W29" s="593"/>
      <c r="X29" s="593"/>
      <c r="Y29" s="593"/>
      <c r="Z29" s="593"/>
      <c r="AA29" s="593"/>
      <c r="AB29" s="593"/>
      <c r="AC29" s="593"/>
      <c r="AD29" s="593"/>
      <c r="AE29" s="593"/>
      <c r="AF29" s="593"/>
      <c r="AG29" s="593"/>
      <c r="AH29" s="593"/>
      <c r="AI29" s="593"/>
      <c r="AJ29" s="593"/>
      <c r="AK29" s="593"/>
      <c r="AL29" s="593"/>
      <c r="AM29" s="593"/>
      <c r="AN29" s="593"/>
      <c r="AO29" s="593"/>
      <c r="AP29" s="593"/>
      <c r="AQ29" s="593"/>
      <c r="AR29" s="593"/>
      <c r="AS29" s="593"/>
      <c r="AT29" s="593"/>
      <c r="AU29" s="593"/>
      <c r="AV29" s="593"/>
      <c r="AW29" s="593"/>
      <c r="AX29" s="593"/>
      <c r="AY29" s="593"/>
      <c r="AZ29" s="593"/>
      <c r="BA29" s="593"/>
      <c r="BB29" s="593"/>
      <c r="BC29" s="593"/>
      <c r="BD29" s="593"/>
      <c r="BE29" s="593"/>
      <c r="BF29" s="593"/>
      <c r="BG29" s="593"/>
      <c r="BH29" s="593"/>
      <c r="BI29" s="593"/>
      <c r="BJ29" s="593"/>
      <c r="BK29" s="593"/>
      <c r="BL29" s="593"/>
      <c r="BM29" s="593"/>
    </row>
    <row r="30" spans="1:65" s="638" customFormat="1" ht="24" customHeight="1">
      <c r="A30" s="968" t="s">
        <v>413</v>
      </c>
      <c r="B30" s="969" t="s">
        <v>47</v>
      </c>
      <c r="C30" s="970" t="s">
        <v>115</v>
      </c>
      <c r="D30" s="1053">
        <v>2841561.7700000014</v>
      </c>
      <c r="E30" s="1054">
        <v>0</v>
      </c>
      <c r="F30" s="1054">
        <v>0</v>
      </c>
      <c r="G30" s="1057">
        <v>0</v>
      </c>
      <c r="H30" s="1056">
        <v>0</v>
      </c>
      <c r="I30" s="593"/>
      <c r="J30" s="593"/>
      <c r="K30" s="593"/>
      <c r="L30" s="593"/>
      <c r="M30" s="593"/>
      <c r="N30" s="593"/>
      <c r="O30" s="593"/>
      <c r="P30" s="593"/>
      <c r="Q30" s="593"/>
      <c r="R30" s="593"/>
      <c r="S30" s="593"/>
      <c r="T30" s="593"/>
      <c r="U30" s="593"/>
      <c r="V30" s="593"/>
      <c r="W30" s="593"/>
      <c r="X30" s="593"/>
      <c r="Y30" s="593"/>
      <c r="Z30" s="593"/>
      <c r="AA30" s="593"/>
      <c r="AB30" s="593"/>
      <c r="AC30" s="593"/>
      <c r="AD30" s="593"/>
      <c r="AE30" s="593"/>
      <c r="AF30" s="593"/>
      <c r="AG30" s="593"/>
      <c r="AH30" s="593"/>
      <c r="AI30" s="593"/>
      <c r="AJ30" s="593"/>
      <c r="AK30" s="593"/>
      <c r="AL30" s="593"/>
      <c r="AM30" s="593"/>
      <c r="AN30" s="593"/>
      <c r="AO30" s="593"/>
      <c r="AP30" s="593"/>
      <c r="AQ30" s="593"/>
      <c r="AR30" s="593"/>
      <c r="AS30" s="593"/>
      <c r="AT30" s="593"/>
      <c r="AU30" s="593"/>
      <c r="AV30" s="593"/>
      <c r="AW30" s="593"/>
      <c r="AX30" s="593"/>
      <c r="AY30" s="593"/>
      <c r="AZ30" s="593"/>
      <c r="BA30" s="593"/>
      <c r="BB30" s="593"/>
      <c r="BC30" s="593"/>
      <c r="BD30" s="593"/>
      <c r="BE30" s="593"/>
      <c r="BF30" s="593"/>
      <c r="BG30" s="593"/>
      <c r="BH30" s="593"/>
      <c r="BI30" s="593"/>
      <c r="BJ30" s="593"/>
      <c r="BK30" s="593"/>
      <c r="BL30" s="593"/>
      <c r="BM30" s="593"/>
    </row>
    <row r="31" spans="1:65" s="639" customFormat="1" ht="24" customHeight="1">
      <c r="A31" s="968" t="s">
        <v>415</v>
      </c>
      <c r="B31" s="969" t="s">
        <v>47</v>
      </c>
      <c r="C31" s="970" t="s">
        <v>416</v>
      </c>
      <c r="D31" s="1053">
        <v>13978518.910000008</v>
      </c>
      <c r="E31" s="1054">
        <v>0</v>
      </c>
      <c r="F31" s="1054">
        <v>0</v>
      </c>
      <c r="G31" s="1057">
        <v>0</v>
      </c>
      <c r="H31" s="1056">
        <v>0</v>
      </c>
      <c r="I31" s="593"/>
      <c r="J31" s="593"/>
      <c r="K31" s="593"/>
      <c r="L31" s="593"/>
      <c r="M31" s="593"/>
      <c r="N31" s="593"/>
      <c r="O31" s="593"/>
      <c r="P31" s="593"/>
      <c r="Q31" s="593"/>
      <c r="R31" s="593"/>
      <c r="S31" s="593"/>
      <c r="T31" s="593"/>
      <c r="U31" s="593"/>
      <c r="V31" s="593"/>
      <c r="W31" s="593"/>
      <c r="X31" s="593"/>
      <c r="Y31" s="593"/>
      <c r="Z31" s="593"/>
      <c r="AA31" s="593"/>
      <c r="AB31" s="593"/>
      <c r="AC31" s="593"/>
      <c r="AD31" s="593"/>
      <c r="AE31" s="593"/>
      <c r="AF31" s="593"/>
      <c r="AG31" s="593"/>
      <c r="AH31" s="593"/>
      <c r="AI31" s="593"/>
      <c r="AJ31" s="593"/>
      <c r="AK31" s="593"/>
      <c r="AL31" s="593"/>
      <c r="AM31" s="593"/>
      <c r="AN31" s="593"/>
      <c r="AO31" s="593"/>
      <c r="AP31" s="593"/>
      <c r="AQ31" s="593"/>
      <c r="AR31" s="593"/>
      <c r="AS31" s="593"/>
      <c r="AT31" s="593"/>
      <c r="AU31" s="593"/>
      <c r="AV31" s="593"/>
      <c r="AW31" s="593"/>
      <c r="AX31" s="593"/>
      <c r="AY31" s="593"/>
      <c r="AZ31" s="593"/>
      <c r="BA31" s="593"/>
      <c r="BB31" s="593"/>
      <c r="BC31" s="593"/>
      <c r="BD31" s="593"/>
      <c r="BE31" s="593"/>
      <c r="BF31" s="593"/>
      <c r="BG31" s="593"/>
      <c r="BH31" s="593"/>
      <c r="BI31" s="593"/>
      <c r="BJ31" s="593"/>
      <c r="BK31" s="593"/>
      <c r="BL31" s="593"/>
      <c r="BM31" s="593"/>
    </row>
    <row r="32" spans="1:65" s="638" customFormat="1" ht="24" customHeight="1">
      <c r="A32" s="968" t="s">
        <v>417</v>
      </c>
      <c r="B32" s="969" t="s">
        <v>47</v>
      </c>
      <c r="C32" s="970" t="s">
        <v>418</v>
      </c>
      <c r="D32" s="1053">
        <v>110098.82</v>
      </c>
      <c r="E32" s="1054">
        <v>0</v>
      </c>
      <c r="F32" s="1054">
        <v>0</v>
      </c>
      <c r="G32" s="1057">
        <v>0</v>
      </c>
      <c r="H32" s="1056">
        <v>0</v>
      </c>
      <c r="I32" s="593"/>
      <c r="J32" s="593"/>
      <c r="K32" s="593"/>
      <c r="L32" s="593"/>
      <c r="M32" s="593"/>
      <c r="N32" s="593"/>
      <c r="O32" s="593"/>
      <c r="P32" s="593"/>
      <c r="Q32" s="593"/>
      <c r="R32" s="593"/>
      <c r="S32" s="593"/>
      <c r="T32" s="593"/>
      <c r="U32" s="593"/>
      <c r="V32" s="593"/>
      <c r="W32" s="593"/>
      <c r="X32" s="593"/>
      <c r="Y32" s="593"/>
      <c r="Z32" s="593"/>
      <c r="AA32" s="593"/>
      <c r="AB32" s="593"/>
      <c r="AC32" s="593"/>
      <c r="AD32" s="593"/>
      <c r="AE32" s="593"/>
      <c r="AF32" s="593"/>
      <c r="AG32" s="593"/>
      <c r="AH32" s="593"/>
      <c r="AI32" s="593"/>
      <c r="AJ32" s="593"/>
      <c r="AK32" s="593"/>
      <c r="AL32" s="593"/>
      <c r="AM32" s="593"/>
      <c r="AN32" s="593"/>
      <c r="AO32" s="593"/>
      <c r="AP32" s="593"/>
      <c r="AQ32" s="593"/>
      <c r="AR32" s="593"/>
      <c r="AS32" s="593"/>
      <c r="AT32" s="593"/>
      <c r="AU32" s="593"/>
      <c r="AV32" s="593"/>
      <c r="AW32" s="593"/>
      <c r="AX32" s="593"/>
      <c r="AY32" s="593"/>
      <c r="AZ32" s="593"/>
      <c r="BA32" s="593"/>
      <c r="BB32" s="593"/>
      <c r="BC32" s="593"/>
      <c r="BD32" s="593"/>
      <c r="BE32" s="593"/>
      <c r="BF32" s="593"/>
      <c r="BG32" s="593"/>
      <c r="BH32" s="593"/>
      <c r="BI32" s="593"/>
      <c r="BJ32" s="593"/>
      <c r="BK32" s="593"/>
      <c r="BL32" s="593"/>
      <c r="BM32" s="593"/>
    </row>
    <row r="33" spans="1:8" s="638" customFormat="1" ht="24" customHeight="1">
      <c r="A33" s="968" t="s">
        <v>419</v>
      </c>
      <c r="B33" s="969" t="s">
        <v>47</v>
      </c>
      <c r="C33" s="970" t="s">
        <v>606</v>
      </c>
      <c r="D33" s="1053">
        <v>253912.46000000002</v>
      </c>
      <c r="E33" s="1054">
        <v>221.4</v>
      </c>
      <c r="F33" s="1054">
        <v>0</v>
      </c>
      <c r="G33" s="1057">
        <v>221.4</v>
      </c>
      <c r="H33" s="1056">
        <v>0</v>
      </c>
    </row>
    <row r="34" spans="1:8" s="633" customFormat="1" ht="24" customHeight="1">
      <c r="A34" s="968" t="s">
        <v>422</v>
      </c>
      <c r="B34" s="969" t="s">
        <v>47</v>
      </c>
      <c r="C34" s="970" t="s">
        <v>607</v>
      </c>
      <c r="D34" s="1053">
        <v>530737.5</v>
      </c>
      <c r="E34" s="1054">
        <v>0</v>
      </c>
      <c r="F34" s="1054">
        <v>0</v>
      </c>
      <c r="G34" s="1057">
        <v>0</v>
      </c>
      <c r="H34" s="1056">
        <v>0</v>
      </c>
    </row>
    <row r="35" spans="1:8" s="633" customFormat="1" ht="24" customHeight="1">
      <c r="A35" s="968" t="s">
        <v>441</v>
      </c>
      <c r="B35" s="969" t="s">
        <v>47</v>
      </c>
      <c r="C35" s="970" t="s">
        <v>180</v>
      </c>
      <c r="D35" s="1053">
        <v>858203.15999999968</v>
      </c>
      <c r="E35" s="1054">
        <v>0</v>
      </c>
      <c r="F35" s="1054">
        <v>0</v>
      </c>
      <c r="G35" s="1057">
        <v>0</v>
      </c>
      <c r="H35" s="1056">
        <v>0</v>
      </c>
    </row>
    <row r="36" spans="1:8" s="633" customFormat="1" ht="24" customHeight="1">
      <c r="A36" s="968" t="s">
        <v>425</v>
      </c>
      <c r="B36" s="969" t="s">
        <v>47</v>
      </c>
      <c r="C36" s="970" t="s">
        <v>608</v>
      </c>
      <c r="D36" s="1053">
        <v>2892114.1299999994</v>
      </c>
      <c r="E36" s="1054">
        <v>0</v>
      </c>
      <c r="F36" s="1054">
        <v>0</v>
      </c>
      <c r="G36" s="1057">
        <v>0</v>
      </c>
      <c r="H36" s="1056">
        <v>0</v>
      </c>
    </row>
    <row r="37" spans="1:8" s="633" customFormat="1" ht="24" customHeight="1">
      <c r="A37" s="968" t="s">
        <v>428</v>
      </c>
      <c r="B37" s="640" t="s">
        <v>47</v>
      </c>
      <c r="C37" s="970" t="s">
        <v>609</v>
      </c>
      <c r="D37" s="1053">
        <v>1084055.5800000003</v>
      </c>
      <c r="E37" s="1054">
        <v>0</v>
      </c>
      <c r="F37" s="1054">
        <v>0</v>
      </c>
      <c r="G37" s="1057">
        <v>0</v>
      </c>
      <c r="H37" s="1056">
        <v>0</v>
      </c>
    </row>
    <row r="38" spans="1:8" s="633" customFormat="1" ht="36.75" customHeight="1">
      <c r="A38" s="641" t="s">
        <v>431</v>
      </c>
      <c r="B38" s="642" t="s">
        <v>47</v>
      </c>
      <c r="C38" s="975" t="s">
        <v>610</v>
      </c>
      <c r="D38" s="1053">
        <v>0</v>
      </c>
      <c r="E38" s="1054">
        <v>0</v>
      </c>
      <c r="F38" s="1054">
        <v>0</v>
      </c>
      <c r="G38" s="1059">
        <v>0</v>
      </c>
      <c r="H38" s="1056">
        <v>0</v>
      </c>
    </row>
    <row r="39" spans="1:8" s="633" customFormat="1" ht="19.5" customHeight="1">
      <c r="A39" s="643" t="s">
        <v>4</v>
      </c>
      <c r="B39" s="644"/>
      <c r="C39" s="643"/>
      <c r="D39" s="645" t="s">
        <v>4</v>
      </c>
      <c r="E39" s="645" t="s">
        <v>4</v>
      </c>
      <c r="F39" s="645" t="s">
        <v>4</v>
      </c>
      <c r="G39" s="646" t="s">
        <v>4</v>
      </c>
      <c r="H39" s="645" t="s">
        <v>4</v>
      </c>
    </row>
    <row r="40" spans="1:8" s="633" customFormat="1" ht="16.5" customHeight="1">
      <c r="A40" s="647"/>
      <c r="B40" s="640"/>
      <c r="C40" s="648"/>
      <c r="D40" s="649"/>
      <c r="E40" s="650"/>
      <c r="F40" s="650"/>
      <c r="G40" s="651"/>
      <c r="H40" s="652"/>
    </row>
    <row r="41" spans="1:8" s="633" customFormat="1" ht="18.75" customHeight="1"/>
    <row r="42" spans="1:8" ht="16.5" customHeight="1">
      <c r="A42" s="653" t="s">
        <v>4</v>
      </c>
      <c r="B42" s="654"/>
      <c r="C42" s="653"/>
      <c r="D42" s="593" t="s">
        <v>4</v>
      </c>
    </row>
    <row r="43" spans="1:8" ht="22.5" hidden="1" customHeight="1">
      <c r="B43" s="1650" t="s">
        <v>624</v>
      </c>
      <c r="C43" s="1650"/>
      <c r="D43" s="593">
        <v>0</v>
      </c>
    </row>
    <row r="44" spans="1:8">
      <c r="D44" s="593" t="s">
        <v>4</v>
      </c>
    </row>
    <row r="45" spans="1:8">
      <c r="D45" s="593" t="s">
        <v>4</v>
      </c>
    </row>
    <row r="46" spans="1:8">
      <c r="D46" s="593" t="s">
        <v>4</v>
      </c>
    </row>
    <row r="47" spans="1:8">
      <c r="D47" s="593" t="s">
        <v>4</v>
      </c>
    </row>
    <row r="48" spans="1:8">
      <c r="D48" s="593" t="s">
        <v>4</v>
      </c>
    </row>
    <row r="49" spans="4:4">
      <c r="D49" s="655" t="s">
        <v>4</v>
      </c>
    </row>
    <row r="50" spans="4:4">
      <c r="D50" s="593" t="s">
        <v>4</v>
      </c>
    </row>
    <row r="51" spans="4:4">
      <c r="D51" s="593" t="s">
        <v>4</v>
      </c>
    </row>
    <row r="52" spans="4:4">
      <c r="D52" s="593" t="s">
        <v>4</v>
      </c>
    </row>
    <row r="53" spans="4:4">
      <c r="D53" s="593" t="s">
        <v>4</v>
      </c>
    </row>
    <row r="54" spans="4:4">
      <c r="D54" s="593" t="s">
        <v>4</v>
      </c>
    </row>
    <row r="55" spans="4:4">
      <c r="D55" s="593" t="s">
        <v>4</v>
      </c>
    </row>
    <row r="56" spans="4:4">
      <c r="D56" s="593" t="s">
        <v>4</v>
      </c>
    </row>
    <row r="57" spans="4:4">
      <c r="D57" s="656" t="s">
        <v>4</v>
      </c>
    </row>
    <row r="58" spans="4:4">
      <c r="D58" s="656" t="s">
        <v>4</v>
      </c>
    </row>
    <row r="59" spans="4:4">
      <c r="D59" s="656" t="s">
        <v>4</v>
      </c>
    </row>
    <row r="60" spans="4:4">
      <c r="D60" s="656" t="s">
        <v>4</v>
      </c>
    </row>
    <row r="61" spans="4:4">
      <c r="D61" s="656" t="s">
        <v>4</v>
      </c>
    </row>
    <row r="62" spans="4:4">
      <c r="D62" s="656" t="s">
        <v>4</v>
      </c>
    </row>
    <row r="63" spans="4:4">
      <c r="D63" s="656" t="s">
        <v>4</v>
      </c>
    </row>
    <row r="64" spans="4:4">
      <c r="D64" s="656" t="s">
        <v>4</v>
      </c>
    </row>
    <row r="65" spans="4:4">
      <c r="D65" s="656" t="s">
        <v>4</v>
      </c>
    </row>
    <row r="66" spans="4:4">
      <c r="D66" s="656" t="s">
        <v>4</v>
      </c>
    </row>
    <row r="67" spans="4:4">
      <c r="D67" s="656" t="s">
        <v>4</v>
      </c>
    </row>
    <row r="68" spans="4:4">
      <c r="D68" s="656" t="s">
        <v>4</v>
      </c>
    </row>
    <row r="69" spans="4:4">
      <c r="D69" s="656" t="s">
        <v>4</v>
      </c>
    </row>
    <row r="70" spans="4:4">
      <c r="D70" s="656" t="s">
        <v>4</v>
      </c>
    </row>
    <row r="71" spans="4:4">
      <c r="D71" s="656" t="s">
        <v>4</v>
      </c>
    </row>
    <row r="72" spans="4:4">
      <c r="D72" s="656" t="s">
        <v>4</v>
      </c>
    </row>
    <row r="73" spans="4:4">
      <c r="D73" s="656" t="s">
        <v>4</v>
      </c>
    </row>
    <row r="74" spans="4:4">
      <c r="D74" s="656" t="s">
        <v>4</v>
      </c>
    </row>
    <row r="75" spans="4:4">
      <c r="D75" s="656" t="s">
        <v>4</v>
      </c>
    </row>
    <row r="76" spans="4:4">
      <c r="D76" s="656" t="s">
        <v>4</v>
      </c>
    </row>
    <row r="77" spans="4:4">
      <c r="D77" s="656" t="s">
        <v>4</v>
      </c>
    </row>
    <row r="78" spans="4:4">
      <c r="D78" s="656" t="s">
        <v>4</v>
      </c>
    </row>
    <row r="79" spans="4:4">
      <c r="D79" s="656" t="s">
        <v>4</v>
      </c>
    </row>
    <row r="80" spans="4:4">
      <c r="D80" s="656" t="s">
        <v>4</v>
      </c>
    </row>
    <row r="81" spans="4:4">
      <c r="D81" s="656" t="s">
        <v>4</v>
      </c>
    </row>
    <row r="82" spans="4:4">
      <c r="D82" s="656" t="s">
        <v>4</v>
      </c>
    </row>
    <row r="83" spans="4:4">
      <c r="D83" s="656" t="s">
        <v>4</v>
      </c>
    </row>
    <row r="84" spans="4:4">
      <c r="D84" s="656" t="s">
        <v>4</v>
      </c>
    </row>
    <row r="85" spans="4:4">
      <c r="D85" s="656" t="s">
        <v>4</v>
      </c>
    </row>
    <row r="86" spans="4:4">
      <c r="D86" s="656" t="s">
        <v>4</v>
      </c>
    </row>
    <row r="87" spans="4:4">
      <c r="D87" s="656" t="s">
        <v>4</v>
      </c>
    </row>
    <row r="88" spans="4:4">
      <c r="D88" s="656" t="s">
        <v>4</v>
      </c>
    </row>
    <row r="89" spans="4:4">
      <c r="D89" s="656" t="s">
        <v>4</v>
      </c>
    </row>
    <row r="90" spans="4:4">
      <c r="D90" s="656" t="s">
        <v>4</v>
      </c>
    </row>
    <row r="91" spans="4:4">
      <c r="D91" s="656" t="s">
        <v>4</v>
      </c>
    </row>
    <row r="92" spans="4:4">
      <c r="D92" s="656" t="s">
        <v>4</v>
      </c>
    </row>
    <row r="93" spans="4:4">
      <c r="D93" s="656" t="s">
        <v>4</v>
      </c>
    </row>
    <row r="94" spans="4:4">
      <c r="D94" s="656" t="s">
        <v>4</v>
      </c>
    </row>
    <row r="95" spans="4:4">
      <c r="D95" s="656" t="s">
        <v>4</v>
      </c>
    </row>
    <row r="96" spans="4:4">
      <c r="D96" s="656" t="s">
        <v>4</v>
      </c>
    </row>
    <row r="97" spans="4:4">
      <c r="D97" s="656" t="s">
        <v>4</v>
      </c>
    </row>
    <row r="98" spans="4:4">
      <c r="D98" s="656" t="s">
        <v>4</v>
      </c>
    </row>
    <row r="99" spans="4:4">
      <c r="D99" s="656" t="s">
        <v>4</v>
      </c>
    </row>
    <row r="100" spans="4:4">
      <c r="D100" s="656" t="s">
        <v>4</v>
      </c>
    </row>
    <row r="101" spans="4:4">
      <c r="D101" s="656" t="s">
        <v>4</v>
      </c>
    </row>
    <row r="102" spans="4:4">
      <c r="D102" s="656" t="s">
        <v>4</v>
      </c>
    </row>
    <row r="103" spans="4:4">
      <c r="D103" s="656" t="s">
        <v>4</v>
      </c>
    </row>
    <row r="104" spans="4:4">
      <c r="D104" s="656" t="s">
        <v>4</v>
      </c>
    </row>
    <row r="105" spans="4:4">
      <c r="D105" s="656" t="s">
        <v>4</v>
      </c>
    </row>
    <row r="106" spans="4:4">
      <c r="D106" s="656" t="s">
        <v>4</v>
      </c>
    </row>
    <row r="107" spans="4:4">
      <c r="D107" s="656" t="s">
        <v>4</v>
      </c>
    </row>
    <row r="108" spans="4:4">
      <c r="D108" s="656" t="s">
        <v>4</v>
      </c>
    </row>
    <row r="109" spans="4:4">
      <c r="D109" s="656" t="s">
        <v>4</v>
      </c>
    </row>
    <row r="110" spans="4:4">
      <c r="D110" s="656" t="s">
        <v>4</v>
      </c>
    </row>
    <row r="111" spans="4:4">
      <c r="D111" s="656" t="s">
        <v>4</v>
      </c>
    </row>
    <row r="112" spans="4:4">
      <c r="D112" s="656" t="s">
        <v>4</v>
      </c>
    </row>
    <row r="113" spans="4:4">
      <c r="D113" s="656" t="s">
        <v>4</v>
      </c>
    </row>
    <row r="114" spans="4:4">
      <c r="D114" s="656" t="s">
        <v>4</v>
      </c>
    </row>
    <row r="115" spans="4:4">
      <c r="D115" s="656" t="s">
        <v>4</v>
      </c>
    </row>
    <row r="116" spans="4:4">
      <c r="D116" s="656" t="s">
        <v>4</v>
      </c>
    </row>
    <row r="117" spans="4:4">
      <c r="D117" s="656" t="s">
        <v>4</v>
      </c>
    </row>
    <row r="118" spans="4:4">
      <c r="D118" s="656" t="s">
        <v>4</v>
      </c>
    </row>
    <row r="119" spans="4:4">
      <c r="D119" s="656" t="s">
        <v>4</v>
      </c>
    </row>
    <row r="120" spans="4:4">
      <c r="D120" s="656" t="s">
        <v>4</v>
      </c>
    </row>
    <row r="121" spans="4:4">
      <c r="D121" s="656" t="s">
        <v>4</v>
      </c>
    </row>
    <row r="122" spans="4:4">
      <c r="D122" s="656" t="s">
        <v>4</v>
      </c>
    </row>
    <row r="123" spans="4:4">
      <c r="D123" s="656" t="s">
        <v>4</v>
      </c>
    </row>
    <row r="124" spans="4:4">
      <c r="D124" s="656" t="s">
        <v>4</v>
      </c>
    </row>
    <row r="125" spans="4:4">
      <c r="D125" s="656" t="s">
        <v>4</v>
      </c>
    </row>
    <row r="126" spans="4:4">
      <c r="D126" s="656" t="s">
        <v>4</v>
      </c>
    </row>
    <row r="127" spans="4:4">
      <c r="D127" s="656" t="s">
        <v>4</v>
      </c>
    </row>
    <row r="128" spans="4:4">
      <c r="D128" s="656" t="s">
        <v>4</v>
      </c>
    </row>
    <row r="129" spans="4:4">
      <c r="D129" s="656" t="s">
        <v>4</v>
      </c>
    </row>
    <row r="130" spans="4:4">
      <c r="D130" s="656" t="s">
        <v>4</v>
      </c>
    </row>
    <row r="131" spans="4:4">
      <c r="D131" s="656" t="s">
        <v>4</v>
      </c>
    </row>
    <row r="132" spans="4:4">
      <c r="D132" s="656" t="s">
        <v>4</v>
      </c>
    </row>
    <row r="133" spans="4:4">
      <c r="D133" s="656" t="s">
        <v>4</v>
      </c>
    </row>
    <row r="134" spans="4:4">
      <c r="D134" s="656" t="s">
        <v>4</v>
      </c>
    </row>
    <row r="135" spans="4:4">
      <c r="D135" s="656" t="s">
        <v>4</v>
      </c>
    </row>
    <row r="136" spans="4:4">
      <c r="D136" s="656" t="s">
        <v>4</v>
      </c>
    </row>
    <row r="137" spans="4:4">
      <c r="D137" s="656" t="s">
        <v>4</v>
      </c>
    </row>
    <row r="138" spans="4:4">
      <c r="D138" s="656" t="s">
        <v>4</v>
      </c>
    </row>
    <row r="139" spans="4:4">
      <c r="D139" s="656" t="s">
        <v>4</v>
      </c>
    </row>
    <row r="140" spans="4:4">
      <c r="D140" s="656" t="s">
        <v>4</v>
      </c>
    </row>
    <row r="141" spans="4:4">
      <c r="D141" s="656" t="s">
        <v>4</v>
      </c>
    </row>
    <row r="142" spans="4:4">
      <c r="D142" s="656" t="s">
        <v>4</v>
      </c>
    </row>
    <row r="143" spans="4:4">
      <c r="D143" s="656" t="s">
        <v>4</v>
      </c>
    </row>
    <row r="144" spans="4:4">
      <c r="D144" s="656" t="s">
        <v>4</v>
      </c>
    </row>
    <row r="145" spans="4:4">
      <c r="D145" s="656" t="s">
        <v>4</v>
      </c>
    </row>
    <row r="146" spans="4:4">
      <c r="D146" s="656" t="s">
        <v>4</v>
      </c>
    </row>
    <row r="147" spans="4:4">
      <c r="D147" s="656" t="s">
        <v>4</v>
      </c>
    </row>
    <row r="148" spans="4:4">
      <c r="D148" s="656" t="s">
        <v>4</v>
      </c>
    </row>
    <row r="149" spans="4:4">
      <c r="D149" s="656" t="s">
        <v>4</v>
      </c>
    </row>
    <row r="150" spans="4:4">
      <c r="D150" s="656" t="s">
        <v>4</v>
      </c>
    </row>
    <row r="151" spans="4:4">
      <c r="D151" s="656" t="s">
        <v>4</v>
      </c>
    </row>
    <row r="152" spans="4:4">
      <c r="D152" s="656" t="s">
        <v>4</v>
      </c>
    </row>
    <row r="153" spans="4:4">
      <c r="D153" s="656" t="s">
        <v>4</v>
      </c>
    </row>
    <row r="154" spans="4:4">
      <c r="D154" s="656" t="s">
        <v>4</v>
      </c>
    </row>
    <row r="155" spans="4:4">
      <c r="D155" s="656" t="s">
        <v>4</v>
      </c>
    </row>
    <row r="156" spans="4:4">
      <c r="D156" s="656" t="s">
        <v>4</v>
      </c>
    </row>
    <row r="157" spans="4:4">
      <c r="D157" s="656" t="s">
        <v>4</v>
      </c>
    </row>
    <row r="158" spans="4:4">
      <c r="D158" s="656" t="s">
        <v>4</v>
      </c>
    </row>
    <row r="159" spans="4:4">
      <c r="D159" s="656" t="s">
        <v>4</v>
      </c>
    </row>
    <row r="160" spans="4:4">
      <c r="D160" s="656" t="s">
        <v>4</v>
      </c>
    </row>
    <row r="161" spans="4:4">
      <c r="D161" s="656" t="s">
        <v>4</v>
      </c>
    </row>
    <row r="162" spans="4:4">
      <c r="D162" s="656" t="s">
        <v>4</v>
      </c>
    </row>
    <row r="163" spans="4:4">
      <c r="D163" s="656" t="s">
        <v>4</v>
      </c>
    </row>
    <row r="164" spans="4:4">
      <c r="D164" s="656" t="s">
        <v>4</v>
      </c>
    </row>
    <row r="165" spans="4:4">
      <c r="D165" s="656" t="s">
        <v>4</v>
      </c>
    </row>
    <row r="166" spans="4:4">
      <c r="D166" s="656" t="s">
        <v>4</v>
      </c>
    </row>
    <row r="167" spans="4:4">
      <c r="D167" s="656" t="s">
        <v>4</v>
      </c>
    </row>
    <row r="168" spans="4:4">
      <c r="D168" s="656" t="s">
        <v>4</v>
      </c>
    </row>
    <row r="169" spans="4:4">
      <c r="D169" s="656" t="s">
        <v>4</v>
      </c>
    </row>
    <row r="170" spans="4:4">
      <c r="D170" s="656" t="s">
        <v>4</v>
      </c>
    </row>
    <row r="171" spans="4:4">
      <c r="D171" s="656" t="s">
        <v>4</v>
      </c>
    </row>
    <row r="172" spans="4:4">
      <c r="D172" s="656" t="s">
        <v>4</v>
      </c>
    </row>
    <row r="173" spans="4:4">
      <c r="D173" s="656" t="s">
        <v>4</v>
      </c>
    </row>
    <row r="174" spans="4:4">
      <c r="D174" s="656" t="s">
        <v>4</v>
      </c>
    </row>
    <row r="175" spans="4:4">
      <c r="D175" s="656" t="s">
        <v>4</v>
      </c>
    </row>
    <row r="176" spans="4:4">
      <c r="D176" s="656" t="s">
        <v>4</v>
      </c>
    </row>
    <row r="177" spans="4:4">
      <c r="D177" s="656" t="s">
        <v>4</v>
      </c>
    </row>
    <row r="178" spans="4:4">
      <c r="D178" s="656" t="s">
        <v>4</v>
      </c>
    </row>
    <row r="179" spans="4:4">
      <c r="D179" s="656" t="s">
        <v>4</v>
      </c>
    </row>
    <row r="180" spans="4:4">
      <c r="D180" s="656" t="s">
        <v>4</v>
      </c>
    </row>
    <row r="181" spans="4:4">
      <c r="D181" s="656" t="s">
        <v>4</v>
      </c>
    </row>
    <row r="182" spans="4:4">
      <c r="D182" s="656" t="s">
        <v>4</v>
      </c>
    </row>
    <row r="183" spans="4:4">
      <c r="D183" s="656" t="s">
        <v>4</v>
      </c>
    </row>
    <row r="184" spans="4:4">
      <c r="D184" s="656" t="s">
        <v>4</v>
      </c>
    </row>
    <row r="185" spans="4:4">
      <c r="D185" s="656" t="s">
        <v>4</v>
      </c>
    </row>
    <row r="186" spans="4:4">
      <c r="D186" s="656" t="s">
        <v>4</v>
      </c>
    </row>
    <row r="187" spans="4:4">
      <c r="D187" s="656" t="s">
        <v>4</v>
      </c>
    </row>
    <row r="188" spans="4:4">
      <c r="D188" s="656" t="s">
        <v>4</v>
      </c>
    </row>
    <row r="189" spans="4:4">
      <c r="D189" s="656" t="s">
        <v>4</v>
      </c>
    </row>
    <row r="190" spans="4:4">
      <c r="D190" s="656" t="s">
        <v>4</v>
      </c>
    </row>
    <row r="191" spans="4:4">
      <c r="D191" s="656" t="s">
        <v>4</v>
      </c>
    </row>
    <row r="192" spans="4:4">
      <c r="D192" s="656" t="s">
        <v>4</v>
      </c>
    </row>
    <row r="193" spans="4:4">
      <c r="D193" s="656" t="s">
        <v>4</v>
      </c>
    </row>
    <row r="194" spans="4:4">
      <c r="D194" s="656" t="s">
        <v>4</v>
      </c>
    </row>
    <row r="195" spans="4:4">
      <c r="D195" s="656" t="s">
        <v>4</v>
      </c>
    </row>
    <row r="196" spans="4:4">
      <c r="D196" s="656" t="s">
        <v>4</v>
      </c>
    </row>
    <row r="197" spans="4:4">
      <c r="D197" s="656" t="s">
        <v>4</v>
      </c>
    </row>
    <row r="198" spans="4:4">
      <c r="D198" s="656" t="s">
        <v>4</v>
      </c>
    </row>
    <row r="199" spans="4:4">
      <c r="D199" s="656" t="s">
        <v>4</v>
      </c>
    </row>
    <row r="200" spans="4:4">
      <c r="D200" s="656" t="s">
        <v>4</v>
      </c>
    </row>
    <row r="201" spans="4:4">
      <c r="D201" s="656" t="s">
        <v>4</v>
      </c>
    </row>
    <row r="202" spans="4:4">
      <c r="D202" s="656" t="s">
        <v>4</v>
      </c>
    </row>
    <row r="203" spans="4:4">
      <c r="D203" s="656" t="s">
        <v>4</v>
      </c>
    </row>
    <row r="204" spans="4:4">
      <c r="D204" s="656" t="s">
        <v>4</v>
      </c>
    </row>
    <row r="205" spans="4:4">
      <c r="D205" s="656" t="s">
        <v>4</v>
      </c>
    </row>
    <row r="206" spans="4:4">
      <c r="D206" s="656" t="s">
        <v>4</v>
      </c>
    </row>
    <row r="207" spans="4:4">
      <c r="D207" s="656" t="s">
        <v>4</v>
      </c>
    </row>
    <row r="208" spans="4:4">
      <c r="D208" s="656" t="s">
        <v>4</v>
      </c>
    </row>
    <row r="209" spans="4:4">
      <c r="D209" s="656" t="s">
        <v>4</v>
      </c>
    </row>
    <row r="210" spans="4:4">
      <c r="D210" s="656" t="s">
        <v>4</v>
      </c>
    </row>
    <row r="211" spans="4:4">
      <c r="D211" s="656" t="s">
        <v>4</v>
      </c>
    </row>
    <row r="212" spans="4:4">
      <c r="D212" s="656" t="s">
        <v>4</v>
      </c>
    </row>
    <row r="213" spans="4:4">
      <c r="D213" s="656" t="s">
        <v>4</v>
      </c>
    </row>
    <row r="214" spans="4:4">
      <c r="D214" s="656" t="s">
        <v>4</v>
      </c>
    </row>
    <row r="215" spans="4:4">
      <c r="D215" s="656" t="s">
        <v>4</v>
      </c>
    </row>
    <row r="216" spans="4:4">
      <c r="D216" s="656" t="s">
        <v>4</v>
      </c>
    </row>
    <row r="217" spans="4:4">
      <c r="D217" s="656" t="s">
        <v>4</v>
      </c>
    </row>
    <row r="218" spans="4:4">
      <c r="D218" s="656" t="s">
        <v>4</v>
      </c>
    </row>
    <row r="219" spans="4:4">
      <c r="D219" s="656" t="s">
        <v>4</v>
      </c>
    </row>
    <row r="220" spans="4:4">
      <c r="D220" s="656" t="s">
        <v>4</v>
      </c>
    </row>
    <row r="221" spans="4:4">
      <c r="D221" s="656" t="s">
        <v>4</v>
      </c>
    </row>
    <row r="222" spans="4:4">
      <c r="D222" s="656" t="s">
        <v>4</v>
      </c>
    </row>
    <row r="223" spans="4:4">
      <c r="D223" s="656" t="s">
        <v>4</v>
      </c>
    </row>
    <row r="224" spans="4:4">
      <c r="D224" s="656" t="s">
        <v>4</v>
      </c>
    </row>
    <row r="225" spans="4:4">
      <c r="D225" s="656" t="s">
        <v>4</v>
      </c>
    </row>
    <row r="226" spans="4:4">
      <c r="D226" s="656" t="s">
        <v>4</v>
      </c>
    </row>
    <row r="227" spans="4:4">
      <c r="D227" s="656" t="s">
        <v>4</v>
      </c>
    </row>
    <row r="228" spans="4:4">
      <c r="D228" s="656" t="s">
        <v>4</v>
      </c>
    </row>
    <row r="229" spans="4:4">
      <c r="D229" s="656" t="s">
        <v>4</v>
      </c>
    </row>
    <row r="230" spans="4:4">
      <c r="D230" s="656" t="s">
        <v>4</v>
      </c>
    </row>
    <row r="231" spans="4:4">
      <c r="D231" s="656" t="s">
        <v>4</v>
      </c>
    </row>
    <row r="232" spans="4:4">
      <c r="D232" s="656" t="s">
        <v>4</v>
      </c>
    </row>
    <row r="233" spans="4:4">
      <c r="D233" s="656" t="s">
        <v>4</v>
      </c>
    </row>
    <row r="234" spans="4:4">
      <c r="D234" s="656" t="s">
        <v>4</v>
      </c>
    </row>
    <row r="235" spans="4:4">
      <c r="D235" s="656" t="s">
        <v>4</v>
      </c>
    </row>
    <row r="236" spans="4:4">
      <c r="D236" s="656" t="s">
        <v>4</v>
      </c>
    </row>
    <row r="237" spans="4:4">
      <c r="D237" s="656" t="s">
        <v>4</v>
      </c>
    </row>
    <row r="238" spans="4:4">
      <c r="D238" s="656" t="s">
        <v>4</v>
      </c>
    </row>
    <row r="239" spans="4:4">
      <c r="D239" s="656" t="s">
        <v>4</v>
      </c>
    </row>
    <row r="240" spans="4:4">
      <c r="D240" s="656" t="s">
        <v>4</v>
      </c>
    </row>
    <row r="241" spans="4:4">
      <c r="D241" s="656" t="s">
        <v>4</v>
      </c>
    </row>
    <row r="242" spans="4:4">
      <c r="D242" s="656" t="s">
        <v>4</v>
      </c>
    </row>
    <row r="243" spans="4:4">
      <c r="D243" s="656" t="s">
        <v>4</v>
      </c>
    </row>
    <row r="244" spans="4:4">
      <c r="D244" s="656" t="s">
        <v>4</v>
      </c>
    </row>
    <row r="245" spans="4:4">
      <c r="D245" s="656" t="s">
        <v>4</v>
      </c>
    </row>
    <row r="246" spans="4:4">
      <c r="D246" s="656" t="s">
        <v>4</v>
      </c>
    </row>
    <row r="247" spans="4:4">
      <c r="D247" s="656" t="s">
        <v>4</v>
      </c>
    </row>
    <row r="248" spans="4:4">
      <c r="D248" s="656" t="s">
        <v>4</v>
      </c>
    </row>
    <row r="249" spans="4:4">
      <c r="D249" s="656" t="s">
        <v>4</v>
      </c>
    </row>
    <row r="250" spans="4:4">
      <c r="D250" s="656" t="s">
        <v>4</v>
      </c>
    </row>
    <row r="251" spans="4:4">
      <c r="D251" s="656" t="s">
        <v>4</v>
      </c>
    </row>
    <row r="252" spans="4:4">
      <c r="D252" s="656" t="s">
        <v>4</v>
      </c>
    </row>
    <row r="253" spans="4:4">
      <c r="D253" s="656" t="s">
        <v>4</v>
      </c>
    </row>
    <row r="254" spans="4:4">
      <c r="D254" s="656" t="s">
        <v>4</v>
      </c>
    </row>
    <row r="255" spans="4:4">
      <c r="D255" s="656" t="s">
        <v>4</v>
      </c>
    </row>
    <row r="256" spans="4:4">
      <c r="D256" s="656" t="s">
        <v>4</v>
      </c>
    </row>
    <row r="257" spans="4:4">
      <c r="D257" s="656" t="s">
        <v>4</v>
      </c>
    </row>
    <row r="258" spans="4:4">
      <c r="D258" s="656" t="s">
        <v>4</v>
      </c>
    </row>
    <row r="259" spans="4:4">
      <c r="D259" s="656" t="s">
        <v>4</v>
      </c>
    </row>
    <row r="260" spans="4:4">
      <c r="D260" s="656" t="s">
        <v>4</v>
      </c>
    </row>
    <row r="261" spans="4:4">
      <c r="D261" s="656" t="s">
        <v>4</v>
      </c>
    </row>
    <row r="262" spans="4:4">
      <c r="D262" s="656" t="s">
        <v>4</v>
      </c>
    </row>
    <row r="263" spans="4:4">
      <c r="D263" s="656" t="s">
        <v>4</v>
      </c>
    </row>
    <row r="264" spans="4:4">
      <c r="D264" s="656" t="s">
        <v>4</v>
      </c>
    </row>
    <row r="265" spans="4:4">
      <c r="D265" s="656" t="s">
        <v>4</v>
      </c>
    </row>
    <row r="266" spans="4:4">
      <c r="D266" s="656" t="s">
        <v>4</v>
      </c>
    </row>
    <row r="267" spans="4:4">
      <c r="D267" s="656" t="s">
        <v>4</v>
      </c>
    </row>
    <row r="268" spans="4:4">
      <c r="D268" s="656" t="s">
        <v>4</v>
      </c>
    </row>
    <row r="269" spans="4:4">
      <c r="D269" s="656" t="s">
        <v>4</v>
      </c>
    </row>
    <row r="270" spans="4:4">
      <c r="D270" s="656" t="s">
        <v>4</v>
      </c>
    </row>
    <row r="271" spans="4:4">
      <c r="D271" s="656" t="s">
        <v>4</v>
      </c>
    </row>
    <row r="272" spans="4:4">
      <c r="D272" s="656" t="s">
        <v>4</v>
      </c>
    </row>
    <row r="273" spans="4:4">
      <c r="D273" s="656" t="s">
        <v>4</v>
      </c>
    </row>
    <row r="274" spans="4:4">
      <c r="D274" s="656" t="s">
        <v>4</v>
      </c>
    </row>
    <row r="275" spans="4:4">
      <c r="D275" s="656" t="s">
        <v>4</v>
      </c>
    </row>
    <row r="276" spans="4:4">
      <c r="D276" s="656" t="s">
        <v>4</v>
      </c>
    </row>
    <row r="277" spans="4:4">
      <c r="D277" s="656" t="s">
        <v>4</v>
      </c>
    </row>
    <row r="278" spans="4:4">
      <c r="D278" s="656" t="s">
        <v>4</v>
      </c>
    </row>
    <row r="279" spans="4:4">
      <c r="D279" s="656" t="s">
        <v>4</v>
      </c>
    </row>
    <row r="280" spans="4:4">
      <c r="D280" s="656" t="s">
        <v>4</v>
      </c>
    </row>
    <row r="281" spans="4:4">
      <c r="D281" s="656" t="s">
        <v>4</v>
      </c>
    </row>
    <row r="282" spans="4:4">
      <c r="D282" s="656" t="s">
        <v>4</v>
      </c>
    </row>
    <row r="283" spans="4:4">
      <c r="D283" s="656" t="s">
        <v>4</v>
      </c>
    </row>
    <row r="284" spans="4:4">
      <c r="D284" s="656" t="s">
        <v>4</v>
      </c>
    </row>
    <row r="285" spans="4:4">
      <c r="D285" s="656" t="s">
        <v>4</v>
      </c>
    </row>
    <row r="286" spans="4:4">
      <c r="D286" s="656" t="s">
        <v>4</v>
      </c>
    </row>
    <row r="287" spans="4:4">
      <c r="D287" s="656" t="s">
        <v>4</v>
      </c>
    </row>
    <row r="288" spans="4:4">
      <c r="D288" s="656" t="s">
        <v>4</v>
      </c>
    </row>
    <row r="289" spans="4:4">
      <c r="D289" s="656" t="s">
        <v>4</v>
      </c>
    </row>
    <row r="290" spans="4:4">
      <c r="D290" s="656" t="s">
        <v>4</v>
      </c>
    </row>
    <row r="291" spans="4:4">
      <c r="D291" s="656" t="s">
        <v>4</v>
      </c>
    </row>
    <row r="292" spans="4:4">
      <c r="D292" s="656" t="s">
        <v>4</v>
      </c>
    </row>
    <row r="293" spans="4:4">
      <c r="D293" s="656" t="s">
        <v>4</v>
      </c>
    </row>
    <row r="294" spans="4:4">
      <c r="D294" s="656" t="s">
        <v>4</v>
      </c>
    </row>
    <row r="295" spans="4:4">
      <c r="D295" s="656" t="s">
        <v>4</v>
      </c>
    </row>
    <row r="296" spans="4:4">
      <c r="D296" s="656" t="s">
        <v>4</v>
      </c>
    </row>
    <row r="297" spans="4:4">
      <c r="D297" s="656" t="s">
        <v>4</v>
      </c>
    </row>
    <row r="298" spans="4:4">
      <c r="D298" s="656" t="s">
        <v>4</v>
      </c>
    </row>
    <row r="299" spans="4:4">
      <c r="D299" s="656" t="s">
        <v>4</v>
      </c>
    </row>
    <row r="300" spans="4:4">
      <c r="D300" s="656" t="s">
        <v>4</v>
      </c>
    </row>
    <row r="301" spans="4:4">
      <c r="D301" s="656" t="s">
        <v>4</v>
      </c>
    </row>
    <row r="302" spans="4:4">
      <c r="D302" s="656" t="s">
        <v>4</v>
      </c>
    </row>
    <row r="303" spans="4:4">
      <c r="D303" s="656" t="s">
        <v>4</v>
      </c>
    </row>
    <row r="304" spans="4:4">
      <c r="D304" s="656" t="s">
        <v>4</v>
      </c>
    </row>
    <row r="305" spans="4:4">
      <c r="D305" s="656" t="s">
        <v>4</v>
      </c>
    </row>
    <row r="306" spans="4:4">
      <c r="D306" s="656" t="s">
        <v>4</v>
      </c>
    </row>
    <row r="307" spans="4:4">
      <c r="D307" s="656" t="s">
        <v>4</v>
      </c>
    </row>
    <row r="308" spans="4:4">
      <c r="D308" s="656" t="s">
        <v>4</v>
      </c>
    </row>
    <row r="309" spans="4:4">
      <c r="D309" s="656" t="s">
        <v>4</v>
      </c>
    </row>
    <row r="310" spans="4:4">
      <c r="D310" s="656" t="s">
        <v>4</v>
      </c>
    </row>
    <row r="311" spans="4:4">
      <c r="D311" s="656" t="s">
        <v>4</v>
      </c>
    </row>
    <row r="312" spans="4:4">
      <c r="D312" s="656" t="s">
        <v>4</v>
      </c>
    </row>
    <row r="313" spans="4:4">
      <c r="D313" s="656" t="s">
        <v>4</v>
      </c>
    </row>
    <row r="314" spans="4:4">
      <c r="D314" s="656" t="s">
        <v>4</v>
      </c>
    </row>
    <row r="315" spans="4:4">
      <c r="D315" s="656" t="s">
        <v>4</v>
      </c>
    </row>
    <row r="316" spans="4:4">
      <c r="D316" s="656" t="s">
        <v>4</v>
      </c>
    </row>
    <row r="317" spans="4:4">
      <c r="D317" s="656" t="s">
        <v>4</v>
      </c>
    </row>
    <row r="318" spans="4:4">
      <c r="D318" s="656" t="s">
        <v>4</v>
      </c>
    </row>
    <row r="319" spans="4:4">
      <c r="D319" s="656" t="s">
        <v>4</v>
      </c>
    </row>
    <row r="320" spans="4:4">
      <c r="D320" s="656" t="s">
        <v>4</v>
      </c>
    </row>
    <row r="321" spans="4:4">
      <c r="D321" s="656" t="s">
        <v>4</v>
      </c>
    </row>
    <row r="322" spans="4:4">
      <c r="D322" s="656" t="s">
        <v>4</v>
      </c>
    </row>
    <row r="323" spans="4:4">
      <c r="D323" s="656" t="s">
        <v>4</v>
      </c>
    </row>
    <row r="324" spans="4:4">
      <c r="D324" s="656" t="s">
        <v>4</v>
      </c>
    </row>
    <row r="325" spans="4:4">
      <c r="D325" s="656" t="s">
        <v>4</v>
      </c>
    </row>
    <row r="326" spans="4:4">
      <c r="D326" s="656" t="s">
        <v>4</v>
      </c>
    </row>
    <row r="327" spans="4:4">
      <c r="D327" s="656" t="s">
        <v>4</v>
      </c>
    </row>
    <row r="328" spans="4:4">
      <c r="D328" s="656" t="s">
        <v>4</v>
      </c>
    </row>
    <row r="329" spans="4:4">
      <c r="D329" s="656" t="s">
        <v>4</v>
      </c>
    </row>
    <row r="330" spans="4:4">
      <c r="D330" s="656" t="s">
        <v>4</v>
      </c>
    </row>
    <row r="331" spans="4:4">
      <c r="D331" s="656" t="s">
        <v>4</v>
      </c>
    </row>
    <row r="332" spans="4:4">
      <c r="D332" s="656" t="s">
        <v>4</v>
      </c>
    </row>
    <row r="333" spans="4:4">
      <c r="D333" s="656" t="s">
        <v>4</v>
      </c>
    </row>
    <row r="334" spans="4:4">
      <c r="D334" s="656" t="s">
        <v>4</v>
      </c>
    </row>
    <row r="335" spans="4:4">
      <c r="D335" s="656" t="s">
        <v>4</v>
      </c>
    </row>
    <row r="336" spans="4:4">
      <c r="D336" s="656" t="s">
        <v>4</v>
      </c>
    </row>
    <row r="337" spans="4:4">
      <c r="D337" s="656" t="s">
        <v>4</v>
      </c>
    </row>
    <row r="338" spans="4:4">
      <c r="D338" s="656" t="s">
        <v>4</v>
      </c>
    </row>
    <row r="339" spans="4:4">
      <c r="D339" s="656" t="s">
        <v>4</v>
      </c>
    </row>
    <row r="340" spans="4:4">
      <c r="D340" s="656" t="s">
        <v>4</v>
      </c>
    </row>
    <row r="341" spans="4:4">
      <c r="D341" s="656" t="s">
        <v>4</v>
      </c>
    </row>
    <row r="342" spans="4:4">
      <c r="D342" s="656" t="s">
        <v>4</v>
      </c>
    </row>
    <row r="343" spans="4:4">
      <c r="D343" s="656" t="s">
        <v>4</v>
      </c>
    </row>
    <row r="344" spans="4:4">
      <c r="D344" s="656" t="s">
        <v>4</v>
      </c>
    </row>
    <row r="345" spans="4:4">
      <c r="D345" s="656" t="s">
        <v>4</v>
      </c>
    </row>
    <row r="346" spans="4:4">
      <c r="D346" s="656" t="s">
        <v>4</v>
      </c>
    </row>
    <row r="347" spans="4:4">
      <c r="D347" s="656" t="s">
        <v>4</v>
      </c>
    </row>
    <row r="348" spans="4:4">
      <c r="D348" s="656" t="s">
        <v>4</v>
      </c>
    </row>
    <row r="349" spans="4:4">
      <c r="D349" s="656" t="s">
        <v>4</v>
      </c>
    </row>
    <row r="350" spans="4:4">
      <c r="D350" s="656" t="s">
        <v>4</v>
      </c>
    </row>
    <row r="351" spans="4:4">
      <c r="D351" s="656" t="s">
        <v>4</v>
      </c>
    </row>
    <row r="352" spans="4:4">
      <c r="D352" s="656" t="s">
        <v>4</v>
      </c>
    </row>
    <row r="353" spans="4:4">
      <c r="D353" s="656" t="s">
        <v>4</v>
      </c>
    </row>
    <row r="354" spans="4:4">
      <c r="D354" s="656" t="s">
        <v>4</v>
      </c>
    </row>
    <row r="355" spans="4:4">
      <c r="D355" s="656" t="s">
        <v>4</v>
      </c>
    </row>
    <row r="356" spans="4:4">
      <c r="D356" s="656" t="s">
        <v>4</v>
      </c>
    </row>
    <row r="357" spans="4:4">
      <c r="D357" s="656" t="s">
        <v>4</v>
      </c>
    </row>
    <row r="358" spans="4:4">
      <c r="D358" s="656" t="s">
        <v>4</v>
      </c>
    </row>
    <row r="359" spans="4:4">
      <c r="D359" s="656" t="s">
        <v>4</v>
      </c>
    </row>
    <row r="360" spans="4:4">
      <c r="D360" s="656" t="s">
        <v>4</v>
      </c>
    </row>
    <row r="361" spans="4:4">
      <c r="D361" s="656" t="s">
        <v>4</v>
      </c>
    </row>
    <row r="362" spans="4:4">
      <c r="D362" s="656" t="s">
        <v>4</v>
      </c>
    </row>
    <row r="363" spans="4:4">
      <c r="D363" s="656" t="s">
        <v>4</v>
      </c>
    </row>
    <row r="364" spans="4:4">
      <c r="D364" s="656" t="s">
        <v>4</v>
      </c>
    </row>
    <row r="365" spans="4:4">
      <c r="D365" s="656" t="s">
        <v>4</v>
      </c>
    </row>
    <row r="366" spans="4:4">
      <c r="D366" s="656" t="s">
        <v>4</v>
      </c>
    </row>
    <row r="367" spans="4:4">
      <c r="D367" s="656" t="s">
        <v>4</v>
      </c>
    </row>
    <row r="368" spans="4:4">
      <c r="D368" s="656" t="s">
        <v>4</v>
      </c>
    </row>
    <row r="369" spans="4:4">
      <c r="D369" s="656" t="s">
        <v>4</v>
      </c>
    </row>
    <row r="370" spans="4:4">
      <c r="D370" s="656" t="s">
        <v>4</v>
      </c>
    </row>
    <row r="371" spans="4:4">
      <c r="D371" s="656" t="s">
        <v>4</v>
      </c>
    </row>
    <row r="372" spans="4:4">
      <c r="D372" s="656" t="s">
        <v>4</v>
      </c>
    </row>
    <row r="373" spans="4:4">
      <c r="D373" s="656" t="s">
        <v>4</v>
      </c>
    </row>
    <row r="374" spans="4:4">
      <c r="D374" s="656" t="s">
        <v>4</v>
      </c>
    </row>
    <row r="375" spans="4:4">
      <c r="D375" s="656" t="s">
        <v>4</v>
      </c>
    </row>
    <row r="376" spans="4:4">
      <c r="D376" s="656" t="s">
        <v>4</v>
      </c>
    </row>
    <row r="377" spans="4:4">
      <c r="D377" s="656" t="s">
        <v>4</v>
      </c>
    </row>
    <row r="378" spans="4:4">
      <c r="D378" s="656" t="s">
        <v>4</v>
      </c>
    </row>
    <row r="379" spans="4:4">
      <c r="D379" s="656" t="s">
        <v>4</v>
      </c>
    </row>
    <row r="380" spans="4:4">
      <c r="D380" s="656" t="s">
        <v>4</v>
      </c>
    </row>
    <row r="381" spans="4:4">
      <c r="D381" s="656" t="s">
        <v>4</v>
      </c>
    </row>
    <row r="382" spans="4:4">
      <c r="D382" s="656" t="s">
        <v>4</v>
      </c>
    </row>
    <row r="383" spans="4:4">
      <c r="D383" s="656" t="s">
        <v>4</v>
      </c>
    </row>
    <row r="384" spans="4:4">
      <c r="D384" s="656" t="s">
        <v>4</v>
      </c>
    </row>
    <row r="385" spans="4:4">
      <c r="D385" s="656" t="s">
        <v>4</v>
      </c>
    </row>
    <row r="386" spans="4:4">
      <c r="D386" s="656" t="s">
        <v>4</v>
      </c>
    </row>
    <row r="387" spans="4:4">
      <c r="D387" s="656" t="s">
        <v>4</v>
      </c>
    </row>
    <row r="388" spans="4:4">
      <c r="D388" s="656" t="s">
        <v>4</v>
      </c>
    </row>
    <row r="389" spans="4:4">
      <c r="D389" s="656" t="s">
        <v>4</v>
      </c>
    </row>
    <row r="390" spans="4:4">
      <c r="D390" s="656" t="s">
        <v>4</v>
      </c>
    </row>
    <row r="391" spans="4:4">
      <c r="D391" s="656" t="s">
        <v>4</v>
      </c>
    </row>
    <row r="392" spans="4:4">
      <c r="D392" s="656" t="s">
        <v>4</v>
      </c>
    </row>
    <row r="393" spans="4:4">
      <c r="D393" s="656" t="s">
        <v>4</v>
      </c>
    </row>
    <row r="394" spans="4:4">
      <c r="D394" s="656" t="s">
        <v>4</v>
      </c>
    </row>
    <row r="395" spans="4:4">
      <c r="D395" s="656" t="s">
        <v>4</v>
      </c>
    </row>
    <row r="396" spans="4:4">
      <c r="D396" s="656" t="s">
        <v>4</v>
      </c>
    </row>
    <row r="397" spans="4:4">
      <c r="D397" s="656" t="s">
        <v>4</v>
      </c>
    </row>
    <row r="398" spans="4:4">
      <c r="D398" s="656" t="s">
        <v>4</v>
      </c>
    </row>
    <row r="399" spans="4:4">
      <c r="D399" s="656" t="s">
        <v>4</v>
      </c>
    </row>
    <row r="400" spans="4:4">
      <c r="D400" s="656" t="s">
        <v>4</v>
      </c>
    </row>
    <row r="401" spans="4:4">
      <c r="D401" s="656" t="s">
        <v>4</v>
      </c>
    </row>
    <row r="402" spans="4:4">
      <c r="D402" s="656" t="s">
        <v>4</v>
      </c>
    </row>
    <row r="403" spans="4:4">
      <c r="D403" s="656" t="s">
        <v>4</v>
      </c>
    </row>
    <row r="404" spans="4:4">
      <c r="D404" s="656" t="s">
        <v>4</v>
      </c>
    </row>
    <row r="405" spans="4:4">
      <c r="D405" s="656" t="s">
        <v>4</v>
      </c>
    </row>
    <row r="406" spans="4:4">
      <c r="D406" s="656" t="s">
        <v>4</v>
      </c>
    </row>
    <row r="407" spans="4:4">
      <c r="D407" s="656" t="s">
        <v>4</v>
      </c>
    </row>
    <row r="408" spans="4:4">
      <c r="D408" s="656" t="s">
        <v>4</v>
      </c>
    </row>
    <row r="409" spans="4:4">
      <c r="D409" s="656" t="s">
        <v>4</v>
      </c>
    </row>
    <row r="410" spans="4:4">
      <c r="D410" s="656" t="s">
        <v>4</v>
      </c>
    </row>
    <row r="411" spans="4:4">
      <c r="D411" s="656" t="s">
        <v>4</v>
      </c>
    </row>
    <row r="412" spans="4:4">
      <c r="D412" s="656" t="s">
        <v>4</v>
      </c>
    </row>
    <row r="413" spans="4:4">
      <c r="D413" s="656" t="s">
        <v>4</v>
      </c>
    </row>
    <row r="414" spans="4:4">
      <c r="D414" s="656" t="s">
        <v>4</v>
      </c>
    </row>
    <row r="415" spans="4:4">
      <c r="D415" s="656" t="s">
        <v>4</v>
      </c>
    </row>
    <row r="416" spans="4:4">
      <c r="D416" s="656" t="s">
        <v>4</v>
      </c>
    </row>
    <row r="417" spans="4:4">
      <c r="D417" s="656" t="s">
        <v>4</v>
      </c>
    </row>
    <row r="418" spans="4:4">
      <c r="D418" s="656" t="s">
        <v>4</v>
      </c>
    </row>
    <row r="419" spans="4:4">
      <c r="D419" s="656" t="s">
        <v>4</v>
      </c>
    </row>
    <row r="420" spans="4:4">
      <c r="D420" s="656" t="s">
        <v>4</v>
      </c>
    </row>
    <row r="421" spans="4:4">
      <c r="D421" s="656" t="s">
        <v>4</v>
      </c>
    </row>
    <row r="422" spans="4:4">
      <c r="D422" s="656" t="s">
        <v>4</v>
      </c>
    </row>
    <row r="423" spans="4:4">
      <c r="D423" s="656" t="s">
        <v>4</v>
      </c>
    </row>
    <row r="424" spans="4:4">
      <c r="D424" s="656" t="s">
        <v>4</v>
      </c>
    </row>
    <row r="425" spans="4:4">
      <c r="D425" s="656" t="s">
        <v>4</v>
      </c>
    </row>
    <row r="426" spans="4:4">
      <c r="D426" s="656" t="s">
        <v>4</v>
      </c>
    </row>
    <row r="427" spans="4:4">
      <c r="D427" s="656" t="s">
        <v>4</v>
      </c>
    </row>
    <row r="428" spans="4:4">
      <c r="D428" s="656" t="s">
        <v>4</v>
      </c>
    </row>
    <row r="429" spans="4:4">
      <c r="D429" s="656" t="s">
        <v>4</v>
      </c>
    </row>
    <row r="430" spans="4:4">
      <c r="D430" s="656" t="s">
        <v>4</v>
      </c>
    </row>
    <row r="431" spans="4:4">
      <c r="D431" s="656" t="s">
        <v>4</v>
      </c>
    </row>
    <row r="432" spans="4:4">
      <c r="D432" s="656" t="s">
        <v>4</v>
      </c>
    </row>
    <row r="433" spans="4:4">
      <c r="D433" s="656" t="s">
        <v>4</v>
      </c>
    </row>
    <row r="434" spans="4:4">
      <c r="D434" s="656" t="s">
        <v>4</v>
      </c>
    </row>
    <row r="435" spans="4:4">
      <c r="D435" s="656" t="s">
        <v>4</v>
      </c>
    </row>
    <row r="436" spans="4:4">
      <c r="D436" s="656" t="s">
        <v>4</v>
      </c>
    </row>
    <row r="437" spans="4:4">
      <c r="D437" s="656" t="s">
        <v>4</v>
      </c>
    </row>
    <row r="438" spans="4:4">
      <c r="D438" s="656" t="s">
        <v>4</v>
      </c>
    </row>
    <row r="439" spans="4:4">
      <c r="D439" s="656" t="s">
        <v>4</v>
      </c>
    </row>
    <row r="440" spans="4:4">
      <c r="D440" s="656" t="s">
        <v>4</v>
      </c>
    </row>
    <row r="441" spans="4:4">
      <c r="D441" s="656" t="s">
        <v>4</v>
      </c>
    </row>
    <row r="442" spans="4:4">
      <c r="D442" s="656" t="s">
        <v>4</v>
      </c>
    </row>
    <row r="443" spans="4:4">
      <c r="D443" s="656" t="s">
        <v>4</v>
      </c>
    </row>
    <row r="444" spans="4:4">
      <c r="D444" s="656" t="s">
        <v>4</v>
      </c>
    </row>
    <row r="445" spans="4:4">
      <c r="D445" s="656" t="s">
        <v>4</v>
      </c>
    </row>
    <row r="446" spans="4:4">
      <c r="D446" s="656" t="s">
        <v>4</v>
      </c>
    </row>
    <row r="447" spans="4:4">
      <c r="D447" s="656" t="s">
        <v>4</v>
      </c>
    </row>
    <row r="448" spans="4:4">
      <c r="D448" s="656" t="s">
        <v>4</v>
      </c>
    </row>
    <row r="449" spans="4:4">
      <c r="D449" s="656" t="s">
        <v>4</v>
      </c>
    </row>
    <row r="450" spans="4:4">
      <c r="D450" s="656" t="s">
        <v>4</v>
      </c>
    </row>
    <row r="451" spans="4:4">
      <c r="D451" s="656" t="s">
        <v>4</v>
      </c>
    </row>
    <row r="452" spans="4:4">
      <c r="D452" s="656" t="s">
        <v>4</v>
      </c>
    </row>
    <row r="453" spans="4:4">
      <c r="D453" s="656" t="s">
        <v>4</v>
      </c>
    </row>
    <row r="454" spans="4:4">
      <c r="D454" s="656" t="s">
        <v>4</v>
      </c>
    </row>
    <row r="455" spans="4:4">
      <c r="D455" s="656" t="s">
        <v>4</v>
      </c>
    </row>
    <row r="456" spans="4:4">
      <c r="D456" s="656" t="s">
        <v>4</v>
      </c>
    </row>
    <row r="457" spans="4:4">
      <c r="D457" s="656" t="s">
        <v>4</v>
      </c>
    </row>
    <row r="458" spans="4:4">
      <c r="D458" s="656" t="s">
        <v>4</v>
      </c>
    </row>
    <row r="459" spans="4:4">
      <c r="D459" s="656" t="s">
        <v>4</v>
      </c>
    </row>
    <row r="460" spans="4:4">
      <c r="D460" s="656" t="s">
        <v>4</v>
      </c>
    </row>
    <row r="461" spans="4:4">
      <c r="D461" s="656" t="s">
        <v>4</v>
      </c>
    </row>
    <row r="462" spans="4:4">
      <c r="D462" s="656" t="s">
        <v>4</v>
      </c>
    </row>
    <row r="463" spans="4:4">
      <c r="D463" s="656" t="s">
        <v>4</v>
      </c>
    </row>
    <row r="464" spans="4:4">
      <c r="D464" s="656" t="s">
        <v>4</v>
      </c>
    </row>
    <row r="465" spans="4:4">
      <c r="D465" s="656" t="s">
        <v>4</v>
      </c>
    </row>
    <row r="466" spans="4:4">
      <c r="D466" s="656" t="s">
        <v>4</v>
      </c>
    </row>
    <row r="467" spans="4:4">
      <c r="D467" s="656" t="s">
        <v>4</v>
      </c>
    </row>
    <row r="468" spans="4:4">
      <c r="D468" s="656" t="s">
        <v>4</v>
      </c>
    </row>
    <row r="469" spans="4:4">
      <c r="D469" s="656" t="s">
        <v>4</v>
      </c>
    </row>
    <row r="470" spans="4:4">
      <c r="D470" s="656" t="s">
        <v>4</v>
      </c>
    </row>
    <row r="471" spans="4:4">
      <c r="D471" s="656" t="s">
        <v>4</v>
      </c>
    </row>
    <row r="472" spans="4:4">
      <c r="D472" s="656" t="s">
        <v>4</v>
      </c>
    </row>
    <row r="473" spans="4:4">
      <c r="D473" s="656" t="s">
        <v>4</v>
      </c>
    </row>
    <row r="474" spans="4:4">
      <c r="D474" s="656" t="s">
        <v>4</v>
      </c>
    </row>
    <row r="475" spans="4:4">
      <c r="D475" s="656" t="s">
        <v>4</v>
      </c>
    </row>
    <row r="476" spans="4:4">
      <c r="D476" s="656" t="s">
        <v>4</v>
      </c>
    </row>
    <row r="477" spans="4:4">
      <c r="D477" s="656" t="s">
        <v>4</v>
      </c>
    </row>
    <row r="478" spans="4:4">
      <c r="D478" s="656" t="s">
        <v>4</v>
      </c>
    </row>
    <row r="479" spans="4:4">
      <c r="D479" s="656" t="s">
        <v>4</v>
      </c>
    </row>
    <row r="480" spans="4:4">
      <c r="D480" s="656" t="s">
        <v>4</v>
      </c>
    </row>
    <row r="481" spans="4:4">
      <c r="D481" s="656" t="s">
        <v>4</v>
      </c>
    </row>
    <row r="482" spans="4:4">
      <c r="D482" s="656" t="s">
        <v>4</v>
      </c>
    </row>
    <row r="483" spans="4:4">
      <c r="D483" s="656" t="s">
        <v>4</v>
      </c>
    </row>
    <row r="484" spans="4:4">
      <c r="D484" s="656" t="s">
        <v>4</v>
      </c>
    </row>
    <row r="485" spans="4:4">
      <c r="D485" s="656" t="s">
        <v>4</v>
      </c>
    </row>
    <row r="486" spans="4:4">
      <c r="D486" s="656" t="s">
        <v>4</v>
      </c>
    </row>
    <row r="487" spans="4:4">
      <c r="D487" s="656" t="s">
        <v>4</v>
      </c>
    </row>
    <row r="488" spans="4:4">
      <c r="D488" s="656" t="s">
        <v>4</v>
      </c>
    </row>
    <row r="489" spans="4:4">
      <c r="D489" s="656" t="s">
        <v>4</v>
      </c>
    </row>
    <row r="490" spans="4:4">
      <c r="D490" s="656" t="s">
        <v>4</v>
      </c>
    </row>
    <row r="491" spans="4:4">
      <c r="D491" s="656" t="s">
        <v>4</v>
      </c>
    </row>
    <row r="492" spans="4:4">
      <c r="D492" s="656" t="s">
        <v>4</v>
      </c>
    </row>
    <row r="493" spans="4:4">
      <c r="D493" s="656" t="s">
        <v>4</v>
      </c>
    </row>
    <row r="494" spans="4:4">
      <c r="D494" s="656" t="s">
        <v>4</v>
      </c>
    </row>
    <row r="495" spans="4:4">
      <c r="D495" s="656" t="s">
        <v>4</v>
      </c>
    </row>
    <row r="496" spans="4:4">
      <c r="D496" s="656" t="s">
        <v>4</v>
      </c>
    </row>
    <row r="497" spans="4:4">
      <c r="D497" s="656" t="s">
        <v>4</v>
      </c>
    </row>
    <row r="498" spans="4:4">
      <c r="D498" s="656" t="s">
        <v>4</v>
      </c>
    </row>
    <row r="499" spans="4:4">
      <c r="D499" s="656" t="s">
        <v>4</v>
      </c>
    </row>
    <row r="500" spans="4:4">
      <c r="D500" s="656" t="s">
        <v>4</v>
      </c>
    </row>
    <row r="501" spans="4:4">
      <c r="D501" s="656" t="s">
        <v>4</v>
      </c>
    </row>
    <row r="502" spans="4:4">
      <c r="D502" s="656" t="s">
        <v>4</v>
      </c>
    </row>
    <row r="503" spans="4:4">
      <c r="D503" s="656" t="s">
        <v>4</v>
      </c>
    </row>
    <row r="504" spans="4:4">
      <c r="D504" s="656" t="s">
        <v>4</v>
      </c>
    </row>
    <row r="505" spans="4:4">
      <c r="D505" s="656" t="s">
        <v>4</v>
      </c>
    </row>
    <row r="506" spans="4:4">
      <c r="D506" s="656" t="s">
        <v>4</v>
      </c>
    </row>
    <row r="507" spans="4:4">
      <c r="D507" s="656" t="s">
        <v>4</v>
      </c>
    </row>
    <row r="508" spans="4:4">
      <c r="D508" s="656" t="s">
        <v>4</v>
      </c>
    </row>
    <row r="509" spans="4:4">
      <c r="D509" s="656" t="s">
        <v>4</v>
      </c>
    </row>
    <row r="510" spans="4:4">
      <c r="D510" s="656" t="s">
        <v>4</v>
      </c>
    </row>
    <row r="511" spans="4:4">
      <c r="D511" s="656" t="s">
        <v>4</v>
      </c>
    </row>
    <row r="512" spans="4:4">
      <c r="D512" s="656" t="s">
        <v>4</v>
      </c>
    </row>
    <row r="513" spans="4:4">
      <c r="D513" s="656" t="s">
        <v>4</v>
      </c>
    </row>
    <row r="514" spans="4:4">
      <c r="D514" s="656" t="s">
        <v>4</v>
      </c>
    </row>
    <row r="515" spans="4:4">
      <c r="D515" s="656" t="s">
        <v>4</v>
      </c>
    </row>
    <row r="516" spans="4:4">
      <c r="D516" s="656" t="s">
        <v>4</v>
      </c>
    </row>
    <row r="517" spans="4:4">
      <c r="D517" s="656" t="s">
        <v>4</v>
      </c>
    </row>
    <row r="518" spans="4:4">
      <c r="D518" s="656" t="s">
        <v>4</v>
      </c>
    </row>
    <row r="519" spans="4:4">
      <c r="D519" s="656" t="s">
        <v>4</v>
      </c>
    </row>
    <row r="520" spans="4:4">
      <c r="D520" s="656" t="s">
        <v>4</v>
      </c>
    </row>
    <row r="521" spans="4:4">
      <c r="D521" s="656" t="s">
        <v>4</v>
      </c>
    </row>
    <row r="522" spans="4:4">
      <c r="D522" s="656" t="s">
        <v>4</v>
      </c>
    </row>
    <row r="523" spans="4:4">
      <c r="D523" s="656" t="s">
        <v>4</v>
      </c>
    </row>
    <row r="524" spans="4:4">
      <c r="D524" s="656" t="s">
        <v>4</v>
      </c>
    </row>
    <row r="525" spans="4:4">
      <c r="D525" s="656" t="s">
        <v>4</v>
      </c>
    </row>
    <row r="526" spans="4:4">
      <c r="D526" s="656" t="s">
        <v>4</v>
      </c>
    </row>
    <row r="527" spans="4:4">
      <c r="D527" s="656" t="s">
        <v>4</v>
      </c>
    </row>
    <row r="528" spans="4:4">
      <c r="D528" s="656" t="s">
        <v>4</v>
      </c>
    </row>
    <row r="529" spans="4:4">
      <c r="D529" s="656" t="s">
        <v>4</v>
      </c>
    </row>
    <row r="530" spans="4:4">
      <c r="D530" s="656" t="s">
        <v>4</v>
      </c>
    </row>
    <row r="531" spans="4:4">
      <c r="D531" s="656" t="s">
        <v>4</v>
      </c>
    </row>
    <row r="532" spans="4:4">
      <c r="D532" s="656" t="s">
        <v>4</v>
      </c>
    </row>
    <row r="533" spans="4:4">
      <c r="D533" s="656" t="s">
        <v>4</v>
      </c>
    </row>
    <row r="534" spans="4:4">
      <c r="D534" s="656" t="s">
        <v>4</v>
      </c>
    </row>
    <row r="535" spans="4:4">
      <c r="D535" s="656" t="s">
        <v>4</v>
      </c>
    </row>
    <row r="536" spans="4:4">
      <c r="D536" s="656" t="s">
        <v>4</v>
      </c>
    </row>
    <row r="537" spans="4:4">
      <c r="D537" s="656" t="s">
        <v>4</v>
      </c>
    </row>
    <row r="538" spans="4:4">
      <c r="D538" s="656" t="s">
        <v>4</v>
      </c>
    </row>
    <row r="539" spans="4:4">
      <c r="D539" s="656" t="s">
        <v>4</v>
      </c>
    </row>
    <row r="540" spans="4:4">
      <c r="D540" s="656" t="s">
        <v>4</v>
      </c>
    </row>
    <row r="541" spans="4:4">
      <c r="D541" s="656" t="s">
        <v>4</v>
      </c>
    </row>
    <row r="542" spans="4:4">
      <c r="D542" s="656" t="s">
        <v>4</v>
      </c>
    </row>
    <row r="543" spans="4:4">
      <c r="D543" s="656" t="s">
        <v>4</v>
      </c>
    </row>
    <row r="544" spans="4:4">
      <c r="D544" s="656" t="s">
        <v>4</v>
      </c>
    </row>
    <row r="545" spans="4:4">
      <c r="D545" s="656" t="s">
        <v>4</v>
      </c>
    </row>
    <row r="546" spans="4:4">
      <c r="D546" s="656" t="s">
        <v>4</v>
      </c>
    </row>
    <row r="547" spans="4:4">
      <c r="D547" s="656" t="s">
        <v>4</v>
      </c>
    </row>
    <row r="548" spans="4:4">
      <c r="D548" s="656" t="s">
        <v>4</v>
      </c>
    </row>
    <row r="549" spans="4:4">
      <c r="D549" s="656" t="s">
        <v>4</v>
      </c>
    </row>
    <row r="550" spans="4:4">
      <c r="D550" s="656" t="s">
        <v>4</v>
      </c>
    </row>
    <row r="551" spans="4:4">
      <c r="D551" s="656" t="s">
        <v>4</v>
      </c>
    </row>
    <row r="552" spans="4:4">
      <c r="D552" s="656" t="s">
        <v>4</v>
      </c>
    </row>
    <row r="553" spans="4:4">
      <c r="D553" s="656" t="s">
        <v>4</v>
      </c>
    </row>
    <row r="554" spans="4:4">
      <c r="D554" s="656" t="s">
        <v>4</v>
      </c>
    </row>
    <row r="555" spans="4:4">
      <c r="D555" s="656" t="s">
        <v>4</v>
      </c>
    </row>
    <row r="556" spans="4:4">
      <c r="D556" s="656" t="s">
        <v>4</v>
      </c>
    </row>
    <row r="557" spans="4:4">
      <c r="D557" s="656" t="s">
        <v>4</v>
      </c>
    </row>
    <row r="558" spans="4:4">
      <c r="D558" s="656" t="s">
        <v>4</v>
      </c>
    </row>
    <row r="559" spans="4:4">
      <c r="D559" s="656" t="s">
        <v>4</v>
      </c>
    </row>
    <row r="560" spans="4:4">
      <c r="D560" s="656" t="s">
        <v>4</v>
      </c>
    </row>
    <row r="561" spans="4:4">
      <c r="D561" s="656" t="s">
        <v>4</v>
      </c>
    </row>
    <row r="562" spans="4:4">
      <c r="D562" s="656" t="s">
        <v>4</v>
      </c>
    </row>
    <row r="563" spans="4:4">
      <c r="D563" s="656" t="s">
        <v>4</v>
      </c>
    </row>
    <row r="564" spans="4:4">
      <c r="D564" s="656" t="s">
        <v>4</v>
      </c>
    </row>
    <row r="565" spans="4:4">
      <c r="D565" s="656" t="s">
        <v>4</v>
      </c>
    </row>
    <row r="566" spans="4:4">
      <c r="D566" s="656" t="s">
        <v>4</v>
      </c>
    </row>
    <row r="567" spans="4:4">
      <c r="D567" s="656" t="s">
        <v>4</v>
      </c>
    </row>
    <row r="568" spans="4:4">
      <c r="D568" s="656" t="s">
        <v>4</v>
      </c>
    </row>
    <row r="569" spans="4:4">
      <c r="D569" s="656" t="s">
        <v>4</v>
      </c>
    </row>
    <row r="570" spans="4:4">
      <c r="D570" s="656" t="s">
        <v>4</v>
      </c>
    </row>
    <row r="571" spans="4:4">
      <c r="D571" s="656" t="s">
        <v>4</v>
      </c>
    </row>
    <row r="572" spans="4:4">
      <c r="D572" s="656" t="s">
        <v>4</v>
      </c>
    </row>
    <row r="573" spans="4:4">
      <c r="D573" s="656" t="s">
        <v>4</v>
      </c>
    </row>
    <row r="574" spans="4:4">
      <c r="D574" s="656" t="s">
        <v>4</v>
      </c>
    </row>
    <row r="575" spans="4:4">
      <c r="D575" s="656" t="s">
        <v>4</v>
      </c>
    </row>
    <row r="576" spans="4:4">
      <c r="D576" s="656" t="s">
        <v>4</v>
      </c>
    </row>
  </sheetData>
  <mergeCells count="8">
    <mergeCell ref="A13:C13"/>
    <mergeCell ref="B43:C43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61" firstPageNumber="61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O39" sqref="O39"/>
    </sheetView>
  </sheetViews>
  <sheetFormatPr defaultColWidth="12.5703125" defaultRowHeight="15"/>
  <cols>
    <col min="1" max="1" width="4.85546875" style="659" customWidth="1"/>
    <col min="2" max="2" width="1.7109375" style="659" customWidth="1"/>
    <col min="3" max="3" width="55" style="659" customWidth="1"/>
    <col min="4" max="4" width="20.140625" style="659" customWidth="1"/>
    <col min="5" max="8" width="21.42578125" style="659" customWidth="1"/>
    <col min="9" max="256" width="12.5703125" style="659"/>
    <col min="257" max="257" width="4.85546875" style="659" customWidth="1"/>
    <col min="258" max="258" width="1.7109375" style="659" customWidth="1"/>
    <col min="259" max="259" width="55" style="659" customWidth="1"/>
    <col min="260" max="260" width="20.140625" style="659" customWidth="1"/>
    <col min="261" max="264" width="21.42578125" style="659" customWidth="1"/>
    <col min="265" max="512" width="12.5703125" style="659"/>
    <col min="513" max="513" width="4.85546875" style="659" customWidth="1"/>
    <col min="514" max="514" width="1.7109375" style="659" customWidth="1"/>
    <col min="515" max="515" width="55" style="659" customWidth="1"/>
    <col min="516" max="516" width="20.140625" style="659" customWidth="1"/>
    <col min="517" max="520" width="21.42578125" style="659" customWidth="1"/>
    <col min="521" max="768" width="12.5703125" style="659"/>
    <col min="769" max="769" width="4.85546875" style="659" customWidth="1"/>
    <col min="770" max="770" width="1.7109375" style="659" customWidth="1"/>
    <col min="771" max="771" width="55" style="659" customWidth="1"/>
    <col min="772" max="772" width="20.140625" style="659" customWidth="1"/>
    <col min="773" max="776" width="21.42578125" style="659" customWidth="1"/>
    <col min="777" max="1024" width="12.5703125" style="659"/>
    <col min="1025" max="1025" width="4.85546875" style="659" customWidth="1"/>
    <col min="1026" max="1026" width="1.7109375" style="659" customWidth="1"/>
    <col min="1027" max="1027" width="55" style="659" customWidth="1"/>
    <col min="1028" max="1028" width="20.140625" style="659" customWidth="1"/>
    <col min="1029" max="1032" width="21.42578125" style="659" customWidth="1"/>
    <col min="1033" max="1280" width="12.5703125" style="659"/>
    <col min="1281" max="1281" width="4.85546875" style="659" customWidth="1"/>
    <col min="1282" max="1282" width="1.7109375" style="659" customWidth="1"/>
    <col min="1283" max="1283" width="55" style="659" customWidth="1"/>
    <col min="1284" max="1284" width="20.140625" style="659" customWidth="1"/>
    <col min="1285" max="1288" width="21.42578125" style="659" customWidth="1"/>
    <col min="1289" max="1536" width="12.5703125" style="659"/>
    <col min="1537" max="1537" width="4.85546875" style="659" customWidth="1"/>
    <col min="1538" max="1538" width="1.7109375" style="659" customWidth="1"/>
    <col min="1539" max="1539" width="55" style="659" customWidth="1"/>
    <col min="1540" max="1540" width="20.140625" style="659" customWidth="1"/>
    <col min="1541" max="1544" width="21.42578125" style="659" customWidth="1"/>
    <col min="1545" max="1792" width="12.5703125" style="659"/>
    <col min="1793" max="1793" width="4.85546875" style="659" customWidth="1"/>
    <col min="1794" max="1794" width="1.7109375" style="659" customWidth="1"/>
    <col min="1795" max="1795" width="55" style="659" customWidth="1"/>
    <col min="1796" max="1796" width="20.140625" style="659" customWidth="1"/>
    <col min="1797" max="1800" width="21.42578125" style="659" customWidth="1"/>
    <col min="1801" max="2048" width="12.5703125" style="659"/>
    <col min="2049" max="2049" width="4.85546875" style="659" customWidth="1"/>
    <col min="2050" max="2050" width="1.7109375" style="659" customWidth="1"/>
    <col min="2051" max="2051" width="55" style="659" customWidth="1"/>
    <col min="2052" max="2052" width="20.140625" style="659" customWidth="1"/>
    <col min="2053" max="2056" width="21.42578125" style="659" customWidth="1"/>
    <col min="2057" max="2304" width="12.5703125" style="659"/>
    <col min="2305" max="2305" width="4.85546875" style="659" customWidth="1"/>
    <col min="2306" max="2306" width="1.7109375" style="659" customWidth="1"/>
    <col min="2307" max="2307" width="55" style="659" customWidth="1"/>
    <col min="2308" max="2308" width="20.140625" style="659" customWidth="1"/>
    <col min="2309" max="2312" width="21.42578125" style="659" customWidth="1"/>
    <col min="2313" max="2560" width="12.5703125" style="659"/>
    <col min="2561" max="2561" width="4.85546875" style="659" customWidth="1"/>
    <col min="2562" max="2562" width="1.7109375" style="659" customWidth="1"/>
    <col min="2563" max="2563" width="55" style="659" customWidth="1"/>
    <col min="2564" max="2564" width="20.140625" style="659" customWidth="1"/>
    <col min="2565" max="2568" width="21.42578125" style="659" customWidth="1"/>
    <col min="2569" max="2816" width="12.5703125" style="659"/>
    <col min="2817" max="2817" width="4.85546875" style="659" customWidth="1"/>
    <col min="2818" max="2818" width="1.7109375" style="659" customWidth="1"/>
    <col min="2819" max="2819" width="55" style="659" customWidth="1"/>
    <col min="2820" max="2820" width="20.140625" style="659" customWidth="1"/>
    <col min="2821" max="2824" width="21.42578125" style="659" customWidth="1"/>
    <col min="2825" max="3072" width="12.5703125" style="659"/>
    <col min="3073" max="3073" width="4.85546875" style="659" customWidth="1"/>
    <col min="3074" max="3074" width="1.7109375" style="659" customWidth="1"/>
    <col min="3075" max="3075" width="55" style="659" customWidth="1"/>
    <col min="3076" max="3076" width="20.140625" style="659" customWidth="1"/>
    <col min="3077" max="3080" width="21.42578125" style="659" customWidth="1"/>
    <col min="3081" max="3328" width="12.5703125" style="659"/>
    <col min="3329" max="3329" width="4.85546875" style="659" customWidth="1"/>
    <col min="3330" max="3330" width="1.7109375" style="659" customWidth="1"/>
    <col min="3331" max="3331" width="55" style="659" customWidth="1"/>
    <col min="3332" max="3332" width="20.140625" style="659" customWidth="1"/>
    <col min="3333" max="3336" width="21.42578125" style="659" customWidth="1"/>
    <col min="3337" max="3584" width="12.5703125" style="659"/>
    <col min="3585" max="3585" width="4.85546875" style="659" customWidth="1"/>
    <col min="3586" max="3586" width="1.7109375" style="659" customWidth="1"/>
    <col min="3587" max="3587" width="55" style="659" customWidth="1"/>
    <col min="3588" max="3588" width="20.140625" style="659" customWidth="1"/>
    <col min="3589" max="3592" width="21.42578125" style="659" customWidth="1"/>
    <col min="3593" max="3840" width="12.5703125" style="659"/>
    <col min="3841" max="3841" width="4.85546875" style="659" customWidth="1"/>
    <col min="3842" max="3842" width="1.7109375" style="659" customWidth="1"/>
    <col min="3843" max="3843" width="55" style="659" customWidth="1"/>
    <col min="3844" max="3844" width="20.140625" style="659" customWidth="1"/>
    <col min="3845" max="3848" width="21.42578125" style="659" customWidth="1"/>
    <col min="3849" max="4096" width="12.5703125" style="659"/>
    <col min="4097" max="4097" width="4.85546875" style="659" customWidth="1"/>
    <col min="4098" max="4098" width="1.7109375" style="659" customWidth="1"/>
    <col min="4099" max="4099" width="55" style="659" customWidth="1"/>
    <col min="4100" max="4100" width="20.140625" style="659" customWidth="1"/>
    <col min="4101" max="4104" width="21.42578125" style="659" customWidth="1"/>
    <col min="4105" max="4352" width="12.5703125" style="659"/>
    <col min="4353" max="4353" width="4.85546875" style="659" customWidth="1"/>
    <col min="4354" max="4354" width="1.7109375" style="659" customWidth="1"/>
    <col min="4355" max="4355" width="55" style="659" customWidth="1"/>
    <col min="4356" max="4356" width="20.140625" style="659" customWidth="1"/>
    <col min="4357" max="4360" width="21.42578125" style="659" customWidth="1"/>
    <col min="4361" max="4608" width="12.5703125" style="659"/>
    <col min="4609" max="4609" width="4.85546875" style="659" customWidth="1"/>
    <col min="4610" max="4610" width="1.7109375" style="659" customWidth="1"/>
    <col min="4611" max="4611" width="55" style="659" customWidth="1"/>
    <col min="4612" max="4612" width="20.140625" style="659" customWidth="1"/>
    <col min="4613" max="4616" width="21.42578125" style="659" customWidth="1"/>
    <col min="4617" max="4864" width="12.5703125" style="659"/>
    <col min="4865" max="4865" width="4.85546875" style="659" customWidth="1"/>
    <col min="4866" max="4866" width="1.7109375" style="659" customWidth="1"/>
    <col min="4867" max="4867" width="55" style="659" customWidth="1"/>
    <col min="4868" max="4868" width="20.140625" style="659" customWidth="1"/>
    <col min="4869" max="4872" width="21.42578125" style="659" customWidth="1"/>
    <col min="4873" max="5120" width="12.5703125" style="659"/>
    <col min="5121" max="5121" width="4.85546875" style="659" customWidth="1"/>
    <col min="5122" max="5122" width="1.7109375" style="659" customWidth="1"/>
    <col min="5123" max="5123" width="55" style="659" customWidth="1"/>
    <col min="5124" max="5124" width="20.140625" style="659" customWidth="1"/>
    <col min="5125" max="5128" width="21.42578125" style="659" customWidth="1"/>
    <col min="5129" max="5376" width="12.5703125" style="659"/>
    <col min="5377" max="5377" width="4.85546875" style="659" customWidth="1"/>
    <col min="5378" max="5378" width="1.7109375" style="659" customWidth="1"/>
    <col min="5379" max="5379" width="55" style="659" customWidth="1"/>
    <col min="5380" max="5380" width="20.140625" style="659" customWidth="1"/>
    <col min="5381" max="5384" width="21.42578125" style="659" customWidth="1"/>
    <col min="5385" max="5632" width="12.5703125" style="659"/>
    <col min="5633" max="5633" width="4.85546875" style="659" customWidth="1"/>
    <col min="5634" max="5634" width="1.7109375" style="659" customWidth="1"/>
    <col min="5635" max="5635" width="55" style="659" customWidth="1"/>
    <col min="5636" max="5636" width="20.140625" style="659" customWidth="1"/>
    <col min="5637" max="5640" width="21.42578125" style="659" customWidth="1"/>
    <col min="5641" max="5888" width="12.5703125" style="659"/>
    <col min="5889" max="5889" width="4.85546875" style="659" customWidth="1"/>
    <col min="5890" max="5890" width="1.7109375" style="659" customWidth="1"/>
    <col min="5891" max="5891" width="55" style="659" customWidth="1"/>
    <col min="5892" max="5892" width="20.140625" style="659" customWidth="1"/>
    <col min="5893" max="5896" width="21.42578125" style="659" customWidth="1"/>
    <col min="5897" max="6144" width="12.5703125" style="659"/>
    <col min="6145" max="6145" width="4.85546875" style="659" customWidth="1"/>
    <col min="6146" max="6146" width="1.7109375" style="659" customWidth="1"/>
    <col min="6147" max="6147" width="55" style="659" customWidth="1"/>
    <col min="6148" max="6148" width="20.140625" style="659" customWidth="1"/>
    <col min="6149" max="6152" width="21.42578125" style="659" customWidth="1"/>
    <col min="6153" max="6400" width="12.5703125" style="659"/>
    <col min="6401" max="6401" width="4.85546875" style="659" customWidth="1"/>
    <col min="6402" max="6402" width="1.7109375" style="659" customWidth="1"/>
    <col min="6403" max="6403" width="55" style="659" customWidth="1"/>
    <col min="6404" max="6404" width="20.140625" style="659" customWidth="1"/>
    <col min="6405" max="6408" width="21.42578125" style="659" customWidth="1"/>
    <col min="6409" max="6656" width="12.5703125" style="659"/>
    <col min="6657" max="6657" width="4.85546875" style="659" customWidth="1"/>
    <col min="6658" max="6658" width="1.7109375" style="659" customWidth="1"/>
    <col min="6659" max="6659" width="55" style="659" customWidth="1"/>
    <col min="6660" max="6660" width="20.140625" style="659" customWidth="1"/>
    <col min="6661" max="6664" width="21.42578125" style="659" customWidth="1"/>
    <col min="6665" max="6912" width="12.5703125" style="659"/>
    <col min="6913" max="6913" width="4.85546875" style="659" customWidth="1"/>
    <col min="6914" max="6914" width="1.7109375" style="659" customWidth="1"/>
    <col min="6915" max="6915" width="55" style="659" customWidth="1"/>
    <col min="6916" max="6916" width="20.140625" style="659" customWidth="1"/>
    <col min="6917" max="6920" width="21.42578125" style="659" customWidth="1"/>
    <col min="6921" max="7168" width="12.5703125" style="659"/>
    <col min="7169" max="7169" width="4.85546875" style="659" customWidth="1"/>
    <col min="7170" max="7170" width="1.7109375" style="659" customWidth="1"/>
    <col min="7171" max="7171" width="55" style="659" customWidth="1"/>
    <col min="7172" max="7172" width="20.140625" style="659" customWidth="1"/>
    <col min="7173" max="7176" width="21.42578125" style="659" customWidth="1"/>
    <col min="7177" max="7424" width="12.5703125" style="659"/>
    <col min="7425" max="7425" width="4.85546875" style="659" customWidth="1"/>
    <col min="7426" max="7426" width="1.7109375" style="659" customWidth="1"/>
    <col min="7427" max="7427" width="55" style="659" customWidth="1"/>
    <col min="7428" max="7428" width="20.140625" style="659" customWidth="1"/>
    <col min="7429" max="7432" width="21.42578125" style="659" customWidth="1"/>
    <col min="7433" max="7680" width="12.5703125" style="659"/>
    <col min="7681" max="7681" width="4.85546875" style="659" customWidth="1"/>
    <col min="7682" max="7682" width="1.7109375" style="659" customWidth="1"/>
    <col min="7683" max="7683" width="55" style="659" customWidth="1"/>
    <col min="7684" max="7684" width="20.140625" style="659" customWidth="1"/>
    <col min="7685" max="7688" width="21.42578125" style="659" customWidth="1"/>
    <col min="7689" max="7936" width="12.5703125" style="659"/>
    <col min="7937" max="7937" width="4.85546875" style="659" customWidth="1"/>
    <col min="7938" max="7938" width="1.7109375" style="659" customWidth="1"/>
    <col min="7939" max="7939" width="55" style="659" customWidth="1"/>
    <col min="7940" max="7940" width="20.140625" style="659" customWidth="1"/>
    <col min="7941" max="7944" width="21.42578125" style="659" customWidth="1"/>
    <col min="7945" max="8192" width="12.5703125" style="659"/>
    <col min="8193" max="8193" width="4.85546875" style="659" customWidth="1"/>
    <col min="8194" max="8194" width="1.7109375" style="659" customWidth="1"/>
    <col min="8195" max="8195" width="55" style="659" customWidth="1"/>
    <col min="8196" max="8196" width="20.140625" style="659" customWidth="1"/>
    <col min="8197" max="8200" width="21.42578125" style="659" customWidth="1"/>
    <col min="8201" max="8448" width="12.5703125" style="659"/>
    <col min="8449" max="8449" width="4.85546875" style="659" customWidth="1"/>
    <col min="8450" max="8450" width="1.7109375" style="659" customWidth="1"/>
    <col min="8451" max="8451" width="55" style="659" customWidth="1"/>
    <col min="8452" max="8452" width="20.140625" style="659" customWidth="1"/>
    <col min="8453" max="8456" width="21.42578125" style="659" customWidth="1"/>
    <col min="8457" max="8704" width="12.5703125" style="659"/>
    <col min="8705" max="8705" width="4.85546875" style="659" customWidth="1"/>
    <col min="8706" max="8706" width="1.7109375" style="659" customWidth="1"/>
    <col min="8707" max="8707" width="55" style="659" customWidth="1"/>
    <col min="8708" max="8708" width="20.140625" style="659" customWidth="1"/>
    <col min="8709" max="8712" width="21.42578125" style="659" customWidth="1"/>
    <col min="8713" max="8960" width="12.5703125" style="659"/>
    <col min="8961" max="8961" width="4.85546875" style="659" customWidth="1"/>
    <col min="8962" max="8962" width="1.7109375" style="659" customWidth="1"/>
    <col min="8963" max="8963" width="55" style="659" customWidth="1"/>
    <col min="8964" max="8964" width="20.140625" style="659" customWidth="1"/>
    <col min="8965" max="8968" width="21.42578125" style="659" customWidth="1"/>
    <col min="8969" max="9216" width="12.5703125" style="659"/>
    <col min="9217" max="9217" width="4.85546875" style="659" customWidth="1"/>
    <col min="9218" max="9218" width="1.7109375" style="659" customWidth="1"/>
    <col min="9219" max="9219" width="55" style="659" customWidth="1"/>
    <col min="9220" max="9220" width="20.140625" style="659" customWidth="1"/>
    <col min="9221" max="9224" width="21.42578125" style="659" customWidth="1"/>
    <col min="9225" max="9472" width="12.5703125" style="659"/>
    <col min="9473" max="9473" width="4.85546875" style="659" customWidth="1"/>
    <col min="9474" max="9474" width="1.7109375" style="659" customWidth="1"/>
    <col min="9475" max="9475" width="55" style="659" customWidth="1"/>
    <col min="9476" max="9476" width="20.140625" style="659" customWidth="1"/>
    <col min="9477" max="9480" width="21.42578125" style="659" customWidth="1"/>
    <col min="9481" max="9728" width="12.5703125" style="659"/>
    <col min="9729" max="9729" width="4.85546875" style="659" customWidth="1"/>
    <col min="9730" max="9730" width="1.7109375" style="659" customWidth="1"/>
    <col min="9731" max="9731" width="55" style="659" customWidth="1"/>
    <col min="9732" max="9732" width="20.140625" style="659" customWidth="1"/>
    <col min="9733" max="9736" width="21.42578125" style="659" customWidth="1"/>
    <col min="9737" max="9984" width="12.5703125" style="659"/>
    <col min="9985" max="9985" width="4.85546875" style="659" customWidth="1"/>
    <col min="9986" max="9986" width="1.7109375" style="659" customWidth="1"/>
    <col min="9987" max="9987" width="55" style="659" customWidth="1"/>
    <col min="9988" max="9988" width="20.140625" style="659" customWidth="1"/>
    <col min="9989" max="9992" width="21.42578125" style="659" customWidth="1"/>
    <col min="9993" max="10240" width="12.5703125" style="659"/>
    <col min="10241" max="10241" width="4.85546875" style="659" customWidth="1"/>
    <col min="10242" max="10242" width="1.7109375" style="659" customWidth="1"/>
    <col min="10243" max="10243" width="55" style="659" customWidth="1"/>
    <col min="10244" max="10244" width="20.140625" style="659" customWidth="1"/>
    <col min="10245" max="10248" width="21.42578125" style="659" customWidth="1"/>
    <col min="10249" max="10496" width="12.5703125" style="659"/>
    <col min="10497" max="10497" width="4.85546875" style="659" customWidth="1"/>
    <col min="10498" max="10498" width="1.7109375" style="659" customWidth="1"/>
    <col min="10499" max="10499" width="55" style="659" customWidth="1"/>
    <col min="10500" max="10500" width="20.140625" style="659" customWidth="1"/>
    <col min="10501" max="10504" width="21.42578125" style="659" customWidth="1"/>
    <col min="10505" max="10752" width="12.5703125" style="659"/>
    <col min="10753" max="10753" width="4.85546875" style="659" customWidth="1"/>
    <col min="10754" max="10754" width="1.7109375" style="659" customWidth="1"/>
    <col min="10755" max="10755" width="55" style="659" customWidth="1"/>
    <col min="10756" max="10756" width="20.140625" style="659" customWidth="1"/>
    <col min="10757" max="10760" width="21.42578125" style="659" customWidth="1"/>
    <col min="10761" max="11008" width="12.5703125" style="659"/>
    <col min="11009" max="11009" width="4.85546875" style="659" customWidth="1"/>
    <col min="11010" max="11010" width="1.7109375" style="659" customWidth="1"/>
    <col min="11011" max="11011" width="55" style="659" customWidth="1"/>
    <col min="11012" max="11012" width="20.140625" style="659" customWidth="1"/>
    <col min="11013" max="11016" width="21.42578125" style="659" customWidth="1"/>
    <col min="11017" max="11264" width="12.5703125" style="659"/>
    <col min="11265" max="11265" width="4.85546875" style="659" customWidth="1"/>
    <col min="11266" max="11266" width="1.7109375" style="659" customWidth="1"/>
    <col min="11267" max="11267" width="55" style="659" customWidth="1"/>
    <col min="11268" max="11268" width="20.140625" style="659" customWidth="1"/>
    <col min="11269" max="11272" width="21.42578125" style="659" customWidth="1"/>
    <col min="11273" max="11520" width="12.5703125" style="659"/>
    <col min="11521" max="11521" width="4.85546875" style="659" customWidth="1"/>
    <col min="11522" max="11522" width="1.7109375" style="659" customWidth="1"/>
    <col min="11523" max="11523" width="55" style="659" customWidth="1"/>
    <col min="11524" max="11524" width="20.140625" style="659" customWidth="1"/>
    <col min="11525" max="11528" width="21.42578125" style="659" customWidth="1"/>
    <col min="11529" max="11776" width="12.5703125" style="659"/>
    <col min="11777" max="11777" width="4.85546875" style="659" customWidth="1"/>
    <col min="11778" max="11778" width="1.7109375" style="659" customWidth="1"/>
    <col min="11779" max="11779" width="55" style="659" customWidth="1"/>
    <col min="11780" max="11780" width="20.140625" style="659" customWidth="1"/>
    <col min="11781" max="11784" width="21.42578125" style="659" customWidth="1"/>
    <col min="11785" max="12032" width="12.5703125" style="659"/>
    <col min="12033" max="12033" width="4.85546875" style="659" customWidth="1"/>
    <col min="12034" max="12034" width="1.7109375" style="659" customWidth="1"/>
    <col min="12035" max="12035" width="55" style="659" customWidth="1"/>
    <col min="12036" max="12036" width="20.140625" style="659" customWidth="1"/>
    <col min="12037" max="12040" width="21.42578125" style="659" customWidth="1"/>
    <col min="12041" max="12288" width="12.5703125" style="659"/>
    <col min="12289" max="12289" width="4.85546875" style="659" customWidth="1"/>
    <col min="12290" max="12290" width="1.7109375" style="659" customWidth="1"/>
    <col min="12291" max="12291" width="55" style="659" customWidth="1"/>
    <col min="12292" max="12292" width="20.140625" style="659" customWidth="1"/>
    <col min="12293" max="12296" width="21.42578125" style="659" customWidth="1"/>
    <col min="12297" max="12544" width="12.5703125" style="659"/>
    <col min="12545" max="12545" width="4.85546875" style="659" customWidth="1"/>
    <col min="12546" max="12546" width="1.7109375" style="659" customWidth="1"/>
    <col min="12547" max="12547" width="55" style="659" customWidth="1"/>
    <col min="12548" max="12548" width="20.140625" style="659" customWidth="1"/>
    <col min="12549" max="12552" width="21.42578125" style="659" customWidth="1"/>
    <col min="12553" max="12800" width="12.5703125" style="659"/>
    <col min="12801" max="12801" width="4.85546875" style="659" customWidth="1"/>
    <col min="12802" max="12802" width="1.7109375" style="659" customWidth="1"/>
    <col min="12803" max="12803" width="55" style="659" customWidth="1"/>
    <col min="12804" max="12804" width="20.140625" style="659" customWidth="1"/>
    <col min="12805" max="12808" width="21.42578125" style="659" customWidth="1"/>
    <col min="12809" max="13056" width="12.5703125" style="659"/>
    <col min="13057" max="13057" width="4.85546875" style="659" customWidth="1"/>
    <col min="13058" max="13058" width="1.7109375" style="659" customWidth="1"/>
    <col min="13059" max="13059" width="55" style="659" customWidth="1"/>
    <col min="13060" max="13060" width="20.140625" style="659" customWidth="1"/>
    <col min="13061" max="13064" width="21.42578125" style="659" customWidth="1"/>
    <col min="13065" max="13312" width="12.5703125" style="659"/>
    <col min="13313" max="13313" width="4.85546875" style="659" customWidth="1"/>
    <col min="13314" max="13314" width="1.7109375" style="659" customWidth="1"/>
    <col min="13315" max="13315" width="55" style="659" customWidth="1"/>
    <col min="13316" max="13316" width="20.140625" style="659" customWidth="1"/>
    <col min="13317" max="13320" width="21.42578125" style="659" customWidth="1"/>
    <col min="13321" max="13568" width="12.5703125" style="659"/>
    <col min="13569" max="13569" width="4.85546875" style="659" customWidth="1"/>
    <col min="13570" max="13570" width="1.7109375" style="659" customWidth="1"/>
    <col min="13571" max="13571" width="55" style="659" customWidth="1"/>
    <col min="13572" max="13572" width="20.140625" style="659" customWidth="1"/>
    <col min="13573" max="13576" width="21.42578125" style="659" customWidth="1"/>
    <col min="13577" max="13824" width="12.5703125" style="659"/>
    <col min="13825" max="13825" width="4.85546875" style="659" customWidth="1"/>
    <col min="13826" max="13826" width="1.7109375" style="659" customWidth="1"/>
    <col min="13827" max="13827" width="55" style="659" customWidth="1"/>
    <col min="13828" max="13828" width="20.140625" style="659" customWidth="1"/>
    <col min="13829" max="13832" width="21.42578125" style="659" customWidth="1"/>
    <col min="13833" max="14080" width="12.5703125" style="659"/>
    <col min="14081" max="14081" width="4.85546875" style="659" customWidth="1"/>
    <col min="14082" max="14082" width="1.7109375" style="659" customWidth="1"/>
    <col min="14083" max="14083" width="55" style="659" customWidth="1"/>
    <col min="14084" max="14084" width="20.140625" style="659" customWidth="1"/>
    <col min="14085" max="14088" width="21.42578125" style="659" customWidth="1"/>
    <col min="14089" max="14336" width="12.5703125" style="659"/>
    <col min="14337" max="14337" width="4.85546875" style="659" customWidth="1"/>
    <col min="14338" max="14338" width="1.7109375" style="659" customWidth="1"/>
    <col min="14339" max="14339" width="55" style="659" customWidth="1"/>
    <col min="14340" max="14340" width="20.140625" style="659" customWidth="1"/>
    <col min="14341" max="14344" width="21.42578125" style="659" customWidth="1"/>
    <col min="14345" max="14592" width="12.5703125" style="659"/>
    <col min="14593" max="14593" width="4.85546875" style="659" customWidth="1"/>
    <col min="14594" max="14594" width="1.7109375" style="659" customWidth="1"/>
    <col min="14595" max="14595" width="55" style="659" customWidth="1"/>
    <col min="14596" max="14596" width="20.140625" style="659" customWidth="1"/>
    <col min="14597" max="14600" width="21.42578125" style="659" customWidth="1"/>
    <col min="14601" max="14848" width="12.5703125" style="659"/>
    <col min="14849" max="14849" width="4.85546875" style="659" customWidth="1"/>
    <col min="14850" max="14850" width="1.7109375" style="659" customWidth="1"/>
    <col min="14851" max="14851" width="55" style="659" customWidth="1"/>
    <col min="14852" max="14852" width="20.140625" style="659" customWidth="1"/>
    <col min="14853" max="14856" width="21.42578125" style="659" customWidth="1"/>
    <col min="14857" max="15104" width="12.5703125" style="659"/>
    <col min="15105" max="15105" width="4.85546875" style="659" customWidth="1"/>
    <col min="15106" max="15106" width="1.7109375" style="659" customWidth="1"/>
    <col min="15107" max="15107" width="55" style="659" customWidth="1"/>
    <col min="15108" max="15108" width="20.140625" style="659" customWidth="1"/>
    <col min="15109" max="15112" width="21.42578125" style="659" customWidth="1"/>
    <col min="15113" max="15360" width="12.5703125" style="659"/>
    <col min="15361" max="15361" width="4.85546875" style="659" customWidth="1"/>
    <col min="15362" max="15362" width="1.7109375" style="659" customWidth="1"/>
    <col min="15363" max="15363" width="55" style="659" customWidth="1"/>
    <col min="15364" max="15364" width="20.140625" style="659" customWidth="1"/>
    <col min="15365" max="15368" width="21.42578125" style="659" customWidth="1"/>
    <col min="15369" max="15616" width="12.5703125" style="659"/>
    <col min="15617" max="15617" width="4.85546875" style="659" customWidth="1"/>
    <col min="15618" max="15618" width="1.7109375" style="659" customWidth="1"/>
    <col min="15619" max="15619" width="55" style="659" customWidth="1"/>
    <col min="15620" max="15620" width="20.140625" style="659" customWidth="1"/>
    <col min="15621" max="15624" width="21.42578125" style="659" customWidth="1"/>
    <col min="15625" max="15872" width="12.5703125" style="659"/>
    <col min="15873" max="15873" width="4.85546875" style="659" customWidth="1"/>
    <col min="15874" max="15874" width="1.7109375" style="659" customWidth="1"/>
    <col min="15875" max="15875" width="55" style="659" customWidth="1"/>
    <col min="15876" max="15876" width="20.140625" style="659" customWidth="1"/>
    <col min="15877" max="15880" width="21.42578125" style="659" customWidth="1"/>
    <col min="15881" max="16128" width="12.5703125" style="659"/>
    <col min="16129" max="16129" width="4.85546875" style="659" customWidth="1"/>
    <col min="16130" max="16130" width="1.7109375" style="659" customWidth="1"/>
    <col min="16131" max="16131" width="55" style="659" customWidth="1"/>
    <col min="16132" max="16132" width="20.140625" style="659" customWidth="1"/>
    <col min="16133" max="16136" width="21.42578125" style="659" customWidth="1"/>
    <col min="16137" max="16384" width="12.5703125" style="659"/>
  </cols>
  <sheetData>
    <row r="1" spans="1:30" ht="16.5" customHeight="1">
      <c r="A1" s="1665" t="s">
        <v>625</v>
      </c>
      <c r="B1" s="1665"/>
      <c r="C1" s="1665"/>
      <c r="D1" s="657"/>
      <c r="E1" s="657"/>
      <c r="F1" s="657"/>
      <c r="G1" s="658"/>
      <c r="H1" s="658"/>
    </row>
    <row r="2" spans="1:30" ht="15.75" customHeight="1">
      <c r="A2" s="1666" t="s">
        <v>626</v>
      </c>
      <c r="B2" s="1666"/>
      <c r="C2" s="1666"/>
      <c r="D2" s="1666"/>
      <c r="E2" s="1666"/>
      <c r="F2" s="1666"/>
      <c r="G2" s="1666"/>
      <c r="H2" s="1666"/>
    </row>
    <row r="3" spans="1:30" ht="12" customHeight="1">
      <c r="A3" s="657"/>
      <c r="B3" s="657"/>
      <c r="C3" s="660"/>
      <c r="D3" s="661"/>
      <c r="E3" s="661"/>
      <c r="F3" s="661"/>
      <c r="G3" s="662"/>
      <c r="H3" s="662"/>
    </row>
    <row r="4" spans="1:30" ht="15" customHeight="1">
      <c r="A4" s="663"/>
      <c r="B4" s="663"/>
      <c r="C4" s="660"/>
      <c r="D4" s="661"/>
      <c r="E4" s="661"/>
      <c r="F4" s="661"/>
      <c r="G4" s="662"/>
      <c r="H4" s="664" t="s">
        <v>2</v>
      </c>
    </row>
    <row r="5" spans="1:30" ht="16.5" customHeight="1">
      <c r="A5" s="665"/>
      <c r="B5" s="658"/>
      <c r="C5" s="666"/>
      <c r="D5" s="1667" t="s">
        <v>586</v>
      </c>
      <c r="E5" s="1668"/>
      <c r="F5" s="1669"/>
      <c r="G5" s="1670" t="s">
        <v>587</v>
      </c>
      <c r="H5" s="1671"/>
    </row>
    <row r="6" spans="1:30" ht="15" customHeight="1">
      <c r="A6" s="667"/>
      <c r="B6" s="658"/>
      <c r="C6" s="668"/>
      <c r="D6" s="1658" t="s">
        <v>787</v>
      </c>
      <c r="E6" s="1659"/>
      <c r="F6" s="1660"/>
      <c r="G6" s="1639" t="s">
        <v>787</v>
      </c>
      <c r="H6" s="1641"/>
      <c r="K6" s="669" t="s">
        <v>4</v>
      </c>
      <c r="L6" s="669" t="s">
        <v>4</v>
      </c>
      <c r="M6" s="669" t="s">
        <v>4</v>
      </c>
      <c r="N6" s="669" t="s">
        <v>4</v>
      </c>
      <c r="W6" s="669" t="s">
        <v>4</v>
      </c>
      <c r="X6" s="669" t="s">
        <v>4</v>
      </c>
      <c r="Y6" s="669" t="s">
        <v>4</v>
      </c>
      <c r="Z6" s="669" t="s">
        <v>4</v>
      </c>
    </row>
    <row r="7" spans="1:30" ht="15.75">
      <c r="A7" s="667"/>
      <c r="B7" s="658"/>
      <c r="C7" s="670" t="s">
        <v>3</v>
      </c>
      <c r="D7" s="671"/>
      <c r="E7" s="672" t="s">
        <v>588</v>
      </c>
      <c r="F7" s="673"/>
      <c r="G7" s="674" t="s">
        <v>4</v>
      </c>
      <c r="H7" s="675" t="s">
        <v>4</v>
      </c>
    </row>
    <row r="8" spans="1:30" ht="14.25" customHeight="1">
      <c r="A8" s="667"/>
      <c r="B8" s="658"/>
      <c r="C8" s="676"/>
      <c r="D8" s="677"/>
      <c r="E8" s="678"/>
      <c r="F8" s="679" t="s">
        <v>588</v>
      </c>
      <c r="G8" s="680" t="s">
        <v>589</v>
      </c>
      <c r="H8" s="675" t="s">
        <v>590</v>
      </c>
      <c r="K8" s="669" t="s">
        <v>4</v>
      </c>
      <c r="L8" s="669" t="s">
        <v>4</v>
      </c>
      <c r="M8" s="669" t="s">
        <v>4</v>
      </c>
      <c r="N8" s="669" t="s">
        <v>4</v>
      </c>
      <c r="W8" s="669" t="s">
        <v>4</v>
      </c>
      <c r="X8" s="669" t="s">
        <v>4</v>
      </c>
      <c r="Y8" s="669" t="s">
        <v>4</v>
      </c>
      <c r="Z8" s="669" t="s">
        <v>4</v>
      </c>
    </row>
    <row r="9" spans="1:30" ht="14.25" customHeight="1">
      <c r="A9" s="667"/>
      <c r="B9" s="658"/>
      <c r="C9" s="681"/>
      <c r="D9" s="682" t="s">
        <v>591</v>
      </c>
      <c r="E9" s="683" t="s">
        <v>592</v>
      </c>
      <c r="F9" s="684" t="s">
        <v>593</v>
      </c>
      <c r="G9" s="680" t="s">
        <v>594</v>
      </c>
      <c r="H9" s="675" t="s">
        <v>595</v>
      </c>
    </row>
    <row r="10" spans="1:30" ht="14.25" customHeight="1">
      <c r="A10" s="685"/>
      <c r="B10" s="663"/>
      <c r="C10" s="686"/>
      <c r="D10" s="687"/>
      <c r="E10" s="688"/>
      <c r="F10" s="684" t="s">
        <v>596</v>
      </c>
      <c r="G10" s="689" t="s">
        <v>597</v>
      </c>
      <c r="H10" s="690"/>
      <c r="K10" s="669" t="s">
        <v>4</v>
      </c>
      <c r="L10" s="669" t="s">
        <v>4</v>
      </c>
      <c r="M10" s="669" t="s">
        <v>4</v>
      </c>
      <c r="N10" s="669" t="s">
        <v>4</v>
      </c>
      <c r="W10" s="669" t="s">
        <v>4</v>
      </c>
      <c r="X10" s="669" t="s">
        <v>4</v>
      </c>
      <c r="Y10" s="669" t="s">
        <v>4</v>
      </c>
      <c r="Z10" s="669" t="s">
        <v>4</v>
      </c>
    </row>
    <row r="11" spans="1:30" ht="9.9499999999999993" customHeight="1">
      <c r="A11" s="691"/>
      <c r="B11" s="692"/>
      <c r="C11" s="693" t="s">
        <v>455</v>
      </c>
      <c r="D11" s="694">
        <v>2</v>
      </c>
      <c r="E11" s="695">
        <v>3</v>
      </c>
      <c r="F11" s="695">
        <v>4</v>
      </c>
      <c r="G11" s="696">
        <v>5</v>
      </c>
      <c r="H11" s="697">
        <v>6</v>
      </c>
    </row>
    <row r="12" spans="1:30" ht="15.75" customHeight="1">
      <c r="A12" s="665"/>
      <c r="B12" s="698"/>
      <c r="C12" s="699" t="s">
        <v>4</v>
      </c>
      <c r="D12" s="700" t="s">
        <v>4</v>
      </c>
      <c r="E12" s="701" t="s">
        <v>124</v>
      </c>
      <c r="F12" s="702"/>
      <c r="G12" s="703" t="s">
        <v>4</v>
      </c>
      <c r="H12" s="704" t="s">
        <v>124</v>
      </c>
      <c r="K12" s="669" t="s">
        <v>4</v>
      </c>
      <c r="L12" s="669" t="s">
        <v>4</v>
      </c>
      <c r="M12" s="669" t="s">
        <v>4</v>
      </c>
      <c r="N12" s="669" t="s">
        <v>4</v>
      </c>
      <c r="W12" s="669" t="s">
        <v>4</v>
      </c>
      <c r="X12" s="669" t="s">
        <v>4</v>
      </c>
      <c r="Y12" s="669" t="s">
        <v>4</v>
      </c>
      <c r="Z12" s="669" t="s">
        <v>4</v>
      </c>
    </row>
    <row r="13" spans="1:30" ht="15.75">
      <c r="A13" s="1661" t="s">
        <v>40</v>
      </c>
      <c r="B13" s="1662"/>
      <c r="C13" s="1663"/>
      <c r="D13" s="1061">
        <v>109519589.28999999</v>
      </c>
      <c r="E13" s="1062">
        <v>6901.88</v>
      </c>
      <c r="F13" s="1062">
        <v>457</v>
      </c>
      <c r="G13" s="1063">
        <v>6901.88</v>
      </c>
      <c r="H13" s="1064">
        <v>0</v>
      </c>
    </row>
    <row r="14" spans="1:30" s="707" customFormat="1" ht="24" customHeight="1">
      <c r="A14" s="1060">
        <v>2</v>
      </c>
      <c r="B14" s="705" t="s">
        <v>47</v>
      </c>
      <c r="C14" s="706" t="s">
        <v>627</v>
      </c>
      <c r="D14" s="1065">
        <v>9323022.4399999995</v>
      </c>
      <c r="E14" s="1066">
        <v>0</v>
      </c>
      <c r="F14" s="1066">
        <v>0</v>
      </c>
      <c r="G14" s="1067">
        <v>0</v>
      </c>
      <c r="H14" s="1068">
        <v>0</v>
      </c>
      <c r="I14" s="659"/>
      <c r="J14" s="659"/>
      <c r="K14" s="669" t="s">
        <v>4</v>
      </c>
      <c r="L14" s="669" t="s">
        <v>4</v>
      </c>
      <c r="M14" s="669" t="s">
        <v>4</v>
      </c>
      <c r="N14" s="669" t="s">
        <v>4</v>
      </c>
      <c r="O14" s="659"/>
      <c r="P14" s="659"/>
      <c r="Q14" s="659"/>
      <c r="R14" s="659"/>
      <c r="S14" s="659"/>
      <c r="T14" s="659"/>
      <c r="U14" s="659"/>
      <c r="V14" s="659"/>
      <c r="W14" s="669" t="s">
        <v>4</v>
      </c>
      <c r="X14" s="669" t="s">
        <v>4</v>
      </c>
      <c r="Y14" s="669" t="s">
        <v>4</v>
      </c>
      <c r="Z14" s="669" t="s">
        <v>4</v>
      </c>
      <c r="AA14" s="659"/>
      <c r="AB14" s="659"/>
      <c r="AC14" s="659"/>
      <c r="AD14" s="659"/>
    </row>
    <row r="15" spans="1:30" s="707" customFormat="1" ht="24" customHeight="1">
      <c r="A15" s="1060">
        <v>4</v>
      </c>
      <c r="B15" s="705" t="s">
        <v>47</v>
      </c>
      <c r="C15" s="706" t="s">
        <v>628</v>
      </c>
      <c r="D15" s="1065">
        <v>8801930.9300000016</v>
      </c>
      <c r="E15" s="1066">
        <v>0</v>
      </c>
      <c r="F15" s="1066">
        <v>0</v>
      </c>
      <c r="G15" s="1067">
        <v>0</v>
      </c>
      <c r="H15" s="1068">
        <v>0</v>
      </c>
      <c r="I15" s="659"/>
      <c r="J15" s="659"/>
      <c r="K15" s="659"/>
      <c r="L15" s="659"/>
      <c r="M15" s="659"/>
      <c r="N15" s="659"/>
      <c r="O15" s="659"/>
      <c r="P15" s="659"/>
      <c r="Q15" s="659"/>
      <c r="R15" s="659"/>
      <c r="S15" s="659"/>
      <c r="T15" s="659"/>
      <c r="U15" s="659"/>
      <c r="V15" s="659"/>
      <c r="W15" s="659"/>
      <c r="X15" s="659"/>
      <c r="Y15" s="659"/>
      <c r="Z15" s="659"/>
      <c r="AA15" s="659"/>
      <c r="AB15" s="659"/>
      <c r="AC15" s="659"/>
      <c r="AD15" s="659"/>
    </row>
    <row r="16" spans="1:30" s="707" customFormat="1" ht="24" customHeight="1">
      <c r="A16" s="1060">
        <v>6</v>
      </c>
      <c r="B16" s="705" t="s">
        <v>47</v>
      </c>
      <c r="C16" s="706" t="s">
        <v>629</v>
      </c>
      <c r="D16" s="1065">
        <v>5383240.4899999993</v>
      </c>
      <c r="E16" s="1066">
        <v>520.88</v>
      </c>
      <c r="F16" s="1066">
        <v>0</v>
      </c>
      <c r="G16" s="1067">
        <v>520.88</v>
      </c>
      <c r="H16" s="1068">
        <v>0</v>
      </c>
      <c r="I16" s="659"/>
      <c r="J16" s="659"/>
      <c r="K16" s="669" t="s">
        <v>4</v>
      </c>
      <c r="L16" s="669" t="s">
        <v>4</v>
      </c>
      <c r="M16" s="669" t="s">
        <v>4</v>
      </c>
      <c r="N16" s="669" t="s">
        <v>4</v>
      </c>
      <c r="O16" s="659"/>
      <c r="P16" s="659"/>
      <c r="Q16" s="659"/>
      <c r="R16" s="659"/>
      <c r="S16" s="659"/>
      <c r="T16" s="659"/>
      <c r="U16" s="659"/>
      <c r="V16" s="659"/>
      <c r="W16" s="669" t="s">
        <v>4</v>
      </c>
      <c r="X16" s="669" t="s">
        <v>4</v>
      </c>
      <c r="Y16" s="669" t="s">
        <v>4</v>
      </c>
      <c r="Z16" s="669" t="s">
        <v>4</v>
      </c>
      <c r="AA16" s="659"/>
      <c r="AB16" s="659"/>
      <c r="AC16" s="659"/>
      <c r="AD16" s="659"/>
    </row>
    <row r="17" spans="1:30" s="707" customFormat="1" ht="24" customHeight="1">
      <c r="A17" s="1060">
        <v>8</v>
      </c>
      <c r="B17" s="705" t="s">
        <v>47</v>
      </c>
      <c r="C17" s="706" t="s">
        <v>630</v>
      </c>
      <c r="D17" s="1065">
        <v>1966114.78</v>
      </c>
      <c r="E17" s="1066">
        <v>0</v>
      </c>
      <c r="F17" s="1066">
        <v>0</v>
      </c>
      <c r="G17" s="1067">
        <v>0</v>
      </c>
      <c r="H17" s="1068">
        <v>0</v>
      </c>
      <c r="I17" s="659"/>
      <c r="J17" s="659"/>
      <c r="K17" s="659"/>
      <c r="L17" s="659"/>
      <c r="M17" s="659"/>
      <c r="N17" s="659"/>
      <c r="O17" s="659"/>
      <c r="P17" s="659"/>
      <c r="Q17" s="659"/>
      <c r="R17" s="659"/>
      <c r="S17" s="659"/>
      <c r="T17" s="659"/>
      <c r="U17" s="659"/>
      <c r="V17" s="659"/>
      <c r="W17" s="659"/>
      <c r="X17" s="659"/>
      <c r="Y17" s="659"/>
      <c r="Z17" s="659"/>
      <c r="AA17" s="659"/>
      <c r="AB17" s="659"/>
      <c r="AC17" s="659"/>
      <c r="AD17" s="659"/>
    </row>
    <row r="18" spans="1:30" s="707" customFormat="1" ht="24" customHeight="1">
      <c r="A18" s="1060">
        <v>10</v>
      </c>
      <c r="B18" s="705" t="s">
        <v>47</v>
      </c>
      <c r="C18" s="706" t="s">
        <v>631</v>
      </c>
      <c r="D18" s="1065">
        <v>5291078.410000002</v>
      </c>
      <c r="E18" s="1066">
        <v>757</v>
      </c>
      <c r="F18" s="1066">
        <v>0</v>
      </c>
      <c r="G18" s="1067">
        <v>757</v>
      </c>
      <c r="H18" s="1068">
        <v>0</v>
      </c>
      <c r="I18" s="659"/>
      <c r="J18" s="659"/>
      <c r="K18" s="669" t="s">
        <v>4</v>
      </c>
      <c r="L18" s="669" t="s">
        <v>4</v>
      </c>
      <c r="M18" s="669" t="s">
        <v>4</v>
      </c>
      <c r="N18" s="669" t="s">
        <v>4</v>
      </c>
      <c r="O18" s="659"/>
      <c r="P18" s="659"/>
      <c r="Q18" s="659"/>
      <c r="R18" s="659"/>
      <c r="S18" s="659"/>
      <c r="T18" s="659"/>
      <c r="U18" s="659"/>
      <c r="V18" s="659"/>
      <c r="W18" s="669" t="s">
        <v>4</v>
      </c>
      <c r="X18" s="669" t="s">
        <v>4</v>
      </c>
      <c r="Y18" s="669" t="s">
        <v>4</v>
      </c>
      <c r="Z18" s="669" t="s">
        <v>4</v>
      </c>
      <c r="AA18" s="659"/>
      <c r="AB18" s="659"/>
      <c r="AC18" s="659"/>
      <c r="AD18" s="659"/>
    </row>
    <row r="19" spans="1:30" s="707" customFormat="1" ht="24" customHeight="1">
      <c r="A19" s="1060">
        <v>12</v>
      </c>
      <c r="B19" s="705" t="s">
        <v>47</v>
      </c>
      <c r="C19" s="706" t="s">
        <v>632</v>
      </c>
      <c r="D19" s="1065">
        <v>12247229.899999995</v>
      </c>
      <c r="E19" s="1066">
        <v>4707</v>
      </c>
      <c r="F19" s="1066">
        <v>457</v>
      </c>
      <c r="G19" s="1067">
        <v>4707</v>
      </c>
      <c r="H19" s="1068">
        <v>0</v>
      </c>
      <c r="I19" s="659"/>
      <c r="J19" s="659"/>
      <c r="K19" s="659"/>
      <c r="L19" s="659"/>
      <c r="M19" s="659"/>
      <c r="N19" s="659"/>
      <c r="O19" s="659"/>
      <c r="P19" s="659"/>
      <c r="Q19" s="659"/>
      <c r="R19" s="659"/>
      <c r="S19" s="659"/>
      <c r="T19" s="659"/>
      <c r="U19" s="659"/>
      <c r="V19" s="659"/>
      <c r="W19" s="659"/>
      <c r="X19" s="659"/>
      <c r="Y19" s="659"/>
      <c r="Z19" s="659"/>
      <c r="AA19" s="659"/>
      <c r="AB19" s="659"/>
      <c r="AC19" s="659"/>
      <c r="AD19" s="659"/>
    </row>
    <row r="20" spans="1:30" s="707" customFormat="1" ht="24" customHeight="1">
      <c r="A20" s="1060">
        <v>14</v>
      </c>
      <c r="B20" s="705" t="s">
        <v>47</v>
      </c>
      <c r="C20" s="706" t="s">
        <v>633</v>
      </c>
      <c r="D20" s="1065">
        <v>12081953.940000001</v>
      </c>
      <c r="E20" s="1066">
        <v>0</v>
      </c>
      <c r="F20" s="1066">
        <v>0</v>
      </c>
      <c r="G20" s="1067">
        <v>0</v>
      </c>
      <c r="H20" s="1068">
        <v>0</v>
      </c>
      <c r="I20" s="659"/>
      <c r="J20" s="659"/>
      <c r="K20" s="669" t="s">
        <v>4</v>
      </c>
      <c r="L20" s="669" t="s">
        <v>4</v>
      </c>
      <c r="M20" s="669" t="s">
        <v>4</v>
      </c>
      <c r="N20" s="669" t="s">
        <v>4</v>
      </c>
      <c r="O20" s="659"/>
      <c r="P20" s="659"/>
      <c r="Q20" s="659"/>
      <c r="R20" s="659"/>
      <c r="S20" s="659"/>
      <c r="T20" s="659"/>
      <c r="U20" s="659"/>
      <c r="V20" s="659"/>
      <c r="W20" s="669" t="s">
        <v>4</v>
      </c>
      <c r="X20" s="669" t="s">
        <v>4</v>
      </c>
      <c r="Y20" s="669" t="s">
        <v>4</v>
      </c>
      <c r="Z20" s="669" t="s">
        <v>4</v>
      </c>
      <c r="AA20" s="659"/>
      <c r="AB20" s="659"/>
      <c r="AC20" s="659"/>
      <c r="AD20" s="659"/>
    </row>
    <row r="21" spans="1:30" s="707" customFormat="1" ht="24" customHeight="1">
      <c r="A21" s="1060">
        <v>16</v>
      </c>
      <c r="B21" s="705" t="s">
        <v>47</v>
      </c>
      <c r="C21" s="706" t="s">
        <v>634</v>
      </c>
      <c r="D21" s="1065">
        <v>3295492.83</v>
      </c>
      <c r="E21" s="1066">
        <v>0</v>
      </c>
      <c r="F21" s="1066">
        <v>0</v>
      </c>
      <c r="G21" s="1067">
        <v>0</v>
      </c>
      <c r="H21" s="1068">
        <v>0</v>
      </c>
      <c r="I21" s="659"/>
      <c r="J21" s="659"/>
      <c r="K21" s="659"/>
      <c r="L21" s="659"/>
      <c r="M21" s="659"/>
      <c r="N21" s="659"/>
      <c r="O21" s="659"/>
      <c r="P21" s="659"/>
      <c r="Q21" s="659"/>
      <c r="R21" s="659"/>
      <c r="S21" s="659"/>
      <c r="T21" s="659"/>
      <c r="U21" s="659"/>
      <c r="V21" s="659"/>
      <c r="W21" s="659"/>
      <c r="X21" s="659"/>
      <c r="Y21" s="659"/>
      <c r="Z21" s="659"/>
      <c r="AA21" s="659"/>
      <c r="AB21" s="659"/>
      <c r="AC21" s="659"/>
      <c r="AD21" s="659"/>
    </row>
    <row r="22" spans="1:30" s="707" customFormat="1" ht="24" customHeight="1">
      <c r="A22" s="1060">
        <v>18</v>
      </c>
      <c r="B22" s="705" t="s">
        <v>47</v>
      </c>
      <c r="C22" s="706" t="s">
        <v>635</v>
      </c>
      <c r="D22" s="1065">
        <v>8228074.4299999978</v>
      </c>
      <c r="E22" s="1066">
        <v>0</v>
      </c>
      <c r="F22" s="1066">
        <v>0</v>
      </c>
      <c r="G22" s="1067">
        <v>0</v>
      </c>
      <c r="H22" s="1068">
        <v>0</v>
      </c>
      <c r="I22" s="659"/>
      <c r="J22" s="659"/>
      <c r="K22" s="669" t="s">
        <v>4</v>
      </c>
      <c r="L22" s="669" t="s">
        <v>4</v>
      </c>
      <c r="M22" s="669" t="s">
        <v>4</v>
      </c>
      <c r="N22" s="669" t="s">
        <v>4</v>
      </c>
      <c r="O22" s="659"/>
      <c r="P22" s="659"/>
      <c r="Q22" s="659"/>
      <c r="R22" s="659"/>
      <c r="S22" s="659"/>
      <c r="T22" s="659"/>
      <c r="U22" s="659"/>
      <c r="V22" s="659"/>
      <c r="W22" s="669" t="s">
        <v>4</v>
      </c>
      <c r="X22" s="669" t="s">
        <v>4</v>
      </c>
      <c r="Y22" s="669" t="s">
        <v>4</v>
      </c>
      <c r="Z22" s="669" t="s">
        <v>4</v>
      </c>
      <c r="AA22" s="659"/>
      <c r="AB22" s="659"/>
      <c r="AC22" s="659"/>
      <c r="AD22" s="659"/>
    </row>
    <row r="23" spans="1:30" s="707" customFormat="1" ht="24" customHeight="1">
      <c r="A23" s="1060">
        <v>20</v>
      </c>
      <c r="B23" s="705" t="s">
        <v>47</v>
      </c>
      <c r="C23" s="706" t="s">
        <v>636</v>
      </c>
      <c r="D23" s="1065">
        <v>8703275.370000001</v>
      </c>
      <c r="E23" s="1066">
        <v>0</v>
      </c>
      <c r="F23" s="1066">
        <v>0</v>
      </c>
      <c r="G23" s="1067">
        <v>0</v>
      </c>
      <c r="H23" s="1068">
        <v>0</v>
      </c>
      <c r="I23" s="659"/>
      <c r="J23" s="659"/>
      <c r="K23" s="659"/>
      <c r="L23" s="659"/>
      <c r="M23" s="659"/>
      <c r="N23" s="659"/>
      <c r="O23" s="659"/>
      <c r="P23" s="659"/>
      <c r="Q23" s="659"/>
      <c r="R23" s="659"/>
      <c r="S23" s="659"/>
      <c r="T23" s="659"/>
      <c r="U23" s="659"/>
      <c r="V23" s="659"/>
      <c r="W23" s="659"/>
      <c r="X23" s="659"/>
      <c r="Y23" s="659"/>
      <c r="Z23" s="659"/>
      <c r="AA23" s="659"/>
      <c r="AB23" s="659"/>
      <c r="AC23" s="659"/>
      <c r="AD23" s="659"/>
    </row>
    <row r="24" spans="1:30" ht="24" customHeight="1">
      <c r="A24" s="1060">
        <v>22</v>
      </c>
      <c r="B24" s="705" t="s">
        <v>47</v>
      </c>
      <c r="C24" s="706" t="s">
        <v>637</v>
      </c>
      <c r="D24" s="1065">
        <v>8352827.0099999979</v>
      </c>
      <c r="E24" s="1066">
        <v>0</v>
      </c>
      <c r="F24" s="1066">
        <v>0</v>
      </c>
      <c r="G24" s="1067">
        <v>0</v>
      </c>
      <c r="H24" s="1068">
        <v>0</v>
      </c>
      <c r="K24" s="669" t="s">
        <v>4</v>
      </c>
      <c r="L24" s="669" t="s">
        <v>4</v>
      </c>
      <c r="M24" s="669" t="s">
        <v>4</v>
      </c>
      <c r="N24" s="669" t="s">
        <v>4</v>
      </c>
      <c r="W24" s="669" t="s">
        <v>4</v>
      </c>
      <c r="X24" s="669" t="s">
        <v>4</v>
      </c>
      <c r="Y24" s="669" t="s">
        <v>4</v>
      </c>
      <c r="Z24" s="669" t="s">
        <v>4</v>
      </c>
    </row>
    <row r="25" spans="1:30" s="707" customFormat="1" ht="24" customHeight="1">
      <c r="A25" s="1060">
        <v>24</v>
      </c>
      <c r="B25" s="705" t="s">
        <v>47</v>
      </c>
      <c r="C25" s="706" t="s">
        <v>638</v>
      </c>
      <c r="D25" s="1065">
        <v>7174057.1299999999</v>
      </c>
      <c r="E25" s="1066">
        <v>917</v>
      </c>
      <c r="F25" s="1066">
        <v>0</v>
      </c>
      <c r="G25" s="1067">
        <v>917</v>
      </c>
      <c r="H25" s="1068">
        <v>0</v>
      </c>
      <c r="I25" s="659"/>
      <c r="J25" s="659"/>
      <c r="K25" s="659"/>
      <c r="L25" s="659"/>
      <c r="M25" s="659"/>
      <c r="N25" s="659"/>
      <c r="O25" s="659"/>
      <c r="P25" s="659"/>
      <c r="Q25" s="659"/>
      <c r="R25" s="659"/>
      <c r="S25" s="659"/>
      <c r="T25" s="659"/>
      <c r="U25" s="659"/>
      <c r="V25" s="659"/>
      <c r="W25" s="659"/>
      <c r="X25" s="659"/>
      <c r="Y25" s="659"/>
      <c r="Z25" s="659"/>
      <c r="AA25" s="659"/>
      <c r="AB25" s="659"/>
      <c r="AC25" s="659"/>
      <c r="AD25" s="659"/>
    </row>
    <row r="26" spans="1:30" s="708" customFormat="1" ht="24" customHeight="1">
      <c r="A26" s="1060">
        <v>26</v>
      </c>
      <c r="B26" s="705" t="s">
        <v>47</v>
      </c>
      <c r="C26" s="706" t="s">
        <v>639</v>
      </c>
      <c r="D26" s="1065">
        <v>2488161.4299999992</v>
      </c>
      <c r="E26" s="1066">
        <v>0</v>
      </c>
      <c r="F26" s="1066">
        <v>0</v>
      </c>
      <c r="G26" s="1067">
        <v>0</v>
      </c>
      <c r="H26" s="1068">
        <v>0</v>
      </c>
      <c r="I26" s="659"/>
      <c r="J26" s="659"/>
      <c r="K26" s="669" t="s">
        <v>4</v>
      </c>
      <c r="L26" s="669" t="s">
        <v>4</v>
      </c>
      <c r="M26" s="669" t="s">
        <v>4</v>
      </c>
      <c r="N26" s="669" t="s">
        <v>4</v>
      </c>
      <c r="O26" s="659"/>
      <c r="P26" s="659"/>
      <c r="Q26" s="659"/>
      <c r="R26" s="659"/>
      <c r="S26" s="659"/>
      <c r="T26" s="659"/>
      <c r="U26" s="659"/>
      <c r="V26" s="659"/>
      <c r="W26" s="669" t="s">
        <v>4</v>
      </c>
      <c r="X26" s="669" t="s">
        <v>4</v>
      </c>
      <c r="Y26" s="669" t="s">
        <v>4</v>
      </c>
      <c r="Z26" s="669" t="s">
        <v>4</v>
      </c>
      <c r="AA26" s="659"/>
      <c r="AB26" s="659"/>
      <c r="AC26" s="659"/>
      <c r="AD26" s="659"/>
    </row>
    <row r="27" spans="1:30" s="709" customFormat="1" ht="24" customHeight="1">
      <c r="A27" s="1060">
        <v>28</v>
      </c>
      <c r="B27" s="705" t="s">
        <v>47</v>
      </c>
      <c r="C27" s="706" t="s">
        <v>640</v>
      </c>
      <c r="D27" s="1065">
        <v>5309555.0299999975</v>
      </c>
      <c r="E27" s="1066">
        <v>0</v>
      </c>
      <c r="F27" s="1066">
        <v>0</v>
      </c>
      <c r="G27" s="1067">
        <v>0</v>
      </c>
      <c r="H27" s="1068">
        <v>0</v>
      </c>
      <c r="I27" s="659"/>
      <c r="J27" s="659"/>
      <c r="K27" s="659"/>
      <c r="L27" s="659"/>
      <c r="M27" s="659"/>
      <c r="N27" s="659"/>
      <c r="O27" s="659"/>
      <c r="P27" s="659"/>
      <c r="Q27" s="659"/>
      <c r="R27" s="659"/>
      <c r="S27" s="659"/>
      <c r="T27" s="659"/>
      <c r="U27" s="659"/>
      <c r="V27" s="659"/>
      <c r="W27" s="659"/>
      <c r="X27" s="659"/>
      <c r="Y27" s="659"/>
      <c r="Z27" s="659"/>
      <c r="AA27" s="659"/>
      <c r="AB27" s="659"/>
      <c r="AC27" s="659"/>
      <c r="AD27" s="659"/>
    </row>
    <row r="28" spans="1:30" s="709" customFormat="1" ht="24" customHeight="1">
      <c r="A28" s="1060">
        <v>30</v>
      </c>
      <c r="B28" s="705" t="s">
        <v>47</v>
      </c>
      <c r="C28" s="706" t="s">
        <v>641</v>
      </c>
      <c r="D28" s="1065">
        <v>9192101.2199999988</v>
      </c>
      <c r="E28" s="1066">
        <v>0</v>
      </c>
      <c r="F28" s="1066">
        <v>0</v>
      </c>
      <c r="G28" s="1067">
        <v>0</v>
      </c>
      <c r="H28" s="1068">
        <v>0</v>
      </c>
      <c r="I28" s="659"/>
      <c r="J28" s="659"/>
      <c r="K28" s="669" t="s">
        <v>4</v>
      </c>
      <c r="L28" s="669" t="s">
        <v>4</v>
      </c>
      <c r="M28" s="669" t="s">
        <v>4</v>
      </c>
      <c r="N28" s="669" t="s">
        <v>4</v>
      </c>
      <c r="O28" s="659"/>
      <c r="P28" s="659"/>
      <c r="Q28" s="659"/>
      <c r="R28" s="659"/>
      <c r="S28" s="659"/>
      <c r="T28" s="659"/>
      <c r="U28" s="659"/>
      <c r="V28" s="659"/>
      <c r="W28" s="669" t="s">
        <v>4</v>
      </c>
      <c r="X28" s="669" t="s">
        <v>4</v>
      </c>
      <c r="Y28" s="669" t="s">
        <v>4</v>
      </c>
      <c r="Z28" s="669" t="s">
        <v>4</v>
      </c>
      <c r="AA28" s="659"/>
      <c r="AB28" s="659"/>
      <c r="AC28" s="659"/>
      <c r="AD28" s="659"/>
    </row>
    <row r="29" spans="1:30" s="709" customFormat="1" ht="24" customHeight="1">
      <c r="A29" s="1060">
        <v>32</v>
      </c>
      <c r="B29" s="705" t="s">
        <v>47</v>
      </c>
      <c r="C29" s="706" t="s">
        <v>642</v>
      </c>
      <c r="D29" s="1065">
        <v>1681473.95</v>
      </c>
      <c r="E29" s="1066">
        <v>0</v>
      </c>
      <c r="F29" s="1066">
        <v>0</v>
      </c>
      <c r="G29" s="1067">
        <v>0</v>
      </c>
      <c r="H29" s="1068">
        <v>0</v>
      </c>
      <c r="I29" s="659"/>
      <c r="J29" s="659"/>
      <c r="K29" s="659"/>
      <c r="L29" s="659"/>
      <c r="M29" s="659"/>
      <c r="N29" s="659"/>
      <c r="O29" s="659"/>
      <c r="P29" s="659"/>
      <c r="Q29" s="659"/>
      <c r="R29" s="659"/>
      <c r="S29" s="659"/>
      <c r="T29" s="659"/>
      <c r="U29" s="659"/>
      <c r="V29" s="659"/>
      <c r="W29" s="659"/>
      <c r="X29" s="659"/>
      <c r="Y29" s="659"/>
      <c r="Z29" s="659"/>
      <c r="AA29" s="659"/>
      <c r="AB29" s="659"/>
      <c r="AC29" s="659"/>
      <c r="AD29" s="659"/>
    </row>
    <row r="30" spans="1:30" s="707" customFormat="1" ht="19.5" customHeight="1">
      <c r="A30" s="710" t="s">
        <v>4</v>
      </c>
      <c r="B30" s="711"/>
      <c r="C30" s="710"/>
      <c r="D30" s="712" t="s">
        <v>4</v>
      </c>
      <c r="E30" s="712" t="s">
        <v>4</v>
      </c>
      <c r="F30" s="712" t="s">
        <v>4</v>
      </c>
      <c r="G30" s="713" t="s">
        <v>4</v>
      </c>
      <c r="H30" s="712" t="s">
        <v>4</v>
      </c>
      <c r="I30" s="659"/>
      <c r="J30" s="659"/>
      <c r="K30" s="669" t="s">
        <v>4</v>
      </c>
      <c r="L30" s="669" t="s">
        <v>4</v>
      </c>
      <c r="M30" s="669" t="s">
        <v>4</v>
      </c>
      <c r="N30" s="669" t="s">
        <v>4</v>
      </c>
      <c r="O30" s="659"/>
      <c r="P30" s="659"/>
      <c r="Q30" s="659"/>
      <c r="R30" s="659"/>
      <c r="S30" s="659"/>
      <c r="T30" s="659"/>
      <c r="U30" s="659"/>
      <c r="V30" s="659"/>
      <c r="W30" s="669" t="s">
        <v>4</v>
      </c>
      <c r="X30" s="669" t="s">
        <v>4</v>
      </c>
      <c r="Y30" s="669" t="s">
        <v>4</v>
      </c>
      <c r="Z30" s="669" t="s">
        <v>4</v>
      </c>
      <c r="AA30" s="659"/>
      <c r="AB30" s="659"/>
      <c r="AC30" s="659"/>
      <c r="AD30" s="659"/>
    </row>
    <row r="31" spans="1:30" ht="27" customHeight="1">
      <c r="A31" s="657"/>
      <c r="B31" s="1664" t="s">
        <v>4</v>
      </c>
      <c r="C31" s="1664"/>
      <c r="D31" s="657"/>
      <c r="E31" s="657"/>
      <c r="F31" s="657"/>
      <c r="G31" s="657"/>
      <c r="H31" s="657"/>
    </row>
    <row r="32" spans="1:30">
      <c r="A32" s="657"/>
      <c r="B32" s="657"/>
      <c r="C32" s="657"/>
      <c r="D32" s="657"/>
      <c r="E32" s="657"/>
      <c r="F32" s="657"/>
      <c r="G32" s="657"/>
      <c r="H32" s="657"/>
    </row>
    <row r="33" spans="1:8">
      <c r="A33" s="657"/>
      <c r="B33" s="657"/>
      <c r="C33" s="657"/>
      <c r="D33" s="657"/>
      <c r="E33" s="657"/>
      <c r="F33" s="657"/>
      <c r="G33" s="657"/>
      <c r="H33" s="657"/>
    </row>
    <row r="34" spans="1:8">
      <c r="A34" s="657"/>
      <c r="B34" s="657"/>
      <c r="C34" s="657"/>
      <c r="D34" s="657"/>
      <c r="E34" s="657"/>
      <c r="F34" s="657"/>
      <c r="G34" s="657"/>
      <c r="H34" s="657"/>
    </row>
    <row r="37" spans="1:8">
      <c r="D37" s="714" t="s">
        <v>4</v>
      </c>
    </row>
    <row r="45" spans="1:8">
      <c r="D45" s="715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62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="75" zoomScaleNormal="75" zoomScaleSheetLayoutView="75" workbookViewId="0">
      <selection activeCell="E12" sqref="E12:F12"/>
    </sheetView>
  </sheetViews>
  <sheetFormatPr defaultColWidth="27.140625" defaultRowHeight="14.25"/>
  <cols>
    <col min="1" max="1" width="5.85546875" style="388" customWidth="1"/>
    <col min="2" max="2" width="53" style="388" customWidth="1"/>
    <col min="3" max="3" width="22.5703125" style="388" customWidth="1"/>
    <col min="4" max="5" width="22.7109375" style="388" customWidth="1"/>
    <col min="6" max="7" width="23.140625" style="388" customWidth="1"/>
    <col min="8" max="16384" width="27.140625" style="388"/>
  </cols>
  <sheetData>
    <row r="1" spans="1:7" ht="15.75">
      <c r="A1" s="1676" t="s">
        <v>532</v>
      </c>
      <c r="B1" s="1676"/>
      <c r="C1" s="1676"/>
      <c r="D1" s="387"/>
    </row>
    <row r="4" spans="1:7" ht="15.75">
      <c r="A4" s="1677" t="s">
        <v>533</v>
      </c>
      <c r="B4" s="1677"/>
      <c r="C4" s="1677"/>
      <c r="D4" s="1677"/>
      <c r="E4" s="1677"/>
      <c r="F4" s="1677"/>
      <c r="G4" s="992"/>
    </row>
    <row r="5" spans="1:7" ht="15">
      <c r="B5" s="389"/>
      <c r="C5" s="390"/>
      <c r="D5" s="390"/>
      <c r="E5" s="390"/>
      <c r="F5" s="390"/>
      <c r="G5" s="390"/>
    </row>
    <row r="6" spans="1:7" ht="15">
      <c r="F6" s="428" t="s">
        <v>2</v>
      </c>
      <c r="G6" s="428"/>
    </row>
    <row r="7" spans="1:7" ht="15">
      <c r="A7" s="391"/>
      <c r="B7" s="392"/>
      <c r="C7" s="393" t="s">
        <v>233</v>
      </c>
      <c r="D7" s="427" t="s">
        <v>534</v>
      </c>
      <c r="E7" s="424" t="s">
        <v>535</v>
      </c>
      <c r="F7" s="394" t="s">
        <v>536</v>
      </c>
      <c r="G7" s="1069"/>
    </row>
    <row r="8" spans="1:7" ht="15">
      <c r="A8" s="395"/>
      <c r="B8" s="396" t="s">
        <v>3</v>
      </c>
      <c r="C8" s="397" t="s">
        <v>234</v>
      </c>
      <c r="D8" s="423" t="s">
        <v>537</v>
      </c>
      <c r="E8" s="425" t="s">
        <v>538</v>
      </c>
      <c r="F8" s="397" t="s">
        <v>537</v>
      </c>
      <c r="G8" s="1069"/>
    </row>
    <row r="9" spans="1:7" ht="15">
      <c r="A9" s="398"/>
      <c r="B9" s="399"/>
      <c r="C9" s="397" t="s">
        <v>726</v>
      </c>
      <c r="D9" s="423"/>
      <c r="E9" s="425" t="s">
        <v>782</v>
      </c>
      <c r="F9" s="397" t="s">
        <v>539</v>
      </c>
      <c r="G9" s="423"/>
    </row>
    <row r="10" spans="1:7" s="402" customFormat="1" ht="11.25">
      <c r="A10" s="1678" t="s">
        <v>455</v>
      </c>
      <c r="B10" s="1679"/>
      <c r="C10" s="400">
        <v>2</v>
      </c>
      <c r="D10" s="422">
        <v>3</v>
      </c>
      <c r="E10" s="400">
        <v>4</v>
      </c>
      <c r="F10" s="401">
        <v>5</v>
      </c>
      <c r="G10" s="1070"/>
    </row>
    <row r="11" spans="1:7" ht="24" customHeight="1">
      <c r="A11" s="1680" t="s">
        <v>540</v>
      </c>
      <c r="B11" s="1681"/>
      <c r="C11" s="892">
        <v>237500000</v>
      </c>
      <c r="D11" s="893">
        <v>237500000</v>
      </c>
      <c r="E11" s="894">
        <v>223851512</v>
      </c>
      <c r="F11" s="894">
        <v>13648488</v>
      </c>
      <c r="G11" s="1071"/>
    </row>
    <row r="12" spans="1:7" ht="24" customHeight="1">
      <c r="A12" s="1682" t="s">
        <v>541</v>
      </c>
      <c r="B12" s="1683"/>
      <c r="C12" s="892">
        <v>29961892000</v>
      </c>
      <c r="D12" s="893">
        <v>29961892000</v>
      </c>
      <c r="E12" s="894">
        <v>27348958012</v>
      </c>
      <c r="F12" s="894">
        <v>2612933988</v>
      </c>
      <c r="G12" s="893"/>
    </row>
    <row r="13" spans="1:7" ht="18" customHeight="1">
      <c r="A13" s="1674" t="s">
        <v>542</v>
      </c>
      <c r="B13" s="1675"/>
      <c r="C13" s="895" t="s">
        <v>4</v>
      </c>
      <c r="D13" s="896"/>
      <c r="E13" s="897"/>
      <c r="F13" s="894"/>
      <c r="G13" s="1071"/>
    </row>
    <row r="14" spans="1:7" ht="15.75" customHeight="1">
      <c r="A14" s="1674" t="s">
        <v>543</v>
      </c>
      <c r="B14" s="1675"/>
      <c r="C14" s="895">
        <v>11766410000</v>
      </c>
      <c r="D14" s="896">
        <v>11766410000</v>
      </c>
      <c r="E14" s="897">
        <v>11729418644</v>
      </c>
      <c r="F14" s="897">
        <v>36991356</v>
      </c>
      <c r="G14" s="896"/>
    </row>
    <row r="15" spans="1:7" ht="15.75" customHeight="1">
      <c r="A15" s="1674" t="s">
        <v>544</v>
      </c>
      <c r="B15" s="1675"/>
      <c r="C15" s="895">
        <v>1192933000</v>
      </c>
      <c r="D15" s="896">
        <v>1192933000</v>
      </c>
      <c r="E15" s="897">
        <v>1192933000</v>
      </c>
      <c r="F15" s="897">
        <v>0</v>
      </c>
      <c r="G15" s="1072"/>
    </row>
    <row r="16" spans="1:7" ht="15.75" customHeight="1">
      <c r="A16" s="1674" t="s">
        <v>545</v>
      </c>
      <c r="B16" s="1675"/>
      <c r="C16" s="895">
        <v>4721905000</v>
      </c>
      <c r="D16" s="896">
        <v>4721905000</v>
      </c>
      <c r="E16" s="897">
        <v>4337328559</v>
      </c>
      <c r="F16" s="897">
        <v>384576441</v>
      </c>
      <c r="G16" s="896"/>
    </row>
    <row r="17" spans="1:10" ht="15.75" customHeight="1">
      <c r="A17" s="1674" t="s">
        <v>546</v>
      </c>
      <c r="B17" s="1675"/>
      <c r="C17" s="895">
        <v>3785470000</v>
      </c>
      <c r="D17" s="896">
        <v>3785470000</v>
      </c>
      <c r="E17" s="897">
        <v>3339897009</v>
      </c>
      <c r="F17" s="897">
        <v>445572991</v>
      </c>
      <c r="G17" s="896"/>
    </row>
    <row r="18" spans="1:10" ht="15.75" customHeight="1">
      <c r="A18" s="1674" t="s">
        <v>734</v>
      </c>
      <c r="B18" s="1675"/>
      <c r="C18" s="895">
        <v>3050000000</v>
      </c>
      <c r="D18" s="896">
        <v>3050000000</v>
      </c>
      <c r="E18" s="897">
        <v>3050000000</v>
      </c>
      <c r="F18" s="897">
        <v>0</v>
      </c>
      <c r="G18" s="1072"/>
    </row>
    <row r="19" spans="1:10" ht="15.75" customHeight="1">
      <c r="A19" s="1674" t="s">
        <v>547</v>
      </c>
      <c r="B19" s="1675"/>
      <c r="C19" s="895"/>
      <c r="D19" s="896"/>
      <c r="E19" s="897"/>
      <c r="F19" s="897"/>
      <c r="G19" s="1072"/>
    </row>
    <row r="20" spans="1:10" ht="15.75" customHeight="1">
      <c r="A20" s="403" t="s">
        <v>548</v>
      </c>
      <c r="B20" s="404"/>
      <c r="C20" s="895">
        <v>5445174000</v>
      </c>
      <c r="D20" s="896">
        <v>5445174000</v>
      </c>
      <c r="E20" s="897">
        <v>3699380800</v>
      </c>
      <c r="F20" s="897">
        <v>1745793200</v>
      </c>
      <c r="G20" s="896"/>
    </row>
    <row r="21" spans="1:10" ht="12.75" customHeight="1">
      <c r="A21" s="1672" t="s">
        <v>4</v>
      </c>
      <c r="B21" s="1673"/>
      <c r="C21" s="405"/>
      <c r="D21" s="406"/>
      <c r="E21" s="426"/>
      <c r="F21" s="407"/>
      <c r="G21" s="1073"/>
    </row>
    <row r="22" spans="1:10" s="421" customFormat="1" ht="22.5" customHeight="1">
      <c r="A22" s="825"/>
      <c r="B22" s="817"/>
      <c r="C22" s="817"/>
      <c r="D22" s="817"/>
      <c r="E22" s="817"/>
      <c r="F22" s="817"/>
      <c r="G22" s="817"/>
      <c r="H22" s="420"/>
      <c r="I22" s="420"/>
      <c r="J22" s="420"/>
    </row>
    <row r="23" spans="1:10" ht="16.5" customHeight="1">
      <c r="A23" s="825"/>
    </row>
    <row r="24" spans="1:10" ht="15.75" customHeight="1">
      <c r="A24" s="411"/>
      <c r="B24" s="408"/>
      <c r="C24" s="409"/>
      <c r="D24" s="409"/>
      <c r="E24" s="410"/>
      <c r="F24" s="409"/>
      <c r="G24" s="409"/>
    </row>
    <row r="25" spans="1:10" ht="15.75" customHeight="1">
      <c r="A25" s="411"/>
      <c r="B25" s="408"/>
      <c r="C25" s="409"/>
      <c r="D25" s="409"/>
      <c r="E25" s="410"/>
      <c r="F25" s="409"/>
      <c r="G25" s="409"/>
    </row>
    <row r="26" spans="1:10" ht="17.25" customHeight="1"/>
    <row r="30" spans="1:10" ht="15">
      <c r="D30" s="373"/>
      <c r="E30" s="374"/>
    </row>
    <row r="36" spans="3:7" ht="15">
      <c r="C36" s="73"/>
      <c r="D36" s="73"/>
      <c r="E36" s="73"/>
      <c r="F36" s="73"/>
      <c r="G36" s="73"/>
    </row>
  </sheetData>
  <mergeCells count="13">
    <mergeCell ref="A1:C1"/>
    <mergeCell ref="A4:F4"/>
    <mergeCell ref="A10:B10"/>
    <mergeCell ref="A11:B11"/>
    <mergeCell ref="A12:B12"/>
    <mergeCell ref="A21:B21"/>
    <mergeCell ref="A13:B13"/>
    <mergeCell ref="A14:B14"/>
    <mergeCell ref="A15:B15"/>
    <mergeCell ref="A16:B16"/>
    <mergeCell ref="A17:B17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3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P35"/>
  <sheetViews>
    <sheetView showGridLines="0" showZeros="0" showOutlineSymbols="0" zoomScale="75" zoomScaleNormal="75" workbookViewId="0">
      <selection activeCell="D22" sqref="D22"/>
    </sheetView>
  </sheetViews>
  <sheetFormatPr defaultRowHeight="12.75"/>
  <cols>
    <col min="1" max="1" width="4.5703125" style="265" customWidth="1"/>
    <col min="2" max="2" width="87.28515625" style="265" customWidth="1"/>
    <col min="3" max="3" width="21.85546875" style="265" customWidth="1"/>
    <col min="4" max="4" width="20.7109375" style="265" customWidth="1"/>
    <col min="5" max="5" width="16.7109375" style="265" customWidth="1"/>
    <col min="6" max="6" width="3.85546875" style="265" customWidth="1"/>
    <col min="7" max="8" width="9.140625" style="265"/>
    <col min="9" max="10" width="13.85546875" style="265" bestFit="1" customWidth="1"/>
    <col min="11" max="11" width="9.140625" style="265"/>
    <col min="12" max="12" width="16.85546875" style="265" bestFit="1" customWidth="1"/>
    <col min="13" max="13" width="9.140625" style="265"/>
    <col min="14" max="14" width="19.28515625" style="265" customWidth="1"/>
    <col min="15" max="15" width="9.140625" style="265"/>
    <col min="16" max="16" width="25.42578125" style="265" customWidth="1"/>
    <col min="17" max="256" width="9.140625" style="265"/>
    <col min="257" max="257" width="4.5703125" style="265" customWidth="1"/>
    <col min="258" max="258" width="87.28515625" style="265" customWidth="1"/>
    <col min="259" max="260" width="20.7109375" style="265" customWidth="1"/>
    <col min="261" max="261" width="16.7109375" style="265" customWidth="1"/>
    <col min="262" max="262" width="3.85546875" style="265" customWidth="1"/>
    <col min="263" max="269" width="9.140625" style="265"/>
    <col min="270" max="270" width="19.28515625" style="265" customWidth="1"/>
    <col min="271" max="271" width="9.140625" style="265"/>
    <col min="272" max="272" width="25.42578125" style="265" customWidth="1"/>
    <col min="273" max="512" width="9.140625" style="265"/>
    <col min="513" max="513" width="4.5703125" style="265" customWidth="1"/>
    <col min="514" max="514" width="87.28515625" style="265" customWidth="1"/>
    <col min="515" max="516" width="20.7109375" style="265" customWidth="1"/>
    <col min="517" max="517" width="16.7109375" style="265" customWidth="1"/>
    <col min="518" max="518" width="3.85546875" style="265" customWidth="1"/>
    <col min="519" max="525" width="9.140625" style="265"/>
    <col min="526" max="526" width="19.28515625" style="265" customWidth="1"/>
    <col min="527" max="527" width="9.140625" style="265"/>
    <col min="528" max="528" width="25.42578125" style="265" customWidth="1"/>
    <col min="529" max="768" width="9.140625" style="265"/>
    <col min="769" max="769" width="4.5703125" style="265" customWidth="1"/>
    <col min="770" max="770" width="87.28515625" style="265" customWidth="1"/>
    <col min="771" max="772" width="20.7109375" style="265" customWidth="1"/>
    <col min="773" max="773" width="16.7109375" style="265" customWidth="1"/>
    <col min="774" max="774" width="3.85546875" style="265" customWidth="1"/>
    <col min="775" max="781" width="9.140625" style="265"/>
    <col min="782" max="782" width="19.28515625" style="265" customWidth="1"/>
    <col min="783" max="783" width="9.140625" style="265"/>
    <col min="784" max="784" width="25.42578125" style="265" customWidth="1"/>
    <col min="785" max="1024" width="9.140625" style="265"/>
    <col min="1025" max="1025" width="4.5703125" style="265" customWidth="1"/>
    <col min="1026" max="1026" width="87.28515625" style="265" customWidth="1"/>
    <col min="1027" max="1028" width="20.7109375" style="265" customWidth="1"/>
    <col min="1029" max="1029" width="16.7109375" style="265" customWidth="1"/>
    <col min="1030" max="1030" width="3.85546875" style="265" customWidth="1"/>
    <col min="1031" max="1037" width="9.140625" style="265"/>
    <col min="1038" max="1038" width="19.28515625" style="265" customWidth="1"/>
    <col min="1039" max="1039" width="9.140625" style="265"/>
    <col min="1040" max="1040" width="25.42578125" style="265" customWidth="1"/>
    <col min="1041" max="1280" width="9.140625" style="265"/>
    <col min="1281" max="1281" width="4.5703125" style="265" customWidth="1"/>
    <col min="1282" max="1282" width="87.28515625" style="265" customWidth="1"/>
    <col min="1283" max="1284" width="20.7109375" style="265" customWidth="1"/>
    <col min="1285" max="1285" width="16.7109375" style="265" customWidth="1"/>
    <col min="1286" max="1286" width="3.85546875" style="265" customWidth="1"/>
    <col min="1287" max="1293" width="9.140625" style="265"/>
    <col min="1294" max="1294" width="19.28515625" style="265" customWidth="1"/>
    <col min="1295" max="1295" width="9.140625" style="265"/>
    <col min="1296" max="1296" width="25.42578125" style="265" customWidth="1"/>
    <col min="1297" max="1536" width="9.140625" style="265"/>
    <col min="1537" max="1537" width="4.5703125" style="265" customWidth="1"/>
    <col min="1538" max="1538" width="87.28515625" style="265" customWidth="1"/>
    <col min="1539" max="1540" width="20.7109375" style="265" customWidth="1"/>
    <col min="1541" max="1541" width="16.7109375" style="265" customWidth="1"/>
    <col min="1542" max="1542" width="3.85546875" style="265" customWidth="1"/>
    <col min="1543" max="1549" width="9.140625" style="265"/>
    <col min="1550" max="1550" width="19.28515625" style="265" customWidth="1"/>
    <col min="1551" max="1551" width="9.140625" style="265"/>
    <col min="1552" max="1552" width="25.42578125" style="265" customWidth="1"/>
    <col min="1553" max="1792" width="9.140625" style="265"/>
    <col min="1793" max="1793" width="4.5703125" style="265" customWidth="1"/>
    <col min="1794" max="1794" width="87.28515625" style="265" customWidth="1"/>
    <col min="1795" max="1796" width="20.7109375" style="265" customWidth="1"/>
    <col min="1797" max="1797" width="16.7109375" style="265" customWidth="1"/>
    <col min="1798" max="1798" width="3.85546875" style="265" customWidth="1"/>
    <col min="1799" max="1805" width="9.140625" style="265"/>
    <col min="1806" max="1806" width="19.28515625" style="265" customWidth="1"/>
    <col min="1807" max="1807" width="9.140625" style="265"/>
    <col min="1808" max="1808" width="25.42578125" style="265" customWidth="1"/>
    <col min="1809" max="2048" width="9.140625" style="265"/>
    <col min="2049" max="2049" width="4.5703125" style="265" customWidth="1"/>
    <col min="2050" max="2050" width="87.28515625" style="265" customWidth="1"/>
    <col min="2051" max="2052" width="20.7109375" style="265" customWidth="1"/>
    <col min="2053" max="2053" width="16.7109375" style="265" customWidth="1"/>
    <col min="2054" max="2054" width="3.85546875" style="265" customWidth="1"/>
    <col min="2055" max="2061" width="9.140625" style="265"/>
    <col min="2062" max="2062" width="19.28515625" style="265" customWidth="1"/>
    <col min="2063" max="2063" width="9.140625" style="265"/>
    <col min="2064" max="2064" width="25.42578125" style="265" customWidth="1"/>
    <col min="2065" max="2304" width="9.140625" style="265"/>
    <col min="2305" max="2305" width="4.5703125" style="265" customWidth="1"/>
    <col min="2306" max="2306" width="87.28515625" style="265" customWidth="1"/>
    <col min="2307" max="2308" width="20.7109375" style="265" customWidth="1"/>
    <col min="2309" max="2309" width="16.7109375" style="265" customWidth="1"/>
    <col min="2310" max="2310" width="3.85546875" style="265" customWidth="1"/>
    <col min="2311" max="2317" width="9.140625" style="265"/>
    <col min="2318" max="2318" width="19.28515625" style="265" customWidth="1"/>
    <col min="2319" max="2319" width="9.140625" style="265"/>
    <col min="2320" max="2320" width="25.42578125" style="265" customWidth="1"/>
    <col min="2321" max="2560" width="9.140625" style="265"/>
    <col min="2561" max="2561" width="4.5703125" style="265" customWidth="1"/>
    <col min="2562" max="2562" width="87.28515625" style="265" customWidth="1"/>
    <col min="2563" max="2564" width="20.7109375" style="265" customWidth="1"/>
    <col min="2565" max="2565" width="16.7109375" style="265" customWidth="1"/>
    <col min="2566" max="2566" width="3.85546875" style="265" customWidth="1"/>
    <col min="2567" max="2573" width="9.140625" style="265"/>
    <col min="2574" max="2574" width="19.28515625" style="265" customWidth="1"/>
    <col min="2575" max="2575" width="9.140625" style="265"/>
    <col min="2576" max="2576" width="25.42578125" style="265" customWidth="1"/>
    <col min="2577" max="2816" width="9.140625" style="265"/>
    <col min="2817" max="2817" width="4.5703125" style="265" customWidth="1"/>
    <col min="2818" max="2818" width="87.28515625" style="265" customWidth="1"/>
    <col min="2819" max="2820" width="20.7109375" style="265" customWidth="1"/>
    <col min="2821" max="2821" width="16.7109375" style="265" customWidth="1"/>
    <col min="2822" max="2822" width="3.85546875" style="265" customWidth="1"/>
    <col min="2823" max="2829" width="9.140625" style="265"/>
    <col min="2830" max="2830" width="19.28515625" style="265" customWidth="1"/>
    <col min="2831" max="2831" width="9.140625" style="265"/>
    <col min="2832" max="2832" width="25.42578125" style="265" customWidth="1"/>
    <col min="2833" max="3072" width="9.140625" style="265"/>
    <col min="3073" max="3073" width="4.5703125" style="265" customWidth="1"/>
    <col min="3074" max="3074" width="87.28515625" style="265" customWidth="1"/>
    <col min="3075" max="3076" width="20.7109375" style="265" customWidth="1"/>
    <col min="3077" max="3077" width="16.7109375" style="265" customWidth="1"/>
    <col min="3078" max="3078" width="3.85546875" style="265" customWidth="1"/>
    <col min="3079" max="3085" width="9.140625" style="265"/>
    <col min="3086" max="3086" width="19.28515625" style="265" customWidth="1"/>
    <col min="3087" max="3087" width="9.140625" style="265"/>
    <col min="3088" max="3088" width="25.42578125" style="265" customWidth="1"/>
    <col min="3089" max="3328" width="9.140625" style="265"/>
    <col min="3329" max="3329" width="4.5703125" style="265" customWidth="1"/>
    <col min="3330" max="3330" width="87.28515625" style="265" customWidth="1"/>
    <col min="3331" max="3332" width="20.7109375" style="265" customWidth="1"/>
    <col min="3333" max="3333" width="16.7109375" style="265" customWidth="1"/>
    <col min="3334" max="3334" width="3.85546875" style="265" customWidth="1"/>
    <col min="3335" max="3341" width="9.140625" style="265"/>
    <col min="3342" max="3342" width="19.28515625" style="265" customWidth="1"/>
    <col min="3343" max="3343" width="9.140625" style="265"/>
    <col min="3344" max="3344" width="25.42578125" style="265" customWidth="1"/>
    <col min="3345" max="3584" width="9.140625" style="265"/>
    <col min="3585" max="3585" width="4.5703125" style="265" customWidth="1"/>
    <col min="3586" max="3586" width="87.28515625" style="265" customWidth="1"/>
    <col min="3587" max="3588" width="20.7109375" style="265" customWidth="1"/>
    <col min="3589" max="3589" width="16.7109375" style="265" customWidth="1"/>
    <col min="3590" max="3590" width="3.85546875" style="265" customWidth="1"/>
    <col min="3591" max="3597" width="9.140625" style="265"/>
    <col min="3598" max="3598" width="19.28515625" style="265" customWidth="1"/>
    <col min="3599" max="3599" width="9.140625" style="265"/>
    <col min="3600" max="3600" width="25.42578125" style="265" customWidth="1"/>
    <col min="3601" max="3840" width="9.140625" style="265"/>
    <col min="3841" max="3841" width="4.5703125" style="265" customWidth="1"/>
    <col min="3842" max="3842" width="87.28515625" style="265" customWidth="1"/>
    <col min="3843" max="3844" width="20.7109375" style="265" customWidth="1"/>
    <col min="3845" max="3845" width="16.7109375" style="265" customWidth="1"/>
    <col min="3846" max="3846" width="3.85546875" style="265" customWidth="1"/>
    <col min="3847" max="3853" width="9.140625" style="265"/>
    <col min="3854" max="3854" width="19.28515625" style="265" customWidth="1"/>
    <col min="3855" max="3855" width="9.140625" style="265"/>
    <col min="3856" max="3856" width="25.42578125" style="265" customWidth="1"/>
    <col min="3857" max="4096" width="9.140625" style="265"/>
    <col min="4097" max="4097" width="4.5703125" style="265" customWidth="1"/>
    <col min="4098" max="4098" width="87.28515625" style="265" customWidth="1"/>
    <col min="4099" max="4100" width="20.7109375" style="265" customWidth="1"/>
    <col min="4101" max="4101" width="16.7109375" style="265" customWidth="1"/>
    <col min="4102" max="4102" width="3.85546875" style="265" customWidth="1"/>
    <col min="4103" max="4109" width="9.140625" style="265"/>
    <col min="4110" max="4110" width="19.28515625" style="265" customWidth="1"/>
    <col min="4111" max="4111" width="9.140625" style="265"/>
    <col min="4112" max="4112" width="25.42578125" style="265" customWidth="1"/>
    <col min="4113" max="4352" width="9.140625" style="265"/>
    <col min="4353" max="4353" width="4.5703125" style="265" customWidth="1"/>
    <col min="4354" max="4354" width="87.28515625" style="265" customWidth="1"/>
    <col min="4355" max="4356" width="20.7109375" style="265" customWidth="1"/>
    <col min="4357" max="4357" width="16.7109375" style="265" customWidth="1"/>
    <col min="4358" max="4358" width="3.85546875" style="265" customWidth="1"/>
    <col min="4359" max="4365" width="9.140625" style="265"/>
    <col min="4366" max="4366" width="19.28515625" style="265" customWidth="1"/>
    <col min="4367" max="4367" width="9.140625" style="265"/>
    <col min="4368" max="4368" width="25.42578125" style="265" customWidth="1"/>
    <col min="4369" max="4608" width="9.140625" style="265"/>
    <col min="4609" max="4609" width="4.5703125" style="265" customWidth="1"/>
    <col min="4610" max="4610" width="87.28515625" style="265" customWidth="1"/>
    <col min="4611" max="4612" width="20.7109375" style="265" customWidth="1"/>
    <col min="4613" max="4613" width="16.7109375" style="265" customWidth="1"/>
    <col min="4614" max="4614" width="3.85546875" style="265" customWidth="1"/>
    <col min="4615" max="4621" width="9.140625" style="265"/>
    <col min="4622" max="4622" width="19.28515625" style="265" customWidth="1"/>
    <col min="4623" max="4623" width="9.140625" style="265"/>
    <col min="4624" max="4624" width="25.42578125" style="265" customWidth="1"/>
    <col min="4625" max="4864" width="9.140625" style="265"/>
    <col min="4865" max="4865" width="4.5703125" style="265" customWidth="1"/>
    <col min="4866" max="4866" width="87.28515625" style="265" customWidth="1"/>
    <col min="4867" max="4868" width="20.7109375" style="265" customWidth="1"/>
    <col min="4869" max="4869" width="16.7109375" style="265" customWidth="1"/>
    <col min="4870" max="4870" width="3.85546875" style="265" customWidth="1"/>
    <col min="4871" max="4877" width="9.140625" style="265"/>
    <col min="4878" max="4878" width="19.28515625" style="265" customWidth="1"/>
    <col min="4879" max="4879" width="9.140625" style="265"/>
    <col min="4880" max="4880" width="25.42578125" style="265" customWidth="1"/>
    <col min="4881" max="5120" width="9.140625" style="265"/>
    <col min="5121" max="5121" width="4.5703125" style="265" customWidth="1"/>
    <col min="5122" max="5122" width="87.28515625" style="265" customWidth="1"/>
    <col min="5123" max="5124" width="20.7109375" style="265" customWidth="1"/>
    <col min="5125" max="5125" width="16.7109375" style="265" customWidth="1"/>
    <col min="5126" max="5126" width="3.85546875" style="265" customWidth="1"/>
    <col min="5127" max="5133" width="9.140625" style="265"/>
    <col min="5134" max="5134" width="19.28515625" style="265" customWidth="1"/>
    <col min="5135" max="5135" width="9.140625" style="265"/>
    <col min="5136" max="5136" width="25.42578125" style="265" customWidth="1"/>
    <col min="5137" max="5376" width="9.140625" style="265"/>
    <col min="5377" max="5377" width="4.5703125" style="265" customWidth="1"/>
    <col min="5378" max="5378" width="87.28515625" style="265" customWidth="1"/>
    <col min="5379" max="5380" width="20.7109375" style="265" customWidth="1"/>
    <col min="5381" max="5381" width="16.7109375" style="265" customWidth="1"/>
    <col min="5382" max="5382" width="3.85546875" style="265" customWidth="1"/>
    <col min="5383" max="5389" width="9.140625" style="265"/>
    <col min="5390" max="5390" width="19.28515625" style="265" customWidth="1"/>
    <col min="5391" max="5391" width="9.140625" style="265"/>
    <col min="5392" max="5392" width="25.42578125" style="265" customWidth="1"/>
    <col min="5393" max="5632" width="9.140625" style="265"/>
    <col min="5633" max="5633" width="4.5703125" style="265" customWidth="1"/>
    <col min="5634" max="5634" width="87.28515625" style="265" customWidth="1"/>
    <col min="5635" max="5636" width="20.7109375" style="265" customWidth="1"/>
    <col min="5637" max="5637" width="16.7109375" style="265" customWidth="1"/>
    <col min="5638" max="5638" width="3.85546875" style="265" customWidth="1"/>
    <col min="5639" max="5645" width="9.140625" style="265"/>
    <col min="5646" max="5646" width="19.28515625" style="265" customWidth="1"/>
    <col min="5647" max="5647" width="9.140625" style="265"/>
    <col min="5648" max="5648" width="25.42578125" style="265" customWidth="1"/>
    <col min="5649" max="5888" width="9.140625" style="265"/>
    <col min="5889" max="5889" width="4.5703125" style="265" customWidth="1"/>
    <col min="5890" max="5890" width="87.28515625" style="265" customWidth="1"/>
    <col min="5891" max="5892" width="20.7109375" style="265" customWidth="1"/>
    <col min="5893" max="5893" width="16.7109375" style="265" customWidth="1"/>
    <col min="5894" max="5894" width="3.85546875" style="265" customWidth="1"/>
    <col min="5895" max="5901" width="9.140625" style="265"/>
    <col min="5902" max="5902" width="19.28515625" style="265" customWidth="1"/>
    <col min="5903" max="5903" width="9.140625" style="265"/>
    <col min="5904" max="5904" width="25.42578125" style="265" customWidth="1"/>
    <col min="5905" max="6144" width="9.140625" style="265"/>
    <col min="6145" max="6145" width="4.5703125" style="265" customWidth="1"/>
    <col min="6146" max="6146" width="87.28515625" style="265" customWidth="1"/>
    <col min="6147" max="6148" width="20.7109375" style="265" customWidth="1"/>
    <col min="6149" max="6149" width="16.7109375" style="265" customWidth="1"/>
    <col min="6150" max="6150" width="3.85546875" style="265" customWidth="1"/>
    <col min="6151" max="6157" width="9.140625" style="265"/>
    <col min="6158" max="6158" width="19.28515625" style="265" customWidth="1"/>
    <col min="6159" max="6159" width="9.140625" style="265"/>
    <col min="6160" max="6160" width="25.42578125" style="265" customWidth="1"/>
    <col min="6161" max="6400" width="9.140625" style="265"/>
    <col min="6401" max="6401" width="4.5703125" style="265" customWidth="1"/>
    <col min="6402" max="6402" width="87.28515625" style="265" customWidth="1"/>
    <col min="6403" max="6404" width="20.7109375" style="265" customWidth="1"/>
    <col min="6405" max="6405" width="16.7109375" style="265" customWidth="1"/>
    <col min="6406" max="6406" width="3.85546875" style="265" customWidth="1"/>
    <col min="6407" max="6413" width="9.140625" style="265"/>
    <col min="6414" max="6414" width="19.28515625" style="265" customWidth="1"/>
    <col min="6415" max="6415" width="9.140625" style="265"/>
    <col min="6416" max="6416" width="25.42578125" style="265" customWidth="1"/>
    <col min="6417" max="6656" width="9.140625" style="265"/>
    <col min="6657" max="6657" width="4.5703125" style="265" customWidth="1"/>
    <col min="6658" max="6658" width="87.28515625" style="265" customWidth="1"/>
    <col min="6659" max="6660" width="20.7109375" style="265" customWidth="1"/>
    <col min="6661" max="6661" width="16.7109375" style="265" customWidth="1"/>
    <col min="6662" max="6662" width="3.85546875" style="265" customWidth="1"/>
    <col min="6663" max="6669" width="9.140625" style="265"/>
    <col min="6670" max="6670" width="19.28515625" style="265" customWidth="1"/>
    <col min="6671" max="6671" width="9.140625" style="265"/>
    <col min="6672" max="6672" width="25.42578125" style="265" customWidth="1"/>
    <col min="6673" max="6912" width="9.140625" style="265"/>
    <col min="6913" max="6913" width="4.5703125" style="265" customWidth="1"/>
    <col min="6914" max="6914" width="87.28515625" style="265" customWidth="1"/>
    <col min="6915" max="6916" width="20.7109375" style="265" customWidth="1"/>
    <col min="6917" max="6917" width="16.7109375" style="265" customWidth="1"/>
    <col min="6918" max="6918" width="3.85546875" style="265" customWidth="1"/>
    <col min="6919" max="6925" width="9.140625" style="265"/>
    <col min="6926" max="6926" width="19.28515625" style="265" customWidth="1"/>
    <col min="6927" max="6927" width="9.140625" style="265"/>
    <col min="6928" max="6928" width="25.42578125" style="265" customWidth="1"/>
    <col min="6929" max="7168" width="9.140625" style="265"/>
    <col min="7169" max="7169" width="4.5703125" style="265" customWidth="1"/>
    <col min="7170" max="7170" width="87.28515625" style="265" customWidth="1"/>
    <col min="7171" max="7172" width="20.7109375" style="265" customWidth="1"/>
    <col min="7173" max="7173" width="16.7109375" style="265" customWidth="1"/>
    <col min="7174" max="7174" width="3.85546875" style="265" customWidth="1"/>
    <col min="7175" max="7181" width="9.140625" style="265"/>
    <col min="7182" max="7182" width="19.28515625" style="265" customWidth="1"/>
    <col min="7183" max="7183" width="9.140625" style="265"/>
    <col min="7184" max="7184" width="25.42578125" style="265" customWidth="1"/>
    <col min="7185" max="7424" width="9.140625" style="265"/>
    <col min="7425" max="7425" width="4.5703125" style="265" customWidth="1"/>
    <col min="7426" max="7426" width="87.28515625" style="265" customWidth="1"/>
    <col min="7427" max="7428" width="20.7109375" style="265" customWidth="1"/>
    <col min="7429" max="7429" width="16.7109375" style="265" customWidth="1"/>
    <col min="7430" max="7430" width="3.85546875" style="265" customWidth="1"/>
    <col min="7431" max="7437" width="9.140625" style="265"/>
    <col min="7438" max="7438" width="19.28515625" style="265" customWidth="1"/>
    <col min="7439" max="7439" width="9.140625" style="265"/>
    <col min="7440" max="7440" width="25.42578125" style="265" customWidth="1"/>
    <col min="7441" max="7680" width="9.140625" style="265"/>
    <col min="7681" max="7681" width="4.5703125" style="265" customWidth="1"/>
    <col min="7682" max="7682" width="87.28515625" style="265" customWidth="1"/>
    <col min="7683" max="7684" width="20.7109375" style="265" customWidth="1"/>
    <col min="7685" max="7685" width="16.7109375" style="265" customWidth="1"/>
    <col min="7686" max="7686" width="3.85546875" style="265" customWidth="1"/>
    <col min="7687" max="7693" width="9.140625" style="265"/>
    <col min="7694" max="7694" width="19.28515625" style="265" customWidth="1"/>
    <col min="7695" max="7695" width="9.140625" style="265"/>
    <col min="7696" max="7696" width="25.42578125" style="265" customWidth="1"/>
    <col min="7697" max="7936" width="9.140625" style="265"/>
    <col min="7937" max="7937" width="4.5703125" style="265" customWidth="1"/>
    <col min="7938" max="7938" width="87.28515625" style="265" customWidth="1"/>
    <col min="7939" max="7940" width="20.7109375" style="265" customWidth="1"/>
    <col min="7941" max="7941" width="16.7109375" style="265" customWidth="1"/>
    <col min="7942" max="7942" width="3.85546875" style="265" customWidth="1"/>
    <col min="7943" max="7949" width="9.140625" style="265"/>
    <col min="7950" max="7950" width="19.28515625" style="265" customWidth="1"/>
    <col min="7951" max="7951" width="9.140625" style="265"/>
    <col min="7952" max="7952" width="25.42578125" style="265" customWidth="1"/>
    <col min="7953" max="8192" width="9.140625" style="265"/>
    <col min="8193" max="8193" width="4.5703125" style="265" customWidth="1"/>
    <col min="8194" max="8194" width="87.28515625" style="265" customWidth="1"/>
    <col min="8195" max="8196" width="20.7109375" style="265" customWidth="1"/>
    <col min="8197" max="8197" width="16.7109375" style="265" customWidth="1"/>
    <col min="8198" max="8198" width="3.85546875" style="265" customWidth="1"/>
    <col min="8199" max="8205" width="9.140625" style="265"/>
    <col min="8206" max="8206" width="19.28515625" style="265" customWidth="1"/>
    <col min="8207" max="8207" width="9.140625" style="265"/>
    <col min="8208" max="8208" width="25.42578125" style="265" customWidth="1"/>
    <col min="8209" max="8448" width="9.140625" style="265"/>
    <col min="8449" max="8449" width="4.5703125" style="265" customWidth="1"/>
    <col min="8450" max="8450" width="87.28515625" style="265" customWidth="1"/>
    <col min="8451" max="8452" width="20.7109375" style="265" customWidth="1"/>
    <col min="8453" max="8453" width="16.7109375" style="265" customWidth="1"/>
    <col min="8454" max="8454" width="3.85546875" style="265" customWidth="1"/>
    <col min="8455" max="8461" width="9.140625" style="265"/>
    <col min="8462" max="8462" width="19.28515625" style="265" customWidth="1"/>
    <col min="8463" max="8463" width="9.140625" style="265"/>
    <col min="8464" max="8464" width="25.42578125" style="265" customWidth="1"/>
    <col min="8465" max="8704" width="9.140625" style="265"/>
    <col min="8705" max="8705" width="4.5703125" style="265" customWidth="1"/>
    <col min="8706" max="8706" width="87.28515625" style="265" customWidth="1"/>
    <col min="8707" max="8708" width="20.7109375" style="265" customWidth="1"/>
    <col min="8709" max="8709" width="16.7109375" style="265" customWidth="1"/>
    <col min="8710" max="8710" width="3.85546875" style="265" customWidth="1"/>
    <col min="8711" max="8717" width="9.140625" style="265"/>
    <col min="8718" max="8718" width="19.28515625" style="265" customWidth="1"/>
    <col min="8719" max="8719" width="9.140625" style="265"/>
    <col min="8720" max="8720" width="25.42578125" style="265" customWidth="1"/>
    <col min="8721" max="8960" width="9.140625" style="265"/>
    <col min="8961" max="8961" width="4.5703125" style="265" customWidth="1"/>
    <col min="8962" max="8962" width="87.28515625" style="265" customWidth="1"/>
    <col min="8963" max="8964" width="20.7109375" style="265" customWidth="1"/>
    <col min="8965" max="8965" width="16.7109375" style="265" customWidth="1"/>
    <col min="8966" max="8966" width="3.85546875" style="265" customWidth="1"/>
    <col min="8967" max="8973" width="9.140625" style="265"/>
    <col min="8974" max="8974" width="19.28515625" style="265" customWidth="1"/>
    <col min="8975" max="8975" width="9.140625" style="265"/>
    <col min="8976" max="8976" width="25.42578125" style="265" customWidth="1"/>
    <col min="8977" max="9216" width="9.140625" style="265"/>
    <col min="9217" max="9217" width="4.5703125" style="265" customWidth="1"/>
    <col min="9218" max="9218" width="87.28515625" style="265" customWidth="1"/>
    <col min="9219" max="9220" width="20.7109375" style="265" customWidth="1"/>
    <col min="9221" max="9221" width="16.7109375" style="265" customWidth="1"/>
    <col min="9222" max="9222" width="3.85546875" style="265" customWidth="1"/>
    <col min="9223" max="9229" width="9.140625" style="265"/>
    <col min="9230" max="9230" width="19.28515625" style="265" customWidth="1"/>
    <col min="9231" max="9231" width="9.140625" style="265"/>
    <col min="9232" max="9232" width="25.42578125" style="265" customWidth="1"/>
    <col min="9233" max="9472" width="9.140625" style="265"/>
    <col min="9473" max="9473" width="4.5703125" style="265" customWidth="1"/>
    <col min="9474" max="9474" width="87.28515625" style="265" customWidth="1"/>
    <col min="9475" max="9476" width="20.7109375" style="265" customWidth="1"/>
    <col min="9477" max="9477" width="16.7109375" style="265" customWidth="1"/>
    <col min="9478" max="9478" width="3.85546875" style="265" customWidth="1"/>
    <col min="9479" max="9485" width="9.140625" style="265"/>
    <col min="9486" max="9486" width="19.28515625" style="265" customWidth="1"/>
    <col min="9487" max="9487" width="9.140625" style="265"/>
    <col min="9488" max="9488" width="25.42578125" style="265" customWidth="1"/>
    <col min="9489" max="9728" width="9.140625" style="265"/>
    <col min="9729" max="9729" width="4.5703125" style="265" customWidth="1"/>
    <col min="9730" max="9730" width="87.28515625" style="265" customWidth="1"/>
    <col min="9731" max="9732" width="20.7109375" style="265" customWidth="1"/>
    <col min="9733" max="9733" width="16.7109375" style="265" customWidth="1"/>
    <col min="9734" max="9734" width="3.85546875" style="265" customWidth="1"/>
    <col min="9735" max="9741" width="9.140625" style="265"/>
    <col min="9742" max="9742" width="19.28515625" style="265" customWidth="1"/>
    <col min="9743" max="9743" width="9.140625" style="265"/>
    <col min="9744" max="9744" width="25.42578125" style="265" customWidth="1"/>
    <col min="9745" max="9984" width="9.140625" style="265"/>
    <col min="9985" max="9985" width="4.5703125" style="265" customWidth="1"/>
    <col min="9986" max="9986" width="87.28515625" style="265" customWidth="1"/>
    <col min="9987" max="9988" width="20.7109375" style="265" customWidth="1"/>
    <col min="9989" max="9989" width="16.7109375" style="265" customWidth="1"/>
    <col min="9990" max="9990" width="3.85546875" style="265" customWidth="1"/>
    <col min="9991" max="9997" width="9.140625" style="265"/>
    <col min="9998" max="9998" width="19.28515625" style="265" customWidth="1"/>
    <col min="9999" max="9999" width="9.140625" style="265"/>
    <col min="10000" max="10000" width="25.42578125" style="265" customWidth="1"/>
    <col min="10001" max="10240" width="9.140625" style="265"/>
    <col min="10241" max="10241" width="4.5703125" style="265" customWidth="1"/>
    <col min="10242" max="10242" width="87.28515625" style="265" customWidth="1"/>
    <col min="10243" max="10244" width="20.7109375" style="265" customWidth="1"/>
    <col min="10245" max="10245" width="16.7109375" style="265" customWidth="1"/>
    <col min="10246" max="10246" width="3.85546875" style="265" customWidth="1"/>
    <col min="10247" max="10253" width="9.140625" style="265"/>
    <col min="10254" max="10254" width="19.28515625" style="265" customWidth="1"/>
    <col min="10255" max="10255" width="9.140625" style="265"/>
    <col min="10256" max="10256" width="25.42578125" style="265" customWidth="1"/>
    <col min="10257" max="10496" width="9.140625" style="265"/>
    <col min="10497" max="10497" width="4.5703125" style="265" customWidth="1"/>
    <col min="10498" max="10498" width="87.28515625" style="265" customWidth="1"/>
    <col min="10499" max="10500" width="20.7109375" style="265" customWidth="1"/>
    <col min="10501" max="10501" width="16.7109375" style="265" customWidth="1"/>
    <col min="10502" max="10502" width="3.85546875" style="265" customWidth="1"/>
    <col min="10503" max="10509" width="9.140625" style="265"/>
    <col min="10510" max="10510" width="19.28515625" style="265" customWidth="1"/>
    <col min="10511" max="10511" width="9.140625" style="265"/>
    <col min="10512" max="10512" width="25.42578125" style="265" customWidth="1"/>
    <col min="10513" max="10752" width="9.140625" style="265"/>
    <col min="10753" max="10753" width="4.5703125" style="265" customWidth="1"/>
    <col min="10754" max="10754" width="87.28515625" style="265" customWidth="1"/>
    <col min="10755" max="10756" width="20.7109375" style="265" customWidth="1"/>
    <col min="10757" max="10757" width="16.7109375" style="265" customWidth="1"/>
    <col min="10758" max="10758" width="3.85546875" style="265" customWidth="1"/>
    <col min="10759" max="10765" width="9.140625" style="265"/>
    <col min="10766" max="10766" width="19.28515625" style="265" customWidth="1"/>
    <col min="10767" max="10767" width="9.140625" style="265"/>
    <col min="10768" max="10768" width="25.42578125" style="265" customWidth="1"/>
    <col min="10769" max="11008" width="9.140625" style="265"/>
    <col min="11009" max="11009" width="4.5703125" style="265" customWidth="1"/>
    <col min="11010" max="11010" width="87.28515625" style="265" customWidth="1"/>
    <col min="11011" max="11012" width="20.7109375" style="265" customWidth="1"/>
    <col min="11013" max="11013" width="16.7109375" style="265" customWidth="1"/>
    <col min="11014" max="11014" width="3.85546875" style="265" customWidth="1"/>
    <col min="11015" max="11021" width="9.140625" style="265"/>
    <col min="11022" max="11022" width="19.28515625" style="265" customWidth="1"/>
    <col min="11023" max="11023" width="9.140625" style="265"/>
    <col min="11024" max="11024" width="25.42578125" style="265" customWidth="1"/>
    <col min="11025" max="11264" width="9.140625" style="265"/>
    <col min="11265" max="11265" width="4.5703125" style="265" customWidth="1"/>
    <col min="11266" max="11266" width="87.28515625" style="265" customWidth="1"/>
    <col min="11267" max="11268" width="20.7109375" style="265" customWidth="1"/>
    <col min="11269" max="11269" width="16.7109375" style="265" customWidth="1"/>
    <col min="11270" max="11270" width="3.85546875" style="265" customWidth="1"/>
    <col min="11271" max="11277" width="9.140625" style="265"/>
    <col min="11278" max="11278" width="19.28515625" style="265" customWidth="1"/>
    <col min="11279" max="11279" width="9.140625" style="265"/>
    <col min="11280" max="11280" width="25.42578125" style="265" customWidth="1"/>
    <col min="11281" max="11520" width="9.140625" style="265"/>
    <col min="11521" max="11521" width="4.5703125" style="265" customWidth="1"/>
    <col min="11522" max="11522" width="87.28515625" style="265" customWidth="1"/>
    <col min="11523" max="11524" width="20.7109375" style="265" customWidth="1"/>
    <col min="11525" max="11525" width="16.7109375" style="265" customWidth="1"/>
    <col min="11526" max="11526" width="3.85546875" style="265" customWidth="1"/>
    <col min="11527" max="11533" width="9.140625" style="265"/>
    <col min="11534" max="11534" width="19.28515625" style="265" customWidth="1"/>
    <col min="11535" max="11535" width="9.140625" style="265"/>
    <col min="11536" max="11536" width="25.42578125" style="265" customWidth="1"/>
    <col min="11537" max="11776" width="9.140625" style="265"/>
    <col min="11777" max="11777" width="4.5703125" style="265" customWidth="1"/>
    <col min="11778" max="11778" width="87.28515625" style="265" customWidth="1"/>
    <col min="11779" max="11780" width="20.7109375" style="265" customWidth="1"/>
    <col min="11781" max="11781" width="16.7109375" style="265" customWidth="1"/>
    <col min="11782" max="11782" width="3.85546875" style="265" customWidth="1"/>
    <col min="11783" max="11789" width="9.140625" style="265"/>
    <col min="11790" max="11790" width="19.28515625" style="265" customWidth="1"/>
    <col min="11791" max="11791" width="9.140625" style="265"/>
    <col min="11792" max="11792" width="25.42578125" style="265" customWidth="1"/>
    <col min="11793" max="12032" width="9.140625" style="265"/>
    <col min="12033" max="12033" width="4.5703125" style="265" customWidth="1"/>
    <col min="12034" max="12034" width="87.28515625" style="265" customWidth="1"/>
    <col min="12035" max="12036" width="20.7109375" style="265" customWidth="1"/>
    <col min="12037" max="12037" width="16.7109375" style="265" customWidth="1"/>
    <col min="12038" max="12038" width="3.85546875" style="265" customWidth="1"/>
    <col min="12039" max="12045" width="9.140625" style="265"/>
    <col min="12046" max="12046" width="19.28515625" style="265" customWidth="1"/>
    <col min="12047" max="12047" width="9.140625" style="265"/>
    <col min="12048" max="12048" width="25.42578125" style="265" customWidth="1"/>
    <col min="12049" max="12288" width="9.140625" style="265"/>
    <col min="12289" max="12289" width="4.5703125" style="265" customWidth="1"/>
    <col min="12290" max="12290" width="87.28515625" style="265" customWidth="1"/>
    <col min="12291" max="12292" width="20.7109375" style="265" customWidth="1"/>
    <col min="12293" max="12293" width="16.7109375" style="265" customWidth="1"/>
    <col min="12294" max="12294" width="3.85546875" style="265" customWidth="1"/>
    <col min="12295" max="12301" width="9.140625" style="265"/>
    <col min="12302" max="12302" width="19.28515625" style="265" customWidth="1"/>
    <col min="12303" max="12303" width="9.140625" style="265"/>
    <col min="12304" max="12304" width="25.42578125" style="265" customWidth="1"/>
    <col min="12305" max="12544" width="9.140625" style="265"/>
    <col min="12545" max="12545" width="4.5703125" style="265" customWidth="1"/>
    <col min="12546" max="12546" width="87.28515625" style="265" customWidth="1"/>
    <col min="12547" max="12548" width="20.7109375" style="265" customWidth="1"/>
    <col min="12549" max="12549" width="16.7109375" style="265" customWidth="1"/>
    <col min="12550" max="12550" width="3.85546875" style="265" customWidth="1"/>
    <col min="12551" max="12557" width="9.140625" style="265"/>
    <col min="12558" max="12558" width="19.28515625" style="265" customWidth="1"/>
    <col min="12559" max="12559" width="9.140625" style="265"/>
    <col min="12560" max="12560" width="25.42578125" style="265" customWidth="1"/>
    <col min="12561" max="12800" width="9.140625" style="265"/>
    <col min="12801" max="12801" width="4.5703125" style="265" customWidth="1"/>
    <col min="12802" max="12802" width="87.28515625" style="265" customWidth="1"/>
    <col min="12803" max="12804" width="20.7109375" style="265" customWidth="1"/>
    <col min="12805" max="12805" width="16.7109375" style="265" customWidth="1"/>
    <col min="12806" max="12806" width="3.85546875" style="265" customWidth="1"/>
    <col min="12807" max="12813" width="9.140625" style="265"/>
    <col min="12814" max="12814" width="19.28515625" style="265" customWidth="1"/>
    <col min="12815" max="12815" width="9.140625" style="265"/>
    <col min="12816" max="12816" width="25.42578125" style="265" customWidth="1"/>
    <col min="12817" max="13056" width="9.140625" style="265"/>
    <col min="13057" max="13057" width="4.5703125" style="265" customWidth="1"/>
    <col min="13058" max="13058" width="87.28515625" style="265" customWidth="1"/>
    <col min="13059" max="13060" width="20.7109375" style="265" customWidth="1"/>
    <col min="13061" max="13061" width="16.7109375" style="265" customWidth="1"/>
    <col min="13062" max="13062" width="3.85546875" style="265" customWidth="1"/>
    <col min="13063" max="13069" width="9.140625" style="265"/>
    <col min="13070" max="13070" width="19.28515625" style="265" customWidth="1"/>
    <col min="13071" max="13071" width="9.140625" style="265"/>
    <col min="13072" max="13072" width="25.42578125" style="265" customWidth="1"/>
    <col min="13073" max="13312" width="9.140625" style="265"/>
    <col min="13313" max="13313" width="4.5703125" style="265" customWidth="1"/>
    <col min="13314" max="13314" width="87.28515625" style="265" customWidth="1"/>
    <col min="13315" max="13316" width="20.7109375" style="265" customWidth="1"/>
    <col min="13317" max="13317" width="16.7109375" style="265" customWidth="1"/>
    <col min="13318" max="13318" width="3.85546875" style="265" customWidth="1"/>
    <col min="13319" max="13325" width="9.140625" style="265"/>
    <col min="13326" max="13326" width="19.28515625" style="265" customWidth="1"/>
    <col min="13327" max="13327" width="9.140625" style="265"/>
    <col min="13328" max="13328" width="25.42578125" style="265" customWidth="1"/>
    <col min="13329" max="13568" width="9.140625" style="265"/>
    <col min="13569" max="13569" width="4.5703125" style="265" customWidth="1"/>
    <col min="13570" max="13570" width="87.28515625" style="265" customWidth="1"/>
    <col min="13571" max="13572" width="20.7109375" style="265" customWidth="1"/>
    <col min="13573" max="13573" width="16.7109375" style="265" customWidth="1"/>
    <col min="13574" max="13574" width="3.85546875" style="265" customWidth="1"/>
    <col min="13575" max="13581" width="9.140625" style="265"/>
    <col min="13582" max="13582" width="19.28515625" style="265" customWidth="1"/>
    <col min="13583" max="13583" width="9.140625" style="265"/>
    <col min="13584" max="13584" width="25.42578125" style="265" customWidth="1"/>
    <col min="13585" max="13824" width="9.140625" style="265"/>
    <col min="13825" max="13825" width="4.5703125" style="265" customWidth="1"/>
    <col min="13826" max="13826" width="87.28515625" style="265" customWidth="1"/>
    <col min="13827" max="13828" width="20.7109375" style="265" customWidth="1"/>
    <col min="13829" max="13829" width="16.7109375" style="265" customWidth="1"/>
    <col min="13830" max="13830" width="3.85546875" style="265" customWidth="1"/>
    <col min="13831" max="13837" width="9.140625" style="265"/>
    <col min="13838" max="13838" width="19.28515625" style="265" customWidth="1"/>
    <col min="13839" max="13839" width="9.140625" style="265"/>
    <col min="13840" max="13840" width="25.42578125" style="265" customWidth="1"/>
    <col min="13841" max="14080" width="9.140625" style="265"/>
    <col min="14081" max="14081" width="4.5703125" style="265" customWidth="1"/>
    <col min="14082" max="14082" width="87.28515625" style="265" customWidth="1"/>
    <col min="14083" max="14084" width="20.7109375" style="265" customWidth="1"/>
    <col min="14085" max="14085" width="16.7109375" style="265" customWidth="1"/>
    <col min="14086" max="14086" width="3.85546875" style="265" customWidth="1"/>
    <col min="14087" max="14093" width="9.140625" style="265"/>
    <col min="14094" max="14094" width="19.28515625" style="265" customWidth="1"/>
    <col min="14095" max="14095" width="9.140625" style="265"/>
    <col min="14096" max="14096" width="25.42578125" style="265" customWidth="1"/>
    <col min="14097" max="14336" width="9.140625" style="265"/>
    <col min="14337" max="14337" width="4.5703125" style="265" customWidth="1"/>
    <col min="14338" max="14338" width="87.28515625" style="265" customWidth="1"/>
    <col min="14339" max="14340" width="20.7109375" style="265" customWidth="1"/>
    <col min="14341" max="14341" width="16.7109375" style="265" customWidth="1"/>
    <col min="14342" max="14342" width="3.85546875" style="265" customWidth="1"/>
    <col min="14343" max="14349" width="9.140625" style="265"/>
    <col min="14350" max="14350" width="19.28515625" style="265" customWidth="1"/>
    <col min="14351" max="14351" width="9.140625" style="265"/>
    <col min="14352" max="14352" width="25.42578125" style="265" customWidth="1"/>
    <col min="14353" max="14592" width="9.140625" style="265"/>
    <col min="14593" max="14593" width="4.5703125" style="265" customWidth="1"/>
    <col min="14594" max="14594" width="87.28515625" style="265" customWidth="1"/>
    <col min="14595" max="14596" width="20.7109375" style="265" customWidth="1"/>
    <col min="14597" max="14597" width="16.7109375" style="265" customWidth="1"/>
    <col min="14598" max="14598" width="3.85546875" style="265" customWidth="1"/>
    <col min="14599" max="14605" width="9.140625" style="265"/>
    <col min="14606" max="14606" width="19.28515625" style="265" customWidth="1"/>
    <col min="14607" max="14607" width="9.140625" style="265"/>
    <col min="14608" max="14608" width="25.42578125" style="265" customWidth="1"/>
    <col min="14609" max="14848" width="9.140625" style="265"/>
    <col min="14849" max="14849" width="4.5703125" style="265" customWidth="1"/>
    <col min="14850" max="14850" width="87.28515625" style="265" customWidth="1"/>
    <col min="14851" max="14852" width="20.7109375" style="265" customWidth="1"/>
    <col min="14853" max="14853" width="16.7109375" style="265" customWidth="1"/>
    <col min="14854" max="14854" width="3.85546875" style="265" customWidth="1"/>
    <col min="14855" max="14861" width="9.140625" style="265"/>
    <col min="14862" max="14862" width="19.28515625" style="265" customWidth="1"/>
    <col min="14863" max="14863" width="9.140625" style="265"/>
    <col min="14864" max="14864" width="25.42578125" style="265" customWidth="1"/>
    <col min="14865" max="15104" width="9.140625" style="265"/>
    <col min="15105" max="15105" width="4.5703125" style="265" customWidth="1"/>
    <col min="15106" max="15106" width="87.28515625" style="265" customWidth="1"/>
    <col min="15107" max="15108" width="20.7109375" style="265" customWidth="1"/>
    <col min="15109" max="15109" width="16.7109375" style="265" customWidth="1"/>
    <col min="15110" max="15110" width="3.85546875" style="265" customWidth="1"/>
    <col min="15111" max="15117" width="9.140625" style="265"/>
    <col min="15118" max="15118" width="19.28515625" style="265" customWidth="1"/>
    <col min="15119" max="15119" width="9.140625" style="265"/>
    <col min="15120" max="15120" width="25.42578125" style="265" customWidth="1"/>
    <col min="15121" max="15360" width="9.140625" style="265"/>
    <col min="15361" max="15361" width="4.5703125" style="265" customWidth="1"/>
    <col min="15362" max="15362" width="87.28515625" style="265" customWidth="1"/>
    <col min="15363" max="15364" width="20.7109375" style="265" customWidth="1"/>
    <col min="15365" max="15365" width="16.7109375" style="265" customWidth="1"/>
    <col min="15366" max="15366" width="3.85546875" style="265" customWidth="1"/>
    <col min="15367" max="15373" width="9.140625" style="265"/>
    <col min="15374" max="15374" width="19.28515625" style="265" customWidth="1"/>
    <col min="15375" max="15375" width="9.140625" style="265"/>
    <col min="15376" max="15376" width="25.42578125" style="265" customWidth="1"/>
    <col min="15377" max="15616" width="9.140625" style="265"/>
    <col min="15617" max="15617" width="4.5703125" style="265" customWidth="1"/>
    <col min="15618" max="15618" width="87.28515625" style="265" customWidth="1"/>
    <col min="15619" max="15620" width="20.7109375" style="265" customWidth="1"/>
    <col min="15621" max="15621" width="16.7109375" style="265" customWidth="1"/>
    <col min="15622" max="15622" width="3.85546875" style="265" customWidth="1"/>
    <col min="15623" max="15629" width="9.140625" style="265"/>
    <col min="15630" max="15630" width="19.28515625" style="265" customWidth="1"/>
    <col min="15631" max="15631" width="9.140625" style="265"/>
    <col min="15632" max="15632" width="25.42578125" style="265" customWidth="1"/>
    <col min="15633" max="15872" width="9.140625" style="265"/>
    <col min="15873" max="15873" width="4.5703125" style="265" customWidth="1"/>
    <col min="15874" max="15874" width="87.28515625" style="265" customWidth="1"/>
    <col min="15875" max="15876" width="20.7109375" style="265" customWidth="1"/>
    <col min="15877" max="15877" width="16.7109375" style="265" customWidth="1"/>
    <col min="15878" max="15878" width="3.85546875" style="265" customWidth="1"/>
    <col min="15879" max="15885" width="9.140625" style="265"/>
    <col min="15886" max="15886" width="19.28515625" style="265" customWidth="1"/>
    <col min="15887" max="15887" width="9.140625" style="265"/>
    <col min="15888" max="15888" width="25.42578125" style="265" customWidth="1"/>
    <col min="15889" max="16128" width="9.140625" style="265"/>
    <col min="16129" max="16129" width="4.5703125" style="265" customWidth="1"/>
    <col min="16130" max="16130" width="87.28515625" style="265" customWidth="1"/>
    <col min="16131" max="16132" width="20.7109375" style="265" customWidth="1"/>
    <col min="16133" max="16133" width="16.7109375" style="265" customWidth="1"/>
    <col min="16134" max="16134" width="3.85546875" style="265" customWidth="1"/>
    <col min="16135" max="16141" width="9.140625" style="265"/>
    <col min="16142" max="16142" width="19.28515625" style="265" customWidth="1"/>
    <col min="16143" max="16143" width="9.140625" style="265"/>
    <col min="16144" max="16144" width="25.42578125" style="265" customWidth="1"/>
    <col min="16145" max="16384" width="9.140625" style="265"/>
  </cols>
  <sheetData>
    <row r="1" spans="1:16" ht="15.75">
      <c r="A1" s="262" t="s">
        <v>515</v>
      </c>
      <c r="B1" s="716"/>
    </row>
    <row r="2" spans="1:16" ht="17.25" customHeight="1">
      <c r="A2" s="1684" t="s">
        <v>4</v>
      </c>
      <c r="B2" s="1684"/>
      <c r="C2" s="1684"/>
      <c r="D2" s="1684"/>
      <c r="E2" s="1684"/>
    </row>
    <row r="3" spans="1:16" ht="17.25" customHeight="1">
      <c r="A3" s="1684" t="s">
        <v>643</v>
      </c>
      <c r="B3" s="1684"/>
      <c r="C3" s="1684"/>
      <c r="D3" s="1684"/>
      <c r="E3" s="1684"/>
    </row>
    <row r="4" spans="1:16" ht="17.25" customHeight="1">
      <c r="B4" s="270"/>
      <c r="C4" s="270"/>
      <c r="D4" s="264"/>
      <c r="E4" s="264"/>
    </row>
    <row r="5" spans="1:16" ht="20.25" customHeight="1">
      <c r="B5" s="270"/>
      <c r="C5" s="270"/>
      <c r="D5" s="271"/>
      <c r="E5" s="717" t="s">
        <v>644</v>
      </c>
    </row>
    <row r="6" spans="1:16" ht="17.25" customHeight="1">
      <c r="A6" s="718"/>
      <c r="B6" s="719"/>
      <c r="C6" s="720" t="s">
        <v>785</v>
      </c>
      <c r="D6" s="1685" t="s">
        <v>235</v>
      </c>
      <c r="E6" s="721" t="s">
        <v>236</v>
      </c>
    </row>
    <row r="7" spans="1:16" ht="12.75" customHeight="1">
      <c r="A7" s="296" t="s">
        <v>645</v>
      </c>
      <c r="B7" s="722" t="s">
        <v>3</v>
      </c>
      <c r="C7" s="723" t="s">
        <v>786</v>
      </c>
      <c r="D7" s="1686"/>
      <c r="E7" s="724" t="s">
        <v>4</v>
      </c>
    </row>
    <row r="8" spans="1:16" ht="14.25" customHeight="1">
      <c r="A8" s="725"/>
      <c r="B8" s="726"/>
      <c r="C8" s="727" t="s">
        <v>732</v>
      </c>
      <c r="D8" s="1687"/>
      <c r="E8" s="728" t="s">
        <v>549</v>
      </c>
      <c r="F8" s="286"/>
    </row>
    <row r="9" spans="1:16" s="290" customFormat="1" ht="9.75" customHeight="1">
      <c r="A9" s="288" t="s">
        <v>455</v>
      </c>
      <c r="B9" s="288">
        <v>2</v>
      </c>
      <c r="C9" s="729">
        <v>3</v>
      </c>
      <c r="D9" s="976">
        <v>4</v>
      </c>
      <c r="E9" s="289">
        <v>5</v>
      </c>
    </row>
    <row r="10" spans="1:16" ht="30" customHeight="1">
      <c r="A10" s="730" t="s">
        <v>646</v>
      </c>
      <c r="B10" s="731" t="s">
        <v>647</v>
      </c>
      <c r="C10" s="1562">
        <v>387734.52</v>
      </c>
      <c r="D10" s="1563">
        <v>367107.59167405043</v>
      </c>
      <c r="E10" s="1075">
        <v>0.94680141369422166</v>
      </c>
      <c r="P10" s="830"/>
    </row>
    <row r="11" spans="1:16" ht="12.75" customHeight="1">
      <c r="A11" s="732"/>
      <c r="B11" s="733" t="s">
        <v>648</v>
      </c>
      <c r="C11" s="1562"/>
      <c r="D11" s="1564"/>
      <c r="E11" s="1076"/>
      <c r="P11" s="830"/>
    </row>
    <row r="12" spans="1:16" s="286" customFormat="1" ht="24" customHeight="1">
      <c r="A12" s="734"/>
      <c r="B12" s="735" t="s">
        <v>649</v>
      </c>
      <c r="C12" s="1562">
        <v>359731.3</v>
      </c>
      <c r="D12" s="1564">
        <v>336238.44702144002</v>
      </c>
      <c r="E12" s="1076">
        <v>0.93469333088735951</v>
      </c>
      <c r="I12" s="1074"/>
      <c r="P12" s="831"/>
    </row>
    <row r="13" spans="1:16" s="286" customFormat="1" ht="12.75" customHeight="1">
      <c r="A13" s="734"/>
      <c r="B13" s="733" t="s">
        <v>650</v>
      </c>
      <c r="C13" s="1565"/>
      <c r="D13" s="1564"/>
      <c r="E13" s="1076"/>
      <c r="P13" s="831"/>
    </row>
    <row r="14" spans="1:16" ht="16.5" customHeight="1">
      <c r="A14" s="732"/>
      <c r="B14" s="297" t="s">
        <v>651</v>
      </c>
      <c r="C14" s="1565">
        <v>254680</v>
      </c>
      <c r="D14" s="1566">
        <v>233858.03625331001</v>
      </c>
      <c r="E14" s="1077">
        <v>0.91824264274112621</v>
      </c>
      <c r="J14" s="1096"/>
      <c r="P14" s="830"/>
    </row>
    <row r="15" spans="1:16" ht="17.100000000000001" customHeight="1">
      <c r="A15" s="732"/>
      <c r="B15" s="736" t="s">
        <v>652</v>
      </c>
      <c r="C15" s="1565">
        <v>73000</v>
      </c>
      <c r="D15" s="1566">
        <v>65254.514098960011</v>
      </c>
      <c r="E15" s="1077">
        <v>0.89389745341041116</v>
      </c>
      <c r="I15" s="1096"/>
      <c r="J15" s="1096"/>
      <c r="P15" s="830"/>
    </row>
    <row r="16" spans="1:16" ht="16.5" customHeight="1">
      <c r="A16" s="732"/>
      <c r="B16" s="297" t="s">
        <v>653</v>
      </c>
      <c r="C16" s="1565">
        <v>34800</v>
      </c>
      <c r="D16" s="1566">
        <v>37141.939820220017</v>
      </c>
      <c r="E16" s="1077">
        <v>1.0672971212706901</v>
      </c>
      <c r="P16" s="977"/>
    </row>
    <row r="17" spans="1:16" ht="16.5" customHeight="1">
      <c r="A17" s="732"/>
      <c r="B17" s="737" t="s">
        <v>654</v>
      </c>
      <c r="C17" s="1565">
        <v>64300</v>
      </c>
      <c r="D17" s="1566">
        <v>59492.861025599996</v>
      </c>
      <c r="E17" s="1077">
        <v>0.92523889619906674</v>
      </c>
      <c r="P17" s="978"/>
    </row>
    <row r="18" spans="1:16" ht="16.5" customHeight="1">
      <c r="A18" s="732"/>
      <c r="B18" s="737" t="s">
        <v>655</v>
      </c>
      <c r="C18" s="1565">
        <v>4551.3</v>
      </c>
      <c r="D18" s="1566">
        <v>4335.8928125799994</v>
      </c>
      <c r="E18" s="1077">
        <v>0.95267128349702279</v>
      </c>
      <c r="P18" s="978"/>
    </row>
    <row r="19" spans="1:16" s="286" customFormat="1" ht="16.5" customHeight="1">
      <c r="A19" s="734"/>
      <c r="B19" s="735" t="s">
        <v>656</v>
      </c>
      <c r="C19" s="1562">
        <v>25806.04</v>
      </c>
      <c r="D19" s="1564">
        <v>29460.276471770474</v>
      </c>
      <c r="E19" s="1076">
        <v>1.1416039218636596</v>
      </c>
      <c r="L19" s="1153"/>
    </row>
    <row r="20" spans="1:16" ht="17.100000000000001" customHeight="1">
      <c r="A20" s="732"/>
      <c r="B20" s="737" t="s">
        <v>657</v>
      </c>
      <c r="C20" s="1565">
        <v>4184</v>
      </c>
      <c r="D20" s="1566">
        <v>4086.9733052800007</v>
      </c>
      <c r="E20" s="1077">
        <v>0.97681006340344179</v>
      </c>
      <c r="N20" s="979"/>
      <c r="P20" s="979"/>
    </row>
    <row r="21" spans="1:16" ht="24" customHeight="1">
      <c r="A21" s="732"/>
      <c r="B21" s="735" t="s">
        <v>658</v>
      </c>
      <c r="C21" s="1562">
        <v>2197.1799999999998</v>
      </c>
      <c r="D21" s="1564">
        <v>1408.8681808399999</v>
      </c>
      <c r="E21" s="1076">
        <v>0.64121655068769967</v>
      </c>
      <c r="P21" s="979"/>
    </row>
    <row r="22" spans="1:16" ht="17.100000000000001" customHeight="1">
      <c r="A22" s="738" t="s">
        <v>4</v>
      </c>
      <c r="B22" s="737" t="s">
        <v>659</v>
      </c>
      <c r="C22" s="1565">
        <v>180.73099999999999</v>
      </c>
      <c r="D22" s="1566">
        <v>145.09488559999997</v>
      </c>
      <c r="E22" s="1077">
        <v>0.8028223470240301</v>
      </c>
      <c r="F22" s="293"/>
      <c r="N22" s="979"/>
    </row>
    <row r="23" spans="1:16" ht="17.100000000000001" customHeight="1">
      <c r="A23" s="296"/>
      <c r="B23" s="737" t="s">
        <v>660</v>
      </c>
      <c r="C23" s="1565">
        <v>2016.4490000000001</v>
      </c>
      <c r="D23" s="1566">
        <v>1263.7732952400002</v>
      </c>
      <c r="E23" s="1077">
        <v>0.6267320895495001</v>
      </c>
      <c r="F23" s="293"/>
    </row>
    <row r="24" spans="1:16" ht="24" customHeight="1">
      <c r="A24" s="738" t="s">
        <v>661</v>
      </c>
      <c r="B24" s="739" t="s">
        <v>662</v>
      </c>
      <c r="C24" s="1564">
        <v>416234.52</v>
      </c>
      <c r="D24" s="1564">
        <v>368989.93738078052</v>
      </c>
      <c r="E24" s="1076">
        <v>0.88649528006658485</v>
      </c>
      <c r="F24" s="293"/>
    </row>
    <row r="25" spans="1:16" ht="12.75" customHeight="1">
      <c r="A25" s="732"/>
      <c r="B25" s="733" t="s">
        <v>650</v>
      </c>
      <c r="C25" s="1564"/>
      <c r="D25" s="1564"/>
      <c r="E25" s="1076"/>
      <c r="F25" s="293"/>
    </row>
    <row r="26" spans="1:16" ht="17.100000000000001" customHeight="1">
      <c r="A26" s="732"/>
      <c r="B26" s="297" t="s">
        <v>663</v>
      </c>
      <c r="C26" s="1566">
        <v>28082.101162999999</v>
      </c>
      <c r="D26" s="1566">
        <v>26414.092477260001</v>
      </c>
      <c r="E26" s="1077">
        <v>0.94060242586342835</v>
      </c>
      <c r="F26" s="293"/>
    </row>
    <row r="27" spans="1:16" ht="17.100000000000001" customHeight="1">
      <c r="A27" s="732"/>
      <c r="B27" s="297" t="s">
        <v>664</v>
      </c>
      <c r="C27" s="1566">
        <v>21747.223000000002</v>
      </c>
      <c r="D27" s="1566">
        <v>20603.125114390004</v>
      </c>
      <c r="E27" s="1077">
        <v>0.94739108135277794</v>
      </c>
      <c r="F27" s="293"/>
    </row>
    <row r="28" spans="1:16" ht="17.100000000000001" customHeight="1">
      <c r="A28" s="732"/>
      <c r="B28" s="740" t="s">
        <v>665</v>
      </c>
      <c r="C28" s="1566">
        <v>18186.739000000001</v>
      </c>
      <c r="D28" s="1566">
        <v>16907.140846440001</v>
      </c>
      <c r="E28" s="1077">
        <v>0.92964114382682905</v>
      </c>
      <c r="F28" s="293"/>
    </row>
    <row r="29" spans="1:16" ht="17.100000000000001" customHeight="1">
      <c r="A29" s="732"/>
      <c r="B29" s="741" t="s">
        <v>666</v>
      </c>
      <c r="C29" s="1566">
        <v>48390.438000000002</v>
      </c>
      <c r="D29" s="1566">
        <v>43428.911105809995</v>
      </c>
      <c r="E29" s="1077">
        <v>0.89746885750052519</v>
      </c>
      <c r="F29" s="293"/>
    </row>
    <row r="30" spans="1:16" ht="17.100000000000001" customHeight="1">
      <c r="A30" s="742"/>
      <c r="B30" s="743" t="s">
        <v>667</v>
      </c>
      <c r="C30" s="1567">
        <v>61762.791704000003</v>
      </c>
      <c r="D30" s="1567">
        <v>60275.564634000002</v>
      </c>
      <c r="E30" s="1078">
        <v>0.97592033926951394</v>
      </c>
    </row>
    <row r="31" spans="1:16">
      <c r="C31" s="1079"/>
      <c r="D31" s="1079"/>
    </row>
    <row r="34" spans="1:6">
      <c r="A34" s="61"/>
      <c r="B34" s="61"/>
      <c r="C34" s="61"/>
      <c r="D34" s="61"/>
      <c r="E34" s="61"/>
      <c r="F34" s="744"/>
    </row>
    <row r="35" spans="1:6">
      <c r="A35" s="61"/>
      <c r="B35" s="61"/>
      <c r="C35" s="61"/>
      <c r="D35" s="61"/>
      <c r="E35" s="61"/>
      <c r="F35" s="744"/>
    </row>
  </sheetData>
  <mergeCells count="3">
    <mergeCell ref="A2:E2"/>
    <mergeCell ref="A3:E3"/>
    <mergeCell ref="D6:D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5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25"/>
  <dimension ref="A1:J43"/>
  <sheetViews>
    <sheetView showGridLines="0" topLeftCell="A25" zoomScale="85" zoomScaleNormal="85" workbookViewId="0">
      <selection activeCell="H47" sqref="H47"/>
    </sheetView>
  </sheetViews>
  <sheetFormatPr defaultColWidth="11.42578125" defaultRowHeight="15"/>
  <cols>
    <col min="1" max="1" width="17.5703125" style="337" customWidth="1"/>
    <col min="2" max="2" width="70.42578125" style="337" customWidth="1"/>
    <col min="3" max="3" width="16.28515625" style="337" customWidth="1"/>
    <col min="4" max="4" width="35.28515625" style="337" customWidth="1"/>
    <col min="5" max="5" width="16.5703125" style="337" customWidth="1"/>
    <col min="6" max="253" width="12.5703125" style="337" customWidth="1"/>
    <col min="254" max="256" width="11.42578125" style="337"/>
    <col min="257" max="257" width="17.5703125" style="337" customWidth="1"/>
    <col min="258" max="258" width="70.42578125" style="337" customWidth="1"/>
    <col min="259" max="259" width="16.28515625" style="337" customWidth="1"/>
    <col min="260" max="260" width="35.28515625" style="337" customWidth="1"/>
    <col min="261" max="261" width="16.5703125" style="337" customWidth="1"/>
    <col min="262" max="509" width="12.5703125" style="337" customWidth="1"/>
    <col min="510" max="512" width="11.42578125" style="337"/>
    <col min="513" max="513" width="17.5703125" style="337" customWidth="1"/>
    <col min="514" max="514" width="70.42578125" style="337" customWidth="1"/>
    <col min="515" max="515" width="16.28515625" style="337" customWidth="1"/>
    <col min="516" max="516" width="35.28515625" style="337" customWidth="1"/>
    <col min="517" max="517" width="16.5703125" style="337" customWidth="1"/>
    <col min="518" max="765" width="12.5703125" style="337" customWidth="1"/>
    <col min="766" max="768" width="11.42578125" style="337"/>
    <col min="769" max="769" width="17.5703125" style="337" customWidth="1"/>
    <col min="770" max="770" width="70.42578125" style="337" customWidth="1"/>
    <col min="771" max="771" width="16.28515625" style="337" customWidth="1"/>
    <col min="772" max="772" width="35.28515625" style="337" customWidth="1"/>
    <col min="773" max="773" width="16.5703125" style="337" customWidth="1"/>
    <col min="774" max="1021" width="12.5703125" style="337" customWidth="1"/>
    <col min="1022" max="1024" width="11.42578125" style="337"/>
    <col min="1025" max="1025" width="17.5703125" style="337" customWidth="1"/>
    <col min="1026" max="1026" width="70.42578125" style="337" customWidth="1"/>
    <col min="1027" max="1027" width="16.28515625" style="337" customWidth="1"/>
    <col min="1028" max="1028" width="35.28515625" style="337" customWidth="1"/>
    <col min="1029" max="1029" width="16.5703125" style="337" customWidth="1"/>
    <col min="1030" max="1277" width="12.5703125" style="337" customWidth="1"/>
    <col min="1278" max="1280" width="11.42578125" style="337"/>
    <col min="1281" max="1281" width="17.5703125" style="337" customWidth="1"/>
    <col min="1282" max="1282" width="70.42578125" style="337" customWidth="1"/>
    <col min="1283" max="1283" width="16.28515625" style="337" customWidth="1"/>
    <col min="1284" max="1284" width="35.28515625" style="337" customWidth="1"/>
    <col min="1285" max="1285" width="16.5703125" style="337" customWidth="1"/>
    <col min="1286" max="1533" width="12.5703125" style="337" customWidth="1"/>
    <col min="1534" max="1536" width="11.42578125" style="337"/>
    <col min="1537" max="1537" width="17.5703125" style="337" customWidth="1"/>
    <col min="1538" max="1538" width="70.42578125" style="337" customWidth="1"/>
    <col min="1539" max="1539" width="16.28515625" style="337" customWidth="1"/>
    <col min="1540" max="1540" width="35.28515625" style="337" customWidth="1"/>
    <col min="1541" max="1541" width="16.5703125" style="337" customWidth="1"/>
    <col min="1542" max="1789" width="12.5703125" style="337" customWidth="1"/>
    <col min="1790" max="1792" width="11.42578125" style="337"/>
    <col min="1793" max="1793" width="17.5703125" style="337" customWidth="1"/>
    <col min="1794" max="1794" width="70.42578125" style="337" customWidth="1"/>
    <col min="1795" max="1795" width="16.28515625" style="337" customWidth="1"/>
    <col min="1796" max="1796" width="35.28515625" style="337" customWidth="1"/>
    <col min="1797" max="1797" width="16.5703125" style="337" customWidth="1"/>
    <col min="1798" max="2045" width="12.5703125" style="337" customWidth="1"/>
    <col min="2046" max="2048" width="11.42578125" style="337"/>
    <col min="2049" max="2049" width="17.5703125" style="337" customWidth="1"/>
    <col min="2050" max="2050" width="70.42578125" style="337" customWidth="1"/>
    <col min="2051" max="2051" width="16.28515625" style="337" customWidth="1"/>
    <col min="2052" max="2052" width="35.28515625" style="337" customWidth="1"/>
    <col min="2053" max="2053" width="16.5703125" style="337" customWidth="1"/>
    <col min="2054" max="2301" width="12.5703125" style="337" customWidth="1"/>
    <col min="2302" max="2304" width="11.42578125" style="337"/>
    <col min="2305" max="2305" width="17.5703125" style="337" customWidth="1"/>
    <col min="2306" max="2306" width="70.42578125" style="337" customWidth="1"/>
    <col min="2307" max="2307" width="16.28515625" style="337" customWidth="1"/>
    <col min="2308" max="2308" width="35.28515625" style="337" customWidth="1"/>
    <col min="2309" max="2309" width="16.5703125" style="337" customWidth="1"/>
    <col min="2310" max="2557" width="12.5703125" style="337" customWidth="1"/>
    <col min="2558" max="2560" width="11.42578125" style="337"/>
    <col min="2561" max="2561" width="17.5703125" style="337" customWidth="1"/>
    <col min="2562" max="2562" width="70.42578125" style="337" customWidth="1"/>
    <col min="2563" max="2563" width="16.28515625" style="337" customWidth="1"/>
    <col min="2564" max="2564" width="35.28515625" style="337" customWidth="1"/>
    <col min="2565" max="2565" width="16.5703125" style="337" customWidth="1"/>
    <col min="2566" max="2813" width="12.5703125" style="337" customWidth="1"/>
    <col min="2814" max="2816" width="11.42578125" style="337"/>
    <col min="2817" max="2817" width="17.5703125" style="337" customWidth="1"/>
    <col min="2818" max="2818" width="70.42578125" style="337" customWidth="1"/>
    <col min="2819" max="2819" width="16.28515625" style="337" customWidth="1"/>
    <col min="2820" max="2820" width="35.28515625" style="337" customWidth="1"/>
    <col min="2821" max="2821" width="16.5703125" style="337" customWidth="1"/>
    <col min="2822" max="3069" width="12.5703125" style="337" customWidth="1"/>
    <col min="3070" max="3072" width="11.42578125" style="337"/>
    <col min="3073" max="3073" width="17.5703125" style="337" customWidth="1"/>
    <col min="3074" max="3074" width="70.42578125" style="337" customWidth="1"/>
    <col min="3075" max="3075" width="16.28515625" style="337" customWidth="1"/>
    <col min="3076" max="3076" width="35.28515625" style="337" customWidth="1"/>
    <col min="3077" max="3077" width="16.5703125" style="337" customWidth="1"/>
    <col min="3078" max="3325" width="12.5703125" style="337" customWidth="1"/>
    <col min="3326" max="3328" width="11.42578125" style="337"/>
    <col min="3329" max="3329" width="17.5703125" style="337" customWidth="1"/>
    <col min="3330" max="3330" width="70.42578125" style="337" customWidth="1"/>
    <col min="3331" max="3331" width="16.28515625" style="337" customWidth="1"/>
    <col min="3332" max="3332" width="35.28515625" style="337" customWidth="1"/>
    <col min="3333" max="3333" width="16.5703125" style="337" customWidth="1"/>
    <col min="3334" max="3581" width="12.5703125" style="337" customWidth="1"/>
    <col min="3582" max="3584" width="11.42578125" style="337"/>
    <col min="3585" max="3585" width="17.5703125" style="337" customWidth="1"/>
    <col min="3586" max="3586" width="70.42578125" style="337" customWidth="1"/>
    <col min="3587" max="3587" width="16.28515625" style="337" customWidth="1"/>
    <col min="3588" max="3588" width="35.28515625" style="337" customWidth="1"/>
    <col min="3589" max="3589" width="16.5703125" style="337" customWidth="1"/>
    <col min="3590" max="3837" width="12.5703125" style="337" customWidth="1"/>
    <col min="3838" max="3840" width="11.42578125" style="337"/>
    <col min="3841" max="3841" width="17.5703125" style="337" customWidth="1"/>
    <col min="3842" max="3842" width="70.42578125" style="337" customWidth="1"/>
    <col min="3843" max="3843" width="16.28515625" style="337" customWidth="1"/>
    <col min="3844" max="3844" width="35.28515625" style="337" customWidth="1"/>
    <col min="3845" max="3845" width="16.5703125" style="337" customWidth="1"/>
    <col min="3846" max="4093" width="12.5703125" style="337" customWidth="1"/>
    <col min="4094" max="4096" width="11.42578125" style="337"/>
    <col min="4097" max="4097" width="17.5703125" style="337" customWidth="1"/>
    <col min="4098" max="4098" width="70.42578125" style="337" customWidth="1"/>
    <col min="4099" max="4099" width="16.28515625" style="337" customWidth="1"/>
    <col min="4100" max="4100" width="35.28515625" style="337" customWidth="1"/>
    <col min="4101" max="4101" width="16.5703125" style="337" customWidth="1"/>
    <col min="4102" max="4349" width="12.5703125" style="337" customWidth="1"/>
    <col min="4350" max="4352" width="11.42578125" style="337"/>
    <col min="4353" max="4353" width="17.5703125" style="337" customWidth="1"/>
    <col min="4354" max="4354" width="70.42578125" style="337" customWidth="1"/>
    <col min="4355" max="4355" width="16.28515625" style="337" customWidth="1"/>
    <col min="4356" max="4356" width="35.28515625" style="337" customWidth="1"/>
    <col min="4357" max="4357" width="16.5703125" style="337" customWidth="1"/>
    <col min="4358" max="4605" width="12.5703125" style="337" customWidth="1"/>
    <col min="4606" max="4608" width="11.42578125" style="337"/>
    <col min="4609" max="4609" width="17.5703125" style="337" customWidth="1"/>
    <col min="4610" max="4610" width="70.42578125" style="337" customWidth="1"/>
    <col min="4611" max="4611" width="16.28515625" style="337" customWidth="1"/>
    <col min="4612" max="4612" width="35.28515625" style="337" customWidth="1"/>
    <col min="4613" max="4613" width="16.5703125" style="337" customWidth="1"/>
    <col min="4614" max="4861" width="12.5703125" style="337" customWidth="1"/>
    <col min="4862" max="4864" width="11.42578125" style="337"/>
    <col min="4865" max="4865" width="17.5703125" style="337" customWidth="1"/>
    <col min="4866" max="4866" width="70.42578125" style="337" customWidth="1"/>
    <col min="4867" max="4867" width="16.28515625" style="337" customWidth="1"/>
    <col min="4868" max="4868" width="35.28515625" style="337" customWidth="1"/>
    <col min="4869" max="4869" width="16.5703125" style="337" customWidth="1"/>
    <col min="4870" max="5117" width="12.5703125" style="337" customWidth="1"/>
    <col min="5118" max="5120" width="11.42578125" style="337"/>
    <col min="5121" max="5121" width="17.5703125" style="337" customWidth="1"/>
    <col min="5122" max="5122" width="70.42578125" style="337" customWidth="1"/>
    <col min="5123" max="5123" width="16.28515625" style="337" customWidth="1"/>
    <col min="5124" max="5124" width="35.28515625" style="337" customWidth="1"/>
    <col min="5125" max="5125" width="16.5703125" style="337" customWidth="1"/>
    <col min="5126" max="5373" width="12.5703125" style="337" customWidth="1"/>
    <col min="5374" max="5376" width="11.42578125" style="337"/>
    <col min="5377" max="5377" width="17.5703125" style="337" customWidth="1"/>
    <col min="5378" max="5378" width="70.42578125" style="337" customWidth="1"/>
    <col min="5379" max="5379" width="16.28515625" style="337" customWidth="1"/>
    <col min="5380" max="5380" width="35.28515625" style="337" customWidth="1"/>
    <col min="5381" max="5381" width="16.5703125" style="337" customWidth="1"/>
    <col min="5382" max="5629" width="12.5703125" style="337" customWidth="1"/>
    <col min="5630" max="5632" width="11.42578125" style="337"/>
    <col min="5633" max="5633" width="17.5703125" style="337" customWidth="1"/>
    <col min="5634" max="5634" width="70.42578125" style="337" customWidth="1"/>
    <col min="5635" max="5635" width="16.28515625" style="337" customWidth="1"/>
    <col min="5636" max="5636" width="35.28515625" style="337" customWidth="1"/>
    <col min="5637" max="5637" width="16.5703125" style="337" customWidth="1"/>
    <col min="5638" max="5885" width="12.5703125" style="337" customWidth="1"/>
    <col min="5886" max="5888" width="11.42578125" style="337"/>
    <col min="5889" max="5889" width="17.5703125" style="337" customWidth="1"/>
    <col min="5890" max="5890" width="70.42578125" style="337" customWidth="1"/>
    <col min="5891" max="5891" width="16.28515625" style="337" customWidth="1"/>
    <col min="5892" max="5892" width="35.28515625" style="337" customWidth="1"/>
    <col min="5893" max="5893" width="16.5703125" style="337" customWidth="1"/>
    <col min="5894" max="6141" width="12.5703125" style="337" customWidth="1"/>
    <col min="6142" max="6144" width="11.42578125" style="337"/>
    <col min="6145" max="6145" width="17.5703125" style="337" customWidth="1"/>
    <col min="6146" max="6146" width="70.42578125" style="337" customWidth="1"/>
    <col min="6147" max="6147" width="16.28515625" style="337" customWidth="1"/>
    <col min="6148" max="6148" width="35.28515625" style="337" customWidth="1"/>
    <col min="6149" max="6149" width="16.5703125" style="337" customWidth="1"/>
    <col min="6150" max="6397" width="12.5703125" style="337" customWidth="1"/>
    <col min="6398" max="6400" width="11.42578125" style="337"/>
    <col min="6401" max="6401" width="17.5703125" style="337" customWidth="1"/>
    <col min="6402" max="6402" width="70.42578125" style="337" customWidth="1"/>
    <col min="6403" max="6403" width="16.28515625" style="337" customWidth="1"/>
    <col min="6404" max="6404" width="35.28515625" style="337" customWidth="1"/>
    <col min="6405" max="6405" width="16.5703125" style="337" customWidth="1"/>
    <col min="6406" max="6653" width="12.5703125" style="337" customWidth="1"/>
    <col min="6654" max="6656" width="11.42578125" style="337"/>
    <col min="6657" max="6657" width="17.5703125" style="337" customWidth="1"/>
    <col min="6658" max="6658" width="70.42578125" style="337" customWidth="1"/>
    <col min="6659" max="6659" width="16.28515625" style="337" customWidth="1"/>
    <col min="6660" max="6660" width="35.28515625" style="337" customWidth="1"/>
    <col min="6661" max="6661" width="16.5703125" style="337" customWidth="1"/>
    <col min="6662" max="6909" width="12.5703125" style="337" customWidth="1"/>
    <col min="6910" max="6912" width="11.42578125" style="337"/>
    <col min="6913" max="6913" width="17.5703125" style="337" customWidth="1"/>
    <col min="6914" max="6914" width="70.42578125" style="337" customWidth="1"/>
    <col min="6915" max="6915" width="16.28515625" style="337" customWidth="1"/>
    <col min="6916" max="6916" width="35.28515625" style="337" customWidth="1"/>
    <col min="6917" max="6917" width="16.5703125" style="337" customWidth="1"/>
    <col min="6918" max="7165" width="12.5703125" style="337" customWidth="1"/>
    <col min="7166" max="7168" width="11.42578125" style="337"/>
    <col min="7169" max="7169" width="17.5703125" style="337" customWidth="1"/>
    <col min="7170" max="7170" width="70.42578125" style="337" customWidth="1"/>
    <col min="7171" max="7171" width="16.28515625" style="337" customWidth="1"/>
    <col min="7172" max="7172" width="35.28515625" style="337" customWidth="1"/>
    <col min="7173" max="7173" width="16.5703125" style="337" customWidth="1"/>
    <col min="7174" max="7421" width="12.5703125" style="337" customWidth="1"/>
    <col min="7422" max="7424" width="11.42578125" style="337"/>
    <col min="7425" max="7425" width="17.5703125" style="337" customWidth="1"/>
    <col min="7426" max="7426" width="70.42578125" style="337" customWidth="1"/>
    <col min="7427" max="7427" width="16.28515625" style="337" customWidth="1"/>
    <col min="7428" max="7428" width="35.28515625" style="337" customWidth="1"/>
    <col min="7429" max="7429" width="16.5703125" style="337" customWidth="1"/>
    <col min="7430" max="7677" width="12.5703125" style="337" customWidth="1"/>
    <col min="7678" max="7680" width="11.42578125" style="337"/>
    <col min="7681" max="7681" width="17.5703125" style="337" customWidth="1"/>
    <col min="7682" max="7682" width="70.42578125" style="337" customWidth="1"/>
    <col min="7683" max="7683" width="16.28515625" style="337" customWidth="1"/>
    <col min="7684" max="7684" width="35.28515625" style="337" customWidth="1"/>
    <col min="7685" max="7685" width="16.5703125" style="337" customWidth="1"/>
    <col min="7686" max="7933" width="12.5703125" style="337" customWidth="1"/>
    <col min="7934" max="7936" width="11.42578125" style="337"/>
    <col min="7937" max="7937" width="17.5703125" style="337" customWidth="1"/>
    <col min="7938" max="7938" width="70.42578125" style="337" customWidth="1"/>
    <col min="7939" max="7939" width="16.28515625" style="337" customWidth="1"/>
    <col min="7940" max="7940" width="35.28515625" style="337" customWidth="1"/>
    <col min="7941" max="7941" width="16.5703125" style="337" customWidth="1"/>
    <col min="7942" max="8189" width="12.5703125" style="337" customWidth="1"/>
    <col min="8190" max="8192" width="11.42578125" style="337"/>
    <col min="8193" max="8193" width="17.5703125" style="337" customWidth="1"/>
    <col min="8194" max="8194" width="70.42578125" style="337" customWidth="1"/>
    <col min="8195" max="8195" width="16.28515625" style="337" customWidth="1"/>
    <col min="8196" max="8196" width="35.28515625" style="337" customWidth="1"/>
    <col min="8197" max="8197" width="16.5703125" style="337" customWidth="1"/>
    <col min="8198" max="8445" width="12.5703125" style="337" customWidth="1"/>
    <col min="8446" max="8448" width="11.42578125" style="337"/>
    <col min="8449" max="8449" width="17.5703125" style="337" customWidth="1"/>
    <col min="8450" max="8450" width="70.42578125" style="337" customWidth="1"/>
    <col min="8451" max="8451" width="16.28515625" style="337" customWidth="1"/>
    <col min="8452" max="8452" width="35.28515625" style="337" customWidth="1"/>
    <col min="8453" max="8453" width="16.5703125" style="337" customWidth="1"/>
    <col min="8454" max="8701" width="12.5703125" style="337" customWidth="1"/>
    <col min="8702" max="8704" width="11.42578125" style="337"/>
    <col min="8705" max="8705" width="17.5703125" style="337" customWidth="1"/>
    <col min="8706" max="8706" width="70.42578125" style="337" customWidth="1"/>
    <col min="8707" max="8707" width="16.28515625" style="337" customWidth="1"/>
    <col min="8708" max="8708" width="35.28515625" style="337" customWidth="1"/>
    <col min="8709" max="8709" width="16.5703125" style="337" customWidth="1"/>
    <col min="8710" max="8957" width="12.5703125" style="337" customWidth="1"/>
    <col min="8958" max="8960" width="11.42578125" style="337"/>
    <col min="8961" max="8961" width="17.5703125" style="337" customWidth="1"/>
    <col min="8962" max="8962" width="70.42578125" style="337" customWidth="1"/>
    <col min="8963" max="8963" width="16.28515625" style="337" customWidth="1"/>
    <col min="8964" max="8964" width="35.28515625" style="337" customWidth="1"/>
    <col min="8965" max="8965" width="16.5703125" style="337" customWidth="1"/>
    <col min="8966" max="9213" width="12.5703125" style="337" customWidth="1"/>
    <col min="9214" max="9216" width="11.42578125" style="337"/>
    <col min="9217" max="9217" width="17.5703125" style="337" customWidth="1"/>
    <col min="9218" max="9218" width="70.42578125" style="337" customWidth="1"/>
    <col min="9219" max="9219" width="16.28515625" style="337" customWidth="1"/>
    <col min="9220" max="9220" width="35.28515625" style="337" customWidth="1"/>
    <col min="9221" max="9221" width="16.5703125" style="337" customWidth="1"/>
    <col min="9222" max="9469" width="12.5703125" style="337" customWidth="1"/>
    <col min="9470" max="9472" width="11.42578125" style="337"/>
    <col min="9473" max="9473" width="17.5703125" style="337" customWidth="1"/>
    <col min="9474" max="9474" width="70.42578125" style="337" customWidth="1"/>
    <col min="9475" max="9475" width="16.28515625" style="337" customWidth="1"/>
    <col min="9476" max="9476" width="35.28515625" style="337" customWidth="1"/>
    <col min="9477" max="9477" width="16.5703125" style="337" customWidth="1"/>
    <col min="9478" max="9725" width="12.5703125" style="337" customWidth="1"/>
    <col min="9726" max="9728" width="11.42578125" style="337"/>
    <col min="9729" max="9729" width="17.5703125" style="337" customWidth="1"/>
    <col min="9730" max="9730" width="70.42578125" style="337" customWidth="1"/>
    <col min="9731" max="9731" width="16.28515625" style="337" customWidth="1"/>
    <col min="9732" max="9732" width="35.28515625" style="337" customWidth="1"/>
    <col min="9733" max="9733" width="16.5703125" style="337" customWidth="1"/>
    <col min="9734" max="9981" width="12.5703125" style="337" customWidth="1"/>
    <col min="9982" max="9984" width="11.42578125" style="337"/>
    <col min="9985" max="9985" width="17.5703125" style="337" customWidth="1"/>
    <col min="9986" max="9986" width="70.42578125" style="337" customWidth="1"/>
    <col min="9987" max="9987" width="16.28515625" style="337" customWidth="1"/>
    <col min="9988" max="9988" width="35.28515625" style="337" customWidth="1"/>
    <col min="9989" max="9989" width="16.5703125" style="337" customWidth="1"/>
    <col min="9990" max="10237" width="12.5703125" style="337" customWidth="1"/>
    <col min="10238" max="10240" width="11.42578125" style="337"/>
    <col min="10241" max="10241" width="17.5703125" style="337" customWidth="1"/>
    <col min="10242" max="10242" width="70.42578125" style="337" customWidth="1"/>
    <col min="10243" max="10243" width="16.28515625" style="337" customWidth="1"/>
    <col min="10244" max="10244" width="35.28515625" style="337" customWidth="1"/>
    <col min="10245" max="10245" width="16.5703125" style="337" customWidth="1"/>
    <col min="10246" max="10493" width="12.5703125" style="337" customWidth="1"/>
    <col min="10494" max="10496" width="11.42578125" style="337"/>
    <col min="10497" max="10497" width="17.5703125" style="337" customWidth="1"/>
    <col min="10498" max="10498" width="70.42578125" style="337" customWidth="1"/>
    <col min="10499" max="10499" width="16.28515625" style="337" customWidth="1"/>
    <col min="10500" max="10500" width="35.28515625" style="337" customWidth="1"/>
    <col min="10501" max="10501" width="16.5703125" style="337" customWidth="1"/>
    <col min="10502" max="10749" width="12.5703125" style="337" customWidth="1"/>
    <col min="10750" max="10752" width="11.42578125" style="337"/>
    <col min="10753" max="10753" width="17.5703125" style="337" customWidth="1"/>
    <col min="10754" max="10754" width="70.42578125" style="337" customWidth="1"/>
    <col min="10755" max="10755" width="16.28515625" style="337" customWidth="1"/>
    <col min="10756" max="10756" width="35.28515625" style="337" customWidth="1"/>
    <col min="10757" max="10757" width="16.5703125" style="337" customWidth="1"/>
    <col min="10758" max="11005" width="12.5703125" style="337" customWidth="1"/>
    <col min="11006" max="11008" width="11.42578125" style="337"/>
    <col min="11009" max="11009" width="17.5703125" style="337" customWidth="1"/>
    <col min="11010" max="11010" width="70.42578125" style="337" customWidth="1"/>
    <col min="11011" max="11011" width="16.28515625" style="337" customWidth="1"/>
    <col min="11012" max="11012" width="35.28515625" style="337" customWidth="1"/>
    <col min="11013" max="11013" width="16.5703125" style="337" customWidth="1"/>
    <col min="11014" max="11261" width="12.5703125" style="337" customWidth="1"/>
    <col min="11262" max="11264" width="11.42578125" style="337"/>
    <col min="11265" max="11265" width="17.5703125" style="337" customWidth="1"/>
    <col min="11266" max="11266" width="70.42578125" style="337" customWidth="1"/>
    <col min="11267" max="11267" width="16.28515625" style="337" customWidth="1"/>
    <col min="11268" max="11268" width="35.28515625" style="337" customWidth="1"/>
    <col min="11269" max="11269" width="16.5703125" style="337" customWidth="1"/>
    <col min="11270" max="11517" width="12.5703125" style="337" customWidth="1"/>
    <col min="11518" max="11520" width="11.42578125" style="337"/>
    <col min="11521" max="11521" width="17.5703125" style="337" customWidth="1"/>
    <col min="11522" max="11522" width="70.42578125" style="337" customWidth="1"/>
    <col min="11523" max="11523" width="16.28515625" style="337" customWidth="1"/>
    <col min="11524" max="11524" width="35.28515625" style="337" customWidth="1"/>
    <col min="11525" max="11525" width="16.5703125" style="337" customWidth="1"/>
    <col min="11526" max="11773" width="12.5703125" style="337" customWidth="1"/>
    <col min="11774" max="11776" width="11.42578125" style="337"/>
    <col min="11777" max="11777" width="17.5703125" style="337" customWidth="1"/>
    <col min="11778" max="11778" width="70.42578125" style="337" customWidth="1"/>
    <col min="11779" max="11779" width="16.28515625" style="337" customWidth="1"/>
    <col min="11780" max="11780" width="35.28515625" style="337" customWidth="1"/>
    <col min="11781" max="11781" width="16.5703125" style="337" customWidth="1"/>
    <col min="11782" max="12029" width="12.5703125" style="337" customWidth="1"/>
    <col min="12030" max="12032" width="11.42578125" style="337"/>
    <col min="12033" max="12033" width="17.5703125" style="337" customWidth="1"/>
    <col min="12034" max="12034" width="70.42578125" style="337" customWidth="1"/>
    <col min="12035" max="12035" width="16.28515625" style="337" customWidth="1"/>
    <col min="12036" max="12036" width="35.28515625" style="337" customWidth="1"/>
    <col min="12037" max="12037" width="16.5703125" style="337" customWidth="1"/>
    <col min="12038" max="12285" width="12.5703125" style="337" customWidth="1"/>
    <col min="12286" max="12288" width="11.42578125" style="337"/>
    <col min="12289" max="12289" width="17.5703125" style="337" customWidth="1"/>
    <col min="12290" max="12290" width="70.42578125" style="337" customWidth="1"/>
    <col min="12291" max="12291" width="16.28515625" style="337" customWidth="1"/>
    <col min="12292" max="12292" width="35.28515625" style="337" customWidth="1"/>
    <col min="12293" max="12293" width="16.5703125" style="337" customWidth="1"/>
    <col min="12294" max="12541" width="12.5703125" style="337" customWidth="1"/>
    <col min="12542" max="12544" width="11.42578125" style="337"/>
    <col min="12545" max="12545" width="17.5703125" style="337" customWidth="1"/>
    <col min="12546" max="12546" width="70.42578125" style="337" customWidth="1"/>
    <col min="12547" max="12547" width="16.28515625" style="337" customWidth="1"/>
    <col min="12548" max="12548" width="35.28515625" style="337" customWidth="1"/>
    <col min="12549" max="12549" width="16.5703125" style="337" customWidth="1"/>
    <col min="12550" max="12797" width="12.5703125" style="337" customWidth="1"/>
    <col min="12798" max="12800" width="11.42578125" style="337"/>
    <col min="12801" max="12801" width="17.5703125" style="337" customWidth="1"/>
    <col min="12802" max="12802" width="70.42578125" style="337" customWidth="1"/>
    <col min="12803" max="12803" width="16.28515625" style="337" customWidth="1"/>
    <col min="12804" max="12804" width="35.28515625" style="337" customWidth="1"/>
    <col min="12805" max="12805" width="16.5703125" style="337" customWidth="1"/>
    <col min="12806" max="13053" width="12.5703125" style="337" customWidth="1"/>
    <col min="13054" max="13056" width="11.42578125" style="337"/>
    <col min="13057" max="13057" width="17.5703125" style="337" customWidth="1"/>
    <col min="13058" max="13058" width="70.42578125" style="337" customWidth="1"/>
    <col min="13059" max="13059" width="16.28515625" style="337" customWidth="1"/>
    <col min="13060" max="13060" width="35.28515625" style="337" customWidth="1"/>
    <col min="13061" max="13061" width="16.5703125" style="337" customWidth="1"/>
    <col min="13062" max="13309" width="12.5703125" style="337" customWidth="1"/>
    <col min="13310" max="13312" width="11.42578125" style="337"/>
    <col min="13313" max="13313" width="17.5703125" style="337" customWidth="1"/>
    <col min="13314" max="13314" width="70.42578125" style="337" customWidth="1"/>
    <col min="13315" max="13315" width="16.28515625" style="337" customWidth="1"/>
    <col min="13316" max="13316" width="35.28515625" style="337" customWidth="1"/>
    <col min="13317" max="13317" width="16.5703125" style="337" customWidth="1"/>
    <col min="13318" max="13565" width="12.5703125" style="337" customWidth="1"/>
    <col min="13566" max="13568" width="11.42578125" style="337"/>
    <col min="13569" max="13569" width="17.5703125" style="337" customWidth="1"/>
    <col min="13570" max="13570" width="70.42578125" style="337" customWidth="1"/>
    <col min="13571" max="13571" width="16.28515625" style="337" customWidth="1"/>
    <col min="13572" max="13572" width="35.28515625" style="337" customWidth="1"/>
    <col min="13573" max="13573" width="16.5703125" style="337" customWidth="1"/>
    <col min="13574" max="13821" width="12.5703125" style="337" customWidth="1"/>
    <col min="13822" max="13824" width="11.42578125" style="337"/>
    <col min="13825" max="13825" width="17.5703125" style="337" customWidth="1"/>
    <col min="13826" max="13826" width="70.42578125" style="337" customWidth="1"/>
    <col min="13827" max="13827" width="16.28515625" style="337" customWidth="1"/>
    <col min="13828" max="13828" width="35.28515625" style="337" customWidth="1"/>
    <col min="13829" max="13829" width="16.5703125" style="337" customWidth="1"/>
    <col min="13830" max="14077" width="12.5703125" style="337" customWidth="1"/>
    <col min="14078" max="14080" width="11.42578125" style="337"/>
    <col min="14081" max="14081" width="17.5703125" style="337" customWidth="1"/>
    <col min="14082" max="14082" width="70.42578125" style="337" customWidth="1"/>
    <col min="14083" max="14083" width="16.28515625" style="337" customWidth="1"/>
    <col min="14084" max="14084" width="35.28515625" style="337" customWidth="1"/>
    <col min="14085" max="14085" width="16.5703125" style="337" customWidth="1"/>
    <col min="14086" max="14333" width="12.5703125" style="337" customWidth="1"/>
    <col min="14334" max="14336" width="11.42578125" style="337"/>
    <col min="14337" max="14337" width="17.5703125" style="337" customWidth="1"/>
    <col min="14338" max="14338" width="70.42578125" style="337" customWidth="1"/>
    <col min="14339" max="14339" width="16.28515625" style="337" customWidth="1"/>
    <col min="14340" max="14340" width="35.28515625" style="337" customWidth="1"/>
    <col min="14341" max="14341" width="16.5703125" style="337" customWidth="1"/>
    <col min="14342" max="14589" width="12.5703125" style="337" customWidth="1"/>
    <col min="14590" max="14592" width="11.42578125" style="337"/>
    <col min="14593" max="14593" width="17.5703125" style="337" customWidth="1"/>
    <col min="14594" max="14594" width="70.42578125" style="337" customWidth="1"/>
    <col min="14595" max="14595" width="16.28515625" style="337" customWidth="1"/>
    <col min="14596" max="14596" width="35.28515625" style="337" customWidth="1"/>
    <col min="14597" max="14597" width="16.5703125" style="337" customWidth="1"/>
    <col min="14598" max="14845" width="12.5703125" style="337" customWidth="1"/>
    <col min="14846" max="14848" width="11.42578125" style="337"/>
    <col min="14849" max="14849" width="17.5703125" style="337" customWidth="1"/>
    <col min="14850" max="14850" width="70.42578125" style="337" customWidth="1"/>
    <col min="14851" max="14851" width="16.28515625" style="337" customWidth="1"/>
    <col min="14852" max="14852" width="35.28515625" style="337" customWidth="1"/>
    <col min="14853" max="14853" width="16.5703125" style="337" customWidth="1"/>
    <col min="14854" max="15101" width="12.5703125" style="337" customWidth="1"/>
    <col min="15102" max="15104" width="11.42578125" style="337"/>
    <col min="15105" max="15105" width="17.5703125" style="337" customWidth="1"/>
    <col min="15106" max="15106" width="70.42578125" style="337" customWidth="1"/>
    <col min="15107" max="15107" width="16.28515625" style="337" customWidth="1"/>
    <col min="15108" max="15108" width="35.28515625" style="337" customWidth="1"/>
    <col min="15109" max="15109" width="16.5703125" style="337" customWidth="1"/>
    <col min="15110" max="15357" width="12.5703125" style="337" customWidth="1"/>
    <col min="15358" max="15360" width="11.42578125" style="337"/>
    <col min="15361" max="15361" width="17.5703125" style="337" customWidth="1"/>
    <col min="15362" max="15362" width="70.42578125" style="337" customWidth="1"/>
    <col min="15363" max="15363" width="16.28515625" style="337" customWidth="1"/>
    <col min="15364" max="15364" width="35.28515625" style="337" customWidth="1"/>
    <col min="15365" max="15365" width="16.5703125" style="337" customWidth="1"/>
    <col min="15366" max="15613" width="12.5703125" style="337" customWidth="1"/>
    <col min="15614" max="15616" width="11.42578125" style="337"/>
    <col min="15617" max="15617" width="17.5703125" style="337" customWidth="1"/>
    <col min="15618" max="15618" width="70.42578125" style="337" customWidth="1"/>
    <col min="15619" max="15619" width="16.28515625" style="337" customWidth="1"/>
    <col min="15620" max="15620" width="35.28515625" style="337" customWidth="1"/>
    <col min="15621" max="15621" width="16.5703125" style="337" customWidth="1"/>
    <col min="15622" max="15869" width="12.5703125" style="337" customWidth="1"/>
    <col min="15870" max="15872" width="11.42578125" style="337"/>
    <col min="15873" max="15873" width="17.5703125" style="337" customWidth="1"/>
    <col min="15874" max="15874" width="70.42578125" style="337" customWidth="1"/>
    <col min="15875" max="15875" width="16.28515625" style="337" customWidth="1"/>
    <col min="15876" max="15876" width="35.28515625" style="337" customWidth="1"/>
    <col min="15877" max="15877" width="16.5703125" style="337" customWidth="1"/>
    <col min="15878" max="16125" width="12.5703125" style="337" customWidth="1"/>
    <col min="16126" max="16128" width="11.42578125" style="337"/>
    <col min="16129" max="16129" width="17.5703125" style="337" customWidth="1"/>
    <col min="16130" max="16130" width="70.42578125" style="337" customWidth="1"/>
    <col min="16131" max="16131" width="16.28515625" style="337" customWidth="1"/>
    <col min="16132" max="16132" width="35.28515625" style="337" customWidth="1"/>
    <col min="16133" max="16133" width="16.5703125" style="337" customWidth="1"/>
    <col min="16134" max="16381" width="12.5703125" style="337" customWidth="1"/>
    <col min="16382" max="16384" width="11.42578125" style="337"/>
  </cols>
  <sheetData>
    <row r="1" spans="1:10" ht="15.75" customHeight="1">
      <c r="A1" s="334" t="s">
        <v>4</v>
      </c>
      <c r="B1" s="1587" t="s">
        <v>484</v>
      </c>
      <c r="C1" s="1587"/>
      <c r="D1" s="1587"/>
      <c r="E1" s="335"/>
      <c r="F1" s="336"/>
      <c r="G1" s="336"/>
      <c r="H1" s="336"/>
      <c r="I1" s="336"/>
      <c r="J1" s="336"/>
    </row>
    <row r="2" spans="1:10" ht="15.75" customHeight="1">
      <c r="A2" s="334"/>
      <c r="B2" s="335"/>
      <c r="C2" s="335"/>
      <c r="D2" s="335"/>
      <c r="E2" s="335"/>
      <c r="F2" s="336"/>
      <c r="G2" s="336"/>
      <c r="H2" s="336"/>
      <c r="I2" s="336"/>
      <c r="J2" s="336"/>
    </row>
    <row r="3" spans="1:10" ht="15.75" customHeight="1">
      <c r="A3" s="335" t="s">
        <v>4</v>
      </c>
      <c r="B3" s="338" t="s">
        <v>4</v>
      </c>
      <c r="C3" s="335"/>
      <c r="D3" s="335"/>
      <c r="E3" s="339" t="s">
        <v>485</v>
      </c>
      <c r="F3" s="335"/>
    </row>
    <row r="4" spans="1:10" ht="15.75" customHeight="1">
      <c r="E4" s="340" t="s">
        <v>124</v>
      </c>
    </row>
    <row r="5" spans="1:10" ht="15.75" customHeight="1">
      <c r="A5" s="341" t="s">
        <v>486</v>
      </c>
      <c r="B5" s="342" t="s">
        <v>487</v>
      </c>
      <c r="E5" s="1137">
        <v>5</v>
      </c>
      <c r="F5" s="343"/>
    </row>
    <row r="6" spans="1:10" ht="15.75" customHeight="1">
      <c r="A6" s="341" t="s">
        <v>4</v>
      </c>
      <c r="B6" s="342" t="s">
        <v>4</v>
      </c>
      <c r="E6" s="1138"/>
      <c r="F6" s="344"/>
    </row>
    <row r="7" spans="1:10" ht="15.75" customHeight="1">
      <c r="A7" s="341" t="s">
        <v>488</v>
      </c>
      <c r="B7" s="342" t="s">
        <v>755</v>
      </c>
      <c r="E7" s="1137">
        <v>12</v>
      </c>
      <c r="F7" s="343"/>
    </row>
    <row r="8" spans="1:10" ht="15.75" customHeight="1">
      <c r="A8" s="345"/>
      <c r="B8" s="342" t="s">
        <v>4</v>
      </c>
      <c r="E8" s="1139"/>
      <c r="F8" s="90"/>
    </row>
    <row r="9" spans="1:10" ht="15.75" customHeight="1">
      <c r="A9" s="341" t="s">
        <v>489</v>
      </c>
      <c r="B9" s="342" t="s">
        <v>490</v>
      </c>
      <c r="E9" s="1137">
        <v>14</v>
      </c>
      <c r="F9" s="343"/>
    </row>
    <row r="10" spans="1:10" ht="15.75" customHeight="1">
      <c r="A10" s="345"/>
      <c r="E10" s="1139"/>
      <c r="F10" s="90"/>
    </row>
    <row r="11" spans="1:10" ht="15.75" customHeight="1">
      <c r="A11" s="341" t="s">
        <v>491</v>
      </c>
      <c r="B11" s="342" t="s">
        <v>492</v>
      </c>
      <c r="E11" s="1137">
        <v>19</v>
      </c>
      <c r="F11" s="343"/>
    </row>
    <row r="12" spans="1:10" ht="15.75" customHeight="1">
      <c r="A12" s="345"/>
      <c r="E12" s="1139"/>
      <c r="F12" s="90"/>
    </row>
    <row r="13" spans="1:10" ht="15.75" customHeight="1">
      <c r="A13" s="341" t="s">
        <v>493</v>
      </c>
      <c r="B13" s="342" t="s">
        <v>494</v>
      </c>
      <c r="E13" s="1137">
        <v>22</v>
      </c>
      <c r="F13" s="343"/>
    </row>
    <row r="14" spans="1:10" ht="15.75" customHeight="1">
      <c r="A14" s="345"/>
      <c r="E14" s="1139"/>
      <c r="F14" s="90"/>
    </row>
    <row r="15" spans="1:10" ht="15.75" customHeight="1">
      <c r="A15" s="341" t="s">
        <v>495</v>
      </c>
      <c r="B15" s="342" t="s">
        <v>496</v>
      </c>
      <c r="E15" s="1139">
        <v>24</v>
      </c>
      <c r="F15" s="90"/>
    </row>
    <row r="16" spans="1:10" ht="15.75" customHeight="1">
      <c r="A16" s="345"/>
      <c r="E16" s="1139"/>
      <c r="F16" s="90"/>
    </row>
    <row r="17" spans="1:6" ht="15.75" customHeight="1">
      <c r="A17" s="341" t="s">
        <v>497</v>
      </c>
      <c r="B17" s="342" t="s">
        <v>498</v>
      </c>
      <c r="E17" s="1137">
        <v>28</v>
      </c>
      <c r="F17" s="343"/>
    </row>
    <row r="18" spans="1:6" ht="15.75" customHeight="1">
      <c r="A18" s="345"/>
      <c r="E18" s="1139"/>
      <c r="F18" s="90"/>
    </row>
    <row r="19" spans="1:6" ht="15.75" customHeight="1">
      <c r="A19" s="341" t="s">
        <v>499</v>
      </c>
      <c r="B19" s="342" t="s">
        <v>500</v>
      </c>
      <c r="E19" s="1137">
        <v>34</v>
      </c>
      <c r="F19" s="343"/>
    </row>
    <row r="20" spans="1:6" ht="15.75" customHeight="1">
      <c r="A20" s="341"/>
      <c r="B20" s="342"/>
      <c r="E20" s="1137"/>
      <c r="F20" s="343"/>
    </row>
    <row r="21" spans="1:6" ht="15.75" customHeight="1">
      <c r="A21" s="341" t="s">
        <v>501</v>
      </c>
      <c r="B21" s="342" t="s">
        <v>502</v>
      </c>
      <c r="E21" s="1137">
        <v>48</v>
      </c>
      <c r="F21" s="343"/>
    </row>
    <row r="22" spans="1:6" ht="15.75" customHeight="1">
      <c r="A22" s="341"/>
      <c r="B22" s="342"/>
      <c r="E22" s="1137"/>
      <c r="F22" s="343"/>
    </row>
    <row r="23" spans="1:6" ht="15.75" customHeight="1">
      <c r="A23" s="341" t="s">
        <v>503</v>
      </c>
      <c r="B23" s="342" t="s">
        <v>504</v>
      </c>
      <c r="E23" s="1137">
        <v>53</v>
      </c>
      <c r="F23" s="343"/>
    </row>
    <row r="24" spans="1:6" ht="15.75" customHeight="1">
      <c r="B24" s="342"/>
      <c r="E24" s="1139"/>
      <c r="F24" s="90"/>
    </row>
    <row r="25" spans="1:6" ht="15.75">
      <c r="A25" s="346" t="s">
        <v>505</v>
      </c>
      <c r="B25" s="347" t="s">
        <v>506</v>
      </c>
      <c r="C25" s="348"/>
      <c r="D25" s="348"/>
      <c r="E25" s="1137">
        <v>56</v>
      </c>
      <c r="F25" s="349"/>
    </row>
    <row r="26" spans="1:6" ht="15.75">
      <c r="A26" s="350"/>
      <c r="B26" s="347"/>
      <c r="C26" s="348"/>
      <c r="D26" s="348"/>
      <c r="E26" s="1137"/>
      <c r="F26" s="349"/>
    </row>
    <row r="27" spans="1:6" ht="15.75">
      <c r="A27" s="346" t="s">
        <v>507</v>
      </c>
      <c r="B27" s="351" t="s">
        <v>508</v>
      </c>
      <c r="C27" s="348"/>
      <c r="D27" s="348"/>
      <c r="E27" s="1137">
        <v>58</v>
      </c>
      <c r="F27" s="349"/>
    </row>
    <row r="28" spans="1:6" ht="15.75">
      <c r="A28" s="350"/>
      <c r="B28" s="347"/>
      <c r="E28" s="1137"/>
      <c r="F28" s="349"/>
    </row>
    <row r="29" spans="1:6" ht="15.75">
      <c r="A29" s="346" t="s">
        <v>509</v>
      </c>
      <c r="B29" s="351" t="s">
        <v>510</v>
      </c>
      <c r="E29" s="1137">
        <v>61</v>
      </c>
      <c r="F29" s="349"/>
    </row>
    <row r="30" spans="1:6" ht="15.75">
      <c r="A30" s="350"/>
      <c r="B30" s="347"/>
      <c r="E30" s="1137"/>
      <c r="F30" s="349"/>
    </row>
    <row r="31" spans="1:6" ht="15.75">
      <c r="A31" s="350" t="s">
        <v>511</v>
      </c>
      <c r="B31" s="351" t="s">
        <v>512</v>
      </c>
      <c r="E31" s="1137">
        <v>62</v>
      </c>
      <c r="F31" s="349"/>
    </row>
    <row r="32" spans="1:6" ht="15.75">
      <c r="A32" s="350"/>
      <c r="B32" s="347"/>
      <c r="E32" s="1137"/>
      <c r="F32" s="349"/>
    </row>
    <row r="33" spans="1:6" ht="15.75">
      <c r="A33" s="350" t="s">
        <v>513</v>
      </c>
      <c r="B33" s="351" t="s">
        <v>514</v>
      </c>
      <c r="C33" s="348"/>
      <c r="D33" s="348"/>
      <c r="E33" s="1137">
        <v>63</v>
      </c>
      <c r="F33" s="349"/>
    </row>
    <row r="34" spans="1:6" ht="15.75">
      <c r="A34" s="346"/>
      <c r="B34" s="347"/>
      <c r="C34" s="348"/>
      <c r="D34" s="348"/>
      <c r="E34" s="1137"/>
      <c r="F34" s="349"/>
    </row>
    <row r="35" spans="1:6" ht="15.75">
      <c r="A35" s="350" t="s">
        <v>515</v>
      </c>
      <c r="B35" s="352" t="s">
        <v>516</v>
      </c>
      <c r="C35" s="348"/>
      <c r="D35" s="348"/>
      <c r="E35" s="1137">
        <v>65</v>
      </c>
      <c r="F35" s="349"/>
    </row>
    <row r="36" spans="1:6">
      <c r="E36" s="1137"/>
      <c r="F36" s="343"/>
    </row>
    <row r="37" spans="1:6" ht="15.75">
      <c r="A37" s="350" t="s">
        <v>517</v>
      </c>
      <c r="B37" s="342" t="s">
        <v>518</v>
      </c>
      <c r="C37" s="352"/>
      <c r="E37" s="1140">
        <v>66</v>
      </c>
      <c r="F37" s="353"/>
    </row>
    <row r="38" spans="1:6" ht="15.75">
      <c r="A38" s="354"/>
      <c r="E38" s="1137" t="s">
        <v>4</v>
      </c>
      <c r="F38" s="343"/>
    </row>
    <row r="39" spans="1:6" ht="15.75">
      <c r="A39" s="350" t="s">
        <v>519</v>
      </c>
      <c r="B39" s="342" t="s">
        <v>520</v>
      </c>
      <c r="E39" s="1140">
        <v>68</v>
      </c>
      <c r="F39" s="353"/>
    </row>
    <row r="40" spans="1:6" ht="15.75">
      <c r="A40" s="354"/>
      <c r="E40" s="1137"/>
      <c r="F40" s="343"/>
    </row>
    <row r="41" spans="1:6" ht="15.75">
      <c r="A41" s="350" t="s">
        <v>521</v>
      </c>
      <c r="B41" s="342" t="s">
        <v>522</v>
      </c>
      <c r="E41" s="1140">
        <v>70</v>
      </c>
      <c r="F41" s="353"/>
    </row>
    <row r="42" spans="1:6">
      <c r="E42" s="1140"/>
    </row>
    <row r="43" spans="1:6" ht="15.75">
      <c r="A43" s="350" t="s">
        <v>523</v>
      </c>
      <c r="B43" s="342" t="s">
        <v>524</v>
      </c>
      <c r="C43"/>
      <c r="E43" s="1140">
        <v>82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topLeftCell="A7" zoomScale="75" zoomScaleNormal="75" workbookViewId="0">
      <selection activeCell="AC16" sqref="AC16"/>
    </sheetView>
  </sheetViews>
  <sheetFormatPr defaultRowHeight="12.75"/>
  <sheetData>
    <row r="9" spans="1:3" ht="15">
      <c r="A9" s="331" t="s">
        <v>525</v>
      </c>
      <c r="B9" s="331"/>
      <c r="C9" s="331"/>
    </row>
    <row r="10" spans="1:3" ht="15">
      <c r="A10" s="331"/>
      <c r="B10" s="331"/>
      <c r="C10" s="331"/>
    </row>
    <row r="20" spans="2:13" ht="20.45" customHeight="1">
      <c r="B20" s="1584" t="s">
        <v>526</v>
      </c>
      <c r="C20" s="1584"/>
      <c r="D20" s="1584"/>
      <c r="E20" s="1584"/>
      <c r="F20" s="1584"/>
      <c r="G20" s="1584"/>
      <c r="H20" s="1584"/>
      <c r="I20" s="1584"/>
      <c r="J20" s="1584"/>
      <c r="K20" s="1584"/>
      <c r="L20" s="1584"/>
      <c r="M20" s="1584"/>
    </row>
    <row r="21" spans="2:13">
      <c r="B21" s="332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</row>
    <row r="22" spans="2:13" ht="20.45" customHeight="1">
      <c r="B22" s="1584"/>
      <c r="C22" s="1584"/>
      <c r="D22" s="1584"/>
      <c r="E22" s="1584"/>
      <c r="F22" s="1584"/>
      <c r="G22" s="1584"/>
      <c r="H22" s="1584"/>
      <c r="I22" s="1584"/>
      <c r="J22" s="1584"/>
      <c r="K22" s="1584"/>
      <c r="L22" s="1584"/>
      <c r="M22" s="1584"/>
    </row>
    <row r="38" spans="1:14" s="333" customFormat="1" ht="18">
      <c r="A38" s="1586"/>
      <c r="B38" s="1586"/>
      <c r="C38" s="1586"/>
      <c r="D38" s="1586"/>
      <c r="E38" s="1586"/>
      <c r="F38" s="1586"/>
      <c r="G38" s="1586"/>
      <c r="H38" s="1586"/>
      <c r="I38" s="1586"/>
      <c r="J38" s="1586"/>
      <c r="K38" s="1586"/>
      <c r="L38" s="1586"/>
      <c r="M38" s="1586"/>
      <c r="N38" s="1586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view="pageBreakPreview" topLeftCell="A28" zoomScale="75" zoomScaleNormal="100" zoomScaleSheetLayoutView="75" workbookViewId="0">
      <selection activeCell="U65" sqref="U65"/>
    </sheetView>
  </sheetViews>
  <sheetFormatPr defaultColWidth="9.28515625" defaultRowHeight="14.25"/>
  <cols>
    <col min="1" max="1" width="54.28515625" style="1178" customWidth="1"/>
    <col min="2" max="5" width="15" style="1178" customWidth="1"/>
    <col min="6" max="8" width="11.140625" style="1178" customWidth="1"/>
    <col min="9" max="9" width="9.28515625" style="1178"/>
    <col min="10" max="12" width="9.28515625" style="1219"/>
    <col min="13" max="252" width="9.28515625" style="1178"/>
    <col min="253" max="253" width="54.28515625" style="1178" customWidth="1"/>
    <col min="254" max="257" width="15" style="1178" customWidth="1"/>
    <col min="258" max="260" width="11.140625" style="1178" customWidth="1"/>
    <col min="261" max="262" width="9.28515625" style="1178"/>
    <col min="263" max="263" width="15" style="1178" customWidth="1"/>
    <col min="264" max="264" width="14.28515625" style="1178" customWidth="1"/>
    <col min="265" max="265" width="13.5703125" style="1178" customWidth="1"/>
    <col min="266" max="508" width="9.28515625" style="1178"/>
    <col min="509" max="509" width="54.28515625" style="1178" customWidth="1"/>
    <col min="510" max="513" width="15" style="1178" customWidth="1"/>
    <col min="514" max="516" width="11.140625" style="1178" customWidth="1"/>
    <col min="517" max="518" width="9.28515625" style="1178"/>
    <col min="519" max="519" width="15" style="1178" customWidth="1"/>
    <col min="520" max="520" width="14.28515625" style="1178" customWidth="1"/>
    <col min="521" max="521" width="13.5703125" style="1178" customWidth="1"/>
    <col min="522" max="764" width="9.28515625" style="1178"/>
    <col min="765" max="765" width="54.28515625" style="1178" customWidth="1"/>
    <col min="766" max="769" width="15" style="1178" customWidth="1"/>
    <col min="770" max="772" width="11.140625" style="1178" customWidth="1"/>
    <col min="773" max="774" width="9.28515625" style="1178"/>
    <col min="775" max="775" width="15" style="1178" customWidth="1"/>
    <col min="776" max="776" width="14.28515625" style="1178" customWidth="1"/>
    <col min="777" max="777" width="13.5703125" style="1178" customWidth="1"/>
    <col min="778" max="1020" width="9.28515625" style="1178"/>
    <col min="1021" max="1021" width="54.28515625" style="1178" customWidth="1"/>
    <col min="1022" max="1025" width="15" style="1178" customWidth="1"/>
    <col min="1026" max="1028" width="11.140625" style="1178" customWidth="1"/>
    <col min="1029" max="1030" width="9.28515625" style="1178"/>
    <col min="1031" max="1031" width="15" style="1178" customWidth="1"/>
    <col min="1032" max="1032" width="14.28515625" style="1178" customWidth="1"/>
    <col min="1033" max="1033" width="13.5703125" style="1178" customWidth="1"/>
    <col min="1034" max="1276" width="9.28515625" style="1178"/>
    <col min="1277" max="1277" width="54.28515625" style="1178" customWidth="1"/>
    <col min="1278" max="1281" width="15" style="1178" customWidth="1"/>
    <col min="1282" max="1284" width="11.140625" style="1178" customWidth="1"/>
    <col min="1285" max="1286" width="9.28515625" style="1178"/>
    <col min="1287" max="1287" width="15" style="1178" customWidth="1"/>
    <col min="1288" max="1288" width="14.28515625" style="1178" customWidth="1"/>
    <col min="1289" max="1289" width="13.5703125" style="1178" customWidth="1"/>
    <col min="1290" max="1532" width="9.28515625" style="1178"/>
    <col min="1533" max="1533" width="54.28515625" style="1178" customWidth="1"/>
    <col min="1534" max="1537" width="15" style="1178" customWidth="1"/>
    <col min="1538" max="1540" width="11.140625" style="1178" customWidth="1"/>
    <col min="1541" max="1542" width="9.28515625" style="1178"/>
    <col min="1543" max="1543" width="15" style="1178" customWidth="1"/>
    <col min="1544" max="1544" width="14.28515625" style="1178" customWidth="1"/>
    <col min="1545" max="1545" width="13.5703125" style="1178" customWidth="1"/>
    <col min="1546" max="1788" width="9.28515625" style="1178"/>
    <col min="1789" max="1789" width="54.28515625" style="1178" customWidth="1"/>
    <col min="1790" max="1793" width="15" style="1178" customWidth="1"/>
    <col min="1794" max="1796" width="11.140625" style="1178" customWidth="1"/>
    <col min="1797" max="1798" width="9.28515625" style="1178"/>
    <col min="1799" max="1799" width="15" style="1178" customWidth="1"/>
    <col min="1800" max="1800" width="14.28515625" style="1178" customWidth="1"/>
    <col min="1801" max="1801" width="13.5703125" style="1178" customWidth="1"/>
    <col min="1802" max="2044" width="9.28515625" style="1178"/>
    <col min="2045" max="2045" width="54.28515625" style="1178" customWidth="1"/>
    <col min="2046" max="2049" width="15" style="1178" customWidth="1"/>
    <col min="2050" max="2052" width="11.140625" style="1178" customWidth="1"/>
    <col min="2053" max="2054" width="9.28515625" style="1178"/>
    <col min="2055" max="2055" width="15" style="1178" customWidth="1"/>
    <col min="2056" max="2056" width="14.28515625" style="1178" customWidth="1"/>
    <col min="2057" max="2057" width="13.5703125" style="1178" customWidth="1"/>
    <col min="2058" max="2300" width="9.28515625" style="1178"/>
    <col min="2301" max="2301" width="54.28515625" style="1178" customWidth="1"/>
    <col min="2302" max="2305" width="15" style="1178" customWidth="1"/>
    <col min="2306" max="2308" width="11.140625" style="1178" customWidth="1"/>
    <col min="2309" max="2310" width="9.28515625" style="1178"/>
    <col min="2311" max="2311" width="15" style="1178" customWidth="1"/>
    <col min="2312" max="2312" width="14.28515625" style="1178" customWidth="1"/>
    <col min="2313" max="2313" width="13.5703125" style="1178" customWidth="1"/>
    <col min="2314" max="2556" width="9.28515625" style="1178"/>
    <col min="2557" max="2557" width="54.28515625" style="1178" customWidth="1"/>
    <col min="2558" max="2561" width="15" style="1178" customWidth="1"/>
    <col min="2562" max="2564" width="11.140625" style="1178" customWidth="1"/>
    <col min="2565" max="2566" width="9.28515625" style="1178"/>
    <col min="2567" max="2567" width="15" style="1178" customWidth="1"/>
    <col min="2568" max="2568" width="14.28515625" style="1178" customWidth="1"/>
    <col min="2569" max="2569" width="13.5703125" style="1178" customWidth="1"/>
    <col min="2570" max="2812" width="9.28515625" style="1178"/>
    <col min="2813" max="2813" width="54.28515625" style="1178" customWidth="1"/>
    <col min="2814" max="2817" width="15" style="1178" customWidth="1"/>
    <col min="2818" max="2820" width="11.140625" style="1178" customWidth="1"/>
    <col min="2821" max="2822" width="9.28515625" style="1178"/>
    <col min="2823" max="2823" width="15" style="1178" customWidth="1"/>
    <col min="2824" max="2824" width="14.28515625" style="1178" customWidth="1"/>
    <col min="2825" max="2825" width="13.5703125" style="1178" customWidth="1"/>
    <col min="2826" max="3068" width="9.28515625" style="1178"/>
    <col min="3069" max="3069" width="54.28515625" style="1178" customWidth="1"/>
    <col min="3070" max="3073" width="15" style="1178" customWidth="1"/>
    <col min="3074" max="3076" width="11.140625" style="1178" customWidth="1"/>
    <col min="3077" max="3078" width="9.28515625" style="1178"/>
    <col min="3079" max="3079" width="15" style="1178" customWidth="1"/>
    <col min="3080" max="3080" width="14.28515625" style="1178" customWidth="1"/>
    <col min="3081" max="3081" width="13.5703125" style="1178" customWidth="1"/>
    <col min="3082" max="3324" width="9.28515625" style="1178"/>
    <col min="3325" max="3325" width="54.28515625" style="1178" customWidth="1"/>
    <col min="3326" max="3329" width="15" style="1178" customWidth="1"/>
    <col min="3330" max="3332" width="11.140625" style="1178" customWidth="1"/>
    <col min="3333" max="3334" width="9.28515625" style="1178"/>
    <col min="3335" max="3335" width="15" style="1178" customWidth="1"/>
    <col min="3336" max="3336" width="14.28515625" style="1178" customWidth="1"/>
    <col min="3337" max="3337" width="13.5703125" style="1178" customWidth="1"/>
    <col min="3338" max="3580" width="9.28515625" style="1178"/>
    <col min="3581" max="3581" width="54.28515625" style="1178" customWidth="1"/>
    <col min="3582" max="3585" width="15" style="1178" customWidth="1"/>
    <col min="3586" max="3588" width="11.140625" style="1178" customWidth="1"/>
    <col min="3589" max="3590" width="9.28515625" style="1178"/>
    <col min="3591" max="3591" width="15" style="1178" customWidth="1"/>
    <col min="3592" max="3592" width="14.28515625" style="1178" customWidth="1"/>
    <col min="3593" max="3593" width="13.5703125" style="1178" customWidth="1"/>
    <col min="3594" max="3836" width="9.28515625" style="1178"/>
    <col min="3837" max="3837" width="54.28515625" style="1178" customWidth="1"/>
    <col min="3838" max="3841" width="15" style="1178" customWidth="1"/>
    <col min="3842" max="3844" width="11.140625" style="1178" customWidth="1"/>
    <col min="3845" max="3846" width="9.28515625" style="1178"/>
    <col min="3847" max="3847" width="15" style="1178" customWidth="1"/>
    <col min="3848" max="3848" width="14.28515625" style="1178" customWidth="1"/>
    <col min="3849" max="3849" width="13.5703125" style="1178" customWidth="1"/>
    <col min="3850" max="4092" width="9.28515625" style="1178"/>
    <col min="4093" max="4093" width="54.28515625" style="1178" customWidth="1"/>
    <col min="4094" max="4097" width="15" style="1178" customWidth="1"/>
    <col min="4098" max="4100" width="11.140625" style="1178" customWidth="1"/>
    <col min="4101" max="4102" width="9.28515625" style="1178"/>
    <col min="4103" max="4103" width="15" style="1178" customWidth="1"/>
    <col min="4104" max="4104" width="14.28515625" style="1178" customWidth="1"/>
    <col min="4105" max="4105" width="13.5703125" style="1178" customWidth="1"/>
    <col min="4106" max="4348" width="9.28515625" style="1178"/>
    <col min="4349" max="4349" width="54.28515625" style="1178" customWidth="1"/>
    <col min="4350" max="4353" width="15" style="1178" customWidth="1"/>
    <col min="4354" max="4356" width="11.140625" style="1178" customWidth="1"/>
    <col min="4357" max="4358" width="9.28515625" style="1178"/>
    <col min="4359" max="4359" width="15" style="1178" customWidth="1"/>
    <col min="4360" max="4360" width="14.28515625" style="1178" customWidth="1"/>
    <col min="4361" max="4361" width="13.5703125" style="1178" customWidth="1"/>
    <col min="4362" max="4604" width="9.28515625" style="1178"/>
    <col min="4605" max="4605" width="54.28515625" style="1178" customWidth="1"/>
    <col min="4606" max="4609" width="15" style="1178" customWidth="1"/>
    <col min="4610" max="4612" width="11.140625" style="1178" customWidth="1"/>
    <col min="4613" max="4614" width="9.28515625" style="1178"/>
    <col min="4615" max="4615" width="15" style="1178" customWidth="1"/>
    <col min="4616" max="4616" width="14.28515625" style="1178" customWidth="1"/>
    <col min="4617" max="4617" width="13.5703125" style="1178" customWidth="1"/>
    <col min="4618" max="4860" width="9.28515625" style="1178"/>
    <col min="4861" max="4861" width="54.28515625" style="1178" customWidth="1"/>
    <col min="4862" max="4865" width="15" style="1178" customWidth="1"/>
    <col min="4866" max="4868" width="11.140625" style="1178" customWidth="1"/>
    <col min="4869" max="4870" width="9.28515625" style="1178"/>
    <col min="4871" max="4871" width="15" style="1178" customWidth="1"/>
    <col min="4872" max="4872" width="14.28515625" style="1178" customWidth="1"/>
    <col min="4873" max="4873" width="13.5703125" style="1178" customWidth="1"/>
    <col min="4874" max="5116" width="9.28515625" style="1178"/>
    <col min="5117" max="5117" width="54.28515625" style="1178" customWidth="1"/>
    <col min="5118" max="5121" width="15" style="1178" customWidth="1"/>
    <col min="5122" max="5124" width="11.140625" style="1178" customWidth="1"/>
    <col min="5125" max="5126" width="9.28515625" style="1178"/>
    <col min="5127" max="5127" width="15" style="1178" customWidth="1"/>
    <col min="5128" max="5128" width="14.28515625" style="1178" customWidth="1"/>
    <col min="5129" max="5129" width="13.5703125" style="1178" customWidth="1"/>
    <col min="5130" max="5372" width="9.28515625" style="1178"/>
    <col min="5373" max="5373" width="54.28515625" style="1178" customWidth="1"/>
    <col min="5374" max="5377" width="15" style="1178" customWidth="1"/>
    <col min="5378" max="5380" width="11.140625" style="1178" customWidth="1"/>
    <col min="5381" max="5382" width="9.28515625" style="1178"/>
    <col min="5383" max="5383" width="15" style="1178" customWidth="1"/>
    <col min="5384" max="5384" width="14.28515625" style="1178" customWidth="1"/>
    <col min="5385" max="5385" width="13.5703125" style="1178" customWidth="1"/>
    <col min="5386" max="5628" width="9.28515625" style="1178"/>
    <col min="5629" max="5629" width="54.28515625" style="1178" customWidth="1"/>
    <col min="5630" max="5633" width="15" style="1178" customWidth="1"/>
    <col min="5634" max="5636" width="11.140625" style="1178" customWidth="1"/>
    <col min="5637" max="5638" width="9.28515625" style="1178"/>
    <col min="5639" max="5639" width="15" style="1178" customWidth="1"/>
    <col min="5640" max="5640" width="14.28515625" style="1178" customWidth="1"/>
    <col min="5641" max="5641" width="13.5703125" style="1178" customWidth="1"/>
    <col min="5642" max="5884" width="9.28515625" style="1178"/>
    <col min="5885" max="5885" width="54.28515625" style="1178" customWidth="1"/>
    <col min="5886" max="5889" width="15" style="1178" customWidth="1"/>
    <col min="5890" max="5892" width="11.140625" style="1178" customWidth="1"/>
    <col min="5893" max="5894" width="9.28515625" style="1178"/>
    <col min="5895" max="5895" width="15" style="1178" customWidth="1"/>
    <col min="5896" max="5896" width="14.28515625" style="1178" customWidth="1"/>
    <col min="5897" max="5897" width="13.5703125" style="1178" customWidth="1"/>
    <col min="5898" max="6140" width="9.28515625" style="1178"/>
    <col min="6141" max="6141" width="54.28515625" style="1178" customWidth="1"/>
    <col min="6142" max="6145" width="15" style="1178" customWidth="1"/>
    <col min="6146" max="6148" width="11.140625" style="1178" customWidth="1"/>
    <col min="6149" max="6150" width="9.28515625" style="1178"/>
    <col min="6151" max="6151" width="15" style="1178" customWidth="1"/>
    <col min="6152" max="6152" width="14.28515625" style="1178" customWidth="1"/>
    <col min="6153" max="6153" width="13.5703125" style="1178" customWidth="1"/>
    <col min="6154" max="6396" width="9.28515625" style="1178"/>
    <col min="6397" max="6397" width="54.28515625" style="1178" customWidth="1"/>
    <col min="6398" max="6401" width="15" style="1178" customWidth="1"/>
    <col min="6402" max="6404" width="11.140625" style="1178" customWidth="1"/>
    <col min="6405" max="6406" width="9.28515625" style="1178"/>
    <col min="6407" max="6407" width="15" style="1178" customWidth="1"/>
    <col min="6408" max="6408" width="14.28515625" style="1178" customWidth="1"/>
    <col min="6409" max="6409" width="13.5703125" style="1178" customWidth="1"/>
    <col min="6410" max="6652" width="9.28515625" style="1178"/>
    <col min="6653" max="6653" width="54.28515625" style="1178" customWidth="1"/>
    <col min="6654" max="6657" width="15" style="1178" customWidth="1"/>
    <col min="6658" max="6660" width="11.140625" style="1178" customWidth="1"/>
    <col min="6661" max="6662" width="9.28515625" style="1178"/>
    <col min="6663" max="6663" width="15" style="1178" customWidth="1"/>
    <col min="6664" max="6664" width="14.28515625" style="1178" customWidth="1"/>
    <col min="6665" max="6665" width="13.5703125" style="1178" customWidth="1"/>
    <col min="6666" max="6908" width="9.28515625" style="1178"/>
    <col min="6909" max="6909" width="54.28515625" style="1178" customWidth="1"/>
    <col min="6910" max="6913" width="15" style="1178" customWidth="1"/>
    <col min="6914" max="6916" width="11.140625" style="1178" customWidth="1"/>
    <col min="6917" max="6918" width="9.28515625" style="1178"/>
    <col min="6919" max="6919" width="15" style="1178" customWidth="1"/>
    <col min="6920" max="6920" width="14.28515625" style="1178" customWidth="1"/>
    <col min="6921" max="6921" width="13.5703125" style="1178" customWidth="1"/>
    <col min="6922" max="7164" width="9.28515625" style="1178"/>
    <col min="7165" max="7165" width="54.28515625" style="1178" customWidth="1"/>
    <col min="7166" max="7169" width="15" style="1178" customWidth="1"/>
    <col min="7170" max="7172" width="11.140625" style="1178" customWidth="1"/>
    <col min="7173" max="7174" width="9.28515625" style="1178"/>
    <col min="7175" max="7175" width="15" style="1178" customWidth="1"/>
    <col min="7176" max="7176" width="14.28515625" style="1178" customWidth="1"/>
    <col min="7177" max="7177" width="13.5703125" style="1178" customWidth="1"/>
    <col min="7178" max="7420" width="9.28515625" style="1178"/>
    <col min="7421" max="7421" width="54.28515625" style="1178" customWidth="1"/>
    <col min="7422" max="7425" width="15" style="1178" customWidth="1"/>
    <col min="7426" max="7428" width="11.140625" style="1178" customWidth="1"/>
    <col min="7429" max="7430" width="9.28515625" style="1178"/>
    <col min="7431" max="7431" width="15" style="1178" customWidth="1"/>
    <col min="7432" max="7432" width="14.28515625" style="1178" customWidth="1"/>
    <col min="7433" max="7433" width="13.5703125" style="1178" customWidth="1"/>
    <col min="7434" max="7676" width="9.28515625" style="1178"/>
    <col min="7677" max="7677" width="54.28515625" style="1178" customWidth="1"/>
    <col min="7678" max="7681" width="15" style="1178" customWidth="1"/>
    <col min="7682" max="7684" width="11.140625" style="1178" customWidth="1"/>
    <col min="7685" max="7686" width="9.28515625" style="1178"/>
    <col min="7687" max="7687" width="15" style="1178" customWidth="1"/>
    <col min="7688" max="7688" width="14.28515625" style="1178" customWidth="1"/>
    <col min="7689" max="7689" width="13.5703125" style="1178" customWidth="1"/>
    <col min="7690" max="7932" width="9.28515625" style="1178"/>
    <col min="7933" max="7933" width="54.28515625" style="1178" customWidth="1"/>
    <col min="7934" max="7937" width="15" style="1178" customWidth="1"/>
    <col min="7938" max="7940" width="11.140625" style="1178" customWidth="1"/>
    <col min="7941" max="7942" width="9.28515625" style="1178"/>
    <col min="7943" max="7943" width="15" style="1178" customWidth="1"/>
    <col min="7944" max="7944" width="14.28515625" style="1178" customWidth="1"/>
    <col min="7945" max="7945" width="13.5703125" style="1178" customWidth="1"/>
    <col min="7946" max="8188" width="9.28515625" style="1178"/>
    <col min="8189" max="8189" width="54.28515625" style="1178" customWidth="1"/>
    <col min="8190" max="8193" width="15" style="1178" customWidth="1"/>
    <col min="8194" max="8196" width="11.140625" style="1178" customWidth="1"/>
    <col min="8197" max="8198" width="9.28515625" style="1178"/>
    <col min="8199" max="8199" width="15" style="1178" customWidth="1"/>
    <col min="8200" max="8200" width="14.28515625" style="1178" customWidth="1"/>
    <col min="8201" max="8201" width="13.5703125" style="1178" customWidth="1"/>
    <col min="8202" max="8444" width="9.28515625" style="1178"/>
    <col min="8445" max="8445" width="54.28515625" style="1178" customWidth="1"/>
    <col min="8446" max="8449" width="15" style="1178" customWidth="1"/>
    <col min="8450" max="8452" width="11.140625" style="1178" customWidth="1"/>
    <col min="8453" max="8454" width="9.28515625" style="1178"/>
    <col min="8455" max="8455" width="15" style="1178" customWidth="1"/>
    <col min="8456" max="8456" width="14.28515625" style="1178" customWidth="1"/>
    <col min="8457" max="8457" width="13.5703125" style="1178" customWidth="1"/>
    <col min="8458" max="8700" width="9.28515625" style="1178"/>
    <col min="8701" max="8701" width="54.28515625" style="1178" customWidth="1"/>
    <col min="8702" max="8705" width="15" style="1178" customWidth="1"/>
    <col min="8706" max="8708" width="11.140625" style="1178" customWidth="1"/>
    <col min="8709" max="8710" width="9.28515625" style="1178"/>
    <col min="8711" max="8711" width="15" style="1178" customWidth="1"/>
    <col min="8712" max="8712" width="14.28515625" style="1178" customWidth="1"/>
    <col min="8713" max="8713" width="13.5703125" style="1178" customWidth="1"/>
    <col min="8714" max="8956" width="9.28515625" style="1178"/>
    <col min="8957" max="8957" width="54.28515625" style="1178" customWidth="1"/>
    <col min="8958" max="8961" width="15" style="1178" customWidth="1"/>
    <col min="8962" max="8964" width="11.140625" style="1178" customWidth="1"/>
    <col min="8965" max="8966" width="9.28515625" style="1178"/>
    <col min="8967" max="8967" width="15" style="1178" customWidth="1"/>
    <col min="8968" max="8968" width="14.28515625" style="1178" customWidth="1"/>
    <col min="8969" max="8969" width="13.5703125" style="1178" customWidth="1"/>
    <col min="8970" max="9212" width="9.28515625" style="1178"/>
    <col min="9213" max="9213" width="54.28515625" style="1178" customWidth="1"/>
    <col min="9214" max="9217" width="15" style="1178" customWidth="1"/>
    <col min="9218" max="9220" width="11.140625" style="1178" customWidth="1"/>
    <col min="9221" max="9222" width="9.28515625" style="1178"/>
    <col min="9223" max="9223" width="15" style="1178" customWidth="1"/>
    <col min="9224" max="9224" width="14.28515625" style="1178" customWidth="1"/>
    <col min="9225" max="9225" width="13.5703125" style="1178" customWidth="1"/>
    <col min="9226" max="9468" width="9.28515625" style="1178"/>
    <col min="9469" max="9469" width="54.28515625" style="1178" customWidth="1"/>
    <col min="9470" max="9473" width="15" style="1178" customWidth="1"/>
    <col min="9474" max="9476" width="11.140625" style="1178" customWidth="1"/>
    <col min="9477" max="9478" width="9.28515625" style="1178"/>
    <col min="9479" max="9479" width="15" style="1178" customWidth="1"/>
    <col min="9480" max="9480" width="14.28515625" style="1178" customWidth="1"/>
    <col min="9481" max="9481" width="13.5703125" style="1178" customWidth="1"/>
    <col min="9482" max="9724" width="9.28515625" style="1178"/>
    <col min="9725" max="9725" width="54.28515625" style="1178" customWidth="1"/>
    <col min="9726" max="9729" width="15" style="1178" customWidth="1"/>
    <col min="9730" max="9732" width="11.140625" style="1178" customWidth="1"/>
    <col min="9733" max="9734" width="9.28515625" style="1178"/>
    <col min="9735" max="9735" width="15" style="1178" customWidth="1"/>
    <col min="9736" max="9736" width="14.28515625" style="1178" customWidth="1"/>
    <col min="9737" max="9737" width="13.5703125" style="1178" customWidth="1"/>
    <col min="9738" max="9980" width="9.28515625" style="1178"/>
    <col min="9981" max="9981" width="54.28515625" style="1178" customWidth="1"/>
    <col min="9982" max="9985" width="15" style="1178" customWidth="1"/>
    <col min="9986" max="9988" width="11.140625" style="1178" customWidth="1"/>
    <col min="9989" max="9990" width="9.28515625" style="1178"/>
    <col min="9991" max="9991" width="15" style="1178" customWidth="1"/>
    <col min="9992" max="9992" width="14.28515625" style="1178" customWidth="1"/>
    <col min="9993" max="9993" width="13.5703125" style="1178" customWidth="1"/>
    <col min="9994" max="10236" width="9.28515625" style="1178"/>
    <col min="10237" max="10237" width="54.28515625" style="1178" customWidth="1"/>
    <col min="10238" max="10241" width="15" style="1178" customWidth="1"/>
    <col min="10242" max="10244" width="11.140625" style="1178" customWidth="1"/>
    <col min="10245" max="10246" width="9.28515625" style="1178"/>
    <col min="10247" max="10247" width="15" style="1178" customWidth="1"/>
    <col min="10248" max="10248" width="14.28515625" style="1178" customWidth="1"/>
    <col min="10249" max="10249" width="13.5703125" style="1178" customWidth="1"/>
    <col min="10250" max="10492" width="9.28515625" style="1178"/>
    <col min="10493" max="10493" width="54.28515625" style="1178" customWidth="1"/>
    <col min="10494" max="10497" width="15" style="1178" customWidth="1"/>
    <col min="10498" max="10500" width="11.140625" style="1178" customWidth="1"/>
    <col min="10501" max="10502" width="9.28515625" style="1178"/>
    <col min="10503" max="10503" width="15" style="1178" customWidth="1"/>
    <col min="10504" max="10504" width="14.28515625" style="1178" customWidth="1"/>
    <col min="10505" max="10505" width="13.5703125" style="1178" customWidth="1"/>
    <col min="10506" max="10748" width="9.28515625" style="1178"/>
    <col min="10749" max="10749" width="54.28515625" style="1178" customWidth="1"/>
    <col min="10750" max="10753" width="15" style="1178" customWidth="1"/>
    <col min="10754" max="10756" width="11.140625" style="1178" customWidth="1"/>
    <col min="10757" max="10758" width="9.28515625" style="1178"/>
    <col min="10759" max="10759" width="15" style="1178" customWidth="1"/>
    <col min="10760" max="10760" width="14.28515625" style="1178" customWidth="1"/>
    <col min="10761" max="10761" width="13.5703125" style="1178" customWidth="1"/>
    <col min="10762" max="11004" width="9.28515625" style="1178"/>
    <col min="11005" max="11005" width="54.28515625" style="1178" customWidth="1"/>
    <col min="11006" max="11009" width="15" style="1178" customWidth="1"/>
    <col min="11010" max="11012" width="11.140625" style="1178" customWidth="1"/>
    <col min="11013" max="11014" width="9.28515625" style="1178"/>
    <col min="11015" max="11015" width="15" style="1178" customWidth="1"/>
    <col min="11016" max="11016" width="14.28515625" style="1178" customWidth="1"/>
    <col min="11017" max="11017" width="13.5703125" style="1178" customWidth="1"/>
    <col min="11018" max="11260" width="9.28515625" style="1178"/>
    <col min="11261" max="11261" width="54.28515625" style="1178" customWidth="1"/>
    <col min="11262" max="11265" width="15" style="1178" customWidth="1"/>
    <col min="11266" max="11268" width="11.140625" style="1178" customWidth="1"/>
    <col min="11269" max="11270" width="9.28515625" style="1178"/>
    <col min="11271" max="11271" width="15" style="1178" customWidth="1"/>
    <col min="11272" max="11272" width="14.28515625" style="1178" customWidth="1"/>
    <col min="11273" max="11273" width="13.5703125" style="1178" customWidth="1"/>
    <col min="11274" max="11516" width="9.28515625" style="1178"/>
    <col min="11517" max="11517" width="54.28515625" style="1178" customWidth="1"/>
    <col min="11518" max="11521" width="15" style="1178" customWidth="1"/>
    <col min="11522" max="11524" width="11.140625" style="1178" customWidth="1"/>
    <col min="11525" max="11526" width="9.28515625" style="1178"/>
    <col min="11527" max="11527" width="15" style="1178" customWidth="1"/>
    <col min="11528" max="11528" width="14.28515625" style="1178" customWidth="1"/>
    <col min="11529" max="11529" width="13.5703125" style="1178" customWidth="1"/>
    <col min="11530" max="11772" width="9.28515625" style="1178"/>
    <col min="11773" max="11773" width="54.28515625" style="1178" customWidth="1"/>
    <col min="11774" max="11777" width="15" style="1178" customWidth="1"/>
    <col min="11778" max="11780" width="11.140625" style="1178" customWidth="1"/>
    <col min="11781" max="11782" width="9.28515625" style="1178"/>
    <col min="11783" max="11783" width="15" style="1178" customWidth="1"/>
    <col min="11784" max="11784" width="14.28515625" style="1178" customWidth="1"/>
    <col min="11785" max="11785" width="13.5703125" style="1178" customWidth="1"/>
    <col min="11786" max="12028" width="9.28515625" style="1178"/>
    <col min="12029" max="12029" width="54.28515625" style="1178" customWidth="1"/>
    <col min="12030" max="12033" width="15" style="1178" customWidth="1"/>
    <col min="12034" max="12036" width="11.140625" style="1178" customWidth="1"/>
    <col min="12037" max="12038" width="9.28515625" style="1178"/>
    <col min="12039" max="12039" width="15" style="1178" customWidth="1"/>
    <col min="12040" max="12040" width="14.28515625" style="1178" customWidth="1"/>
    <col min="12041" max="12041" width="13.5703125" style="1178" customWidth="1"/>
    <col min="12042" max="12284" width="9.28515625" style="1178"/>
    <col min="12285" max="12285" width="54.28515625" style="1178" customWidth="1"/>
    <col min="12286" max="12289" width="15" style="1178" customWidth="1"/>
    <col min="12290" max="12292" width="11.140625" style="1178" customWidth="1"/>
    <col min="12293" max="12294" width="9.28515625" style="1178"/>
    <col min="12295" max="12295" width="15" style="1178" customWidth="1"/>
    <col min="12296" max="12296" width="14.28515625" style="1178" customWidth="1"/>
    <col min="12297" max="12297" width="13.5703125" style="1178" customWidth="1"/>
    <col min="12298" max="12540" width="9.28515625" style="1178"/>
    <col min="12541" max="12541" width="54.28515625" style="1178" customWidth="1"/>
    <col min="12542" max="12545" width="15" style="1178" customWidth="1"/>
    <col min="12546" max="12548" width="11.140625" style="1178" customWidth="1"/>
    <col min="12549" max="12550" width="9.28515625" style="1178"/>
    <col min="12551" max="12551" width="15" style="1178" customWidth="1"/>
    <col min="12552" max="12552" width="14.28515625" style="1178" customWidth="1"/>
    <col min="12553" max="12553" width="13.5703125" style="1178" customWidth="1"/>
    <col min="12554" max="12796" width="9.28515625" style="1178"/>
    <col min="12797" max="12797" width="54.28515625" style="1178" customWidth="1"/>
    <col min="12798" max="12801" width="15" style="1178" customWidth="1"/>
    <col min="12802" max="12804" width="11.140625" style="1178" customWidth="1"/>
    <col min="12805" max="12806" width="9.28515625" style="1178"/>
    <col min="12807" max="12807" width="15" style="1178" customWidth="1"/>
    <col min="12808" max="12808" width="14.28515625" style="1178" customWidth="1"/>
    <col min="12809" max="12809" width="13.5703125" style="1178" customWidth="1"/>
    <col min="12810" max="13052" width="9.28515625" style="1178"/>
    <col min="13053" max="13053" width="54.28515625" style="1178" customWidth="1"/>
    <col min="13054" max="13057" width="15" style="1178" customWidth="1"/>
    <col min="13058" max="13060" width="11.140625" style="1178" customWidth="1"/>
    <col min="13061" max="13062" width="9.28515625" style="1178"/>
    <col min="13063" max="13063" width="15" style="1178" customWidth="1"/>
    <col min="13064" max="13064" width="14.28515625" style="1178" customWidth="1"/>
    <col min="13065" max="13065" width="13.5703125" style="1178" customWidth="1"/>
    <col min="13066" max="13308" width="9.28515625" style="1178"/>
    <col min="13309" max="13309" width="54.28515625" style="1178" customWidth="1"/>
    <col min="13310" max="13313" width="15" style="1178" customWidth="1"/>
    <col min="13314" max="13316" width="11.140625" style="1178" customWidth="1"/>
    <col min="13317" max="13318" width="9.28515625" style="1178"/>
    <col min="13319" max="13319" width="15" style="1178" customWidth="1"/>
    <col min="13320" max="13320" width="14.28515625" style="1178" customWidth="1"/>
    <col min="13321" max="13321" width="13.5703125" style="1178" customWidth="1"/>
    <col min="13322" max="13564" width="9.28515625" style="1178"/>
    <col min="13565" max="13565" width="54.28515625" style="1178" customWidth="1"/>
    <col min="13566" max="13569" width="15" style="1178" customWidth="1"/>
    <col min="13570" max="13572" width="11.140625" style="1178" customWidth="1"/>
    <col min="13573" max="13574" width="9.28515625" style="1178"/>
    <col min="13575" max="13575" width="15" style="1178" customWidth="1"/>
    <col min="13576" max="13576" width="14.28515625" style="1178" customWidth="1"/>
    <col min="13577" max="13577" width="13.5703125" style="1178" customWidth="1"/>
    <col min="13578" max="13820" width="9.28515625" style="1178"/>
    <col min="13821" max="13821" width="54.28515625" style="1178" customWidth="1"/>
    <col min="13822" max="13825" width="15" style="1178" customWidth="1"/>
    <col min="13826" max="13828" width="11.140625" style="1178" customWidth="1"/>
    <col min="13829" max="13830" width="9.28515625" style="1178"/>
    <col min="13831" max="13831" width="15" style="1178" customWidth="1"/>
    <col min="13832" max="13832" width="14.28515625" style="1178" customWidth="1"/>
    <col min="13833" max="13833" width="13.5703125" style="1178" customWidth="1"/>
    <col min="13834" max="14076" width="9.28515625" style="1178"/>
    <col min="14077" max="14077" width="54.28515625" style="1178" customWidth="1"/>
    <col min="14078" max="14081" width="15" style="1178" customWidth="1"/>
    <col min="14082" max="14084" width="11.140625" style="1178" customWidth="1"/>
    <col min="14085" max="14086" width="9.28515625" style="1178"/>
    <col min="14087" max="14087" width="15" style="1178" customWidth="1"/>
    <col min="14088" max="14088" width="14.28515625" style="1178" customWidth="1"/>
    <col min="14089" max="14089" width="13.5703125" style="1178" customWidth="1"/>
    <col min="14090" max="14332" width="9.28515625" style="1178"/>
    <col min="14333" max="14333" width="54.28515625" style="1178" customWidth="1"/>
    <col min="14334" max="14337" width="15" style="1178" customWidth="1"/>
    <col min="14338" max="14340" width="11.140625" style="1178" customWidth="1"/>
    <col min="14341" max="14342" width="9.28515625" style="1178"/>
    <col min="14343" max="14343" width="15" style="1178" customWidth="1"/>
    <col min="14344" max="14344" width="14.28515625" style="1178" customWidth="1"/>
    <col min="14345" max="14345" width="13.5703125" style="1178" customWidth="1"/>
    <col min="14346" max="14588" width="9.28515625" style="1178"/>
    <col min="14589" max="14589" width="54.28515625" style="1178" customWidth="1"/>
    <col min="14590" max="14593" width="15" style="1178" customWidth="1"/>
    <col min="14594" max="14596" width="11.140625" style="1178" customWidth="1"/>
    <col min="14597" max="14598" width="9.28515625" style="1178"/>
    <col min="14599" max="14599" width="15" style="1178" customWidth="1"/>
    <col min="14600" max="14600" width="14.28515625" style="1178" customWidth="1"/>
    <col min="14601" max="14601" width="13.5703125" style="1178" customWidth="1"/>
    <col min="14602" max="14844" width="9.28515625" style="1178"/>
    <col min="14845" max="14845" width="54.28515625" style="1178" customWidth="1"/>
    <col min="14846" max="14849" width="15" style="1178" customWidth="1"/>
    <col min="14850" max="14852" width="11.140625" style="1178" customWidth="1"/>
    <col min="14853" max="14854" width="9.28515625" style="1178"/>
    <col min="14855" max="14855" width="15" style="1178" customWidth="1"/>
    <col min="14856" max="14856" width="14.28515625" style="1178" customWidth="1"/>
    <col min="14857" max="14857" width="13.5703125" style="1178" customWidth="1"/>
    <col min="14858" max="15100" width="9.28515625" style="1178"/>
    <col min="15101" max="15101" width="54.28515625" style="1178" customWidth="1"/>
    <col min="15102" max="15105" width="15" style="1178" customWidth="1"/>
    <col min="15106" max="15108" width="11.140625" style="1178" customWidth="1"/>
    <col min="15109" max="15110" width="9.28515625" style="1178"/>
    <col min="15111" max="15111" width="15" style="1178" customWidth="1"/>
    <col min="15112" max="15112" width="14.28515625" style="1178" customWidth="1"/>
    <col min="15113" max="15113" width="13.5703125" style="1178" customWidth="1"/>
    <col min="15114" max="15356" width="9.28515625" style="1178"/>
    <col min="15357" max="15357" width="54.28515625" style="1178" customWidth="1"/>
    <col min="15358" max="15361" width="15" style="1178" customWidth="1"/>
    <col min="15362" max="15364" width="11.140625" style="1178" customWidth="1"/>
    <col min="15365" max="15366" width="9.28515625" style="1178"/>
    <col min="15367" max="15367" width="15" style="1178" customWidth="1"/>
    <col min="15368" max="15368" width="14.28515625" style="1178" customWidth="1"/>
    <col min="15369" max="15369" width="13.5703125" style="1178" customWidth="1"/>
    <col min="15370" max="15612" width="9.28515625" style="1178"/>
    <col min="15613" max="15613" width="54.28515625" style="1178" customWidth="1"/>
    <col min="15614" max="15617" width="15" style="1178" customWidth="1"/>
    <col min="15618" max="15620" width="11.140625" style="1178" customWidth="1"/>
    <col min="15621" max="15622" width="9.28515625" style="1178"/>
    <col min="15623" max="15623" width="15" style="1178" customWidth="1"/>
    <col min="15624" max="15624" width="14.28515625" style="1178" customWidth="1"/>
    <col min="15625" max="15625" width="13.5703125" style="1178" customWidth="1"/>
    <col min="15626" max="15868" width="9.28515625" style="1178"/>
    <col min="15869" max="15869" width="54.28515625" style="1178" customWidth="1"/>
    <col min="15870" max="15873" width="15" style="1178" customWidth="1"/>
    <col min="15874" max="15876" width="11.140625" style="1178" customWidth="1"/>
    <col min="15877" max="15878" width="9.28515625" style="1178"/>
    <col min="15879" max="15879" width="15" style="1178" customWidth="1"/>
    <col min="15880" max="15880" width="14.28515625" style="1178" customWidth="1"/>
    <col min="15881" max="15881" width="13.5703125" style="1178" customWidth="1"/>
    <col min="15882" max="16124" width="9.28515625" style="1178"/>
    <col min="16125" max="16125" width="54.28515625" style="1178" customWidth="1"/>
    <col min="16126" max="16129" width="15" style="1178" customWidth="1"/>
    <col min="16130" max="16132" width="11.140625" style="1178" customWidth="1"/>
    <col min="16133" max="16134" width="9.28515625" style="1178"/>
    <col min="16135" max="16135" width="15" style="1178" customWidth="1"/>
    <col min="16136" max="16136" width="14.28515625" style="1178" customWidth="1"/>
    <col min="16137" max="16137" width="13.5703125" style="1178" customWidth="1"/>
    <col min="16138" max="16384" width="9.28515625" style="1178"/>
  </cols>
  <sheetData>
    <row r="1" spans="1:12" ht="17.25" customHeight="1">
      <c r="A1" s="1176" t="s">
        <v>517</v>
      </c>
      <c r="B1" s="1176"/>
      <c r="C1" s="1177"/>
      <c r="D1" s="1177"/>
      <c r="E1" s="1177"/>
      <c r="F1" s="1177"/>
      <c r="G1" s="1177"/>
      <c r="H1" s="1177"/>
      <c r="J1" s="1178"/>
      <c r="K1" s="1178"/>
      <c r="L1" s="1178"/>
    </row>
    <row r="2" spans="1:12" ht="17.25" customHeight="1">
      <c r="A2" s="1179"/>
      <c r="B2" s="1179"/>
      <c r="C2" s="1177"/>
      <c r="D2" s="1177"/>
      <c r="E2" s="1177"/>
      <c r="F2" s="1177"/>
      <c r="G2" s="1177"/>
      <c r="H2" s="1177"/>
      <c r="J2" s="1178"/>
      <c r="K2" s="1178"/>
      <c r="L2" s="1178"/>
    </row>
    <row r="3" spans="1:12" ht="17.25" customHeight="1">
      <c r="A3" s="1180" t="s">
        <v>796</v>
      </c>
      <c r="B3" s="1181"/>
      <c r="C3" s="1182"/>
      <c r="D3" s="1182"/>
      <c r="E3" s="1182"/>
      <c r="F3" s="1182"/>
      <c r="G3" s="1182"/>
      <c r="H3" s="1182"/>
      <c r="J3" s="1178"/>
      <c r="K3" s="1178"/>
      <c r="L3" s="1178"/>
    </row>
    <row r="4" spans="1:12" ht="17.25" customHeight="1">
      <c r="A4" s="1180"/>
      <c r="B4" s="1181"/>
      <c r="C4" s="1182"/>
      <c r="D4" s="1182"/>
      <c r="E4" s="1182"/>
      <c r="F4" s="1182"/>
      <c r="G4" s="1182"/>
      <c r="H4" s="1182"/>
      <c r="J4" s="1178"/>
      <c r="K4" s="1178"/>
      <c r="L4" s="1178"/>
    </row>
    <row r="5" spans="1:12" ht="15" customHeight="1">
      <c r="A5" s="1183"/>
      <c r="B5" s="1183"/>
      <c r="C5" s="1184"/>
      <c r="D5" s="1185"/>
      <c r="E5" s="1185"/>
      <c r="F5" s="1185"/>
      <c r="G5" s="1186"/>
      <c r="H5" s="1187" t="s">
        <v>2</v>
      </c>
      <c r="J5" s="1178"/>
      <c r="K5" s="1178"/>
      <c r="L5" s="1178"/>
    </row>
    <row r="8" spans="1:12" ht="16.350000000000001" customHeight="1">
      <c r="A8" s="1188"/>
      <c r="B8" s="1189" t="s">
        <v>797</v>
      </c>
      <c r="C8" s="1190" t="s">
        <v>235</v>
      </c>
      <c r="D8" s="1191"/>
      <c r="E8" s="1191"/>
      <c r="F8" s="1192" t="s">
        <v>449</v>
      </c>
      <c r="G8" s="1193"/>
      <c r="H8" s="1194"/>
      <c r="J8" s="1178"/>
      <c r="K8" s="1178"/>
      <c r="L8" s="1178"/>
    </row>
    <row r="9" spans="1:12" ht="16.350000000000001" customHeight="1">
      <c r="A9" s="1195" t="s">
        <v>3</v>
      </c>
      <c r="B9" s="1196" t="s">
        <v>234</v>
      </c>
      <c r="C9" s="1197"/>
      <c r="D9" s="1197"/>
      <c r="E9" s="1197"/>
      <c r="F9" s="1197" t="s">
        <v>4</v>
      </c>
      <c r="G9" s="1197" t="s">
        <v>4</v>
      </c>
      <c r="H9" s="1198"/>
      <c r="J9" s="1178"/>
      <c r="K9" s="1178"/>
      <c r="L9" s="1178"/>
    </row>
    <row r="10" spans="1:12" ht="16.350000000000001" customHeight="1">
      <c r="A10" s="1199"/>
      <c r="B10" s="1200" t="s">
        <v>798</v>
      </c>
      <c r="C10" s="1197" t="s">
        <v>450</v>
      </c>
      <c r="D10" s="1197" t="s">
        <v>451</v>
      </c>
      <c r="E10" s="1197" t="s">
        <v>452</v>
      </c>
      <c r="F10" s="1201" t="s">
        <v>238</v>
      </c>
      <c r="G10" s="1201" t="s">
        <v>453</v>
      </c>
      <c r="H10" s="1202" t="s">
        <v>454</v>
      </c>
      <c r="J10" s="1178"/>
      <c r="K10" s="1178"/>
      <c r="L10" s="1178"/>
    </row>
    <row r="11" spans="1:12" s="1207" customFormat="1" ht="9.75" customHeight="1">
      <c r="A11" s="1203" t="s">
        <v>455</v>
      </c>
      <c r="B11" s="1204">
        <v>2</v>
      </c>
      <c r="C11" s="1205">
        <v>3</v>
      </c>
      <c r="D11" s="1205">
        <v>4</v>
      </c>
      <c r="E11" s="1205">
        <v>5</v>
      </c>
      <c r="F11" s="1205">
        <v>6</v>
      </c>
      <c r="G11" s="1205">
        <v>7</v>
      </c>
      <c r="H11" s="1206">
        <v>8</v>
      </c>
    </row>
    <row r="12" spans="1:12" ht="24" customHeight="1">
      <c r="A12" s="1208" t="s">
        <v>456</v>
      </c>
      <c r="B12" s="1209">
        <v>69716396</v>
      </c>
      <c r="C12" s="377">
        <v>2898285</v>
      </c>
      <c r="D12" s="377">
        <v>7430106</v>
      </c>
      <c r="E12" s="377">
        <v>12653852</v>
      </c>
      <c r="F12" s="1210">
        <v>4.1572501825825878E-2</v>
      </c>
      <c r="G12" s="1210">
        <v>0.10657616323138677</v>
      </c>
      <c r="H12" s="1210">
        <v>0.18150467789528305</v>
      </c>
      <c r="J12" s="1178"/>
      <c r="K12" s="1178"/>
      <c r="L12" s="1178"/>
    </row>
    <row r="13" spans="1:12" ht="24" customHeight="1">
      <c r="A13" s="1211" t="s">
        <v>457</v>
      </c>
      <c r="B13" s="378">
        <v>85281687</v>
      </c>
      <c r="C13" s="377">
        <v>2764952</v>
      </c>
      <c r="D13" s="377">
        <v>7576223</v>
      </c>
      <c r="E13" s="377">
        <v>12612073</v>
      </c>
      <c r="F13" s="1212">
        <v>3.2421403671341539E-2</v>
      </c>
      <c r="G13" s="1213">
        <v>8.8837630522013475E-2</v>
      </c>
      <c r="H13" s="1214">
        <v>0.14788723633011622</v>
      </c>
      <c r="J13" s="1178"/>
      <c r="K13" s="1178"/>
      <c r="L13" s="1178"/>
    </row>
    <row r="14" spans="1:12" ht="24" customHeight="1">
      <c r="A14" s="1215" t="s">
        <v>799</v>
      </c>
      <c r="B14" s="981">
        <v>-15565291</v>
      </c>
      <c r="C14" s="1216">
        <v>133332</v>
      </c>
      <c r="D14" s="1216">
        <v>-146117</v>
      </c>
      <c r="E14" s="1216">
        <v>41779</v>
      </c>
      <c r="F14" s="1217"/>
      <c r="G14" s="1218">
        <v>9.3873606346325297E-3</v>
      </c>
      <c r="H14" s="1217"/>
      <c r="J14" s="1178"/>
      <c r="K14" s="1178"/>
      <c r="L14" s="1178"/>
    </row>
    <row r="18" spans="1:12" ht="15.75">
      <c r="A18" s="1180"/>
      <c r="B18" s="1181"/>
      <c r="C18" s="1182"/>
      <c r="D18" s="1182"/>
      <c r="E18" s="1182"/>
      <c r="F18" s="1182"/>
      <c r="G18" s="1182"/>
      <c r="H18" s="1182"/>
    </row>
    <row r="19" spans="1:12" ht="15.75">
      <c r="A19" s="1183"/>
      <c r="B19" s="1183"/>
      <c r="C19" s="1184"/>
      <c r="D19" s="1185"/>
      <c r="E19" s="1185"/>
      <c r="F19" s="1185"/>
      <c r="G19" s="1186"/>
      <c r="H19" s="1187" t="s">
        <v>2</v>
      </c>
    </row>
    <row r="20" spans="1:12">
      <c r="J20" s="1220"/>
      <c r="K20" s="1220"/>
      <c r="L20" s="1220"/>
    </row>
    <row r="21" spans="1:12">
      <c r="J21" s="1220"/>
      <c r="K21" s="1220"/>
      <c r="L21" s="1220"/>
    </row>
    <row r="22" spans="1:12" ht="16.350000000000001" customHeight="1">
      <c r="A22" s="1188"/>
      <c r="B22" s="1189" t="s">
        <v>797</v>
      </c>
      <c r="C22" s="1190" t="s">
        <v>235</v>
      </c>
      <c r="D22" s="1191"/>
      <c r="E22" s="1191"/>
      <c r="F22" s="1192" t="s">
        <v>449</v>
      </c>
      <c r="G22" s="1193"/>
      <c r="H22" s="1194"/>
      <c r="J22" s="1178"/>
      <c r="K22" s="1178"/>
      <c r="L22" s="1178"/>
    </row>
    <row r="23" spans="1:12" ht="16.350000000000001" customHeight="1">
      <c r="A23" s="1195" t="s">
        <v>3</v>
      </c>
      <c r="B23" s="1196" t="s">
        <v>234</v>
      </c>
      <c r="C23" s="1197"/>
      <c r="D23" s="1197"/>
      <c r="E23" s="1197"/>
      <c r="F23" s="1197" t="s">
        <v>4</v>
      </c>
      <c r="G23" s="1197" t="s">
        <v>4</v>
      </c>
      <c r="H23" s="1198"/>
      <c r="J23" s="1178"/>
      <c r="K23" s="1178"/>
      <c r="L23" s="1178"/>
    </row>
    <row r="24" spans="1:12" ht="16.350000000000001" customHeight="1">
      <c r="A24" s="1199"/>
      <c r="B24" s="1200" t="s">
        <v>798</v>
      </c>
      <c r="C24" s="1197" t="s">
        <v>800</v>
      </c>
      <c r="D24" s="1197" t="s">
        <v>801</v>
      </c>
      <c r="E24" s="1197" t="s">
        <v>802</v>
      </c>
      <c r="F24" s="1201" t="s">
        <v>238</v>
      </c>
      <c r="G24" s="1201" t="s">
        <v>453</v>
      </c>
      <c r="H24" s="1202" t="s">
        <v>454</v>
      </c>
      <c r="J24" s="1178"/>
      <c r="K24" s="1178"/>
      <c r="L24" s="1178"/>
    </row>
    <row r="25" spans="1:12" s="1207" customFormat="1" ht="9.75" customHeight="1">
      <c r="A25" s="1203" t="s">
        <v>455</v>
      </c>
      <c r="B25" s="1204">
        <v>2</v>
      </c>
      <c r="C25" s="1205">
        <v>3</v>
      </c>
      <c r="D25" s="1205">
        <v>4</v>
      </c>
      <c r="E25" s="1205">
        <v>5</v>
      </c>
      <c r="F25" s="1205">
        <v>6</v>
      </c>
      <c r="G25" s="1205">
        <v>7</v>
      </c>
      <c r="H25" s="1206">
        <v>8</v>
      </c>
    </row>
    <row r="26" spans="1:12" ht="24" customHeight="1">
      <c r="A26" s="1208" t="s">
        <v>456</v>
      </c>
      <c r="B26" s="1209">
        <v>69716396</v>
      </c>
      <c r="C26" s="377">
        <v>17693797</v>
      </c>
      <c r="D26" s="377">
        <v>21798245</v>
      </c>
      <c r="E26" s="377">
        <v>27190442</v>
      </c>
      <c r="F26" s="1210">
        <v>0.2537967826105067</v>
      </c>
      <c r="G26" s="1210">
        <v>0.31267027916933632</v>
      </c>
      <c r="H26" s="1210">
        <v>0.39001502602056481</v>
      </c>
      <c r="J26" s="1178"/>
      <c r="K26" s="1178"/>
      <c r="L26" s="1178"/>
    </row>
    <row r="27" spans="1:12" ht="24" customHeight="1">
      <c r="A27" s="1211" t="s">
        <v>457</v>
      </c>
      <c r="B27" s="378">
        <v>85281687</v>
      </c>
      <c r="C27" s="377">
        <v>17290921</v>
      </c>
      <c r="D27" s="377">
        <v>20900298</v>
      </c>
      <c r="E27" s="377">
        <v>27192090</v>
      </c>
      <c r="F27" s="1212">
        <v>0.20275069136472407</v>
      </c>
      <c r="G27" s="1212">
        <v>0.24507369325374626</v>
      </c>
      <c r="H27" s="1213">
        <v>0.31885028259349513</v>
      </c>
      <c r="J27" s="1178"/>
      <c r="K27" s="1178"/>
      <c r="L27" s="1178"/>
    </row>
    <row r="28" spans="1:12" ht="24" customHeight="1">
      <c r="A28" s="1215" t="s">
        <v>799</v>
      </c>
      <c r="B28" s="981">
        <v>-15565291</v>
      </c>
      <c r="C28" s="1216">
        <v>402876</v>
      </c>
      <c r="D28" s="1216">
        <v>897947</v>
      </c>
      <c r="E28" s="1216">
        <v>-1648</v>
      </c>
      <c r="F28" s="1217"/>
      <c r="G28" s="1218"/>
      <c r="H28" s="1221">
        <v>1.0587659427632931E-4</v>
      </c>
      <c r="J28" s="1178"/>
      <c r="K28" s="1178"/>
      <c r="L28" s="1178"/>
    </row>
    <row r="33" spans="1:12" ht="15">
      <c r="H33" s="1187" t="s">
        <v>2</v>
      </c>
    </row>
    <row r="34" spans="1:12" ht="15">
      <c r="H34" s="1187"/>
    </row>
    <row r="36" spans="1:12" ht="16.350000000000001" customHeight="1">
      <c r="A36" s="1188"/>
      <c r="B36" s="1189" t="s">
        <v>797</v>
      </c>
      <c r="C36" s="1190" t="s">
        <v>235</v>
      </c>
      <c r="D36" s="1191"/>
      <c r="E36" s="1191"/>
      <c r="F36" s="1192" t="s">
        <v>449</v>
      </c>
      <c r="G36" s="1193"/>
      <c r="H36" s="1194"/>
      <c r="J36" s="1178"/>
      <c r="K36" s="1178"/>
      <c r="L36" s="1178"/>
    </row>
    <row r="37" spans="1:12" ht="16.350000000000001" customHeight="1">
      <c r="A37" s="1195" t="s">
        <v>3</v>
      </c>
      <c r="B37" s="1196" t="s">
        <v>234</v>
      </c>
      <c r="C37" s="1197"/>
      <c r="D37" s="1197"/>
      <c r="E37" s="1197"/>
      <c r="F37" s="1197" t="s">
        <v>4</v>
      </c>
      <c r="G37" s="1197" t="s">
        <v>4</v>
      </c>
      <c r="H37" s="1198"/>
      <c r="J37" s="1178"/>
      <c r="K37" s="1178"/>
      <c r="L37" s="1178"/>
    </row>
    <row r="38" spans="1:12" ht="16.350000000000001" customHeight="1">
      <c r="A38" s="1199"/>
      <c r="B38" s="1200" t="s">
        <v>798</v>
      </c>
      <c r="C38" s="1197" t="s">
        <v>803</v>
      </c>
      <c r="D38" s="1197" t="s">
        <v>804</v>
      </c>
      <c r="E38" s="1197" t="s">
        <v>805</v>
      </c>
      <c r="F38" s="1201" t="s">
        <v>238</v>
      </c>
      <c r="G38" s="1201" t="s">
        <v>453</v>
      </c>
      <c r="H38" s="1202" t="s">
        <v>454</v>
      </c>
      <c r="J38" s="1178"/>
      <c r="K38" s="1178"/>
      <c r="L38" s="1178"/>
    </row>
    <row r="39" spans="1:12" s="1207" customFormat="1" ht="9.75" customHeight="1">
      <c r="A39" s="1203" t="s">
        <v>455</v>
      </c>
      <c r="B39" s="1204">
        <v>2</v>
      </c>
      <c r="C39" s="1205">
        <v>3</v>
      </c>
      <c r="D39" s="1205">
        <v>4</v>
      </c>
      <c r="E39" s="1205">
        <v>5</v>
      </c>
      <c r="F39" s="1205">
        <v>6</v>
      </c>
      <c r="G39" s="1205">
        <v>7</v>
      </c>
      <c r="H39" s="1206">
        <v>8</v>
      </c>
    </row>
    <row r="40" spans="1:12" ht="24" customHeight="1">
      <c r="A40" s="1208" t="s">
        <v>456</v>
      </c>
      <c r="B40" s="1209">
        <v>69716396</v>
      </c>
      <c r="C40" s="377">
        <v>31617700</v>
      </c>
      <c r="D40" s="377">
        <v>35002945</v>
      </c>
      <c r="E40" s="377">
        <v>39888425</v>
      </c>
      <c r="F40" s="1210">
        <v>0.45351885372846867</v>
      </c>
      <c r="G40" s="1210">
        <v>0.50207622608604152</v>
      </c>
      <c r="H40" s="1210">
        <v>0.57215271139374446</v>
      </c>
      <c r="J40" s="1178"/>
      <c r="K40" s="1178"/>
      <c r="L40" s="1178"/>
    </row>
    <row r="41" spans="1:12" ht="24" customHeight="1">
      <c r="A41" s="1211" t="s">
        <v>457</v>
      </c>
      <c r="B41" s="378">
        <v>85281687</v>
      </c>
      <c r="C41" s="377">
        <v>30833139</v>
      </c>
      <c r="D41" s="377">
        <v>33515110</v>
      </c>
      <c r="E41" s="377">
        <v>39054710</v>
      </c>
      <c r="F41" s="1212">
        <v>0.36154466550362685</v>
      </c>
      <c r="G41" s="1212">
        <v>0.39299304667835661</v>
      </c>
      <c r="H41" s="1213">
        <v>0.4579495478319982</v>
      </c>
      <c r="J41" s="1178"/>
      <c r="K41" s="1178"/>
      <c r="L41" s="1178"/>
    </row>
    <row r="42" spans="1:12" ht="24" customHeight="1">
      <c r="A42" s="1215" t="s">
        <v>799</v>
      </c>
      <c r="B42" s="981">
        <v>-15565291</v>
      </c>
      <c r="C42" s="1216">
        <v>784561</v>
      </c>
      <c r="D42" s="1216">
        <v>1487835</v>
      </c>
      <c r="E42" s="1216">
        <v>833715</v>
      </c>
      <c r="F42" s="1217"/>
      <c r="G42" s="1218"/>
      <c r="H42" s="1221"/>
      <c r="J42" s="1178"/>
      <c r="K42" s="1178"/>
      <c r="L42" s="1178"/>
    </row>
    <row r="47" spans="1:12" ht="15">
      <c r="H47" s="1187" t="s">
        <v>2</v>
      </c>
    </row>
    <row r="50" spans="1:8" ht="15">
      <c r="A50" s="1188"/>
      <c r="B50" s="1189" t="s">
        <v>797</v>
      </c>
      <c r="C50" s="1190" t="s">
        <v>235</v>
      </c>
      <c r="D50" s="1191"/>
      <c r="E50" s="1191"/>
      <c r="F50" s="1192" t="s">
        <v>449</v>
      </c>
      <c r="G50" s="1193"/>
      <c r="H50" s="1194"/>
    </row>
    <row r="51" spans="1:8" ht="15">
      <c r="A51" s="1195" t="s">
        <v>3</v>
      </c>
      <c r="B51" s="1196" t="s">
        <v>234</v>
      </c>
      <c r="C51" s="1197"/>
      <c r="D51" s="1197"/>
      <c r="E51" s="1197"/>
      <c r="F51" s="1197" t="s">
        <v>4</v>
      </c>
      <c r="G51" s="1197" t="s">
        <v>4</v>
      </c>
      <c r="H51" s="1198"/>
    </row>
    <row r="52" spans="1:8" ht="17.25">
      <c r="A52" s="1199"/>
      <c r="B52" s="1200" t="s">
        <v>798</v>
      </c>
      <c r="C52" s="1197" t="s">
        <v>806</v>
      </c>
      <c r="D52" s="1197" t="s">
        <v>807</v>
      </c>
      <c r="E52" s="1197" t="s">
        <v>808</v>
      </c>
      <c r="F52" s="1201" t="s">
        <v>238</v>
      </c>
      <c r="G52" s="1201" t="s">
        <v>453</v>
      </c>
      <c r="H52" s="1202" t="s">
        <v>454</v>
      </c>
    </row>
    <row r="53" spans="1:8">
      <c r="A53" s="1203" t="s">
        <v>455</v>
      </c>
      <c r="B53" s="1204">
        <v>2</v>
      </c>
      <c r="C53" s="1205">
        <v>3</v>
      </c>
      <c r="D53" s="1205">
        <v>4</v>
      </c>
      <c r="E53" s="1205">
        <v>5</v>
      </c>
      <c r="F53" s="1205">
        <v>6</v>
      </c>
      <c r="G53" s="1205">
        <v>7</v>
      </c>
      <c r="H53" s="1206">
        <v>8</v>
      </c>
    </row>
    <row r="54" spans="1:8" ht="24" customHeight="1">
      <c r="A54" s="1208" t="s">
        <v>456</v>
      </c>
      <c r="B54" s="1209">
        <v>69716396</v>
      </c>
      <c r="C54" s="377">
        <v>49222871</v>
      </c>
      <c r="D54" s="377">
        <v>59006471</v>
      </c>
      <c r="E54" s="377"/>
      <c r="F54" s="1210">
        <v>0.70604440022975368</v>
      </c>
      <c r="G54" s="1210">
        <v>0.84637867683234802</v>
      </c>
      <c r="H54" s="1210"/>
    </row>
    <row r="55" spans="1:8" ht="24" customHeight="1">
      <c r="A55" s="1211" t="s">
        <v>457</v>
      </c>
      <c r="B55" s="378">
        <v>85281687</v>
      </c>
      <c r="C55" s="377">
        <v>47066483</v>
      </c>
      <c r="D55" s="377">
        <v>59493886</v>
      </c>
      <c r="E55" s="377"/>
      <c r="F55" s="1212">
        <v>0.55189437094507754</v>
      </c>
      <c r="G55" s="1212">
        <v>0.69761619513929174</v>
      </c>
      <c r="H55" s="1213"/>
    </row>
    <row r="56" spans="1:8" ht="24" customHeight="1">
      <c r="A56" s="1215" t="s">
        <v>799</v>
      </c>
      <c r="B56" s="981">
        <v>-15565291</v>
      </c>
      <c r="C56" s="1216">
        <v>2156388</v>
      </c>
      <c r="D56" s="1216">
        <v>-487414</v>
      </c>
      <c r="E56" s="1216"/>
      <c r="F56" s="1217"/>
      <c r="G56" s="1218">
        <v>3.1314159176336634E-2</v>
      </c>
      <c r="H56" s="1221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0" firstPageNumber="66" orientation="landscape" useFirstPageNumber="1" r:id="rId1"/>
  <headerFooter alignWithMargins="0">
    <oddHeader>&amp;C&amp;"Arial CE,Pogrubiony"&amp;12- &amp;P -</oddHeader>
  </headerFooter>
  <rowBreaks count="1" manualBreakCount="1">
    <brk id="31" max="8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showGridLines="0" view="pageBreakPreview" topLeftCell="A22" zoomScale="75" zoomScaleNormal="76" zoomScaleSheetLayoutView="75" workbookViewId="0">
      <selection activeCell="B30" sqref="B30"/>
    </sheetView>
  </sheetViews>
  <sheetFormatPr defaultColWidth="9.28515625" defaultRowHeight="15"/>
  <cols>
    <col min="1" max="1" width="103.140625" style="1224" customWidth="1"/>
    <col min="2" max="2" width="20.5703125" style="1224" customWidth="1"/>
    <col min="3" max="3" width="19.42578125" style="1278" customWidth="1"/>
    <col min="4" max="4" width="16.7109375" style="1224" customWidth="1"/>
    <col min="5" max="5" width="9.28515625" style="1224"/>
    <col min="6" max="6" width="8.42578125" style="1224" customWidth="1"/>
    <col min="7" max="7" width="16.7109375" style="1224" customWidth="1"/>
    <col min="8" max="8" width="21.7109375" style="1224" customWidth="1"/>
    <col min="9" max="9" width="21.28515625" style="1224" customWidth="1"/>
    <col min="10" max="245" width="9.28515625" style="1224"/>
    <col min="246" max="246" width="103.140625" style="1224" customWidth="1"/>
    <col min="247" max="247" width="20.5703125" style="1224" customWidth="1"/>
    <col min="248" max="248" width="19.42578125" style="1224" customWidth="1"/>
    <col min="249" max="249" width="16.7109375" style="1224" customWidth="1"/>
    <col min="250" max="250" width="12.85546875" style="1224" customWidth="1"/>
    <col min="251" max="251" width="11" style="1224" bestFit="1" customWidth="1"/>
    <col min="252" max="256" width="9.28515625" style="1224"/>
    <col min="257" max="257" width="103.140625" style="1224" customWidth="1"/>
    <col min="258" max="258" width="20.5703125" style="1224" customWidth="1"/>
    <col min="259" max="259" width="19.42578125" style="1224" customWidth="1"/>
    <col min="260" max="260" width="16.7109375" style="1224" customWidth="1"/>
    <col min="261" max="261" width="9.28515625" style="1224"/>
    <col min="262" max="262" width="8.42578125" style="1224" customWidth="1"/>
    <col min="263" max="263" width="16.7109375" style="1224" customWidth="1"/>
    <col min="264" max="264" width="21.7109375" style="1224" customWidth="1"/>
    <col min="265" max="265" width="21.28515625" style="1224" customWidth="1"/>
    <col min="266" max="501" width="9.28515625" style="1224"/>
    <col min="502" max="502" width="103.140625" style="1224" customWidth="1"/>
    <col min="503" max="503" width="20.5703125" style="1224" customWidth="1"/>
    <col min="504" max="504" width="19.42578125" style="1224" customWidth="1"/>
    <col min="505" max="505" width="16.7109375" style="1224" customWidth="1"/>
    <col min="506" max="506" width="12.85546875" style="1224" customWidth="1"/>
    <col min="507" max="507" width="11" style="1224" bestFit="1" customWidth="1"/>
    <col min="508" max="512" width="9.28515625" style="1224"/>
    <col min="513" max="513" width="103.140625" style="1224" customWidth="1"/>
    <col min="514" max="514" width="20.5703125" style="1224" customWidth="1"/>
    <col min="515" max="515" width="19.42578125" style="1224" customWidth="1"/>
    <col min="516" max="516" width="16.7109375" style="1224" customWidth="1"/>
    <col min="517" max="517" width="9.28515625" style="1224"/>
    <col min="518" max="518" width="8.42578125" style="1224" customWidth="1"/>
    <col min="519" max="519" width="16.7109375" style="1224" customWidth="1"/>
    <col min="520" max="520" width="21.7109375" style="1224" customWidth="1"/>
    <col min="521" max="521" width="21.28515625" style="1224" customWidth="1"/>
    <col min="522" max="757" width="9.28515625" style="1224"/>
    <col min="758" max="758" width="103.140625" style="1224" customWidth="1"/>
    <col min="759" max="759" width="20.5703125" style="1224" customWidth="1"/>
    <col min="760" max="760" width="19.42578125" style="1224" customWidth="1"/>
    <col min="761" max="761" width="16.7109375" style="1224" customWidth="1"/>
    <col min="762" max="762" width="12.85546875" style="1224" customWidth="1"/>
    <col min="763" max="763" width="11" style="1224" bestFit="1" customWidth="1"/>
    <col min="764" max="768" width="9.28515625" style="1224"/>
    <col min="769" max="769" width="103.140625" style="1224" customWidth="1"/>
    <col min="770" max="770" width="20.5703125" style="1224" customWidth="1"/>
    <col min="771" max="771" width="19.42578125" style="1224" customWidth="1"/>
    <col min="772" max="772" width="16.7109375" style="1224" customWidth="1"/>
    <col min="773" max="773" width="9.28515625" style="1224"/>
    <col min="774" max="774" width="8.42578125" style="1224" customWidth="1"/>
    <col min="775" max="775" width="16.7109375" style="1224" customWidth="1"/>
    <col min="776" max="776" width="21.7109375" style="1224" customWidth="1"/>
    <col min="777" max="777" width="21.28515625" style="1224" customWidth="1"/>
    <col min="778" max="1013" width="9.28515625" style="1224"/>
    <col min="1014" max="1014" width="103.140625" style="1224" customWidth="1"/>
    <col min="1015" max="1015" width="20.5703125" style="1224" customWidth="1"/>
    <col min="1016" max="1016" width="19.42578125" style="1224" customWidth="1"/>
    <col min="1017" max="1017" width="16.7109375" style="1224" customWidth="1"/>
    <col min="1018" max="1018" width="12.85546875" style="1224" customWidth="1"/>
    <col min="1019" max="1019" width="11" style="1224" bestFit="1" customWidth="1"/>
    <col min="1020" max="1024" width="9.28515625" style="1224"/>
    <col min="1025" max="1025" width="103.140625" style="1224" customWidth="1"/>
    <col min="1026" max="1026" width="20.5703125" style="1224" customWidth="1"/>
    <col min="1027" max="1027" width="19.42578125" style="1224" customWidth="1"/>
    <col min="1028" max="1028" width="16.7109375" style="1224" customWidth="1"/>
    <col min="1029" max="1029" width="9.28515625" style="1224"/>
    <col min="1030" max="1030" width="8.42578125" style="1224" customWidth="1"/>
    <col min="1031" max="1031" width="16.7109375" style="1224" customWidth="1"/>
    <col min="1032" max="1032" width="21.7109375" style="1224" customWidth="1"/>
    <col min="1033" max="1033" width="21.28515625" style="1224" customWidth="1"/>
    <col min="1034" max="1269" width="9.28515625" style="1224"/>
    <col min="1270" max="1270" width="103.140625" style="1224" customWidth="1"/>
    <col min="1271" max="1271" width="20.5703125" style="1224" customWidth="1"/>
    <col min="1272" max="1272" width="19.42578125" style="1224" customWidth="1"/>
    <col min="1273" max="1273" width="16.7109375" style="1224" customWidth="1"/>
    <col min="1274" max="1274" width="12.85546875" style="1224" customWidth="1"/>
    <col min="1275" max="1275" width="11" style="1224" bestFit="1" customWidth="1"/>
    <col min="1276" max="1280" width="9.28515625" style="1224"/>
    <col min="1281" max="1281" width="103.140625" style="1224" customWidth="1"/>
    <col min="1282" max="1282" width="20.5703125" style="1224" customWidth="1"/>
    <col min="1283" max="1283" width="19.42578125" style="1224" customWidth="1"/>
    <col min="1284" max="1284" width="16.7109375" style="1224" customWidth="1"/>
    <col min="1285" max="1285" width="9.28515625" style="1224"/>
    <col min="1286" max="1286" width="8.42578125" style="1224" customWidth="1"/>
    <col min="1287" max="1287" width="16.7109375" style="1224" customWidth="1"/>
    <col min="1288" max="1288" width="21.7109375" style="1224" customWidth="1"/>
    <col min="1289" max="1289" width="21.28515625" style="1224" customWidth="1"/>
    <col min="1290" max="1525" width="9.28515625" style="1224"/>
    <col min="1526" max="1526" width="103.140625" style="1224" customWidth="1"/>
    <col min="1527" max="1527" width="20.5703125" style="1224" customWidth="1"/>
    <col min="1528" max="1528" width="19.42578125" style="1224" customWidth="1"/>
    <col min="1529" max="1529" width="16.7109375" style="1224" customWidth="1"/>
    <col min="1530" max="1530" width="12.85546875" style="1224" customWidth="1"/>
    <col min="1531" max="1531" width="11" style="1224" bestFit="1" customWidth="1"/>
    <col min="1532" max="1536" width="9.28515625" style="1224"/>
    <col min="1537" max="1537" width="103.140625" style="1224" customWidth="1"/>
    <col min="1538" max="1538" width="20.5703125" style="1224" customWidth="1"/>
    <col min="1539" max="1539" width="19.42578125" style="1224" customWidth="1"/>
    <col min="1540" max="1540" width="16.7109375" style="1224" customWidth="1"/>
    <col min="1541" max="1541" width="9.28515625" style="1224"/>
    <col min="1542" max="1542" width="8.42578125" style="1224" customWidth="1"/>
    <col min="1543" max="1543" width="16.7109375" style="1224" customWidth="1"/>
    <col min="1544" max="1544" width="21.7109375" style="1224" customWidth="1"/>
    <col min="1545" max="1545" width="21.28515625" style="1224" customWidth="1"/>
    <col min="1546" max="1781" width="9.28515625" style="1224"/>
    <col min="1782" max="1782" width="103.140625" style="1224" customWidth="1"/>
    <col min="1783" max="1783" width="20.5703125" style="1224" customWidth="1"/>
    <col min="1784" max="1784" width="19.42578125" style="1224" customWidth="1"/>
    <col min="1785" max="1785" width="16.7109375" style="1224" customWidth="1"/>
    <col min="1786" max="1786" width="12.85546875" style="1224" customWidth="1"/>
    <col min="1787" max="1787" width="11" style="1224" bestFit="1" customWidth="1"/>
    <col min="1788" max="1792" width="9.28515625" style="1224"/>
    <col min="1793" max="1793" width="103.140625" style="1224" customWidth="1"/>
    <col min="1794" max="1794" width="20.5703125" style="1224" customWidth="1"/>
    <col min="1795" max="1795" width="19.42578125" style="1224" customWidth="1"/>
    <col min="1796" max="1796" width="16.7109375" style="1224" customWidth="1"/>
    <col min="1797" max="1797" width="9.28515625" style="1224"/>
    <col min="1798" max="1798" width="8.42578125" style="1224" customWidth="1"/>
    <col min="1799" max="1799" width="16.7109375" style="1224" customWidth="1"/>
    <col min="1800" max="1800" width="21.7109375" style="1224" customWidth="1"/>
    <col min="1801" max="1801" width="21.28515625" style="1224" customWidth="1"/>
    <col min="1802" max="2037" width="9.28515625" style="1224"/>
    <col min="2038" max="2038" width="103.140625" style="1224" customWidth="1"/>
    <col min="2039" max="2039" width="20.5703125" style="1224" customWidth="1"/>
    <col min="2040" max="2040" width="19.42578125" style="1224" customWidth="1"/>
    <col min="2041" max="2041" width="16.7109375" style="1224" customWidth="1"/>
    <col min="2042" max="2042" width="12.85546875" style="1224" customWidth="1"/>
    <col min="2043" max="2043" width="11" style="1224" bestFit="1" customWidth="1"/>
    <col min="2044" max="2048" width="9.28515625" style="1224"/>
    <col min="2049" max="2049" width="103.140625" style="1224" customWidth="1"/>
    <col min="2050" max="2050" width="20.5703125" style="1224" customWidth="1"/>
    <col min="2051" max="2051" width="19.42578125" style="1224" customWidth="1"/>
    <col min="2052" max="2052" width="16.7109375" style="1224" customWidth="1"/>
    <col min="2053" max="2053" width="9.28515625" style="1224"/>
    <col min="2054" max="2054" width="8.42578125" style="1224" customWidth="1"/>
    <col min="2055" max="2055" width="16.7109375" style="1224" customWidth="1"/>
    <col min="2056" max="2056" width="21.7109375" style="1224" customWidth="1"/>
    <col min="2057" max="2057" width="21.28515625" style="1224" customWidth="1"/>
    <col min="2058" max="2293" width="9.28515625" style="1224"/>
    <col min="2294" max="2294" width="103.140625" style="1224" customWidth="1"/>
    <col min="2295" max="2295" width="20.5703125" style="1224" customWidth="1"/>
    <col min="2296" max="2296" width="19.42578125" style="1224" customWidth="1"/>
    <col min="2297" max="2297" width="16.7109375" style="1224" customWidth="1"/>
    <col min="2298" max="2298" width="12.85546875" style="1224" customWidth="1"/>
    <col min="2299" max="2299" width="11" style="1224" bestFit="1" customWidth="1"/>
    <col min="2300" max="2304" width="9.28515625" style="1224"/>
    <col min="2305" max="2305" width="103.140625" style="1224" customWidth="1"/>
    <col min="2306" max="2306" width="20.5703125" style="1224" customWidth="1"/>
    <col min="2307" max="2307" width="19.42578125" style="1224" customWidth="1"/>
    <col min="2308" max="2308" width="16.7109375" style="1224" customWidth="1"/>
    <col min="2309" max="2309" width="9.28515625" style="1224"/>
    <col min="2310" max="2310" width="8.42578125" style="1224" customWidth="1"/>
    <col min="2311" max="2311" width="16.7109375" style="1224" customWidth="1"/>
    <col min="2312" max="2312" width="21.7109375" style="1224" customWidth="1"/>
    <col min="2313" max="2313" width="21.28515625" style="1224" customWidth="1"/>
    <col min="2314" max="2549" width="9.28515625" style="1224"/>
    <col min="2550" max="2550" width="103.140625" style="1224" customWidth="1"/>
    <col min="2551" max="2551" width="20.5703125" style="1224" customWidth="1"/>
    <col min="2552" max="2552" width="19.42578125" style="1224" customWidth="1"/>
    <col min="2553" max="2553" width="16.7109375" style="1224" customWidth="1"/>
    <col min="2554" max="2554" width="12.85546875" style="1224" customWidth="1"/>
    <col min="2555" max="2555" width="11" style="1224" bestFit="1" customWidth="1"/>
    <col min="2556" max="2560" width="9.28515625" style="1224"/>
    <col min="2561" max="2561" width="103.140625" style="1224" customWidth="1"/>
    <col min="2562" max="2562" width="20.5703125" style="1224" customWidth="1"/>
    <col min="2563" max="2563" width="19.42578125" style="1224" customWidth="1"/>
    <col min="2564" max="2564" width="16.7109375" style="1224" customWidth="1"/>
    <col min="2565" max="2565" width="9.28515625" style="1224"/>
    <col min="2566" max="2566" width="8.42578125" style="1224" customWidth="1"/>
    <col min="2567" max="2567" width="16.7109375" style="1224" customWidth="1"/>
    <col min="2568" max="2568" width="21.7109375" style="1224" customWidth="1"/>
    <col min="2569" max="2569" width="21.28515625" style="1224" customWidth="1"/>
    <col min="2570" max="2805" width="9.28515625" style="1224"/>
    <col min="2806" max="2806" width="103.140625" style="1224" customWidth="1"/>
    <col min="2807" max="2807" width="20.5703125" style="1224" customWidth="1"/>
    <col min="2808" max="2808" width="19.42578125" style="1224" customWidth="1"/>
    <col min="2809" max="2809" width="16.7109375" style="1224" customWidth="1"/>
    <col min="2810" max="2810" width="12.85546875" style="1224" customWidth="1"/>
    <col min="2811" max="2811" width="11" style="1224" bestFit="1" customWidth="1"/>
    <col min="2812" max="2816" width="9.28515625" style="1224"/>
    <col min="2817" max="2817" width="103.140625" style="1224" customWidth="1"/>
    <col min="2818" max="2818" width="20.5703125" style="1224" customWidth="1"/>
    <col min="2819" max="2819" width="19.42578125" style="1224" customWidth="1"/>
    <col min="2820" max="2820" width="16.7109375" style="1224" customWidth="1"/>
    <col min="2821" max="2821" width="9.28515625" style="1224"/>
    <col min="2822" max="2822" width="8.42578125" style="1224" customWidth="1"/>
    <col min="2823" max="2823" width="16.7109375" style="1224" customWidth="1"/>
    <col min="2824" max="2824" width="21.7109375" style="1224" customWidth="1"/>
    <col min="2825" max="2825" width="21.28515625" style="1224" customWidth="1"/>
    <col min="2826" max="3061" width="9.28515625" style="1224"/>
    <col min="3062" max="3062" width="103.140625" style="1224" customWidth="1"/>
    <col min="3063" max="3063" width="20.5703125" style="1224" customWidth="1"/>
    <col min="3064" max="3064" width="19.42578125" style="1224" customWidth="1"/>
    <col min="3065" max="3065" width="16.7109375" style="1224" customWidth="1"/>
    <col min="3066" max="3066" width="12.85546875" style="1224" customWidth="1"/>
    <col min="3067" max="3067" width="11" style="1224" bestFit="1" customWidth="1"/>
    <col min="3068" max="3072" width="9.28515625" style="1224"/>
    <col min="3073" max="3073" width="103.140625" style="1224" customWidth="1"/>
    <col min="3074" max="3074" width="20.5703125" style="1224" customWidth="1"/>
    <col min="3075" max="3075" width="19.42578125" style="1224" customWidth="1"/>
    <col min="3076" max="3076" width="16.7109375" style="1224" customWidth="1"/>
    <col min="3077" max="3077" width="9.28515625" style="1224"/>
    <col min="3078" max="3078" width="8.42578125" style="1224" customWidth="1"/>
    <col min="3079" max="3079" width="16.7109375" style="1224" customWidth="1"/>
    <col min="3080" max="3080" width="21.7109375" style="1224" customWidth="1"/>
    <col min="3081" max="3081" width="21.28515625" style="1224" customWidth="1"/>
    <col min="3082" max="3317" width="9.28515625" style="1224"/>
    <col min="3318" max="3318" width="103.140625" style="1224" customWidth="1"/>
    <col min="3319" max="3319" width="20.5703125" style="1224" customWidth="1"/>
    <col min="3320" max="3320" width="19.42578125" style="1224" customWidth="1"/>
    <col min="3321" max="3321" width="16.7109375" style="1224" customWidth="1"/>
    <col min="3322" max="3322" width="12.85546875" style="1224" customWidth="1"/>
    <col min="3323" max="3323" width="11" style="1224" bestFit="1" customWidth="1"/>
    <col min="3324" max="3328" width="9.28515625" style="1224"/>
    <col min="3329" max="3329" width="103.140625" style="1224" customWidth="1"/>
    <col min="3330" max="3330" width="20.5703125" style="1224" customWidth="1"/>
    <col min="3331" max="3331" width="19.42578125" style="1224" customWidth="1"/>
    <col min="3332" max="3332" width="16.7109375" style="1224" customWidth="1"/>
    <col min="3333" max="3333" width="9.28515625" style="1224"/>
    <col min="3334" max="3334" width="8.42578125" style="1224" customWidth="1"/>
    <col min="3335" max="3335" width="16.7109375" style="1224" customWidth="1"/>
    <col min="3336" max="3336" width="21.7109375" style="1224" customWidth="1"/>
    <col min="3337" max="3337" width="21.28515625" style="1224" customWidth="1"/>
    <col min="3338" max="3573" width="9.28515625" style="1224"/>
    <col min="3574" max="3574" width="103.140625" style="1224" customWidth="1"/>
    <col min="3575" max="3575" width="20.5703125" style="1224" customWidth="1"/>
    <col min="3576" max="3576" width="19.42578125" style="1224" customWidth="1"/>
    <col min="3577" max="3577" width="16.7109375" style="1224" customWidth="1"/>
    <col min="3578" max="3578" width="12.85546875" style="1224" customWidth="1"/>
    <col min="3579" max="3579" width="11" style="1224" bestFit="1" customWidth="1"/>
    <col min="3580" max="3584" width="9.28515625" style="1224"/>
    <col min="3585" max="3585" width="103.140625" style="1224" customWidth="1"/>
    <col min="3586" max="3586" width="20.5703125" style="1224" customWidth="1"/>
    <col min="3587" max="3587" width="19.42578125" style="1224" customWidth="1"/>
    <col min="3588" max="3588" width="16.7109375" style="1224" customWidth="1"/>
    <col min="3589" max="3589" width="9.28515625" style="1224"/>
    <col min="3590" max="3590" width="8.42578125" style="1224" customWidth="1"/>
    <col min="3591" max="3591" width="16.7109375" style="1224" customWidth="1"/>
    <col min="3592" max="3592" width="21.7109375" style="1224" customWidth="1"/>
    <col min="3593" max="3593" width="21.28515625" style="1224" customWidth="1"/>
    <col min="3594" max="3829" width="9.28515625" style="1224"/>
    <col min="3830" max="3830" width="103.140625" style="1224" customWidth="1"/>
    <col min="3831" max="3831" width="20.5703125" style="1224" customWidth="1"/>
    <col min="3832" max="3832" width="19.42578125" style="1224" customWidth="1"/>
    <col min="3833" max="3833" width="16.7109375" style="1224" customWidth="1"/>
    <col min="3834" max="3834" width="12.85546875" style="1224" customWidth="1"/>
    <col min="3835" max="3835" width="11" style="1224" bestFit="1" customWidth="1"/>
    <col min="3836" max="3840" width="9.28515625" style="1224"/>
    <col min="3841" max="3841" width="103.140625" style="1224" customWidth="1"/>
    <col min="3842" max="3842" width="20.5703125" style="1224" customWidth="1"/>
    <col min="3843" max="3843" width="19.42578125" style="1224" customWidth="1"/>
    <col min="3844" max="3844" width="16.7109375" style="1224" customWidth="1"/>
    <col min="3845" max="3845" width="9.28515625" style="1224"/>
    <col min="3846" max="3846" width="8.42578125" style="1224" customWidth="1"/>
    <col min="3847" max="3847" width="16.7109375" style="1224" customWidth="1"/>
    <col min="3848" max="3848" width="21.7109375" style="1224" customWidth="1"/>
    <col min="3849" max="3849" width="21.28515625" style="1224" customWidth="1"/>
    <col min="3850" max="4085" width="9.28515625" style="1224"/>
    <col min="4086" max="4086" width="103.140625" style="1224" customWidth="1"/>
    <col min="4087" max="4087" width="20.5703125" style="1224" customWidth="1"/>
    <col min="4088" max="4088" width="19.42578125" style="1224" customWidth="1"/>
    <col min="4089" max="4089" width="16.7109375" style="1224" customWidth="1"/>
    <col min="4090" max="4090" width="12.85546875" style="1224" customWidth="1"/>
    <col min="4091" max="4091" width="11" style="1224" bestFit="1" customWidth="1"/>
    <col min="4092" max="4096" width="9.28515625" style="1224"/>
    <col min="4097" max="4097" width="103.140625" style="1224" customWidth="1"/>
    <col min="4098" max="4098" width="20.5703125" style="1224" customWidth="1"/>
    <col min="4099" max="4099" width="19.42578125" style="1224" customWidth="1"/>
    <col min="4100" max="4100" width="16.7109375" style="1224" customWidth="1"/>
    <col min="4101" max="4101" width="9.28515625" style="1224"/>
    <col min="4102" max="4102" width="8.42578125" style="1224" customWidth="1"/>
    <col min="4103" max="4103" width="16.7109375" style="1224" customWidth="1"/>
    <col min="4104" max="4104" width="21.7109375" style="1224" customWidth="1"/>
    <col min="4105" max="4105" width="21.28515625" style="1224" customWidth="1"/>
    <col min="4106" max="4341" width="9.28515625" style="1224"/>
    <col min="4342" max="4342" width="103.140625" style="1224" customWidth="1"/>
    <col min="4343" max="4343" width="20.5703125" style="1224" customWidth="1"/>
    <col min="4344" max="4344" width="19.42578125" style="1224" customWidth="1"/>
    <col min="4345" max="4345" width="16.7109375" style="1224" customWidth="1"/>
    <col min="4346" max="4346" width="12.85546875" style="1224" customWidth="1"/>
    <col min="4347" max="4347" width="11" style="1224" bestFit="1" customWidth="1"/>
    <col min="4348" max="4352" width="9.28515625" style="1224"/>
    <col min="4353" max="4353" width="103.140625" style="1224" customWidth="1"/>
    <col min="4354" max="4354" width="20.5703125" style="1224" customWidth="1"/>
    <col min="4355" max="4355" width="19.42578125" style="1224" customWidth="1"/>
    <col min="4356" max="4356" width="16.7109375" style="1224" customWidth="1"/>
    <col min="4357" max="4357" width="9.28515625" style="1224"/>
    <col min="4358" max="4358" width="8.42578125" style="1224" customWidth="1"/>
    <col min="4359" max="4359" width="16.7109375" style="1224" customWidth="1"/>
    <col min="4360" max="4360" width="21.7109375" style="1224" customWidth="1"/>
    <col min="4361" max="4361" width="21.28515625" style="1224" customWidth="1"/>
    <col min="4362" max="4597" width="9.28515625" style="1224"/>
    <col min="4598" max="4598" width="103.140625" style="1224" customWidth="1"/>
    <col min="4599" max="4599" width="20.5703125" style="1224" customWidth="1"/>
    <col min="4600" max="4600" width="19.42578125" style="1224" customWidth="1"/>
    <col min="4601" max="4601" width="16.7109375" style="1224" customWidth="1"/>
    <col min="4602" max="4602" width="12.85546875" style="1224" customWidth="1"/>
    <col min="4603" max="4603" width="11" style="1224" bestFit="1" customWidth="1"/>
    <col min="4604" max="4608" width="9.28515625" style="1224"/>
    <col min="4609" max="4609" width="103.140625" style="1224" customWidth="1"/>
    <col min="4610" max="4610" width="20.5703125" style="1224" customWidth="1"/>
    <col min="4611" max="4611" width="19.42578125" style="1224" customWidth="1"/>
    <col min="4612" max="4612" width="16.7109375" style="1224" customWidth="1"/>
    <col min="4613" max="4613" width="9.28515625" style="1224"/>
    <col min="4614" max="4614" width="8.42578125" style="1224" customWidth="1"/>
    <col min="4615" max="4615" width="16.7109375" style="1224" customWidth="1"/>
    <col min="4616" max="4616" width="21.7109375" style="1224" customWidth="1"/>
    <col min="4617" max="4617" width="21.28515625" style="1224" customWidth="1"/>
    <col min="4618" max="4853" width="9.28515625" style="1224"/>
    <col min="4854" max="4854" width="103.140625" style="1224" customWidth="1"/>
    <col min="4855" max="4855" width="20.5703125" style="1224" customWidth="1"/>
    <col min="4856" max="4856" width="19.42578125" style="1224" customWidth="1"/>
    <col min="4857" max="4857" width="16.7109375" style="1224" customWidth="1"/>
    <col min="4858" max="4858" width="12.85546875" style="1224" customWidth="1"/>
    <col min="4859" max="4859" width="11" style="1224" bestFit="1" customWidth="1"/>
    <col min="4860" max="4864" width="9.28515625" style="1224"/>
    <col min="4865" max="4865" width="103.140625" style="1224" customWidth="1"/>
    <col min="4866" max="4866" width="20.5703125" style="1224" customWidth="1"/>
    <col min="4867" max="4867" width="19.42578125" style="1224" customWidth="1"/>
    <col min="4868" max="4868" width="16.7109375" style="1224" customWidth="1"/>
    <col min="4869" max="4869" width="9.28515625" style="1224"/>
    <col min="4870" max="4870" width="8.42578125" style="1224" customWidth="1"/>
    <col min="4871" max="4871" width="16.7109375" style="1224" customWidth="1"/>
    <col min="4872" max="4872" width="21.7109375" style="1224" customWidth="1"/>
    <col min="4873" max="4873" width="21.28515625" style="1224" customWidth="1"/>
    <col min="4874" max="5109" width="9.28515625" style="1224"/>
    <col min="5110" max="5110" width="103.140625" style="1224" customWidth="1"/>
    <col min="5111" max="5111" width="20.5703125" style="1224" customWidth="1"/>
    <col min="5112" max="5112" width="19.42578125" style="1224" customWidth="1"/>
    <col min="5113" max="5113" width="16.7109375" style="1224" customWidth="1"/>
    <col min="5114" max="5114" width="12.85546875" style="1224" customWidth="1"/>
    <col min="5115" max="5115" width="11" style="1224" bestFit="1" customWidth="1"/>
    <col min="5116" max="5120" width="9.28515625" style="1224"/>
    <col min="5121" max="5121" width="103.140625" style="1224" customWidth="1"/>
    <col min="5122" max="5122" width="20.5703125" style="1224" customWidth="1"/>
    <col min="5123" max="5123" width="19.42578125" style="1224" customWidth="1"/>
    <col min="5124" max="5124" width="16.7109375" style="1224" customWidth="1"/>
    <col min="5125" max="5125" width="9.28515625" style="1224"/>
    <col min="5126" max="5126" width="8.42578125" style="1224" customWidth="1"/>
    <col min="5127" max="5127" width="16.7109375" style="1224" customWidth="1"/>
    <col min="5128" max="5128" width="21.7109375" style="1224" customWidth="1"/>
    <col min="5129" max="5129" width="21.28515625" style="1224" customWidth="1"/>
    <col min="5130" max="5365" width="9.28515625" style="1224"/>
    <col min="5366" max="5366" width="103.140625" style="1224" customWidth="1"/>
    <col min="5367" max="5367" width="20.5703125" style="1224" customWidth="1"/>
    <col min="5368" max="5368" width="19.42578125" style="1224" customWidth="1"/>
    <col min="5369" max="5369" width="16.7109375" style="1224" customWidth="1"/>
    <col min="5370" max="5370" width="12.85546875" style="1224" customWidth="1"/>
    <col min="5371" max="5371" width="11" style="1224" bestFit="1" customWidth="1"/>
    <col min="5372" max="5376" width="9.28515625" style="1224"/>
    <col min="5377" max="5377" width="103.140625" style="1224" customWidth="1"/>
    <col min="5378" max="5378" width="20.5703125" style="1224" customWidth="1"/>
    <col min="5379" max="5379" width="19.42578125" style="1224" customWidth="1"/>
    <col min="5380" max="5380" width="16.7109375" style="1224" customWidth="1"/>
    <col min="5381" max="5381" width="9.28515625" style="1224"/>
    <col min="5382" max="5382" width="8.42578125" style="1224" customWidth="1"/>
    <col min="5383" max="5383" width="16.7109375" style="1224" customWidth="1"/>
    <col min="5384" max="5384" width="21.7109375" style="1224" customWidth="1"/>
    <col min="5385" max="5385" width="21.28515625" style="1224" customWidth="1"/>
    <col min="5386" max="5621" width="9.28515625" style="1224"/>
    <col min="5622" max="5622" width="103.140625" style="1224" customWidth="1"/>
    <col min="5623" max="5623" width="20.5703125" style="1224" customWidth="1"/>
    <col min="5624" max="5624" width="19.42578125" style="1224" customWidth="1"/>
    <col min="5625" max="5625" width="16.7109375" style="1224" customWidth="1"/>
    <col min="5626" max="5626" width="12.85546875" style="1224" customWidth="1"/>
    <col min="5627" max="5627" width="11" style="1224" bestFit="1" customWidth="1"/>
    <col min="5628" max="5632" width="9.28515625" style="1224"/>
    <col min="5633" max="5633" width="103.140625" style="1224" customWidth="1"/>
    <col min="5634" max="5634" width="20.5703125" style="1224" customWidth="1"/>
    <col min="5635" max="5635" width="19.42578125" style="1224" customWidth="1"/>
    <col min="5636" max="5636" width="16.7109375" style="1224" customWidth="1"/>
    <col min="5637" max="5637" width="9.28515625" style="1224"/>
    <col min="5638" max="5638" width="8.42578125" style="1224" customWidth="1"/>
    <col min="5639" max="5639" width="16.7109375" style="1224" customWidth="1"/>
    <col min="5640" max="5640" width="21.7109375" style="1224" customWidth="1"/>
    <col min="5641" max="5641" width="21.28515625" style="1224" customWidth="1"/>
    <col min="5642" max="5877" width="9.28515625" style="1224"/>
    <col min="5878" max="5878" width="103.140625" style="1224" customWidth="1"/>
    <col min="5879" max="5879" width="20.5703125" style="1224" customWidth="1"/>
    <col min="5880" max="5880" width="19.42578125" style="1224" customWidth="1"/>
    <col min="5881" max="5881" width="16.7109375" style="1224" customWidth="1"/>
    <col min="5882" max="5882" width="12.85546875" style="1224" customWidth="1"/>
    <col min="5883" max="5883" width="11" style="1224" bestFit="1" customWidth="1"/>
    <col min="5884" max="5888" width="9.28515625" style="1224"/>
    <col min="5889" max="5889" width="103.140625" style="1224" customWidth="1"/>
    <col min="5890" max="5890" width="20.5703125" style="1224" customWidth="1"/>
    <col min="5891" max="5891" width="19.42578125" style="1224" customWidth="1"/>
    <col min="5892" max="5892" width="16.7109375" style="1224" customWidth="1"/>
    <col min="5893" max="5893" width="9.28515625" style="1224"/>
    <col min="5894" max="5894" width="8.42578125" style="1224" customWidth="1"/>
    <col min="5895" max="5895" width="16.7109375" style="1224" customWidth="1"/>
    <col min="5896" max="5896" width="21.7109375" style="1224" customWidth="1"/>
    <col min="5897" max="5897" width="21.28515625" style="1224" customWidth="1"/>
    <col min="5898" max="6133" width="9.28515625" style="1224"/>
    <col min="6134" max="6134" width="103.140625" style="1224" customWidth="1"/>
    <col min="6135" max="6135" width="20.5703125" style="1224" customWidth="1"/>
    <col min="6136" max="6136" width="19.42578125" style="1224" customWidth="1"/>
    <col min="6137" max="6137" width="16.7109375" style="1224" customWidth="1"/>
    <col min="6138" max="6138" width="12.85546875" style="1224" customWidth="1"/>
    <col min="6139" max="6139" width="11" style="1224" bestFit="1" customWidth="1"/>
    <col min="6140" max="6144" width="9.28515625" style="1224"/>
    <col min="6145" max="6145" width="103.140625" style="1224" customWidth="1"/>
    <col min="6146" max="6146" width="20.5703125" style="1224" customWidth="1"/>
    <col min="6147" max="6147" width="19.42578125" style="1224" customWidth="1"/>
    <col min="6148" max="6148" width="16.7109375" style="1224" customWidth="1"/>
    <col min="6149" max="6149" width="9.28515625" style="1224"/>
    <col min="6150" max="6150" width="8.42578125" style="1224" customWidth="1"/>
    <col min="6151" max="6151" width="16.7109375" style="1224" customWidth="1"/>
    <col min="6152" max="6152" width="21.7109375" style="1224" customWidth="1"/>
    <col min="6153" max="6153" width="21.28515625" style="1224" customWidth="1"/>
    <col min="6154" max="6389" width="9.28515625" style="1224"/>
    <col min="6390" max="6390" width="103.140625" style="1224" customWidth="1"/>
    <col min="6391" max="6391" width="20.5703125" style="1224" customWidth="1"/>
    <col min="6392" max="6392" width="19.42578125" style="1224" customWidth="1"/>
    <col min="6393" max="6393" width="16.7109375" style="1224" customWidth="1"/>
    <col min="6394" max="6394" width="12.85546875" style="1224" customWidth="1"/>
    <col min="6395" max="6395" width="11" style="1224" bestFit="1" customWidth="1"/>
    <col min="6396" max="6400" width="9.28515625" style="1224"/>
    <col min="6401" max="6401" width="103.140625" style="1224" customWidth="1"/>
    <col min="6402" max="6402" width="20.5703125" style="1224" customWidth="1"/>
    <col min="6403" max="6403" width="19.42578125" style="1224" customWidth="1"/>
    <col min="6404" max="6404" width="16.7109375" style="1224" customWidth="1"/>
    <col min="6405" max="6405" width="9.28515625" style="1224"/>
    <col min="6406" max="6406" width="8.42578125" style="1224" customWidth="1"/>
    <col min="6407" max="6407" width="16.7109375" style="1224" customWidth="1"/>
    <col min="6408" max="6408" width="21.7109375" style="1224" customWidth="1"/>
    <col min="6409" max="6409" width="21.28515625" style="1224" customWidth="1"/>
    <col min="6410" max="6645" width="9.28515625" style="1224"/>
    <col min="6646" max="6646" width="103.140625" style="1224" customWidth="1"/>
    <col min="6647" max="6647" width="20.5703125" style="1224" customWidth="1"/>
    <col min="6648" max="6648" width="19.42578125" style="1224" customWidth="1"/>
    <col min="6649" max="6649" width="16.7109375" style="1224" customWidth="1"/>
    <col min="6650" max="6650" width="12.85546875" style="1224" customWidth="1"/>
    <col min="6651" max="6651" width="11" style="1224" bestFit="1" customWidth="1"/>
    <col min="6652" max="6656" width="9.28515625" style="1224"/>
    <col min="6657" max="6657" width="103.140625" style="1224" customWidth="1"/>
    <col min="6658" max="6658" width="20.5703125" style="1224" customWidth="1"/>
    <col min="6659" max="6659" width="19.42578125" style="1224" customWidth="1"/>
    <col min="6660" max="6660" width="16.7109375" style="1224" customWidth="1"/>
    <col min="6661" max="6661" width="9.28515625" style="1224"/>
    <col min="6662" max="6662" width="8.42578125" style="1224" customWidth="1"/>
    <col min="6663" max="6663" width="16.7109375" style="1224" customWidth="1"/>
    <col min="6664" max="6664" width="21.7109375" style="1224" customWidth="1"/>
    <col min="6665" max="6665" width="21.28515625" style="1224" customWidth="1"/>
    <col min="6666" max="6901" width="9.28515625" style="1224"/>
    <col min="6902" max="6902" width="103.140625" style="1224" customWidth="1"/>
    <col min="6903" max="6903" width="20.5703125" style="1224" customWidth="1"/>
    <col min="6904" max="6904" width="19.42578125" style="1224" customWidth="1"/>
    <col min="6905" max="6905" width="16.7109375" style="1224" customWidth="1"/>
    <col min="6906" max="6906" width="12.85546875" style="1224" customWidth="1"/>
    <col min="6907" max="6907" width="11" style="1224" bestFit="1" customWidth="1"/>
    <col min="6908" max="6912" width="9.28515625" style="1224"/>
    <col min="6913" max="6913" width="103.140625" style="1224" customWidth="1"/>
    <col min="6914" max="6914" width="20.5703125" style="1224" customWidth="1"/>
    <col min="6915" max="6915" width="19.42578125" style="1224" customWidth="1"/>
    <col min="6916" max="6916" width="16.7109375" style="1224" customWidth="1"/>
    <col min="6917" max="6917" width="9.28515625" style="1224"/>
    <col min="6918" max="6918" width="8.42578125" style="1224" customWidth="1"/>
    <col min="6919" max="6919" width="16.7109375" style="1224" customWidth="1"/>
    <col min="6920" max="6920" width="21.7109375" style="1224" customWidth="1"/>
    <col min="6921" max="6921" width="21.28515625" style="1224" customWidth="1"/>
    <col min="6922" max="7157" width="9.28515625" style="1224"/>
    <col min="7158" max="7158" width="103.140625" style="1224" customWidth="1"/>
    <col min="7159" max="7159" width="20.5703125" style="1224" customWidth="1"/>
    <col min="7160" max="7160" width="19.42578125" style="1224" customWidth="1"/>
    <col min="7161" max="7161" width="16.7109375" style="1224" customWidth="1"/>
    <col min="7162" max="7162" width="12.85546875" style="1224" customWidth="1"/>
    <col min="7163" max="7163" width="11" style="1224" bestFit="1" customWidth="1"/>
    <col min="7164" max="7168" width="9.28515625" style="1224"/>
    <col min="7169" max="7169" width="103.140625" style="1224" customWidth="1"/>
    <col min="7170" max="7170" width="20.5703125" style="1224" customWidth="1"/>
    <col min="7171" max="7171" width="19.42578125" style="1224" customWidth="1"/>
    <col min="7172" max="7172" width="16.7109375" style="1224" customWidth="1"/>
    <col min="7173" max="7173" width="9.28515625" style="1224"/>
    <col min="7174" max="7174" width="8.42578125" style="1224" customWidth="1"/>
    <col min="7175" max="7175" width="16.7109375" style="1224" customWidth="1"/>
    <col min="7176" max="7176" width="21.7109375" style="1224" customWidth="1"/>
    <col min="7177" max="7177" width="21.28515625" style="1224" customWidth="1"/>
    <col min="7178" max="7413" width="9.28515625" style="1224"/>
    <col min="7414" max="7414" width="103.140625" style="1224" customWidth="1"/>
    <col min="7415" max="7415" width="20.5703125" style="1224" customWidth="1"/>
    <col min="7416" max="7416" width="19.42578125" style="1224" customWidth="1"/>
    <col min="7417" max="7417" width="16.7109375" style="1224" customWidth="1"/>
    <col min="7418" max="7418" width="12.85546875" style="1224" customWidth="1"/>
    <col min="7419" max="7419" width="11" style="1224" bestFit="1" customWidth="1"/>
    <col min="7420" max="7424" width="9.28515625" style="1224"/>
    <col min="7425" max="7425" width="103.140625" style="1224" customWidth="1"/>
    <col min="7426" max="7426" width="20.5703125" style="1224" customWidth="1"/>
    <col min="7427" max="7427" width="19.42578125" style="1224" customWidth="1"/>
    <col min="7428" max="7428" width="16.7109375" style="1224" customWidth="1"/>
    <col min="7429" max="7429" width="9.28515625" style="1224"/>
    <col min="7430" max="7430" width="8.42578125" style="1224" customWidth="1"/>
    <col min="7431" max="7431" width="16.7109375" style="1224" customWidth="1"/>
    <col min="7432" max="7432" width="21.7109375" style="1224" customWidth="1"/>
    <col min="7433" max="7433" width="21.28515625" style="1224" customWidth="1"/>
    <col min="7434" max="7669" width="9.28515625" style="1224"/>
    <col min="7670" max="7670" width="103.140625" style="1224" customWidth="1"/>
    <col min="7671" max="7671" width="20.5703125" style="1224" customWidth="1"/>
    <col min="7672" max="7672" width="19.42578125" style="1224" customWidth="1"/>
    <col min="7673" max="7673" width="16.7109375" style="1224" customWidth="1"/>
    <col min="7674" max="7674" width="12.85546875" style="1224" customWidth="1"/>
    <col min="7675" max="7675" width="11" style="1224" bestFit="1" customWidth="1"/>
    <col min="7676" max="7680" width="9.28515625" style="1224"/>
    <col min="7681" max="7681" width="103.140625" style="1224" customWidth="1"/>
    <col min="7682" max="7682" width="20.5703125" style="1224" customWidth="1"/>
    <col min="7683" max="7683" width="19.42578125" style="1224" customWidth="1"/>
    <col min="7684" max="7684" width="16.7109375" style="1224" customWidth="1"/>
    <col min="7685" max="7685" width="9.28515625" style="1224"/>
    <col min="7686" max="7686" width="8.42578125" style="1224" customWidth="1"/>
    <col min="7687" max="7687" width="16.7109375" style="1224" customWidth="1"/>
    <col min="7688" max="7688" width="21.7109375" style="1224" customWidth="1"/>
    <col min="7689" max="7689" width="21.28515625" style="1224" customWidth="1"/>
    <col min="7690" max="7925" width="9.28515625" style="1224"/>
    <col min="7926" max="7926" width="103.140625" style="1224" customWidth="1"/>
    <col min="7927" max="7927" width="20.5703125" style="1224" customWidth="1"/>
    <col min="7928" max="7928" width="19.42578125" style="1224" customWidth="1"/>
    <col min="7929" max="7929" width="16.7109375" style="1224" customWidth="1"/>
    <col min="7930" max="7930" width="12.85546875" style="1224" customWidth="1"/>
    <col min="7931" max="7931" width="11" style="1224" bestFit="1" customWidth="1"/>
    <col min="7932" max="7936" width="9.28515625" style="1224"/>
    <col min="7937" max="7937" width="103.140625" style="1224" customWidth="1"/>
    <col min="7938" max="7938" width="20.5703125" style="1224" customWidth="1"/>
    <col min="7939" max="7939" width="19.42578125" style="1224" customWidth="1"/>
    <col min="7940" max="7940" width="16.7109375" style="1224" customWidth="1"/>
    <col min="7941" max="7941" width="9.28515625" style="1224"/>
    <col min="7942" max="7942" width="8.42578125" style="1224" customWidth="1"/>
    <col min="7943" max="7943" width="16.7109375" style="1224" customWidth="1"/>
    <col min="7944" max="7944" width="21.7109375" style="1224" customWidth="1"/>
    <col min="7945" max="7945" width="21.28515625" style="1224" customWidth="1"/>
    <col min="7946" max="8181" width="9.28515625" style="1224"/>
    <col min="8182" max="8182" width="103.140625" style="1224" customWidth="1"/>
    <col min="8183" max="8183" width="20.5703125" style="1224" customWidth="1"/>
    <col min="8184" max="8184" width="19.42578125" style="1224" customWidth="1"/>
    <col min="8185" max="8185" width="16.7109375" style="1224" customWidth="1"/>
    <col min="8186" max="8186" width="12.85546875" style="1224" customWidth="1"/>
    <col min="8187" max="8187" width="11" style="1224" bestFit="1" customWidth="1"/>
    <col min="8188" max="8192" width="9.28515625" style="1224"/>
    <col min="8193" max="8193" width="103.140625" style="1224" customWidth="1"/>
    <col min="8194" max="8194" width="20.5703125" style="1224" customWidth="1"/>
    <col min="8195" max="8195" width="19.42578125" style="1224" customWidth="1"/>
    <col min="8196" max="8196" width="16.7109375" style="1224" customWidth="1"/>
    <col min="8197" max="8197" width="9.28515625" style="1224"/>
    <col min="8198" max="8198" width="8.42578125" style="1224" customWidth="1"/>
    <col min="8199" max="8199" width="16.7109375" style="1224" customWidth="1"/>
    <col min="8200" max="8200" width="21.7109375" style="1224" customWidth="1"/>
    <col min="8201" max="8201" width="21.28515625" style="1224" customWidth="1"/>
    <col min="8202" max="8437" width="9.28515625" style="1224"/>
    <col min="8438" max="8438" width="103.140625" style="1224" customWidth="1"/>
    <col min="8439" max="8439" width="20.5703125" style="1224" customWidth="1"/>
    <col min="8440" max="8440" width="19.42578125" style="1224" customWidth="1"/>
    <col min="8441" max="8441" width="16.7109375" style="1224" customWidth="1"/>
    <col min="8442" max="8442" width="12.85546875" style="1224" customWidth="1"/>
    <col min="8443" max="8443" width="11" style="1224" bestFit="1" customWidth="1"/>
    <col min="8444" max="8448" width="9.28515625" style="1224"/>
    <col min="8449" max="8449" width="103.140625" style="1224" customWidth="1"/>
    <col min="8450" max="8450" width="20.5703125" style="1224" customWidth="1"/>
    <col min="8451" max="8451" width="19.42578125" style="1224" customWidth="1"/>
    <col min="8452" max="8452" width="16.7109375" style="1224" customWidth="1"/>
    <col min="8453" max="8453" width="9.28515625" style="1224"/>
    <col min="8454" max="8454" width="8.42578125" style="1224" customWidth="1"/>
    <col min="8455" max="8455" width="16.7109375" style="1224" customWidth="1"/>
    <col min="8456" max="8456" width="21.7109375" style="1224" customWidth="1"/>
    <col min="8457" max="8457" width="21.28515625" style="1224" customWidth="1"/>
    <col min="8458" max="8693" width="9.28515625" style="1224"/>
    <col min="8694" max="8694" width="103.140625" style="1224" customWidth="1"/>
    <col min="8695" max="8695" width="20.5703125" style="1224" customWidth="1"/>
    <col min="8696" max="8696" width="19.42578125" style="1224" customWidth="1"/>
    <col min="8697" max="8697" width="16.7109375" style="1224" customWidth="1"/>
    <col min="8698" max="8698" width="12.85546875" style="1224" customWidth="1"/>
    <col min="8699" max="8699" width="11" style="1224" bestFit="1" customWidth="1"/>
    <col min="8700" max="8704" width="9.28515625" style="1224"/>
    <col min="8705" max="8705" width="103.140625" style="1224" customWidth="1"/>
    <col min="8706" max="8706" width="20.5703125" style="1224" customWidth="1"/>
    <col min="8707" max="8707" width="19.42578125" style="1224" customWidth="1"/>
    <col min="8708" max="8708" width="16.7109375" style="1224" customWidth="1"/>
    <col min="8709" max="8709" width="9.28515625" style="1224"/>
    <col min="8710" max="8710" width="8.42578125" style="1224" customWidth="1"/>
    <col min="8711" max="8711" width="16.7109375" style="1224" customWidth="1"/>
    <col min="8712" max="8712" width="21.7109375" style="1224" customWidth="1"/>
    <col min="8713" max="8713" width="21.28515625" style="1224" customWidth="1"/>
    <col min="8714" max="8949" width="9.28515625" style="1224"/>
    <col min="8950" max="8950" width="103.140625" style="1224" customWidth="1"/>
    <col min="8951" max="8951" width="20.5703125" style="1224" customWidth="1"/>
    <col min="8952" max="8952" width="19.42578125" style="1224" customWidth="1"/>
    <col min="8953" max="8953" width="16.7109375" style="1224" customWidth="1"/>
    <col min="8954" max="8954" width="12.85546875" style="1224" customWidth="1"/>
    <col min="8955" max="8955" width="11" style="1224" bestFit="1" customWidth="1"/>
    <col min="8956" max="8960" width="9.28515625" style="1224"/>
    <col min="8961" max="8961" width="103.140625" style="1224" customWidth="1"/>
    <col min="8962" max="8962" width="20.5703125" style="1224" customWidth="1"/>
    <col min="8963" max="8963" width="19.42578125" style="1224" customWidth="1"/>
    <col min="8964" max="8964" width="16.7109375" style="1224" customWidth="1"/>
    <col min="8965" max="8965" width="9.28515625" style="1224"/>
    <col min="8966" max="8966" width="8.42578125" style="1224" customWidth="1"/>
    <col min="8967" max="8967" width="16.7109375" style="1224" customWidth="1"/>
    <col min="8968" max="8968" width="21.7109375" style="1224" customWidth="1"/>
    <col min="8969" max="8969" width="21.28515625" style="1224" customWidth="1"/>
    <col min="8970" max="9205" width="9.28515625" style="1224"/>
    <col min="9206" max="9206" width="103.140625" style="1224" customWidth="1"/>
    <col min="9207" max="9207" width="20.5703125" style="1224" customWidth="1"/>
    <col min="9208" max="9208" width="19.42578125" style="1224" customWidth="1"/>
    <col min="9209" max="9209" width="16.7109375" style="1224" customWidth="1"/>
    <col min="9210" max="9210" width="12.85546875" style="1224" customWidth="1"/>
    <col min="9211" max="9211" width="11" style="1224" bestFit="1" customWidth="1"/>
    <col min="9212" max="9216" width="9.28515625" style="1224"/>
    <col min="9217" max="9217" width="103.140625" style="1224" customWidth="1"/>
    <col min="9218" max="9218" width="20.5703125" style="1224" customWidth="1"/>
    <col min="9219" max="9219" width="19.42578125" style="1224" customWidth="1"/>
    <col min="9220" max="9220" width="16.7109375" style="1224" customWidth="1"/>
    <col min="9221" max="9221" width="9.28515625" style="1224"/>
    <col min="9222" max="9222" width="8.42578125" style="1224" customWidth="1"/>
    <col min="9223" max="9223" width="16.7109375" style="1224" customWidth="1"/>
    <col min="9224" max="9224" width="21.7109375" style="1224" customWidth="1"/>
    <col min="9225" max="9225" width="21.28515625" style="1224" customWidth="1"/>
    <col min="9226" max="9461" width="9.28515625" style="1224"/>
    <col min="9462" max="9462" width="103.140625" style="1224" customWidth="1"/>
    <col min="9463" max="9463" width="20.5703125" style="1224" customWidth="1"/>
    <col min="9464" max="9464" width="19.42578125" style="1224" customWidth="1"/>
    <col min="9465" max="9465" width="16.7109375" style="1224" customWidth="1"/>
    <col min="9466" max="9466" width="12.85546875" style="1224" customWidth="1"/>
    <col min="9467" max="9467" width="11" style="1224" bestFit="1" customWidth="1"/>
    <col min="9468" max="9472" width="9.28515625" style="1224"/>
    <col min="9473" max="9473" width="103.140625" style="1224" customWidth="1"/>
    <col min="9474" max="9474" width="20.5703125" style="1224" customWidth="1"/>
    <col min="9475" max="9475" width="19.42578125" style="1224" customWidth="1"/>
    <col min="9476" max="9476" width="16.7109375" style="1224" customWidth="1"/>
    <col min="9477" max="9477" width="9.28515625" style="1224"/>
    <col min="9478" max="9478" width="8.42578125" style="1224" customWidth="1"/>
    <col min="9479" max="9479" width="16.7109375" style="1224" customWidth="1"/>
    <col min="9480" max="9480" width="21.7109375" style="1224" customWidth="1"/>
    <col min="9481" max="9481" width="21.28515625" style="1224" customWidth="1"/>
    <col min="9482" max="9717" width="9.28515625" style="1224"/>
    <col min="9718" max="9718" width="103.140625" style="1224" customWidth="1"/>
    <col min="9719" max="9719" width="20.5703125" style="1224" customWidth="1"/>
    <col min="9720" max="9720" width="19.42578125" style="1224" customWidth="1"/>
    <col min="9721" max="9721" width="16.7109375" style="1224" customWidth="1"/>
    <col min="9722" max="9722" width="12.85546875" style="1224" customWidth="1"/>
    <col min="9723" max="9723" width="11" style="1224" bestFit="1" customWidth="1"/>
    <col min="9724" max="9728" width="9.28515625" style="1224"/>
    <col min="9729" max="9729" width="103.140625" style="1224" customWidth="1"/>
    <col min="9730" max="9730" width="20.5703125" style="1224" customWidth="1"/>
    <col min="9731" max="9731" width="19.42578125" style="1224" customWidth="1"/>
    <col min="9732" max="9732" width="16.7109375" style="1224" customWidth="1"/>
    <col min="9733" max="9733" width="9.28515625" style="1224"/>
    <col min="9734" max="9734" width="8.42578125" style="1224" customWidth="1"/>
    <col min="9735" max="9735" width="16.7109375" style="1224" customWidth="1"/>
    <col min="9736" max="9736" width="21.7109375" style="1224" customWidth="1"/>
    <col min="9737" max="9737" width="21.28515625" style="1224" customWidth="1"/>
    <col min="9738" max="9973" width="9.28515625" style="1224"/>
    <col min="9974" max="9974" width="103.140625" style="1224" customWidth="1"/>
    <col min="9975" max="9975" width="20.5703125" style="1224" customWidth="1"/>
    <col min="9976" max="9976" width="19.42578125" style="1224" customWidth="1"/>
    <col min="9977" max="9977" width="16.7109375" style="1224" customWidth="1"/>
    <col min="9978" max="9978" width="12.85546875" style="1224" customWidth="1"/>
    <col min="9979" max="9979" width="11" style="1224" bestFit="1" customWidth="1"/>
    <col min="9980" max="9984" width="9.28515625" style="1224"/>
    <col min="9985" max="9985" width="103.140625" style="1224" customWidth="1"/>
    <col min="9986" max="9986" width="20.5703125" style="1224" customWidth="1"/>
    <col min="9987" max="9987" width="19.42578125" style="1224" customWidth="1"/>
    <col min="9988" max="9988" width="16.7109375" style="1224" customWidth="1"/>
    <col min="9989" max="9989" width="9.28515625" style="1224"/>
    <col min="9990" max="9990" width="8.42578125" style="1224" customWidth="1"/>
    <col min="9991" max="9991" width="16.7109375" style="1224" customWidth="1"/>
    <col min="9992" max="9992" width="21.7109375" style="1224" customWidth="1"/>
    <col min="9993" max="9993" width="21.28515625" style="1224" customWidth="1"/>
    <col min="9994" max="10229" width="9.28515625" style="1224"/>
    <col min="10230" max="10230" width="103.140625" style="1224" customWidth="1"/>
    <col min="10231" max="10231" width="20.5703125" style="1224" customWidth="1"/>
    <col min="10232" max="10232" width="19.42578125" style="1224" customWidth="1"/>
    <col min="10233" max="10233" width="16.7109375" style="1224" customWidth="1"/>
    <col min="10234" max="10234" width="12.85546875" style="1224" customWidth="1"/>
    <col min="10235" max="10235" width="11" style="1224" bestFit="1" customWidth="1"/>
    <col min="10236" max="10240" width="9.28515625" style="1224"/>
    <col min="10241" max="10241" width="103.140625" style="1224" customWidth="1"/>
    <col min="10242" max="10242" width="20.5703125" style="1224" customWidth="1"/>
    <col min="10243" max="10243" width="19.42578125" style="1224" customWidth="1"/>
    <col min="10244" max="10244" width="16.7109375" style="1224" customWidth="1"/>
    <col min="10245" max="10245" width="9.28515625" style="1224"/>
    <col min="10246" max="10246" width="8.42578125" style="1224" customWidth="1"/>
    <col min="10247" max="10247" width="16.7109375" style="1224" customWidth="1"/>
    <col min="10248" max="10248" width="21.7109375" style="1224" customWidth="1"/>
    <col min="10249" max="10249" width="21.28515625" style="1224" customWidth="1"/>
    <col min="10250" max="10485" width="9.28515625" style="1224"/>
    <col min="10486" max="10486" width="103.140625" style="1224" customWidth="1"/>
    <col min="10487" max="10487" width="20.5703125" style="1224" customWidth="1"/>
    <col min="10488" max="10488" width="19.42578125" style="1224" customWidth="1"/>
    <col min="10489" max="10489" width="16.7109375" style="1224" customWidth="1"/>
    <col min="10490" max="10490" width="12.85546875" style="1224" customWidth="1"/>
    <col min="10491" max="10491" width="11" style="1224" bestFit="1" customWidth="1"/>
    <col min="10492" max="10496" width="9.28515625" style="1224"/>
    <col min="10497" max="10497" width="103.140625" style="1224" customWidth="1"/>
    <col min="10498" max="10498" width="20.5703125" style="1224" customWidth="1"/>
    <col min="10499" max="10499" width="19.42578125" style="1224" customWidth="1"/>
    <col min="10500" max="10500" width="16.7109375" style="1224" customWidth="1"/>
    <col min="10501" max="10501" width="9.28515625" style="1224"/>
    <col min="10502" max="10502" width="8.42578125" style="1224" customWidth="1"/>
    <col min="10503" max="10503" width="16.7109375" style="1224" customWidth="1"/>
    <col min="10504" max="10504" width="21.7109375" style="1224" customWidth="1"/>
    <col min="10505" max="10505" width="21.28515625" style="1224" customWidth="1"/>
    <col min="10506" max="10741" width="9.28515625" style="1224"/>
    <col min="10742" max="10742" width="103.140625" style="1224" customWidth="1"/>
    <col min="10743" max="10743" width="20.5703125" style="1224" customWidth="1"/>
    <col min="10744" max="10744" width="19.42578125" style="1224" customWidth="1"/>
    <col min="10745" max="10745" width="16.7109375" style="1224" customWidth="1"/>
    <col min="10746" max="10746" width="12.85546875" style="1224" customWidth="1"/>
    <col min="10747" max="10747" width="11" style="1224" bestFit="1" customWidth="1"/>
    <col min="10748" max="10752" width="9.28515625" style="1224"/>
    <col min="10753" max="10753" width="103.140625" style="1224" customWidth="1"/>
    <col min="10754" max="10754" width="20.5703125" style="1224" customWidth="1"/>
    <col min="10755" max="10755" width="19.42578125" style="1224" customWidth="1"/>
    <col min="10756" max="10756" width="16.7109375" style="1224" customWidth="1"/>
    <col min="10757" max="10757" width="9.28515625" style="1224"/>
    <col min="10758" max="10758" width="8.42578125" style="1224" customWidth="1"/>
    <col min="10759" max="10759" width="16.7109375" style="1224" customWidth="1"/>
    <col min="10760" max="10760" width="21.7109375" style="1224" customWidth="1"/>
    <col min="10761" max="10761" width="21.28515625" style="1224" customWidth="1"/>
    <col min="10762" max="10997" width="9.28515625" style="1224"/>
    <col min="10998" max="10998" width="103.140625" style="1224" customWidth="1"/>
    <col min="10999" max="10999" width="20.5703125" style="1224" customWidth="1"/>
    <col min="11000" max="11000" width="19.42578125" style="1224" customWidth="1"/>
    <col min="11001" max="11001" width="16.7109375" style="1224" customWidth="1"/>
    <col min="11002" max="11002" width="12.85546875" style="1224" customWidth="1"/>
    <col min="11003" max="11003" width="11" style="1224" bestFit="1" customWidth="1"/>
    <col min="11004" max="11008" width="9.28515625" style="1224"/>
    <col min="11009" max="11009" width="103.140625" style="1224" customWidth="1"/>
    <col min="11010" max="11010" width="20.5703125" style="1224" customWidth="1"/>
    <col min="11011" max="11011" width="19.42578125" style="1224" customWidth="1"/>
    <col min="11012" max="11012" width="16.7109375" style="1224" customWidth="1"/>
    <col min="11013" max="11013" width="9.28515625" style="1224"/>
    <col min="11014" max="11014" width="8.42578125" style="1224" customWidth="1"/>
    <col min="11015" max="11015" width="16.7109375" style="1224" customWidth="1"/>
    <col min="11016" max="11016" width="21.7109375" style="1224" customWidth="1"/>
    <col min="11017" max="11017" width="21.28515625" style="1224" customWidth="1"/>
    <col min="11018" max="11253" width="9.28515625" style="1224"/>
    <col min="11254" max="11254" width="103.140625" style="1224" customWidth="1"/>
    <col min="11255" max="11255" width="20.5703125" style="1224" customWidth="1"/>
    <col min="11256" max="11256" width="19.42578125" style="1224" customWidth="1"/>
    <col min="11257" max="11257" width="16.7109375" style="1224" customWidth="1"/>
    <col min="11258" max="11258" width="12.85546875" style="1224" customWidth="1"/>
    <col min="11259" max="11259" width="11" style="1224" bestFit="1" customWidth="1"/>
    <col min="11260" max="11264" width="9.28515625" style="1224"/>
    <col min="11265" max="11265" width="103.140625" style="1224" customWidth="1"/>
    <col min="11266" max="11266" width="20.5703125" style="1224" customWidth="1"/>
    <col min="11267" max="11267" width="19.42578125" style="1224" customWidth="1"/>
    <col min="11268" max="11268" width="16.7109375" style="1224" customWidth="1"/>
    <col min="11269" max="11269" width="9.28515625" style="1224"/>
    <col min="11270" max="11270" width="8.42578125" style="1224" customWidth="1"/>
    <col min="11271" max="11271" width="16.7109375" style="1224" customWidth="1"/>
    <col min="11272" max="11272" width="21.7109375" style="1224" customWidth="1"/>
    <col min="11273" max="11273" width="21.28515625" style="1224" customWidth="1"/>
    <col min="11274" max="11509" width="9.28515625" style="1224"/>
    <col min="11510" max="11510" width="103.140625" style="1224" customWidth="1"/>
    <col min="11511" max="11511" width="20.5703125" style="1224" customWidth="1"/>
    <col min="11512" max="11512" width="19.42578125" style="1224" customWidth="1"/>
    <col min="11513" max="11513" width="16.7109375" style="1224" customWidth="1"/>
    <col min="11514" max="11514" width="12.85546875" style="1224" customWidth="1"/>
    <col min="11515" max="11515" width="11" style="1224" bestFit="1" customWidth="1"/>
    <col min="11516" max="11520" width="9.28515625" style="1224"/>
    <col min="11521" max="11521" width="103.140625" style="1224" customWidth="1"/>
    <col min="11522" max="11522" width="20.5703125" style="1224" customWidth="1"/>
    <col min="11523" max="11523" width="19.42578125" style="1224" customWidth="1"/>
    <col min="11524" max="11524" width="16.7109375" style="1224" customWidth="1"/>
    <col min="11525" max="11525" width="9.28515625" style="1224"/>
    <col min="11526" max="11526" width="8.42578125" style="1224" customWidth="1"/>
    <col min="11527" max="11527" width="16.7109375" style="1224" customWidth="1"/>
    <col min="11528" max="11528" width="21.7109375" style="1224" customWidth="1"/>
    <col min="11529" max="11529" width="21.28515625" style="1224" customWidth="1"/>
    <col min="11530" max="11765" width="9.28515625" style="1224"/>
    <col min="11766" max="11766" width="103.140625" style="1224" customWidth="1"/>
    <col min="11767" max="11767" width="20.5703125" style="1224" customWidth="1"/>
    <col min="11768" max="11768" width="19.42578125" style="1224" customWidth="1"/>
    <col min="11769" max="11769" width="16.7109375" style="1224" customWidth="1"/>
    <col min="11770" max="11770" width="12.85546875" style="1224" customWidth="1"/>
    <col min="11771" max="11771" width="11" style="1224" bestFit="1" customWidth="1"/>
    <col min="11772" max="11776" width="9.28515625" style="1224"/>
    <col min="11777" max="11777" width="103.140625" style="1224" customWidth="1"/>
    <col min="11778" max="11778" width="20.5703125" style="1224" customWidth="1"/>
    <col min="11779" max="11779" width="19.42578125" style="1224" customWidth="1"/>
    <col min="11780" max="11780" width="16.7109375" style="1224" customWidth="1"/>
    <col min="11781" max="11781" width="9.28515625" style="1224"/>
    <col min="11782" max="11782" width="8.42578125" style="1224" customWidth="1"/>
    <col min="11783" max="11783" width="16.7109375" style="1224" customWidth="1"/>
    <col min="11784" max="11784" width="21.7109375" style="1224" customWidth="1"/>
    <col min="11785" max="11785" width="21.28515625" style="1224" customWidth="1"/>
    <col min="11786" max="12021" width="9.28515625" style="1224"/>
    <col min="12022" max="12022" width="103.140625" style="1224" customWidth="1"/>
    <col min="12023" max="12023" width="20.5703125" style="1224" customWidth="1"/>
    <col min="12024" max="12024" width="19.42578125" style="1224" customWidth="1"/>
    <col min="12025" max="12025" width="16.7109375" style="1224" customWidth="1"/>
    <col min="12026" max="12026" width="12.85546875" style="1224" customWidth="1"/>
    <col min="12027" max="12027" width="11" style="1224" bestFit="1" customWidth="1"/>
    <col min="12028" max="12032" width="9.28515625" style="1224"/>
    <col min="12033" max="12033" width="103.140625" style="1224" customWidth="1"/>
    <col min="12034" max="12034" width="20.5703125" style="1224" customWidth="1"/>
    <col min="12035" max="12035" width="19.42578125" style="1224" customWidth="1"/>
    <col min="12036" max="12036" width="16.7109375" style="1224" customWidth="1"/>
    <col min="12037" max="12037" width="9.28515625" style="1224"/>
    <col min="12038" max="12038" width="8.42578125" style="1224" customWidth="1"/>
    <col min="12039" max="12039" width="16.7109375" style="1224" customWidth="1"/>
    <col min="12040" max="12040" width="21.7109375" style="1224" customWidth="1"/>
    <col min="12041" max="12041" width="21.28515625" style="1224" customWidth="1"/>
    <col min="12042" max="12277" width="9.28515625" style="1224"/>
    <col min="12278" max="12278" width="103.140625" style="1224" customWidth="1"/>
    <col min="12279" max="12279" width="20.5703125" style="1224" customWidth="1"/>
    <col min="12280" max="12280" width="19.42578125" style="1224" customWidth="1"/>
    <col min="12281" max="12281" width="16.7109375" style="1224" customWidth="1"/>
    <col min="12282" max="12282" width="12.85546875" style="1224" customWidth="1"/>
    <col min="12283" max="12283" width="11" style="1224" bestFit="1" customWidth="1"/>
    <col min="12284" max="12288" width="9.28515625" style="1224"/>
    <col min="12289" max="12289" width="103.140625" style="1224" customWidth="1"/>
    <col min="12290" max="12290" width="20.5703125" style="1224" customWidth="1"/>
    <col min="12291" max="12291" width="19.42578125" style="1224" customWidth="1"/>
    <col min="12292" max="12292" width="16.7109375" style="1224" customWidth="1"/>
    <col min="12293" max="12293" width="9.28515625" style="1224"/>
    <col min="12294" max="12294" width="8.42578125" style="1224" customWidth="1"/>
    <col min="12295" max="12295" width="16.7109375" style="1224" customWidth="1"/>
    <col min="12296" max="12296" width="21.7109375" style="1224" customWidth="1"/>
    <col min="12297" max="12297" width="21.28515625" style="1224" customWidth="1"/>
    <col min="12298" max="12533" width="9.28515625" style="1224"/>
    <col min="12534" max="12534" width="103.140625" style="1224" customWidth="1"/>
    <col min="12535" max="12535" width="20.5703125" style="1224" customWidth="1"/>
    <col min="12536" max="12536" width="19.42578125" style="1224" customWidth="1"/>
    <col min="12537" max="12537" width="16.7109375" style="1224" customWidth="1"/>
    <col min="12538" max="12538" width="12.85546875" style="1224" customWidth="1"/>
    <col min="12539" max="12539" width="11" style="1224" bestFit="1" customWidth="1"/>
    <col min="12540" max="12544" width="9.28515625" style="1224"/>
    <col min="12545" max="12545" width="103.140625" style="1224" customWidth="1"/>
    <col min="12546" max="12546" width="20.5703125" style="1224" customWidth="1"/>
    <col min="12547" max="12547" width="19.42578125" style="1224" customWidth="1"/>
    <col min="12548" max="12548" width="16.7109375" style="1224" customWidth="1"/>
    <col min="12549" max="12549" width="9.28515625" style="1224"/>
    <col min="12550" max="12550" width="8.42578125" style="1224" customWidth="1"/>
    <col min="12551" max="12551" width="16.7109375" style="1224" customWidth="1"/>
    <col min="12552" max="12552" width="21.7109375" style="1224" customWidth="1"/>
    <col min="12553" max="12553" width="21.28515625" style="1224" customWidth="1"/>
    <col min="12554" max="12789" width="9.28515625" style="1224"/>
    <col min="12790" max="12790" width="103.140625" style="1224" customWidth="1"/>
    <col min="12791" max="12791" width="20.5703125" style="1224" customWidth="1"/>
    <col min="12792" max="12792" width="19.42578125" style="1224" customWidth="1"/>
    <col min="12793" max="12793" width="16.7109375" style="1224" customWidth="1"/>
    <col min="12794" max="12794" width="12.85546875" style="1224" customWidth="1"/>
    <col min="12795" max="12795" width="11" style="1224" bestFit="1" customWidth="1"/>
    <col min="12796" max="12800" width="9.28515625" style="1224"/>
    <col min="12801" max="12801" width="103.140625" style="1224" customWidth="1"/>
    <col min="12802" max="12802" width="20.5703125" style="1224" customWidth="1"/>
    <col min="12803" max="12803" width="19.42578125" style="1224" customWidth="1"/>
    <col min="12804" max="12804" width="16.7109375" style="1224" customWidth="1"/>
    <col min="12805" max="12805" width="9.28515625" style="1224"/>
    <col min="12806" max="12806" width="8.42578125" style="1224" customWidth="1"/>
    <col min="12807" max="12807" width="16.7109375" style="1224" customWidth="1"/>
    <col min="12808" max="12808" width="21.7109375" style="1224" customWidth="1"/>
    <col min="12809" max="12809" width="21.28515625" style="1224" customWidth="1"/>
    <col min="12810" max="13045" width="9.28515625" style="1224"/>
    <col min="13046" max="13046" width="103.140625" style="1224" customWidth="1"/>
    <col min="13047" max="13047" width="20.5703125" style="1224" customWidth="1"/>
    <col min="13048" max="13048" width="19.42578125" style="1224" customWidth="1"/>
    <col min="13049" max="13049" width="16.7109375" style="1224" customWidth="1"/>
    <col min="13050" max="13050" width="12.85546875" style="1224" customWidth="1"/>
    <col min="13051" max="13051" width="11" style="1224" bestFit="1" customWidth="1"/>
    <col min="13052" max="13056" width="9.28515625" style="1224"/>
    <col min="13057" max="13057" width="103.140625" style="1224" customWidth="1"/>
    <col min="13058" max="13058" width="20.5703125" style="1224" customWidth="1"/>
    <col min="13059" max="13059" width="19.42578125" style="1224" customWidth="1"/>
    <col min="13060" max="13060" width="16.7109375" style="1224" customWidth="1"/>
    <col min="13061" max="13061" width="9.28515625" style="1224"/>
    <col min="13062" max="13062" width="8.42578125" style="1224" customWidth="1"/>
    <col min="13063" max="13063" width="16.7109375" style="1224" customWidth="1"/>
    <col min="13064" max="13064" width="21.7109375" style="1224" customWidth="1"/>
    <col min="13065" max="13065" width="21.28515625" style="1224" customWidth="1"/>
    <col min="13066" max="13301" width="9.28515625" style="1224"/>
    <col min="13302" max="13302" width="103.140625" style="1224" customWidth="1"/>
    <col min="13303" max="13303" width="20.5703125" style="1224" customWidth="1"/>
    <col min="13304" max="13304" width="19.42578125" style="1224" customWidth="1"/>
    <col min="13305" max="13305" width="16.7109375" style="1224" customWidth="1"/>
    <col min="13306" max="13306" width="12.85546875" style="1224" customWidth="1"/>
    <col min="13307" max="13307" width="11" style="1224" bestFit="1" customWidth="1"/>
    <col min="13308" max="13312" width="9.28515625" style="1224"/>
    <col min="13313" max="13313" width="103.140625" style="1224" customWidth="1"/>
    <col min="13314" max="13314" width="20.5703125" style="1224" customWidth="1"/>
    <col min="13315" max="13315" width="19.42578125" style="1224" customWidth="1"/>
    <col min="13316" max="13316" width="16.7109375" style="1224" customWidth="1"/>
    <col min="13317" max="13317" width="9.28515625" style="1224"/>
    <col min="13318" max="13318" width="8.42578125" style="1224" customWidth="1"/>
    <col min="13319" max="13319" width="16.7109375" style="1224" customWidth="1"/>
    <col min="13320" max="13320" width="21.7109375" style="1224" customWidth="1"/>
    <col min="13321" max="13321" width="21.28515625" style="1224" customWidth="1"/>
    <col min="13322" max="13557" width="9.28515625" style="1224"/>
    <col min="13558" max="13558" width="103.140625" style="1224" customWidth="1"/>
    <col min="13559" max="13559" width="20.5703125" style="1224" customWidth="1"/>
    <col min="13560" max="13560" width="19.42578125" style="1224" customWidth="1"/>
    <col min="13561" max="13561" width="16.7109375" style="1224" customWidth="1"/>
    <col min="13562" max="13562" width="12.85546875" style="1224" customWidth="1"/>
    <col min="13563" max="13563" width="11" style="1224" bestFit="1" customWidth="1"/>
    <col min="13564" max="13568" width="9.28515625" style="1224"/>
    <col min="13569" max="13569" width="103.140625" style="1224" customWidth="1"/>
    <col min="13570" max="13570" width="20.5703125" style="1224" customWidth="1"/>
    <col min="13571" max="13571" width="19.42578125" style="1224" customWidth="1"/>
    <col min="13572" max="13572" width="16.7109375" style="1224" customWidth="1"/>
    <col min="13573" max="13573" width="9.28515625" style="1224"/>
    <col min="13574" max="13574" width="8.42578125" style="1224" customWidth="1"/>
    <col min="13575" max="13575" width="16.7109375" style="1224" customWidth="1"/>
    <col min="13576" max="13576" width="21.7109375" style="1224" customWidth="1"/>
    <col min="13577" max="13577" width="21.28515625" style="1224" customWidth="1"/>
    <col min="13578" max="13813" width="9.28515625" style="1224"/>
    <col min="13814" max="13814" width="103.140625" style="1224" customWidth="1"/>
    <col min="13815" max="13815" width="20.5703125" style="1224" customWidth="1"/>
    <col min="13816" max="13816" width="19.42578125" style="1224" customWidth="1"/>
    <col min="13817" max="13817" width="16.7109375" style="1224" customWidth="1"/>
    <col min="13818" max="13818" width="12.85546875" style="1224" customWidth="1"/>
    <col min="13819" max="13819" width="11" style="1224" bestFit="1" customWidth="1"/>
    <col min="13820" max="13824" width="9.28515625" style="1224"/>
    <col min="13825" max="13825" width="103.140625" style="1224" customWidth="1"/>
    <col min="13826" max="13826" width="20.5703125" style="1224" customWidth="1"/>
    <col min="13827" max="13827" width="19.42578125" style="1224" customWidth="1"/>
    <col min="13828" max="13828" width="16.7109375" style="1224" customWidth="1"/>
    <col min="13829" max="13829" width="9.28515625" style="1224"/>
    <col min="13830" max="13830" width="8.42578125" style="1224" customWidth="1"/>
    <col min="13831" max="13831" width="16.7109375" style="1224" customWidth="1"/>
    <col min="13832" max="13832" width="21.7109375" style="1224" customWidth="1"/>
    <col min="13833" max="13833" width="21.28515625" style="1224" customWidth="1"/>
    <col min="13834" max="14069" width="9.28515625" style="1224"/>
    <col min="14070" max="14070" width="103.140625" style="1224" customWidth="1"/>
    <col min="14071" max="14071" width="20.5703125" style="1224" customWidth="1"/>
    <col min="14072" max="14072" width="19.42578125" style="1224" customWidth="1"/>
    <col min="14073" max="14073" width="16.7109375" style="1224" customWidth="1"/>
    <col min="14074" max="14074" width="12.85546875" style="1224" customWidth="1"/>
    <col min="14075" max="14075" width="11" style="1224" bestFit="1" customWidth="1"/>
    <col min="14076" max="14080" width="9.28515625" style="1224"/>
    <col min="14081" max="14081" width="103.140625" style="1224" customWidth="1"/>
    <col min="14082" max="14082" width="20.5703125" style="1224" customWidth="1"/>
    <col min="14083" max="14083" width="19.42578125" style="1224" customWidth="1"/>
    <col min="14084" max="14084" width="16.7109375" style="1224" customWidth="1"/>
    <col min="14085" max="14085" width="9.28515625" style="1224"/>
    <col min="14086" max="14086" width="8.42578125" style="1224" customWidth="1"/>
    <col min="14087" max="14087" width="16.7109375" style="1224" customWidth="1"/>
    <col min="14088" max="14088" width="21.7109375" style="1224" customWidth="1"/>
    <col min="14089" max="14089" width="21.28515625" style="1224" customWidth="1"/>
    <col min="14090" max="14325" width="9.28515625" style="1224"/>
    <col min="14326" max="14326" width="103.140625" style="1224" customWidth="1"/>
    <col min="14327" max="14327" width="20.5703125" style="1224" customWidth="1"/>
    <col min="14328" max="14328" width="19.42578125" style="1224" customWidth="1"/>
    <col min="14329" max="14329" width="16.7109375" style="1224" customWidth="1"/>
    <col min="14330" max="14330" width="12.85546875" style="1224" customWidth="1"/>
    <col min="14331" max="14331" width="11" style="1224" bestFit="1" customWidth="1"/>
    <col min="14332" max="14336" width="9.28515625" style="1224"/>
    <col min="14337" max="14337" width="103.140625" style="1224" customWidth="1"/>
    <col min="14338" max="14338" width="20.5703125" style="1224" customWidth="1"/>
    <col min="14339" max="14339" width="19.42578125" style="1224" customWidth="1"/>
    <col min="14340" max="14340" width="16.7109375" style="1224" customWidth="1"/>
    <col min="14341" max="14341" width="9.28515625" style="1224"/>
    <col min="14342" max="14342" width="8.42578125" style="1224" customWidth="1"/>
    <col min="14343" max="14343" width="16.7109375" style="1224" customWidth="1"/>
    <col min="14344" max="14344" width="21.7109375" style="1224" customWidth="1"/>
    <col min="14345" max="14345" width="21.28515625" style="1224" customWidth="1"/>
    <col min="14346" max="14581" width="9.28515625" style="1224"/>
    <col min="14582" max="14582" width="103.140625" style="1224" customWidth="1"/>
    <col min="14583" max="14583" width="20.5703125" style="1224" customWidth="1"/>
    <col min="14584" max="14584" width="19.42578125" style="1224" customWidth="1"/>
    <col min="14585" max="14585" width="16.7109375" style="1224" customWidth="1"/>
    <col min="14586" max="14586" width="12.85546875" style="1224" customWidth="1"/>
    <col min="14587" max="14587" width="11" style="1224" bestFit="1" customWidth="1"/>
    <col min="14588" max="14592" width="9.28515625" style="1224"/>
    <col min="14593" max="14593" width="103.140625" style="1224" customWidth="1"/>
    <col min="14594" max="14594" width="20.5703125" style="1224" customWidth="1"/>
    <col min="14595" max="14595" width="19.42578125" style="1224" customWidth="1"/>
    <col min="14596" max="14596" width="16.7109375" style="1224" customWidth="1"/>
    <col min="14597" max="14597" width="9.28515625" style="1224"/>
    <col min="14598" max="14598" width="8.42578125" style="1224" customWidth="1"/>
    <col min="14599" max="14599" width="16.7109375" style="1224" customWidth="1"/>
    <col min="14600" max="14600" width="21.7109375" style="1224" customWidth="1"/>
    <col min="14601" max="14601" width="21.28515625" style="1224" customWidth="1"/>
    <col min="14602" max="14837" width="9.28515625" style="1224"/>
    <col min="14838" max="14838" width="103.140625" style="1224" customWidth="1"/>
    <col min="14839" max="14839" width="20.5703125" style="1224" customWidth="1"/>
    <col min="14840" max="14840" width="19.42578125" style="1224" customWidth="1"/>
    <col min="14841" max="14841" width="16.7109375" style="1224" customWidth="1"/>
    <col min="14842" max="14842" width="12.85546875" style="1224" customWidth="1"/>
    <col min="14843" max="14843" width="11" style="1224" bestFit="1" customWidth="1"/>
    <col min="14844" max="14848" width="9.28515625" style="1224"/>
    <col min="14849" max="14849" width="103.140625" style="1224" customWidth="1"/>
    <col min="14850" max="14850" width="20.5703125" style="1224" customWidth="1"/>
    <col min="14851" max="14851" width="19.42578125" style="1224" customWidth="1"/>
    <col min="14852" max="14852" width="16.7109375" style="1224" customWidth="1"/>
    <col min="14853" max="14853" width="9.28515625" style="1224"/>
    <col min="14854" max="14854" width="8.42578125" style="1224" customWidth="1"/>
    <col min="14855" max="14855" width="16.7109375" style="1224" customWidth="1"/>
    <col min="14856" max="14856" width="21.7109375" style="1224" customWidth="1"/>
    <col min="14857" max="14857" width="21.28515625" style="1224" customWidth="1"/>
    <col min="14858" max="15093" width="9.28515625" style="1224"/>
    <col min="15094" max="15094" width="103.140625" style="1224" customWidth="1"/>
    <col min="15095" max="15095" width="20.5703125" style="1224" customWidth="1"/>
    <col min="15096" max="15096" width="19.42578125" style="1224" customWidth="1"/>
    <col min="15097" max="15097" width="16.7109375" style="1224" customWidth="1"/>
    <col min="15098" max="15098" width="12.85546875" style="1224" customWidth="1"/>
    <col min="15099" max="15099" width="11" style="1224" bestFit="1" customWidth="1"/>
    <col min="15100" max="15104" width="9.28515625" style="1224"/>
    <col min="15105" max="15105" width="103.140625" style="1224" customWidth="1"/>
    <col min="15106" max="15106" width="20.5703125" style="1224" customWidth="1"/>
    <col min="15107" max="15107" width="19.42578125" style="1224" customWidth="1"/>
    <col min="15108" max="15108" width="16.7109375" style="1224" customWidth="1"/>
    <col min="15109" max="15109" width="9.28515625" style="1224"/>
    <col min="15110" max="15110" width="8.42578125" style="1224" customWidth="1"/>
    <col min="15111" max="15111" width="16.7109375" style="1224" customWidth="1"/>
    <col min="15112" max="15112" width="21.7109375" style="1224" customWidth="1"/>
    <col min="15113" max="15113" width="21.28515625" style="1224" customWidth="1"/>
    <col min="15114" max="15349" width="9.28515625" style="1224"/>
    <col min="15350" max="15350" width="103.140625" style="1224" customWidth="1"/>
    <col min="15351" max="15351" width="20.5703125" style="1224" customWidth="1"/>
    <col min="15352" max="15352" width="19.42578125" style="1224" customWidth="1"/>
    <col min="15353" max="15353" width="16.7109375" style="1224" customWidth="1"/>
    <col min="15354" max="15354" width="12.85546875" style="1224" customWidth="1"/>
    <col min="15355" max="15355" width="11" style="1224" bestFit="1" customWidth="1"/>
    <col min="15356" max="15360" width="9.28515625" style="1224"/>
    <col min="15361" max="15361" width="103.140625" style="1224" customWidth="1"/>
    <col min="15362" max="15362" width="20.5703125" style="1224" customWidth="1"/>
    <col min="15363" max="15363" width="19.42578125" style="1224" customWidth="1"/>
    <col min="15364" max="15364" width="16.7109375" style="1224" customWidth="1"/>
    <col min="15365" max="15365" width="9.28515625" style="1224"/>
    <col min="15366" max="15366" width="8.42578125" style="1224" customWidth="1"/>
    <col min="15367" max="15367" width="16.7109375" style="1224" customWidth="1"/>
    <col min="15368" max="15368" width="21.7109375" style="1224" customWidth="1"/>
    <col min="15369" max="15369" width="21.28515625" style="1224" customWidth="1"/>
    <col min="15370" max="15605" width="9.28515625" style="1224"/>
    <col min="15606" max="15606" width="103.140625" style="1224" customWidth="1"/>
    <col min="15607" max="15607" width="20.5703125" style="1224" customWidth="1"/>
    <col min="15608" max="15608" width="19.42578125" style="1224" customWidth="1"/>
    <col min="15609" max="15609" width="16.7109375" style="1224" customWidth="1"/>
    <col min="15610" max="15610" width="12.85546875" style="1224" customWidth="1"/>
    <col min="15611" max="15611" width="11" style="1224" bestFit="1" customWidth="1"/>
    <col min="15612" max="15616" width="9.28515625" style="1224"/>
    <col min="15617" max="15617" width="103.140625" style="1224" customWidth="1"/>
    <col min="15618" max="15618" width="20.5703125" style="1224" customWidth="1"/>
    <col min="15619" max="15619" width="19.42578125" style="1224" customWidth="1"/>
    <col min="15620" max="15620" width="16.7109375" style="1224" customWidth="1"/>
    <col min="15621" max="15621" width="9.28515625" style="1224"/>
    <col min="15622" max="15622" width="8.42578125" style="1224" customWidth="1"/>
    <col min="15623" max="15623" width="16.7109375" style="1224" customWidth="1"/>
    <col min="15624" max="15624" width="21.7109375" style="1224" customWidth="1"/>
    <col min="15625" max="15625" width="21.28515625" style="1224" customWidth="1"/>
    <col min="15626" max="15861" width="9.28515625" style="1224"/>
    <col min="15862" max="15862" width="103.140625" style="1224" customWidth="1"/>
    <col min="15863" max="15863" width="20.5703125" style="1224" customWidth="1"/>
    <col min="15864" max="15864" width="19.42578125" style="1224" customWidth="1"/>
    <col min="15865" max="15865" width="16.7109375" style="1224" customWidth="1"/>
    <col min="15866" max="15866" width="12.85546875" style="1224" customWidth="1"/>
    <col min="15867" max="15867" width="11" style="1224" bestFit="1" customWidth="1"/>
    <col min="15868" max="15872" width="9.28515625" style="1224"/>
    <col min="15873" max="15873" width="103.140625" style="1224" customWidth="1"/>
    <col min="15874" max="15874" width="20.5703125" style="1224" customWidth="1"/>
    <col min="15875" max="15875" width="19.42578125" style="1224" customWidth="1"/>
    <col min="15876" max="15876" width="16.7109375" style="1224" customWidth="1"/>
    <col min="15877" max="15877" width="9.28515625" style="1224"/>
    <col min="15878" max="15878" width="8.42578125" style="1224" customWidth="1"/>
    <col min="15879" max="15879" width="16.7109375" style="1224" customWidth="1"/>
    <col min="15880" max="15880" width="21.7109375" style="1224" customWidth="1"/>
    <col min="15881" max="15881" width="21.28515625" style="1224" customWidth="1"/>
    <col min="15882" max="16117" width="9.28515625" style="1224"/>
    <col min="16118" max="16118" width="103.140625" style="1224" customWidth="1"/>
    <col min="16119" max="16119" width="20.5703125" style="1224" customWidth="1"/>
    <col min="16120" max="16120" width="19.42578125" style="1224" customWidth="1"/>
    <col min="16121" max="16121" width="16.7109375" style="1224" customWidth="1"/>
    <col min="16122" max="16122" width="12.85546875" style="1224" customWidth="1"/>
    <col min="16123" max="16123" width="11" style="1224" bestFit="1" customWidth="1"/>
    <col min="16124" max="16128" width="9.28515625" style="1224"/>
    <col min="16129" max="16129" width="103.140625" style="1224" customWidth="1"/>
    <col min="16130" max="16130" width="20.5703125" style="1224" customWidth="1"/>
    <col min="16131" max="16131" width="19.42578125" style="1224" customWidth="1"/>
    <col min="16132" max="16132" width="16.7109375" style="1224" customWidth="1"/>
    <col min="16133" max="16133" width="9.28515625" style="1224"/>
    <col min="16134" max="16134" width="8.42578125" style="1224" customWidth="1"/>
    <col min="16135" max="16135" width="16.7109375" style="1224" customWidth="1"/>
    <col min="16136" max="16136" width="21.7109375" style="1224" customWidth="1"/>
    <col min="16137" max="16137" width="21.28515625" style="1224" customWidth="1"/>
    <col min="16138" max="16373" width="9.28515625" style="1224"/>
    <col min="16374" max="16374" width="103.140625" style="1224" customWidth="1"/>
    <col min="16375" max="16375" width="20.5703125" style="1224" customWidth="1"/>
    <col min="16376" max="16376" width="19.42578125" style="1224" customWidth="1"/>
    <col min="16377" max="16377" width="16.7109375" style="1224" customWidth="1"/>
    <col min="16378" max="16378" width="12.85546875" style="1224" customWidth="1"/>
    <col min="16379" max="16379" width="11" style="1224" bestFit="1" customWidth="1"/>
    <col min="16380" max="16384" width="9.28515625" style="1224"/>
  </cols>
  <sheetData>
    <row r="1" spans="1:5" ht="16.5" customHeight="1">
      <c r="A1" s="1222" t="s">
        <v>809</v>
      </c>
      <c r="B1" s="1223"/>
      <c r="C1" s="1688"/>
      <c r="D1" s="1688"/>
    </row>
    <row r="2" spans="1:5" ht="22.5" customHeight="1">
      <c r="A2" s="1689" t="s">
        <v>810</v>
      </c>
      <c r="B2" s="1689"/>
      <c r="C2" s="1689"/>
      <c r="D2" s="1689"/>
    </row>
    <row r="3" spans="1:5" s="1227" customFormat="1" ht="18" customHeight="1">
      <c r="A3" s="1225"/>
      <c r="B3" s="1226"/>
      <c r="C3" s="1690" t="s">
        <v>2</v>
      </c>
      <c r="D3" s="1690"/>
    </row>
    <row r="4" spans="1:5" s="1230" customFormat="1" ht="79.5" customHeight="1">
      <c r="A4" s="1691" t="s">
        <v>811</v>
      </c>
      <c r="B4" s="1693" t="s">
        <v>812</v>
      </c>
      <c r="C4" s="1228" t="s">
        <v>235</v>
      </c>
      <c r="D4" s="1229" t="s">
        <v>236</v>
      </c>
    </row>
    <row r="5" spans="1:5" s="1230" customFormat="1" ht="24" customHeight="1">
      <c r="A5" s="1692"/>
      <c r="B5" s="1694"/>
      <c r="C5" s="1231" t="s">
        <v>807</v>
      </c>
      <c r="D5" s="1232" t="s">
        <v>238</v>
      </c>
    </row>
    <row r="6" spans="1:5" s="1230" customFormat="1" ht="21.6" customHeight="1">
      <c r="A6" s="1233">
        <v>1</v>
      </c>
      <c r="B6" s="1234">
        <v>2</v>
      </c>
      <c r="C6" s="1235">
        <v>3</v>
      </c>
      <c r="D6" s="1232" t="s">
        <v>34</v>
      </c>
    </row>
    <row r="7" spans="1:5" s="1241" customFormat="1" ht="39" customHeight="1">
      <c r="A7" s="1236" t="s">
        <v>813</v>
      </c>
      <c r="B7" s="1237">
        <v>16044965000</v>
      </c>
      <c r="C7" s="1238">
        <v>11303056363.139999</v>
      </c>
      <c r="D7" s="1239">
        <v>0.70446126639353834</v>
      </c>
      <c r="E7" s="1240"/>
    </row>
    <row r="8" spans="1:5" s="1241" customFormat="1" ht="39" customHeight="1">
      <c r="A8" s="1236" t="s">
        <v>814</v>
      </c>
      <c r="B8" s="1237">
        <v>4449023000</v>
      </c>
      <c r="C8" s="1238">
        <v>3441145294.4400001</v>
      </c>
      <c r="D8" s="1239">
        <v>0.77346089117543337</v>
      </c>
      <c r="E8" s="1240"/>
    </row>
    <row r="9" spans="1:5" s="1241" customFormat="1" ht="39" customHeight="1">
      <c r="A9" s="1236" t="s">
        <v>815</v>
      </c>
      <c r="B9" s="1237">
        <v>1406848000</v>
      </c>
      <c r="C9" s="1238">
        <v>1050097022.24</v>
      </c>
      <c r="D9" s="1239">
        <v>0.74641825004549178</v>
      </c>
      <c r="E9" s="1240"/>
    </row>
    <row r="10" spans="1:5" s="1241" customFormat="1" ht="39" customHeight="1">
      <c r="A10" s="1236" t="s">
        <v>816</v>
      </c>
      <c r="B10" s="1237">
        <v>2508352000</v>
      </c>
      <c r="C10" s="1238">
        <v>1929661679.48</v>
      </c>
      <c r="D10" s="1239">
        <v>0.76929461235105756</v>
      </c>
      <c r="E10" s="1240"/>
    </row>
    <row r="11" spans="1:5" s="1241" customFormat="1" ht="39" customHeight="1">
      <c r="A11" s="1236" t="s">
        <v>817</v>
      </c>
      <c r="B11" s="1237">
        <v>1364104000</v>
      </c>
      <c r="C11" s="1238">
        <v>1167528629.5599999</v>
      </c>
      <c r="D11" s="1239">
        <v>0.85589414704450684</v>
      </c>
      <c r="E11" s="1240"/>
    </row>
    <row r="12" spans="1:5" s="1241" customFormat="1" ht="39" customHeight="1">
      <c r="A12" s="1236" t="s">
        <v>818</v>
      </c>
      <c r="B12" s="1242">
        <v>1578862000</v>
      </c>
      <c r="C12" s="1238">
        <v>1353166329.8800001</v>
      </c>
      <c r="D12" s="1239">
        <v>0.85705168018484201</v>
      </c>
      <c r="E12" s="1240"/>
    </row>
    <row r="13" spans="1:5" s="1241" customFormat="1" ht="39" customHeight="1">
      <c r="A13" s="1236" t="s">
        <v>819</v>
      </c>
      <c r="B13" s="1237">
        <v>1146906000</v>
      </c>
      <c r="C13" s="1238">
        <v>929663281.76999998</v>
      </c>
      <c r="D13" s="1239">
        <v>0.81058367622978689</v>
      </c>
      <c r="E13" s="1240"/>
    </row>
    <row r="14" spans="1:5" s="1241" customFormat="1" ht="39" customHeight="1">
      <c r="A14" s="1236" t="s">
        <v>820</v>
      </c>
      <c r="B14" s="1237">
        <v>1418572000</v>
      </c>
      <c r="C14" s="1238">
        <v>1700546510.6900001</v>
      </c>
      <c r="D14" s="1239">
        <v>1.1987734924205469</v>
      </c>
      <c r="E14" s="1240"/>
    </row>
    <row r="15" spans="1:5" s="1241" customFormat="1" ht="39" customHeight="1">
      <c r="A15" s="1236" t="s">
        <v>821</v>
      </c>
      <c r="B15" s="1237">
        <v>580011000</v>
      </c>
      <c r="C15" s="1238">
        <v>532821507.80000001</v>
      </c>
      <c r="D15" s="1239">
        <v>0.91864034957957696</v>
      </c>
      <c r="E15" s="1240"/>
    </row>
    <row r="16" spans="1:5" s="1241" customFormat="1" ht="39" customHeight="1">
      <c r="A16" s="1236" t="s">
        <v>822</v>
      </c>
      <c r="B16" s="1237">
        <v>1348271000</v>
      </c>
      <c r="C16" s="1238">
        <v>1220497937.95</v>
      </c>
      <c r="D16" s="1239">
        <v>0.90523191402173597</v>
      </c>
      <c r="E16" s="1240"/>
    </row>
    <row r="17" spans="1:5" s="1241" customFormat="1" ht="39" customHeight="1">
      <c r="A17" s="1236" t="s">
        <v>823</v>
      </c>
      <c r="B17" s="1242">
        <v>2003509000</v>
      </c>
      <c r="C17" s="1238">
        <v>1669627891.8800001</v>
      </c>
      <c r="D17" s="1239">
        <v>0.83335183015399483</v>
      </c>
      <c r="E17" s="1240"/>
    </row>
    <row r="18" spans="1:5" s="1241" customFormat="1" ht="39" customHeight="1">
      <c r="A18" s="1236" t="s">
        <v>824</v>
      </c>
      <c r="B18" s="1237">
        <v>1852731000</v>
      </c>
      <c r="C18" s="1238">
        <v>1223227319.99</v>
      </c>
      <c r="D18" s="1239">
        <v>0.66022931552934561</v>
      </c>
      <c r="E18" s="1240"/>
    </row>
    <row r="19" spans="1:5" s="1241" customFormat="1" ht="39" customHeight="1">
      <c r="A19" s="1236" t="s">
        <v>825</v>
      </c>
      <c r="B19" s="1242">
        <v>602210000</v>
      </c>
      <c r="C19" s="1238">
        <v>617946665.73000002</v>
      </c>
      <c r="D19" s="1239">
        <v>1.026131525099218</v>
      </c>
      <c r="E19" s="1240"/>
    </row>
    <row r="20" spans="1:5" s="1241" customFormat="1" ht="39" customHeight="1">
      <c r="A20" s="1236" t="s">
        <v>826</v>
      </c>
      <c r="B20" s="1242">
        <v>1515609000</v>
      </c>
      <c r="C20" s="1238">
        <v>1455564326.0999999</v>
      </c>
      <c r="D20" s="1239">
        <v>0.96038247734079163</v>
      </c>
      <c r="E20" s="1240"/>
    </row>
    <row r="21" spans="1:5" s="1241" customFormat="1" ht="39" customHeight="1">
      <c r="A21" s="1236" t="s">
        <v>827</v>
      </c>
      <c r="B21" s="1237">
        <v>674848000</v>
      </c>
      <c r="C21" s="1238">
        <v>916725555.42999995</v>
      </c>
      <c r="D21" s="1239">
        <v>1.3584178295408744</v>
      </c>
      <c r="E21" s="1240"/>
    </row>
    <row r="22" spans="1:5" s="1241" customFormat="1" ht="39" customHeight="1">
      <c r="A22" s="1236" t="s">
        <v>828</v>
      </c>
      <c r="B22" s="1237">
        <v>1101105000</v>
      </c>
      <c r="C22" s="1238">
        <v>1244667337.05</v>
      </c>
      <c r="D22" s="1239">
        <v>1.1303802426199137</v>
      </c>
      <c r="E22" s="1240"/>
    </row>
    <row r="23" spans="1:5" s="1241" customFormat="1" ht="39" customHeight="1">
      <c r="A23" s="1236" t="s">
        <v>829</v>
      </c>
      <c r="B23" s="1237">
        <v>2072617000</v>
      </c>
      <c r="C23" s="1238">
        <v>1881721136.98</v>
      </c>
      <c r="D23" s="1239">
        <v>0.90789621863566694</v>
      </c>
      <c r="E23" s="1240"/>
    </row>
    <row r="24" spans="1:5" s="1241" customFormat="1" ht="39" customHeight="1">
      <c r="A24" s="1236" t="s">
        <v>830</v>
      </c>
      <c r="B24" s="1237">
        <v>641728000</v>
      </c>
      <c r="C24" s="1238">
        <v>829217981.35000002</v>
      </c>
      <c r="D24" s="1239">
        <v>1.2921642523779546</v>
      </c>
      <c r="E24" s="1240"/>
    </row>
    <row r="25" spans="1:5" s="1241" customFormat="1" ht="39" customHeight="1">
      <c r="A25" s="1236" t="s">
        <v>831</v>
      </c>
      <c r="B25" s="1242">
        <v>1060789000</v>
      </c>
      <c r="C25" s="1238">
        <v>1176740781.8900001</v>
      </c>
      <c r="D25" s="1239">
        <v>1.1093071118667333</v>
      </c>
      <c r="E25" s="1240"/>
    </row>
    <row r="26" spans="1:5" s="1241" customFormat="1" ht="39" customHeight="1">
      <c r="A26" s="1236" t="s">
        <v>832</v>
      </c>
      <c r="B26" s="1242">
        <v>1527996000</v>
      </c>
      <c r="C26" s="1238">
        <v>1638712738.6800001</v>
      </c>
      <c r="D26" s="1239">
        <v>1.0724587882952574</v>
      </c>
      <c r="E26" s="1240"/>
    </row>
    <row r="27" spans="1:5" s="1241" customFormat="1" ht="39" customHeight="1" thickBot="1">
      <c r="A27" s="1236" t="s">
        <v>833</v>
      </c>
      <c r="B27" s="1242">
        <v>829571000</v>
      </c>
      <c r="C27" s="1238">
        <v>822281357.02999997</v>
      </c>
      <c r="D27" s="1239">
        <v>0.9912127557858218</v>
      </c>
      <c r="E27" s="1240"/>
    </row>
    <row r="28" spans="1:5" s="1241" customFormat="1" ht="39" customHeight="1" thickTop="1" thickBot="1">
      <c r="A28" s="1243" t="s">
        <v>834</v>
      </c>
      <c r="B28" s="1270">
        <v>19955335000</v>
      </c>
      <c r="C28" s="1245">
        <v>19213128660.199997</v>
      </c>
      <c r="D28" s="1246">
        <v>0.96280662089611613</v>
      </c>
      <c r="E28" s="1240"/>
    </row>
    <row r="29" spans="1:5" s="1241" customFormat="1" ht="39" customHeight="1" thickTop="1">
      <c r="A29" s="1247" t="s">
        <v>835</v>
      </c>
      <c r="B29" s="1248">
        <v>263117000</v>
      </c>
      <c r="C29" s="1249">
        <v>208010246.47999999</v>
      </c>
      <c r="D29" s="1239">
        <v>0.79056178992615445</v>
      </c>
      <c r="E29" s="1240"/>
    </row>
    <row r="30" spans="1:5" s="1241" customFormat="1" ht="39" customHeight="1">
      <c r="A30" s="1250" t="s">
        <v>836</v>
      </c>
      <c r="B30" s="1251">
        <v>248321000</v>
      </c>
      <c r="C30" s="1249">
        <v>226214124.08000001</v>
      </c>
      <c r="D30" s="1239">
        <v>0.91097460174532163</v>
      </c>
      <c r="E30" s="1240"/>
    </row>
    <row r="31" spans="1:5" s="1241" customFormat="1" ht="39" customHeight="1" thickBot="1">
      <c r="A31" s="1252" t="s">
        <v>837</v>
      </c>
      <c r="B31" s="1253">
        <v>3028950000</v>
      </c>
      <c r="C31" s="1254">
        <v>1594333308.28</v>
      </c>
      <c r="D31" s="1255">
        <v>0.52636501371102196</v>
      </c>
      <c r="E31" s="1240"/>
    </row>
    <row r="32" spans="1:5" s="1241" customFormat="1" ht="39" customHeight="1" thickTop="1" thickBot="1">
      <c r="A32" s="1243" t="s">
        <v>838</v>
      </c>
      <c r="B32" s="1244">
        <v>49269015000</v>
      </c>
      <c r="C32" s="1245">
        <v>40133175327.900002</v>
      </c>
      <c r="D32" s="1256">
        <v>0.8145723093489895</v>
      </c>
      <c r="E32" s="1240"/>
    </row>
    <row r="33" spans="1:5" s="1241" customFormat="1" ht="39" customHeight="1" thickTop="1">
      <c r="A33" s="1257" t="s">
        <v>839</v>
      </c>
      <c r="B33" s="1258" t="s">
        <v>47</v>
      </c>
      <c r="C33" s="1249">
        <v>145591113.47</v>
      </c>
      <c r="D33" s="1258" t="s">
        <v>47</v>
      </c>
      <c r="E33" s="1240"/>
    </row>
    <row r="34" spans="1:5" s="1241" customFormat="1" ht="39" customHeight="1">
      <c r="A34" s="1259" t="s">
        <v>840</v>
      </c>
      <c r="B34" s="1239" t="s">
        <v>47</v>
      </c>
      <c r="C34" s="1238">
        <v>768152682.89999998</v>
      </c>
      <c r="D34" s="1239" t="s">
        <v>47</v>
      </c>
      <c r="E34" s="1240"/>
    </row>
    <row r="35" spans="1:5" s="1241" customFormat="1" ht="39" customHeight="1">
      <c r="A35" s="1260" t="s">
        <v>841</v>
      </c>
      <c r="B35" s="1239" t="s">
        <v>47</v>
      </c>
      <c r="C35" s="1238">
        <v>1177.19</v>
      </c>
      <c r="D35" s="1239" t="s">
        <v>47</v>
      </c>
      <c r="E35" s="1240"/>
    </row>
    <row r="36" spans="1:5" s="1241" customFormat="1" ht="39" customHeight="1" thickBot="1">
      <c r="A36" s="1261" t="s">
        <v>842</v>
      </c>
      <c r="B36" s="1262" t="s">
        <v>47</v>
      </c>
      <c r="C36" s="1254">
        <v>84479.2</v>
      </c>
      <c r="D36" s="1262" t="s">
        <v>47</v>
      </c>
      <c r="E36" s="1240"/>
    </row>
    <row r="37" spans="1:5" s="1241" customFormat="1" ht="39" customHeight="1" thickTop="1" thickBot="1">
      <c r="A37" s="1263" t="s">
        <v>843</v>
      </c>
      <c r="B37" s="1264" t="s">
        <v>47</v>
      </c>
      <c r="C37" s="1245">
        <v>913829452.76000011</v>
      </c>
      <c r="D37" s="1264" t="s">
        <v>47</v>
      </c>
      <c r="E37" s="1240"/>
    </row>
    <row r="38" spans="1:5" s="1241" customFormat="1" ht="39" customHeight="1" thickTop="1">
      <c r="A38" s="1247" t="s">
        <v>844</v>
      </c>
      <c r="B38" s="1265">
        <v>6635000</v>
      </c>
      <c r="C38" s="1249">
        <v>12031497.49</v>
      </c>
      <c r="D38" s="1258">
        <v>1.8133379788997739</v>
      </c>
      <c r="E38" s="1240"/>
    </row>
    <row r="39" spans="1:5" s="1241" customFormat="1" ht="39" customHeight="1">
      <c r="A39" s="1250" t="s">
        <v>845</v>
      </c>
      <c r="B39" s="1242">
        <v>11226000</v>
      </c>
      <c r="C39" s="1238">
        <v>655571.12</v>
      </c>
      <c r="D39" s="1239">
        <v>5.839756992695528E-2</v>
      </c>
      <c r="E39" s="1240"/>
    </row>
    <row r="40" spans="1:5" s="1241" customFormat="1" ht="39" customHeight="1" thickBot="1">
      <c r="A40" s="1266" t="s">
        <v>846</v>
      </c>
      <c r="B40" s="1267">
        <v>20429520000</v>
      </c>
      <c r="C40" s="1268">
        <v>17946779493.68</v>
      </c>
      <c r="D40" s="1262">
        <v>0.87847289087947245</v>
      </c>
      <c r="E40" s="1240"/>
    </row>
    <row r="41" spans="1:5" s="1274" customFormat="1" ht="39" customHeight="1" thickTop="1" thickBot="1">
      <c r="A41" s="1269" t="s">
        <v>847</v>
      </c>
      <c r="B41" s="1270">
        <v>69716396000</v>
      </c>
      <c r="C41" s="1271">
        <v>59006471342.950005</v>
      </c>
      <c r="D41" s="1272">
        <v>0.84637868175156394</v>
      </c>
      <c r="E41" s="1273"/>
    </row>
    <row r="42" spans="1:5" ht="15.75" thickTop="1">
      <c r="C42" s="1275"/>
      <c r="E42" s="1276"/>
    </row>
    <row r="43" spans="1:5" ht="15" customHeight="1">
      <c r="A43" s="1277"/>
      <c r="E43" s="1276"/>
    </row>
    <row r="44" spans="1:5" ht="24.75" customHeight="1">
      <c r="A44" s="1276"/>
      <c r="B44" s="1276"/>
    </row>
    <row r="45" spans="1:5">
      <c r="A45" s="1276"/>
      <c r="B45" s="1276"/>
    </row>
    <row r="46" spans="1:5">
      <c r="A46" s="1279"/>
      <c r="B46" s="1276"/>
    </row>
    <row r="47" spans="1:5">
      <c r="A47" s="1276"/>
      <c r="B47" s="1276"/>
    </row>
    <row r="48" spans="1:5">
      <c r="A48" s="1276"/>
      <c r="B48" s="1276"/>
    </row>
    <row r="49" spans="1:2">
      <c r="A49" s="1276"/>
      <c r="B49" s="1276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50" firstPageNumber="68" fitToHeight="2" orientation="landscape" useFirstPageNumber="1" r:id="rId1"/>
  <headerFooter alignWithMargins="0">
    <oddHeader>&amp;C&amp;"Arial CE,Pogrubiony"&amp;14- &amp;P -</oddHeader>
  </headerFooter>
  <rowBreaks count="1" manualBreakCount="1">
    <brk id="27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6"/>
  <sheetViews>
    <sheetView view="pageBreakPreview" topLeftCell="A199" zoomScale="40" zoomScaleNormal="60" zoomScaleSheetLayoutView="40" zoomScalePageLayoutView="40" workbookViewId="0">
      <selection activeCell="G213" sqref="G213"/>
    </sheetView>
  </sheetViews>
  <sheetFormatPr defaultColWidth="9.28515625" defaultRowHeight="37.5" customHeight="1"/>
  <cols>
    <col min="1" max="1" width="11.28515625" style="1497" customWidth="1"/>
    <col min="2" max="2" width="9.5703125" style="1497" customWidth="1"/>
    <col min="3" max="3" width="48.28515625" style="1498" customWidth="1"/>
    <col min="4" max="4" width="81.7109375" style="1499" customWidth="1"/>
    <col min="5" max="5" width="22.7109375" style="1500" customWidth="1"/>
    <col min="6" max="6" width="23.5703125" style="1501" customWidth="1"/>
    <col min="7" max="7" width="21.7109375" style="1504" customWidth="1"/>
    <col min="8" max="8" width="23.28515625" style="1503" customWidth="1"/>
    <col min="9" max="9" width="21.7109375" style="1503" customWidth="1"/>
    <col min="10" max="10" width="23.28515625" style="1504" customWidth="1"/>
    <col min="11" max="11" width="15.7109375" style="1289" customWidth="1"/>
    <col min="12" max="12" width="14.42578125" style="1289" bestFit="1" customWidth="1"/>
    <col min="13" max="13" width="9.28515625" style="1289" customWidth="1"/>
    <col min="14" max="256" width="9.28515625" style="1289"/>
    <col min="257" max="257" width="11.28515625" style="1289" customWidth="1"/>
    <col min="258" max="258" width="9.5703125" style="1289" customWidth="1"/>
    <col min="259" max="259" width="48.28515625" style="1289" customWidth="1"/>
    <col min="260" max="260" width="81.7109375" style="1289" customWidth="1"/>
    <col min="261" max="261" width="22.7109375" style="1289" customWidth="1"/>
    <col min="262" max="262" width="23.5703125" style="1289" customWidth="1"/>
    <col min="263" max="263" width="21.7109375" style="1289" customWidth="1"/>
    <col min="264" max="264" width="23.28515625" style="1289" customWidth="1"/>
    <col min="265" max="265" width="21.7109375" style="1289" customWidth="1"/>
    <col min="266" max="266" width="23.28515625" style="1289" customWidth="1"/>
    <col min="267" max="267" width="15.7109375" style="1289" customWidth="1"/>
    <col min="268" max="268" width="14.42578125" style="1289" bestFit="1" customWidth="1"/>
    <col min="269" max="269" width="9.28515625" style="1289" customWidth="1"/>
    <col min="270" max="512" width="9.28515625" style="1289"/>
    <col min="513" max="513" width="11.28515625" style="1289" customWidth="1"/>
    <col min="514" max="514" width="9.5703125" style="1289" customWidth="1"/>
    <col min="515" max="515" width="48.28515625" style="1289" customWidth="1"/>
    <col min="516" max="516" width="81.7109375" style="1289" customWidth="1"/>
    <col min="517" max="517" width="22.7109375" style="1289" customWidth="1"/>
    <col min="518" max="518" width="23.5703125" style="1289" customWidth="1"/>
    <col min="519" max="519" width="21.7109375" style="1289" customWidth="1"/>
    <col min="520" max="520" width="23.28515625" style="1289" customWidth="1"/>
    <col min="521" max="521" width="21.7109375" style="1289" customWidth="1"/>
    <col min="522" max="522" width="23.28515625" style="1289" customWidth="1"/>
    <col min="523" max="523" width="15.7109375" style="1289" customWidth="1"/>
    <col min="524" max="524" width="14.42578125" style="1289" bestFit="1" customWidth="1"/>
    <col min="525" max="525" width="9.28515625" style="1289" customWidth="1"/>
    <col min="526" max="768" width="9.28515625" style="1289"/>
    <col min="769" max="769" width="11.28515625" style="1289" customWidth="1"/>
    <col min="770" max="770" width="9.5703125" style="1289" customWidth="1"/>
    <col min="771" max="771" width="48.28515625" style="1289" customWidth="1"/>
    <col min="772" max="772" width="81.7109375" style="1289" customWidth="1"/>
    <col min="773" max="773" width="22.7109375" style="1289" customWidth="1"/>
    <col min="774" max="774" width="23.5703125" style="1289" customWidth="1"/>
    <col min="775" max="775" width="21.7109375" style="1289" customWidth="1"/>
    <col min="776" max="776" width="23.28515625" style="1289" customWidth="1"/>
    <col min="777" max="777" width="21.7109375" style="1289" customWidth="1"/>
    <col min="778" max="778" width="23.28515625" style="1289" customWidth="1"/>
    <col min="779" max="779" width="15.7109375" style="1289" customWidth="1"/>
    <col min="780" max="780" width="14.42578125" style="1289" bestFit="1" customWidth="1"/>
    <col min="781" max="781" width="9.28515625" style="1289" customWidth="1"/>
    <col min="782" max="1024" width="9.28515625" style="1289"/>
    <col min="1025" max="1025" width="11.28515625" style="1289" customWidth="1"/>
    <col min="1026" max="1026" width="9.5703125" style="1289" customWidth="1"/>
    <col min="1027" max="1027" width="48.28515625" style="1289" customWidth="1"/>
    <col min="1028" max="1028" width="81.7109375" style="1289" customWidth="1"/>
    <col min="1029" max="1029" width="22.7109375" style="1289" customWidth="1"/>
    <col min="1030" max="1030" width="23.5703125" style="1289" customWidth="1"/>
    <col min="1031" max="1031" width="21.7109375" style="1289" customWidth="1"/>
    <col min="1032" max="1032" width="23.28515625" style="1289" customWidth="1"/>
    <col min="1033" max="1033" width="21.7109375" style="1289" customWidth="1"/>
    <col min="1034" max="1034" width="23.28515625" style="1289" customWidth="1"/>
    <col min="1035" max="1035" width="15.7109375" style="1289" customWidth="1"/>
    <col min="1036" max="1036" width="14.42578125" style="1289" bestFit="1" customWidth="1"/>
    <col min="1037" max="1037" width="9.28515625" style="1289" customWidth="1"/>
    <col min="1038" max="1280" width="9.28515625" style="1289"/>
    <col min="1281" max="1281" width="11.28515625" style="1289" customWidth="1"/>
    <col min="1282" max="1282" width="9.5703125" style="1289" customWidth="1"/>
    <col min="1283" max="1283" width="48.28515625" style="1289" customWidth="1"/>
    <col min="1284" max="1284" width="81.7109375" style="1289" customWidth="1"/>
    <col min="1285" max="1285" width="22.7109375" style="1289" customWidth="1"/>
    <col min="1286" max="1286" width="23.5703125" style="1289" customWidth="1"/>
    <col min="1287" max="1287" width="21.7109375" style="1289" customWidth="1"/>
    <col min="1288" max="1288" width="23.28515625" style="1289" customWidth="1"/>
    <col min="1289" max="1289" width="21.7109375" style="1289" customWidth="1"/>
    <col min="1290" max="1290" width="23.28515625" style="1289" customWidth="1"/>
    <col min="1291" max="1291" width="15.7109375" style="1289" customWidth="1"/>
    <col min="1292" max="1292" width="14.42578125" style="1289" bestFit="1" customWidth="1"/>
    <col min="1293" max="1293" width="9.28515625" style="1289" customWidth="1"/>
    <col min="1294" max="1536" width="9.28515625" style="1289"/>
    <col min="1537" max="1537" width="11.28515625" style="1289" customWidth="1"/>
    <col min="1538" max="1538" width="9.5703125" style="1289" customWidth="1"/>
    <col min="1539" max="1539" width="48.28515625" style="1289" customWidth="1"/>
    <col min="1540" max="1540" width="81.7109375" style="1289" customWidth="1"/>
    <col min="1541" max="1541" width="22.7109375" style="1289" customWidth="1"/>
    <col min="1542" max="1542" width="23.5703125" style="1289" customWidth="1"/>
    <col min="1543" max="1543" width="21.7109375" style="1289" customWidth="1"/>
    <col min="1544" max="1544" width="23.28515625" style="1289" customWidth="1"/>
    <col min="1545" max="1545" width="21.7109375" style="1289" customWidth="1"/>
    <col min="1546" max="1546" width="23.28515625" style="1289" customWidth="1"/>
    <col min="1547" max="1547" width="15.7109375" style="1289" customWidth="1"/>
    <col min="1548" max="1548" width="14.42578125" style="1289" bestFit="1" customWidth="1"/>
    <col min="1549" max="1549" width="9.28515625" style="1289" customWidth="1"/>
    <col min="1550" max="1792" width="9.28515625" style="1289"/>
    <col min="1793" max="1793" width="11.28515625" style="1289" customWidth="1"/>
    <col min="1794" max="1794" width="9.5703125" style="1289" customWidth="1"/>
    <col min="1795" max="1795" width="48.28515625" style="1289" customWidth="1"/>
    <col min="1796" max="1796" width="81.7109375" style="1289" customWidth="1"/>
    <col min="1797" max="1797" width="22.7109375" style="1289" customWidth="1"/>
    <col min="1798" max="1798" width="23.5703125" style="1289" customWidth="1"/>
    <col min="1799" max="1799" width="21.7109375" style="1289" customWidth="1"/>
    <col min="1800" max="1800" width="23.28515625" style="1289" customWidth="1"/>
    <col min="1801" max="1801" width="21.7109375" style="1289" customWidth="1"/>
    <col min="1802" max="1802" width="23.28515625" style="1289" customWidth="1"/>
    <col min="1803" max="1803" width="15.7109375" style="1289" customWidth="1"/>
    <col min="1804" max="1804" width="14.42578125" style="1289" bestFit="1" customWidth="1"/>
    <col min="1805" max="1805" width="9.28515625" style="1289" customWidth="1"/>
    <col min="1806" max="2048" width="9.28515625" style="1289"/>
    <col min="2049" max="2049" width="11.28515625" style="1289" customWidth="1"/>
    <col min="2050" max="2050" width="9.5703125" style="1289" customWidth="1"/>
    <col min="2051" max="2051" width="48.28515625" style="1289" customWidth="1"/>
    <col min="2052" max="2052" width="81.7109375" style="1289" customWidth="1"/>
    <col min="2053" max="2053" width="22.7109375" style="1289" customWidth="1"/>
    <col min="2054" max="2054" width="23.5703125" style="1289" customWidth="1"/>
    <col min="2055" max="2055" width="21.7109375" style="1289" customWidth="1"/>
    <col min="2056" max="2056" width="23.28515625" style="1289" customWidth="1"/>
    <col min="2057" max="2057" width="21.7109375" style="1289" customWidth="1"/>
    <col min="2058" max="2058" width="23.28515625" style="1289" customWidth="1"/>
    <col min="2059" max="2059" width="15.7109375" style="1289" customWidth="1"/>
    <col min="2060" max="2060" width="14.42578125" style="1289" bestFit="1" customWidth="1"/>
    <col min="2061" max="2061" width="9.28515625" style="1289" customWidth="1"/>
    <col min="2062" max="2304" width="9.28515625" style="1289"/>
    <col min="2305" max="2305" width="11.28515625" style="1289" customWidth="1"/>
    <col min="2306" max="2306" width="9.5703125" style="1289" customWidth="1"/>
    <col min="2307" max="2307" width="48.28515625" style="1289" customWidth="1"/>
    <col min="2308" max="2308" width="81.7109375" style="1289" customWidth="1"/>
    <col min="2309" max="2309" width="22.7109375" style="1289" customWidth="1"/>
    <col min="2310" max="2310" width="23.5703125" style="1289" customWidth="1"/>
    <col min="2311" max="2311" width="21.7109375" style="1289" customWidth="1"/>
    <col min="2312" max="2312" width="23.28515625" style="1289" customWidth="1"/>
    <col min="2313" max="2313" width="21.7109375" style="1289" customWidth="1"/>
    <col min="2314" max="2314" width="23.28515625" style="1289" customWidth="1"/>
    <col min="2315" max="2315" width="15.7109375" style="1289" customWidth="1"/>
    <col min="2316" max="2316" width="14.42578125" style="1289" bestFit="1" customWidth="1"/>
    <col min="2317" max="2317" width="9.28515625" style="1289" customWidth="1"/>
    <col min="2318" max="2560" width="9.28515625" style="1289"/>
    <col min="2561" max="2561" width="11.28515625" style="1289" customWidth="1"/>
    <col min="2562" max="2562" width="9.5703125" style="1289" customWidth="1"/>
    <col min="2563" max="2563" width="48.28515625" style="1289" customWidth="1"/>
    <col min="2564" max="2564" width="81.7109375" style="1289" customWidth="1"/>
    <col min="2565" max="2565" width="22.7109375" style="1289" customWidth="1"/>
    <col min="2566" max="2566" width="23.5703125" style="1289" customWidth="1"/>
    <col min="2567" max="2567" width="21.7109375" style="1289" customWidth="1"/>
    <col min="2568" max="2568" width="23.28515625" style="1289" customWidth="1"/>
    <col min="2569" max="2569" width="21.7109375" style="1289" customWidth="1"/>
    <col min="2570" max="2570" width="23.28515625" style="1289" customWidth="1"/>
    <col min="2571" max="2571" width="15.7109375" style="1289" customWidth="1"/>
    <col min="2572" max="2572" width="14.42578125" style="1289" bestFit="1" customWidth="1"/>
    <col min="2573" max="2573" width="9.28515625" style="1289" customWidth="1"/>
    <col min="2574" max="2816" width="9.28515625" style="1289"/>
    <col min="2817" max="2817" width="11.28515625" style="1289" customWidth="1"/>
    <col min="2818" max="2818" width="9.5703125" style="1289" customWidth="1"/>
    <col min="2819" max="2819" width="48.28515625" style="1289" customWidth="1"/>
    <col min="2820" max="2820" width="81.7109375" style="1289" customWidth="1"/>
    <col min="2821" max="2821" width="22.7109375" style="1289" customWidth="1"/>
    <col min="2822" max="2822" width="23.5703125" style="1289" customWidth="1"/>
    <col min="2823" max="2823" width="21.7109375" style="1289" customWidth="1"/>
    <col min="2824" max="2824" width="23.28515625" style="1289" customWidth="1"/>
    <col min="2825" max="2825" width="21.7109375" style="1289" customWidth="1"/>
    <col min="2826" max="2826" width="23.28515625" style="1289" customWidth="1"/>
    <col min="2827" max="2827" width="15.7109375" style="1289" customWidth="1"/>
    <col min="2828" max="2828" width="14.42578125" style="1289" bestFit="1" customWidth="1"/>
    <col min="2829" max="2829" width="9.28515625" style="1289" customWidth="1"/>
    <col min="2830" max="3072" width="9.28515625" style="1289"/>
    <col min="3073" max="3073" width="11.28515625" style="1289" customWidth="1"/>
    <col min="3074" max="3074" width="9.5703125" style="1289" customWidth="1"/>
    <col min="3075" max="3075" width="48.28515625" style="1289" customWidth="1"/>
    <col min="3076" max="3076" width="81.7109375" style="1289" customWidth="1"/>
    <col min="3077" max="3077" width="22.7109375" style="1289" customWidth="1"/>
    <col min="3078" max="3078" width="23.5703125" style="1289" customWidth="1"/>
    <col min="3079" max="3079" width="21.7109375" style="1289" customWidth="1"/>
    <col min="3080" max="3080" width="23.28515625" style="1289" customWidth="1"/>
    <col min="3081" max="3081" width="21.7109375" style="1289" customWidth="1"/>
    <col min="3082" max="3082" width="23.28515625" style="1289" customWidth="1"/>
    <col min="3083" max="3083" width="15.7109375" style="1289" customWidth="1"/>
    <col min="3084" max="3084" width="14.42578125" style="1289" bestFit="1" customWidth="1"/>
    <col min="3085" max="3085" width="9.28515625" style="1289" customWidth="1"/>
    <col min="3086" max="3328" width="9.28515625" style="1289"/>
    <col min="3329" max="3329" width="11.28515625" style="1289" customWidth="1"/>
    <col min="3330" max="3330" width="9.5703125" style="1289" customWidth="1"/>
    <col min="3331" max="3331" width="48.28515625" style="1289" customWidth="1"/>
    <col min="3332" max="3332" width="81.7109375" style="1289" customWidth="1"/>
    <col min="3333" max="3333" width="22.7109375" style="1289" customWidth="1"/>
    <col min="3334" max="3334" width="23.5703125" style="1289" customWidth="1"/>
    <col min="3335" max="3335" width="21.7109375" style="1289" customWidth="1"/>
    <col min="3336" max="3336" width="23.28515625" style="1289" customWidth="1"/>
    <col min="3337" max="3337" width="21.7109375" style="1289" customWidth="1"/>
    <col min="3338" max="3338" width="23.28515625" style="1289" customWidth="1"/>
    <col min="3339" max="3339" width="15.7109375" style="1289" customWidth="1"/>
    <col min="3340" max="3340" width="14.42578125" style="1289" bestFit="1" customWidth="1"/>
    <col min="3341" max="3341" width="9.28515625" style="1289" customWidth="1"/>
    <col min="3342" max="3584" width="9.28515625" style="1289"/>
    <col min="3585" max="3585" width="11.28515625" style="1289" customWidth="1"/>
    <col min="3586" max="3586" width="9.5703125" style="1289" customWidth="1"/>
    <col min="3587" max="3587" width="48.28515625" style="1289" customWidth="1"/>
    <col min="3588" max="3588" width="81.7109375" style="1289" customWidth="1"/>
    <col min="3589" max="3589" width="22.7109375" style="1289" customWidth="1"/>
    <col min="3590" max="3590" width="23.5703125" style="1289" customWidth="1"/>
    <col min="3591" max="3591" width="21.7109375" style="1289" customWidth="1"/>
    <col min="3592" max="3592" width="23.28515625" style="1289" customWidth="1"/>
    <col min="3593" max="3593" width="21.7109375" style="1289" customWidth="1"/>
    <col min="3594" max="3594" width="23.28515625" style="1289" customWidth="1"/>
    <col min="3595" max="3595" width="15.7109375" style="1289" customWidth="1"/>
    <col min="3596" max="3596" width="14.42578125" style="1289" bestFit="1" customWidth="1"/>
    <col min="3597" max="3597" width="9.28515625" style="1289" customWidth="1"/>
    <col min="3598" max="3840" width="9.28515625" style="1289"/>
    <col min="3841" max="3841" width="11.28515625" style="1289" customWidth="1"/>
    <col min="3842" max="3842" width="9.5703125" style="1289" customWidth="1"/>
    <col min="3843" max="3843" width="48.28515625" style="1289" customWidth="1"/>
    <col min="3844" max="3844" width="81.7109375" style="1289" customWidth="1"/>
    <col min="3845" max="3845" width="22.7109375" style="1289" customWidth="1"/>
    <col min="3846" max="3846" width="23.5703125" style="1289" customWidth="1"/>
    <col min="3847" max="3847" width="21.7109375" style="1289" customWidth="1"/>
    <col min="3848" max="3848" width="23.28515625" style="1289" customWidth="1"/>
    <col min="3849" max="3849" width="21.7109375" style="1289" customWidth="1"/>
    <col min="3850" max="3850" width="23.28515625" style="1289" customWidth="1"/>
    <col min="3851" max="3851" width="15.7109375" style="1289" customWidth="1"/>
    <col min="3852" max="3852" width="14.42578125" style="1289" bestFit="1" customWidth="1"/>
    <col min="3853" max="3853" width="9.28515625" style="1289" customWidth="1"/>
    <col min="3854" max="4096" width="9.28515625" style="1289"/>
    <col min="4097" max="4097" width="11.28515625" style="1289" customWidth="1"/>
    <col min="4098" max="4098" width="9.5703125" style="1289" customWidth="1"/>
    <col min="4099" max="4099" width="48.28515625" style="1289" customWidth="1"/>
    <col min="4100" max="4100" width="81.7109375" style="1289" customWidth="1"/>
    <col min="4101" max="4101" width="22.7109375" style="1289" customWidth="1"/>
    <col min="4102" max="4102" width="23.5703125" style="1289" customWidth="1"/>
    <col min="4103" max="4103" width="21.7109375" style="1289" customWidth="1"/>
    <col min="4104" max="4104" width="23.28515625" style="1289" customWidth="1"/>
    <col min="4105" max="4105" width="21.7109375" style="1289" customWidth="1"/>
    <col min="4106" max="4106" width="23.28515625" style="1289" customWidth="1"/>
    <col min="4107" max="4107" width="15.7109375" style="1289" customWidth="1"/>
    <col min="4108" max="4108" width="14.42578125" style="1289" bestFit="1" customWidth="1"/>
    <col min="4109" max="4109" width="9.28515625" style="1289" customWidth="1"/>
    <col min="4110" max="4352" width="9.28515625" style="1289"/>
    <col min="4353" max="4353" width="11.28515625" style="1289" customWidth="1"/>
    <col min="4354" max="4354" width="9.5703125" style="1289" customWidth="1"/>
    <col min="4355" max="4355" width="48.28515625" style="1289" customWidth="1"/>
    <col min="4356" max="4356" width="81.7109375" style="1289" customWidth="1"/>
    <col min="4357" max="4357" width="22.7109375" style="1289" customWidth="1"/>
    <col min="4358" max="4358" width="23.5703125" style="1289" customWidth="1"/>
    <col min="4359" max="4359" width="21.7109375" style="1289" customWidth="1"/>
    <col min="4360" max="4360" width="23.28515625" style="1289" customWidth="1"/>
    <col min="4361" max="4361" width="21.7109375" style="1289" customWidth="1"/>
    <col min="4362" max="4362" width="23.28515625" style="1289" customWidth="1"/>
    <col min="4363" max="4363" width="15.7109375" style="1289" customWidth="1"/>
    <col min="4364" max="4364" width="14.42578125" style="1289" bestFit="1" customWidth="1"/>
    <col min="4365" max="4365" width="9.28515625" style="1289" customWidth="1"/>
    <col min="4366" max="4608" width="9.28515625" style="1289"/>
    <col min="4609" max="4609" width="11.28515625" style="1289" customWidth="1"/>
    <col min="4610" max="4610" width="9.5703125" style="1289" customWidth="1"/>
    <col min="4611" max="4611" width="48.28515625" style="1289" customWidth="1"/>
    <col min="4612" max="4612" width="81.7109375" style="1289" customWidth="1"/>
    <col min="4613" max="4613" width="22.7109375" style="1289" customWidth="1"/>
    <col min="4614" max="4614" width="23.5703125" style="1289" customWidth="1"/>
    <col min="4615" max="4615" width="21.7109375" style="1289" customWidth="1"/>
    <col min="4616" max="4616" width="23.28515625" style="1289" customWidth="1"/>
    <col min="4617" max="4617" width="21.7109375" style="1289" customWidth="1"/>
    <col min="4618" max="4618" width="23.28515625" style="1289" customWidth="1"/>
    <col min="4619" max="4619" width="15.7109375" style="1289" customWidth="1"/>
    <col min="4620" max="4620" width="14.42578125" style="1289" bestFit="1" customWidth="1"/>
    <col min="4621" max="4621" width="9.28515625" style="1289" customWidth="1"/>
    <col min="4622" max="4864" width="9.28515625" style="1289"/>
    <col min="4865" max="4865" width="11.28515625" style="1289" customWidth="1"/>
    <col min="4866" max="4866" width="9.5703125" style="1289" customWidth="1"/>
    <col min="4867" max="4867" width="48.28515625" style="1289" customWidth="1"/>
    <col min="4868" max="4868" width="81.7109375" style="1289" customWidth="1"/>
    <col min="4869" max="4869" width="22.7109375" style="1289" customWidth="1"/>
    <col min="4870" max="4870" width="23.5703125" style="1289" customWidth="1"/>
    <col min="4871" max="4871" width="21.7109375" style="1289" customWidth="1"/>
    <col min="4872" max="4872" width="23.28515625" style="1289" customWidth="1"/>
    <col min="4873" max="4873" width="21.7109375" style="1289" customWidth="1"/>
    <col min="4874" max="4874" width="23.28515625" style="1289" customWidth="1"/>
    <col min="4875" max="4875" width="15.7109375" style="1289" customWidth="1"/>
    <col min="4876" max="4876" width="14.42578125" style="1289" bestFit="1" customWidth="1"/>
    <col min="4877" max="4877" width="9.28515625" style="1289" customWidth="1"/>
    <col min="4878" max="5120" width="9.28515625" style="1289"/>
    <col min="5121" max="5121" width="11.28515625" style="1289" customWidth="1"/>
    <col min="5122" max="5122" width="9.5703125" style="1289" customWidth="1"/>
    <col min="5123" max="5123" width="48.28515625" style="1289" customWidth="1"/>
    <col min="5124" max="5124" width="81.7109375" style="1289" customWidth="1"/>
    <col min="5125" max="5125" width="22.7109375" style="1289" customWidth="1"/>
    <col min="5126" max="5126" width="23.5703125" style="1289" customWidth="1"/>
    <col min="5127" max="5127" width="21.7109375" style="1289" customWidth="1"/>
    <col min="5128" max="5128" width="23.28515625" style="1289" customWidth="1"/>
    <col min="5129" max="5129" width="21.7109375" style="1289" customWidth="1"/>
    <col min="5130" max="5130" width="23.28515625" style="1289" customWidth="1"/>
    <col min="5131" max="5131" width="15.7109375" style="1289" customWidth="1"/>
    <col min="5132" max="5132" width="14.42578125" style="1289" bestFit="1" customWidth="1"/>
    <col min="5133" max="5133" width="9.28515625" style="1289" customWidth="1"/>
    <col min="5134" max="5376" width="9.28515625" style="1289"/>
    <col min="5377" max="5377" width="11.28515625" style="1289" customWidth="1"/>
    <col min="5378" max="5378" width="9.5703125" style="1289" customWidth="1"/>
    <col min="5379" max="5379" width="48.28515625" style="1289" customWidth="1"/>
    <col min="5380" max="5380" width="81.7109375" style="1289" customWidth="1"/>
    <col min="5381" max="5381" width="22.7109375" style="1289" customWidth="1"/>
    <col min="5382" max="5382" width="23.5703125" style="1289" customWidth="1"/>
    <col min="5383" max="5383" width="21.7109375" style="1289" customWidth="1"/>
    <col min="5384" max="5384" width="23.28515625" style="1289" customWidth="1"/>
    <col min="5385" max="5385" width="21.7109375" style="1289" customWidth="1"/>
    <col min="5386" max="5386" width="23.28515625" style="1289" customWidth="1"/>
    <col min="5387" max="5387" width="15.7109375" style="1289" customWidth="1"/>
    <col min="5388" max="5388" width="14.42578125" style="1289" bestFit="1" customWidth="1"/>
    <col min="5389" max="5389" width="9.28515625" style="1289" customWidth="1"/>
    <col min="5390" max="5632" width="9.28515625" style="1289"/>
    <col min="5633" max="5633" width="11.28515625" style="1289" customWidth="1"/>
    <col min="5634" max="5634" width="9.5703125" style="1289" customWidth="1"/>
    <col min="5635" max="5635" width="48.28515625" style="1289" customWidth="1"/>
    <col min="5636" max="5636" width="81.7109375" style="1289" customWidth="1"/>
    <col min="5637" max="5637" width="22.7109375" style="1289" customWidth="1"/>
    <col min="5638" max="5638" width="23.5703125" style="1289" customWidth="1"/>
    <col min="5639" max="5639" width="21.7109375" style="1289" customWidth="1"/>
    <col min="5640" max="5640" width="23.28515625" style="1289" customWidth="1"/>
    <col min="5641" max="5641" width="21.7109375" style="1289" customWidth="1"/>
    <col min="5642" max="5642" width="23.28515625" style="1289" customWidth="1"/>
    <col min="5643" max="5643" width="15.7109375" style="1289" customWidth="1"/>
    <col min="5644" max="5644" width="14.42578125" style="1289" bestFit="1" customWidth="1"/>
    <col min="5645" max="5645" width="9.28515625" style="1289" customWidth="1"/>
    <col min="5646" max="5888" width="9.28515625" style="1289"/>
    <col min="5889" max="5889" width="11.28515625" style="1289" customWidth="1"/>
    <col min="5890" max="5890" width="9.5703125" style="1289" customWidth="1"/>
    <col min="5891" max="5891" width="48.28515625" style="1289" customWidth="1"/>
    <col min="5892" max="5892" width="81.7109375" style="1289" customWidth="1"/>
    <col min="5893" max="5893" width="22.7109375" style="1289" customWidth="1"/>
    <col min="5894" max="5894" width="23.5703125" style="1289" customWidth="1"/>
    <col min="5895" max="5895" width="21.7109375" style="1289" customWidth="1"/>
    <col min="5896" max="5896" width="23.28515625" style="1289" customWidth="1"/>
    <col min="5897" max="5897" width="21.7109375" style="1289" customWidth="1"/>
    <col min="5898" max="5898" width="23.28515625" style="1289" customWidth="1"/>
    <col min="5899" max="5899" width="15.7109375" style="1289" customWidth="1"/>
    <col min="5900" max="5900" width="14.42578125" style="1289" bestFit="1" customWidth="1"/>
    <col min="5901" max="5901" width="9.28515625" style="1289" customWidth="1"/>
    <col min="5902" max="6144" width="9.28515625" style="1289"/>
    <col min="6145" max="6145" width="11.28515625" style="1289" customWidth="1"/>
    <col min="6146" max="6146" width="9.5703125" style="1289" customWidth="1"/>
    <col min="6147" max="6147" width="48.28515625" style="1289" customWidth="1"/>
    <col min="6148" max="6148" width="81.7109375" style="1289" customWidth="1"/>
    <col min="6149" max="6149" width="22.7109375" style="1289" customWidth="1"/>
    <col min="6150" max="6150" width="23.5703125" style="1289" customWidth="1"/>
    <col min="6151" max="6151" width="21.7109375" style="1289" customWidth="1"/>
    <col min="6152" max="6152" width="23.28515625" style="1289" customWidth="1"/>
    <col min="6153" max="6153" width="21.7109375" style="1289" customWidth="1"/>
    <col min="6154" max="6154" width="23.28515625" style="1289" customWidth="1"/>
    <col min="6155" max="6155" width="15.7109375" style="1289" customWidth="1"/>
    <col min="6156" max="6156" width="14.42578125" style="1289" bestFit="1" customWidth="1"/>
    <col min="6157" max="6157" width="9.28515625" style="1289" customWidth="1"/>
    <col min="6158" max="6400" width="9.28515625" style="1289"/>
    <col min="6401" max="6401" width="11.28515625" style="1289" customWidth="1"/>
    <col min="6402" max="6402" width="9.5703125" style="1289" customWidth="1"/>
    <col min="6403" max="6403" width="48.28515625" style="1289" customWidth="1"/>
    <col min="6404" max="6404" width="81.7109375" style="1289" customWidth="1"/>
    <col min="6405" max="6405" width="22.7109375" style="1289" customWidth="1"/>
    <col min="6406" max="6406" width="23.5703125" style="1289" customWidth="1"/>
    <col min="6407" max="6407" width="21.7109375" style="1289" customWidth="1"/>
    <col min="6408" max="6408" width="23.28515625" style="1289" customWidth="1"/>
    <col min="6409" max="6409" width="21.7109375" style="1289" customWidth="1"/>
    <col min="6410" max="6410" width="23.28515625" style="1289" customWidth="1"/>
    <col min="6411" max="6411" width="15.7109375" style="1289" customWidth="1"/>
    <col min="6412" max="6412" width="14.42578125" style="1289" bestFit="1" customWidth="1"/>
    <col min="6413" max="6413" width="9.28515625" style="1289" customWidth="1"/>
    <col min="6414" max="6656" width="9.28515625" style="1289"/>
    <col min="6657" max="6657" width="11.28515625" style="1289" customWidth="1"/>
    <col min="6658" max="6658" width="9.5703125" style="1289" customWidth="1"/>
    <col min="6659" max="6659" width="48.28515625" style="1289" customWidth="1"/>
    <col min="6660" max="6660" width="81.7109375" style="1289" customWidth="1"/>
    <col min="6661" max="6661" width="22.7109375" style="1289" customWidth="1"/>
    <col min="6662" max="6662" width="23.5703125" style="1289" customWidth="1"/>
    <col min="6663" max="6663" width="21.7109375" style="1289" customWidth="1"/>
    <col min="6664" max="6664" width="23.28515625" style="1289" customWidth="1"/>
    <col min="6665" max="6665" width="21.7109375" style="1289" customWidth="1"/>
    <col min="6666" max="6666" width="23.28515625" style="1289" customWidth="1"/>
    <col min="6667" max="6667" width="15.7109375" style="1289" customWidth="1"/>
    <col min="6668" max="6668" width="14.42578125" style="1289" bestFit="1" customWidth="1"/>
    <col min="6669" max="6669" width="9.28515625" style="1289" customWidth="1"/>
    <col min="6670" max="6912" width="9.28515625" style="1289"/>
    <col min="6913" max="6913" width="11.28515625" style="1289" customWidth="1"/>
    <col min="6914" max="6914" width="9.5703125" style="1289" customWidth="1"/>
    <col min="6915" max="6915" width="48.28515625" style="1289" customWidth="1"/>
    <col min="6916" max="6916" width="81.7109375" style="1289" customWidth="1"/>
    <col min="6917" max="6917" width="22.7109375" style="1289" customWidth="1"/>
    <col min="6918" max="6918" width="23.5703125" style="1289" customWidth="1"/>
    <col min="6919" max="6919" width="21.7109375" style="1289" customWidth="1"/>
    <col min="6920" max="6920" width="23.28515625" style="1289" customWidth="1"/>
    <col min="6921" max="6921" width="21.7109375" style="1289" customWidth="1"/>
    <col min="6922" max="6922" width="23.28515625" style="1289" customWidth="1"/>
    <col min="6923" max="6923" width="15.7109375" style="1289" customWidth="1"/>
    <col min="6924" max="6924" width="14.42578125" style="1289" bestFit="1" customWidth="1"/>
    <col min="6925" max="6925" width="9.28515625" style="1289" customWidth="1"/>
    <col min="6926" max="7168" width="9.28515625" style="1289"/>
    <col min="7169" max="7169" width="11.28515625" style="1289" customWidth="1"/>
    <col min="7170" max="7170" width="9.5703125" style="1289" customWidth="1"/>
    <col min="7171" max="7171" width="48.28515625" style="1289" customWidth="1"/>
    <col min="7172" max="7172" width="81.7109375" style="1289" customWidth="1"/>
    <col min="7173" max="7173" width="22.7109375" style="1289" customWidth="1"/>
    <col min="7174" max="7174" width="23.5703125" style="1289" customWidth="1"/>
    <col min="7175" max="7175" width="21.7109375" style="1289" customWidth="1"/>
    <col min="7176" max="7176" width="23.28515625" style="1289" customWidth="1"/>
    <col min="7177" max="7177" width="21.7109375" style="1289" customWidth="1"/>
    <col min="7178" max="7178" width="23.28515625" style="1289" customWidth="1"/>
    <col min="7179" max="7179" width="15.7109375" style="1289" customWidth="1"/>
    <col min="7180" max="7180" width="14.42578125" style="1289" bestFit="1" customWidth="1"/>
    <col min="7181" max="7181" width="9.28515625" style="1289" customWidth="1"/>
    <col min="7182" max="7424" width="9.28515625" style="1289"/>
    <col min="7425" max="7425" width="11.28515625" style="1289" customWidth="1"/>
    <col min="7426" max="7426" width="9.5703125" style="1289" customWidth="1"/>
    <col min="7427" max="7427" width="48.28515625" style="1289" customWidth="1"/>
    <col min="7428" max="7428" width="81.7109375" style="1289" customWidth="1"/>
    <col min="7429" max="7429" width="22.7109375" style="1289" customWidth="1"/>
    <col min="7430" max="7430" width="23.5703125" style="1289" customWidth="1"/>
    <col min="7431" max="7431" width="21.7109375" style="1289" customWidth="1"/>
    <col min="7432" max="7432" width="23.28515625" style="1289" customWidth="1"/>
    <col min="7433" max="7433" width="21.7109375" style="1289" customWidth="1"/>
    <col min="7434" max="7434" width="23.28515625" style="1289" customWidth="1"/>
    <col min="7435" max="7435" width="15.7109375" style="1289" customWidth="1"/>
    <col min="7436" max="7436" width="14.42578125" style="1289" bestFit="1" customWidth="1"/>
    <col min="7437" max="7437" width="9.28515625" style="1289" customWidth="1"/>
    <col min="7438" max="7680" width="9.28515625" style="1289"/>
    <col min="7681" max="7681" width="11.28515625" style="1289" customWidth="1"/>
    <col min="7682" max="7682" width="9.5703125" style="1289" customWidth="1"/>
    <col min="7683" max="7683" width="48.28515625" style="1289" customWidth="1"/>
    <col min="7684" max="7684" width="81.7109375" style="1289" customWidth="1"/>
    <col min="7685" max="7685" width="22.7109375" style="1289" customWidth="1"/>
    <col min="7686" max="7686" width="23.5703125" style="1289" customWidth="1"/>
    <col min="7687" max="7687" width="21.7109375" style="1289" customWidth="1"/>
    <col min="7688" max="7688" width="23.28515625" style="1289" customWidth="1"/>
    <col min="7689" max="7689" width="21.7109375" style="1289" customWidth="1"/>
    <col min="7690" max="7690" width="23.28515625" style="1289" customWidth="1"/>
    <col min="7691" max="7691" width="15.7109375" style="1289" customWidth="1"/>
    <col min="7692" max="7692" width="14.42578125" style="1289" bestFit="1" customWidth="1"/>
    <col min="7693" max="7693" width="9.28515625" style="1289" customWidth="1"/>
    <col min="7694" max="7936" width="9.28515625" style="1289"/>
    <col min="7937" max="7937" width="11.28515625" style="1289" customWidth="1"/>
    <col min="7938" max="7938" width="9.5703125" style="1289" customWidth="1"/>
    <col min="7939" max="7939" width="48.28515625" style="1289" customWidth="1"/>
    <col min="7940" max="7940" width="81.7109375" style="1289" customWidth="1"/>
    <col min="7941" max="7941" width="22.7109375" style="1289" customWidth="1"/>
    <col min="7942" max="7942" width="23.5703125" style="1289" customWidth="1"/>
    <col min="7943" max="7943" width="21.7109375" style="1289" customWidth="1"/>
    <col min="7944" max="7944" width="23.28515625" style="1289" customWidth="1"/>
    <col min="7945" max="7945" width="21.7109375" style="1289" customWidth="1"/>
    <col min="7946" max="7946" width="23.28515625" style="1289" customWidth="1"/>
    <col min="7947" max="7947" width="15.7109375" style="1289" customWidth="1"/>
    <col min="7948" max="7948" width="14.42578125" style="1289" bestFit="1" customWidth="1"/>
    <col min="7949" max="7949" width="9.28515625" style="1289" customWidth="1"/>
    <col min="7950" max="8192" width="9.28515625" style="1289"/>
    <col min="8193" max="8193" width="11.28515625" style="1289" customWidth="1"/>
    <col min="8194" max="8194" width="9.5703125" style="1289" customWidth="1"/>
    <col min="8195" max="8195" width="48.28515625" style="1289" customWidth="1"/>
    <col min="8196" max="8196" width="81.7109375" style="1289" customWidth="1"/>
    <col min="8197" max="8197" width="22.7109375" style="1289" customWidth="1"/>
    <col min="8198" max="8198" width="23.5703125" style="1289" customWidth="1"/>
    <col min="8199" max="8199" width="21.7109375" style="1289" customWidth="1"/>
    <col min="8200" max="8200" width="23.28515625" style="1289" customWidth="1"/>
    <col min="8201" max="8201" width="21.7109375" style="1289" customWidth="1"/>
    <col min="8202" max="8202" width="23.28515625" style="1289" customWidth="1"/>
    <col min="8203" max="8203" width="15.7109375" style="1289" customWidth="1"/>
    <col min="8204" max="8204" width="14.42578125" style="1289" bestFit="1" customWidth="1"/>
    <col min="8205" max="8205" width="9.28515625" style="1289" customWidth="1"/>
    <col min="8206" max="8448" width="9.28515625" style="1289"/>
    <col min="8449" max="8449" width="11.28515625" style="1289" customWidth="1"/>
    <col min="8450" max="8450" width="9.5703125" style="1289" customWidth="1"/>
    <col min="8451" max="8451" width="48.28515625" style="1289" customWidth="1"/>
    <col min="8452" max="8452" width="81.7109375" style="1289" customWidth="1"/>
    <col min="8453" max="8453" width="22.7109375" style="1289" customWidth="1"/>
    <col min="8454" max="8454" width="23.5703125" style="1289" customWidth="1"/>
    <col min="8455" max="8455" width="21.7109375" style="1289" customWidth="1"/>
    <col min="8456" max="8456" width="23.28515625" style="1289" customWidth="1"/>
    <col min="8457" max="8457" width="21.7109375" style="1289" customWidth="1"/>
    <col min="8458" max="8458" width="23.28515625" style="1289" customWidth="1"/>
    <col min="8459" max="8459" width="15.7109375" style="1289" customWidth="1"/>
    <col min="8460" max="8460" width="14.42578125" style="1289" bestFit="1" customWidth="1"/>
    <col min="8461" max="8461" width="9.28515625" style="1289" customWidth="1"/>
    <col min="8462" max="8704" width="9.28515625" style="1289"/>
    <col min="8705" max="8705" width="11.28515625" style="1289" customWidth="1"/>
    <col min="8706" max="8706" width="9.5703125" style="1289" customWidth="1"/>
    <col min="8707" max="8707" width="48.28515625" style="1289" customWidth="1"/>
    <col min="8708" max="8708" width="81.7109375" style="1289" customWidth="1"/>
    <col min="8709" max="8709" width="22.7109375" style="1289" customWidth="1"/>
    <col min="8710" max="8710" width="23.5703125" style="1289" customWidth="1"/>
    <col min="8711" max="8711" width="21.7109375" style="1289" customWidth="1"/>
    <col min="8712" max="8712" width="23.28515625" style="1289" customWidth="1"/>
    <col min="8713" max="8713" width="21.7109375" style="1289" customWidth="1"/>
    <col min="8714" max="8714" width="23.28515625" style="1289" customWidth="1"/>
    <col min="8715" max="8715" width="15.7109375" style="1289" customWidth="1"/>
    <col min="8716" max="8716" width="14.42578125" style="1289" bestFit="1" customWidth="1"/>
    <col min="8717" max="8717" width="9.28515625" style="1289" customWidth="1"/>
    <col min="8718" max="8960" width="9.28515625" style="1289"/>
    <col min="8961" max="8961" width="11.28515625" style="1289" customWidth="1"/>
    <col min="8962" max="8962" width="9.5703125" style="1289" customWidth="1"/>
    <col min="8963" max="8963" width="48.28515625" style="1289" customWidth="1"/>
    <col min="8964" max="8964" width="81.7109375" style="1289" customWidth="1"/>
    <col min="8965" max="8965" width="22.7109375" style="1289" customWidth="1"/>
    <col min="8966" max="8966" width="23.5703125" style="1289" customWidth="1"/>
    <col min="8967" max="8967" width="21.7109375" style="1289" customWidth="1"/>
    <col min="8968" max="8968" width="23.28515625" style="1289" customWidth="1"/>
    <col min="8969" max="8969" width="21.7109375" style="1289" customWidth="1"/>
    <col min="8970" max="8970" width="23.28515625" style="1289" customWidth="1"/>
    <col min="8971" max="8971" width="15.7109375" style="1289" customWidth="1"/>
    <col min="8972" max="8972" width="14.42578125" style="1289" bestFit="1" customWidth="1"/>
    <col min="8973" max="8973" width="9.28515625" style="1289" customWidth="1"/>
    <col min="8974" max="9216" width="9.28515625" style="1289"/>
    <col min="9217" max="9217" width="11.28515625" style="1289" customWidth="1"/>
    <col min="9218" max="9218" width="9.5703125" style="1289" customWidth="1"/>
    <col min="9219" max="9219" width="48.28515625" style="1289" customWidth="1"/>
    <col min="9220" max="9220" width="81.7109375" style="1289" customWidth="1"/>
    <col min="9221" max="9221" width="22.7109375" style="1289" customWidth="1"/>
    <col min="9222" max="9222" width="23.5703125" style="1289" customWidth="1"/>
    <col min="9223" max="9223" width="21.7109375" style="1289" customWidth="1"/>
    <col min="9224" max="9224" width="23.28515625" style="1289" customWidth="1"/>
    <col min="9225" max="9225" width="21.7109375" style="1289" customWidth="1"/>
    <col min="9226" max="9226" width="23.28515625" style="1289" customWidth="1"/>
    <col min="9227" max="9227" width="15.7109375" style="1289" customWidth="1"/>
    <col min="9228" max="9228" width="14.42578125" style="1289" bestFit="1" customWidth="1"/>
    <col min="9229" max="9229" width="9.28515625" style="1289" customWidth="1"/>
    <col min="9230" max="9472" width="9.28515625" style="1289"/>
    <col min="9473" max="9473" width="11.28515625" style="1289" customWidth="1"/>
    <col min="9474" max="9474" width="9.5703125" style="1289" customWidth="1"/>
    <col min="9475" max="9475" width="48.28515625" style="1289" customWidth="1"/>
    <col min="9476" max="9476" width="81.7109375" style="1289" customWidth="1"/>
    <col min="9477" max="9477" width="22.7109375" style="1289" customWidth="1"/>
    <col min="9478" max="9478" width="23.5703125" style="1289" customWidth="1"/>
    <col min="9479" max="9479" width="21.7109375" style="1289" customWidth="1"/>
    <col min="9480" max="9480" width="23.28515625" style="1289" customWidth="1"/>
    <col min="9481" max="9481" width="21.7109375" style="1289" customWidth="1"/>
    <col min="9482" max="9482" width="23.28515625" style="1289" customWidth="1"/>
    <col min="9483" max="9483" width="15.7109375" style="1289" customWidth="1"/>
    <col min="9484" max="9484" width="14.42578125" style="1289" bestFit="1" customWidth="1"/>
    <col min="9485" max="9485" width="9.28515625" style="1289" customWidth="1"/>
    <col min="9486" max="9728" width="9.28515625" style="1289"/>
    <col min="9729" max="9729" width="11.28515625" style="1289" customWidth="1"/>
    <col min="9730" max="9730" width="9.5703125" style="1289" customWidth="1"/>
    <col min="9731" max="9731" width="48.28515625" style="1289" customWidth="1"/>
    <col min="9732" max="9732" width="81.7109375" style="1289" customWidth="1"/>
    <col min="9733" max="9733" width="22.7109375" style="1289" customWidth="1"/>
    <col min="9734" max="9734" width="23.5703125" style="1289" customWidth="1"/>
    <col min="9735" max="9735" width="21.7109375" style="1289" customWidth="1"/>
    <col min="9736" max="9736" width="23.28515625" style="1289" customWidth="1"/>
    <col min="9737" max="9737" width="21.7109375" style="1289" customWidth="1"/>
    <col min="9738" max="9738" width="23.28515625" style="1289" customWidth="1"/>
    <col min="9739" max="9739" width="15.7109375" style="1289" customWidth="1"/>
    <col min="9740" max="9740" width="14.42578125" style="1289" bestFit="1" customWidth="1"/>
    <col min="9741" max="9741" width="9.28515625" style="1289" customWidth="1"/>
    <col min="9742" max="9984" width="9.28515625" style="1289"/>
    <col min="9985" max="9985" width="11.28515625" style="1289" customWidth="1"/>
    <col min="9986" max="9986" width="9.5703125" style="1289" customWidth="1"/>
    <col min="9987" max="9987" width="48.28515625" style="1289" customWidth="1"/>
    <col min="9988" max="9988" width="81.7109375" style="1289" customWidth="1"/>
    <col min="9989" max="9989" width="22.7109375" style="1289" customWidth="1"/>
    <col min="9990" max="9990" width="23.5703125" style="1289" customWidth="1"/>
    <col min="9991" max="9991" width="21.7109375" style="1289" customWidth="1"/>
    <col min="9992" max="9992" width="23.28515625" style="1289" customWidth="1"/>
    <col min="9993" max="9993" width="21.7109375" style="1289" customWidth="1"/>
    <col min="9994" max="9994" width="23.28515625" style="1289" customWidth="1"/>
    <col min="9995" max="9995" width="15.7109375" style="1289" customWidth="1"/>
    <col min="9996" max="9996" width="14.42578125" style="1289" bestFit="1" customWidth="1"/>
    <col min="9997" max="9997" width="9.28515625" style="1289" customWidth="1"/>
    <col min="9998" max="10240" width="9.28515625" style="1289"/>
    <col min="10241" max="10241" width="11.28515625" style="1289" customWidth="1"/>
    <col min="10242" max="10242" width="9.5703125" style="1289" customWidth="1"/>
    <col min="10243" max="10243" width="48.28515625" style="1289" customWidth="1"/>
    <col min="10244" max="10244" width="81.7109375" style="1289" customWidth="1"/>
    <col min="10245" max="10245" width="22.7109375" style="1289" customWidth="1"/>
    <col min="10246" max="10246" width="23.5703125" style="1289" customWidth="1"/>
    <col min="10247" max="10247" width="21.7109375" style="1289" customWidth="1"/>
    <col min="10248" max="10248" width="23.28515625" style="1289" customWidth="1"/>
    <col min="10249" max="10249" width="21.7109375" style="1289" customWidth="1"/>
    <col min="10250" max="10250" width="23.28515625" style="1289" customWidth="1"/>
    <col min="10251" max="10251" width="15.7109375" style="1289" customWidth="1"/>
    <col min="10252" max="10252" width="14.42578125" style="1289" bestFit="1" customWidth="1"/>
    <col min="10253" max="10253" width="9.28515625" style="1289" customWidth="1"/>
    <col min="10254" max="10496" width="9.28515625" style="1289"/>
    <col min="10497" max="10497" width="11.28515625" style="1289" customWidth="1"/>
    <col min="10498" max="10498" width="9.5703125" style="1289" customWidth="1"/>
    <col min="10499" max="10499" width="48.28515625" style="1289" customWidth="1"/>
    <col min="10500" max="10500" width="81.7109375" style="1289" customWidth="1"/>
    <col min="10501" max="10501" width="22.7109375" style="1289" customWidth="1"/>
    <col min="10502" max="10502" width="23.5703125" style="1289" customWidth="1"/>
    <col min="10503" max="10503" width="21.7109375" style="1289" customWidth="1"/>
    <col min="10504" max="10504" width="23.28515625" style="1289" customWidth="1"/>
    <col min="10505" max="10505" width="21.7109375" style="1289" customWidth="1"/>
    <col min="10506" max="10506" width="23.28515625" style="1289" customWidth="1"/>
    <col min="10507" max="10507" width="15.7109375" style="1289" customWidth="1"/>
    <col min="10508" max="10508" width="14.42578125" style="1289" bestFit="1" customWidth="1"/>
    <col min="10509" max="10509" width="9.28515625" style="1289" customWidth="1"/>
    <col min="10510" max="10752" width="9.28515625" style="1289"/>
    <col min="10753" max="10753" width="11.28515625" style="1289" customWidth="1"/>
    <col min="10754" max="10754" width="9.5703125" style="1289" customWidth="1"/>
    <col min="10755" max="10755" width="48.28515625" style="1289" customWidth="1"/>
    <col min="10756" max="10756" width="81.7109375" style="1289" customWidth="1"/>
    <col min="10757" max="10757" width="22.7109375" style="1289" customWidth="1"/>
    <col min="10758" max="10758" width="23.5703125" style="1289" customWidth="1"/>
    <col min="10759" max="10759" width="21.7109375" style="1289" customWidth="1"/>
    <col min="10760" max="10760" width="23.28515625" style="1289" customWidth="1"/>
    <col min="10761" max="10761" width="21.7109375" style="1289" customWidth="1"/>
    <col min="10762" max="10762" width="23.28515625" style="1289" customWidth="1"/>
    <col min="10763" max="10763" width="15.7109375" style="1289" customWidth="1"/>
    <col min="10764" max="10764" width="14.42578125" style="1289" bestFit="1" customWidth="1"/>
    <col min="10765" max="10765" width="9.28515625" style="1289" customWidth="1"/>
    <col min="10766" max="11008" width="9.28515625" style="1289"/>
    <col min="11009" max="11009" width="11.28515625" style="1289" customWidth="1"/>
    <col min="11010" max="11010" width="9.5703125" style="1289" customWidth="1"/>
    <col min="11011" max="11011" width="48.28515625" style="1289" customWidth="1"/>
    <col min="11012" max="11012" width="81.7109375" style="1289" customWidth="1"/>
    <col min="11013" max="11013" width="22.7109375" style="1289" customWidth="1"/>
    <col min="11014" max="11014" width="23.5703125" style="1289" customWidth="1"/>
    <col min="11015" max="11015" width="21.7109375" style="1289" customWidth="1"/>
    <col min="11016" max="11016" width="23.28515625" style="1289" customWidth="1"/>
    <col min="11017" max="11017" width="21.7109375" style="1289" customWidth="1"/>
    <col min="11018" max="11018" width="23.28515625" style="1289" customWidth="1"/>
    <col min="11019" max="11019" width="15.7109375" style="1289" customWidth="1"/>
    <col min="11020" max="11020" width="14.42578125" style="1289" bestFit="1" customWidth="1"/>
    <col min="11021" max="11021" width="9.28515625" style="1289" customWidth="1"/>
    <col min="11022" max="11264" width="9.28515625" style="1289"/>
    <col min="11265" max="11265" width="11.28515625" style="1289" customWidth="1"/>
    <col min="11266" max="11266" width="9.5703125" style="1289" customWidth="1"/>
    <col min="11267" max="11267" width="48.28515625" style="1289" customWidth="1"/>
    <col min="11268" max="11268" width="81.7109375" style="1289" customWidth="1"/>
    <col min="11269" max="11269" width="22.7109375" style="1289" customWidth="1"/>
    <col min="11270" max="11270" width="23.5703125" style="1289" customWidth="1"/>
    <col min="11271" max="11271" width="21.7109375" style="1289" customWidth="1"/>
    <col min="11272" max="11272" width="23.28515625" style="1289" customWidth="1"/>
    <col min="11273" max="11273" width="21.7109375" style="1289" customWidth="1"/>
    <col min="11274" max="11274" width="23.28515625" style="1289" customWidth="1"/>
    <col min="11275" max="11275" width="15.7109375" style="1289" customWidth="1"/>
    <col min="11276" max="11276" width="14.42578125" style="1289" bestFit="1" customWidth="1"/>
    <col min="11277" max="11277" width="9.28515625" style="1289" customWidth="1"/>
    <col min="11278" max="11520" width="9.28515625" style="1289"/>
    <col min="11521" max="11521" width="11.28515625" style="1289" customWidth="1"/>
    <col min="11522" max="11522" width="9.5703125" style="1289" customWidth="1"/>
    <col min="11523" max="11523" width="48.28515625" style="1289" customWidth="1"/>
    <col min="11524" max="11524" width="81.7109375" style="1289" customWidth="1"/>
    <col min="11525" max="11525" width="22.7109375" style="1289" customWidth="1"/>
    <col min="11526" max="11526" width="23.5703125" style="1289" customWidth="1"/>
    <col min="11527" max="11527" width="21.7109375" style="1289" customWidth="1"/>
    <col min="11528" max="11528" width="23.28515625" style="1289" customWidth="1"/>
    <col min="11529" max="11529" width="21.7109375" style="1289" customWidth="1"/>
    <col min="11530" max="11530" width="23.28515625" style="1289" customWidth="1"/>
    <col min="11531" max="11531" width="15.7109375" style="1289" customWidth="1"/>
    <col min="11532" max="11532" width="14.42578125" style="1289" bestFit="1" customWidth="1"/>
    <col min="11533" max="11533" width="9.28515625" style="1289" customWidth="1"/>
    <col min="11534" max="11776" width="9.28515625" style="1289"/>
    <col min="11777" max="11777" width="11.28515625" style="1289" customWidth="1"/>
    <col min="11778" max="11778" width="9.5703125" style="1289" customWidth="1"/>
    <col min="11779" max="11779" width="48.28515625" style="1289" customWidth="1"/>
    <col min="11780" max="11780" width="81.7109375" style="1289" customWidth="1"/>
    <col min="11781" max="11781" width="22.7109375" style="1289" customWidth="1"/>
    <col min="11782" max="11782" width="23.5703125" style="1289" customWidth="1"/>
    <col min="11783" max="11783" width="21.7109375" style="1289" customWidth="1"/>
    <col min="11784" max="11784" width="23.28515625" style="1289" customWidth="1"/>
    <col min="11785" max="11785" width="21.7109375" style="1289" customWidth="1"/>
    <col min="11786" max="11786" width="23.28515625" style="1289" customWidth="1"/>
    <col min="11787" max="11787" width="15.7109375" style="1289" customWidth="1"/>
    <col min="11788" max="11788" width="14.42578125" style="1289" bestFit="1" customWidth="1"/>
    <col min="11789" max="11789" width="9.28515625" style="1289" customWidth="1"/>
    <col min="11790" max="12032" width="9.28515625" style="1289"/>
    <col min="12033" max="12033" width="11.28515625" style="1289" customWidth="1"/>
    <col min="12034" max="12034" width="9.5703125" style="1289" customWidth="1"/>
    <col min="12035" max="12035" width="48.28515625" style="1289" customWidth="1"/>
    <col min="12036" max="12036" width="81.7109375" style="1289" customWidth="1"/>
    <col min="12037" max="12037" width="22.7109375" style="1289" customWidth="1"/>
    <col min="12038" max="12038" width="23.5703125" style="1289" customWidth="1"/>
    <col min="12039" max="12039" width="21.7109375" style="1289" customWidth="1"/>
    <col min="12040" max="12040" width="23.28515625" style="1289" customWidth="1"/>
    <col min="12041" max="12041" width="21.7109375" style="1289" customWidth="1"/>
    <col min="12042" max="12042" width="23.28515625" style="1289" customWidth="1"/>
    <col min="12043" max="12043" width="15.7109375" style="1289" customWidth="1"/>
    <col min="12044" max="12044" width="14.42578125" style="1289" bestFit="1" customWidth="1"/>
    <col min="12045" max="12045" width="9.28515625" style="1289" customWidth="1"/>
    <col min="12046" max="12288" width="9.28515625" style="1289"/>
    <col min="12289" max="12289" width="11.28515625" style="1289" customWidth="1"/>
    <col min="12290" max="12290" width="9.5703125" style="1289" customWidth="1"/>
    <col min="12291" max="12291" width="48.28515625" style="1289" customWidth="1"/>
    <col min="12292" max="12292" width="81.7109375" style="1289" customWidth="1"/>
    <col min="12293" max="12293" width="22.7109375" style="1289" customWidth="1"/>
    <col min="12294" max="12294" width="23.5703125" style="1289" customWidth="1"/>
    <col min="12295" max="12295" width="21.7109375" style="1289" customWidth="1"/>
    <col min="12296" max="12296" width="23.28515625" style="1289" customWidth="1"/>
    <col min="12297" max="12297" width="21.7109375" style="1289" customWidth="1"/>
    <col min="12298" max="12298" width="23.28515625" style="1289" customWidth="1"/>
    <col min="12299" max="12299" width="15.7109375" style="1289" customWidth="1"/>
    <col min="12300" max="12300" width="14.42578125" style="1289" bestFit="1" customWidth="1"/>
    <col min="12301" max="12301" width="9.28515625" style="1289" customWidth="1"/>
    <col min="12302" max="12544" width="9.28515625" style="1289"/>
    <col min="12545" max="12545" width="11.28515625" style="1289" customWidth="1"/>
    <col min="12546" max="12546" width="9.5703125" style="1289" customWidth="1"/>
    <col min="12547" max="12547" width="48.28515625" style="1289" customWidth="1"/>
    <col min="12548" max="12548" width="81.7109375" style="1289" customWidth="1"/>
    <col min="12549" max="12549" width="22.7109375" style="1289" customWidth="1"/>
    <col min="12550" max="12550" width="23.5703125" style="1289" customWidth="1"/>
    <col min="12551" max="12551" width="21.7109375" style="1289" customWidth="1"/>
    <col min="12552" max="12552" width="23.28515625" style="1289" customWidth="1"/>
    <col min="12553" max="12553" width="21.7109375" style="1289" customWidth="1"/>
    <col min="12554" max="12554" width="23.28515625" style="1289" customWidth="1"/>
    <col min="12555" max="12555" width="15.7109375" style="1289" customWidth="1"/>
    <col min="12556" max="12556" width="14.42578125" style="1289" bestFit="1" customWidth="1"/>
    <col min="12557" max="12557" width="9.28515625" style="1289" customWidth="1"/>
    <col min="12558" max="12800" width="9.28515625" style="1289"/>
    <col min="12801" max="12801" width="11.28515625" style="1289" customWidth="1"/>
    <col min="12802" max="12802" width="9.5703125" style="1289" customWidth="1"/>
    <col min="12803" max="12803" width="48.28515625" style="1289" customWidth="1"/>
    <col min="12804" max="12804" width="81.7109375" style="1289" customWidth="1"/>
    <col min="12805" max="12805" width="22.7109375" style="1289" customWidth="1"/>
    <col min="12806" max="12806" width="23.5703125" style="1289" customWidth="1"/>
    <col min="12807" max="12807" width="21.7109375" style="1289" customWidth="1"/>
    <col min="12808" max="12808" width="23.28515625" style="1289" customWidth="1"/>
    <col min="12809" max="12809" width="21.7109375" style="1289" customWidth="1"/>
    <col min="12810" max="12810" width="23.28515625" style="1289" customWidth="1"/>
    <col min="12811" max="12811" width="15.7109375" style="1289" customWidth="1"/>
    <col min="12812" max="12812" width="14.42578125" style="1289" bestFit="1" customWidth="1"/>
    <col min="12813" max="12813" width="9.28515625" style="1289" customWidth="1"/>
    <col min="12814" max="13056" width="9.28515625" style="1289"/>
    <col min="13057" max="13057" width="11.28515625" style="1289" customWidth="1"/>
    <col min="13058" max="13058" width="9.5703125" style="1289" customWidth="1"/>
    <col min="13059" max="13059" width="48.28515625" style="1289" customWidth="1"/>
    <col min="13060" max="13060" width="81.7109375" style="1289" customWidth="1"/>
    <col min="13061" max="13061" width="22.7109375" style="1289" customWidth="1"/>
    <col min="13062" max="13062" width="23.5703125" style="1289" customWidth="1"/>
    <col min="13063" max="13063" width="21.7109375" style="1289" customWidth="1"/>
    <col min="13064" max="13064" width="23.28515625" style="1289" customWidth="1"/>
    <col min="13065" max="13065" width="21.7109375" style="1289" customWidth="1"/>
    <col min="13066" max="13066" width="23.28515625" style="1289" customWidth="1"/>
    <col min="13067" max="13067" width="15.7109375" style="1289" customWidth="1"/>
    <col min="13068" max="13068" width="14.42578125" style="1289" bestFit="1" customWidth="1"/>
    <col min="13069" max="13069" width="9.28515625" style="1289" customWidth="1"/>
    <col min="13070" max="13312" width="9.28515625" style="1289"/>
    <col min="13313" max="13313" width="11.28515625" style="1289" customWidth="1"/>
    <col min="13314" max="13314" width="9.5703125" style="1289" customWidth="1"/>
    <col min="13315" max="13315" width="48.28515625" style="1289" customWidth="1"/>
    <col min="13316" max="13316" width="81.7109375" style="1289" customWidth="1"/>
    <col min="13317" max="13317" width="22.7109375" style="1289" customWidth="1"/>
    <col min="13318" max="13318" width="23.5703125" style="1289" customWidth="1"/>
    <col min="13319" max="13319" width="21.7109375" style="1289" customWidth="1"/>
    <col min="13320" max="13320" width="23.28515625" style="1289" customWidth="1"/>
    <col min="13321" max="13321" width="21.7109375" style="1289" customWidth="1"/>
    <col min="13322" max="13322" width="23.28515625" style="1289" customWidth="1"/>
    <col min="13323" max="13323" width="15.7109375" style="1289" customWidth="1"/>
    <col min="13324" max="13324" width="14.42578125" style="1289" bestFit="1" customWidth="1"/>
    <col min="13325" max="13325" width="9.28515625" style="1289" customWidth="1"/>
    <col min="13326" max="13568" width="9.28515625" style="1289"/>
    <col min="13569" max="13569" width="11.28515625" style="1289" customWidth="1"/>
    <col min="13570" max="13570" width="9.5703125" style="1289" customWidth="1"/>
    <col min="13571" max="13571" width="48.28515625" style="1289" customWidth="1"/>
    <col min="13572" max="13572" width="81.7109375" style="1289" customWidth="1"/>
    <col min="13573" max="13573" width="22.7109375" style="1289" customWidth="1"/>
    <col min="13574" max="13574" width="23.5703125" style="1289" customWidth="1"/>
    <col min="13575" max="13575" width="21.7109375" style="1289" customWidth="1"/>
    <col min="13576" max="13576" width="23.28515625" style="1289" customWidth="1"/>
    <col min="13577" max="13577" width="21.7109375" style="1289" customWidth="1"/>
    <col min="13578" max="13578" width="23.28515625" style="1289" customWidth="1"/>
    <col min="13579" max="13579" width="15.7109375" style="1289" customWidth="1"/>
    <col min="13580" max="13580" width="14.42578125" style="1289" bestFit="1" customWidth="1"/>
    <col min="13581" max="13581" width="9.28515625" style="1289" customWidth="1"/>
    <col min="13582" max="13824" width="9.28515625" style="1289"/>
    <col min="13825" max="13825" width="11.28515625" style="1289" customWidth="1"/>
    <col min="13826" max="13826" width="9.5703125" style="1289" customWidth="1"/>
    <col min="13827" max="13827" width="48.28515625" style="1289" customWidth="1"/>
    <col min="13828" max="13828" width="81.7109375" style="1289" customWidth="1"/>
    <col min="13829" max="13829" width="22.7109375" style="1289" customWidth="1"/>
    <col min="13830" max="13830" width="23.5703125" style="1289" customWidth="1"/>
    <col min="13831" max="13831" width="21.7109375" style="1289" customWidth="1"/>
    <col min="13832" max="13832" width="23.28515625" style="1289" customWidth="1"/>
    <col min="13833" max="13833" width="21.7109375" style="1289" customWidth="1"/>
    <col min="13834" max="13834" width="23.28515625" style="1289" customWidth="1"/>
    <col min="13835" max="13835" width="15.7109375" style="1289" customWidth="1"/>
    <col min="13836" max="13836" width="14.42578125" style="1289" bestFit="1" customWidth="1"/>
    <col min="13837" max="13837" width="9.28515625" style="1289" customWidth="1"/>
    <col min="13838" max="14080" width="9.28515625" style="1289"/>
    <col min="14081" max="14081" width="11.28515625" style="1289" customWidth="1"/>
    <col min="14082" max="14082" width="9.5703125" style="1289" customWidth="1"/>
    <col min="14083" max="14083" width="48.28515625" style="1289" customWidth="1"/>
    <col min="14084" max="14084" width="81.7109375" style="1289" customWidth="1"/>
    <col min="14085" max="14085" width="22.7109375" style="1289" customWidth="1"/>
    <col min="14086" max="14086" width="23.5703125" style="1289" customWidth="1"/>
    <col min="14087" max="14087" width="21.7109375" style="1289" customWidth="1"/>
    <col min="14088" max="14088" width="23.28515625" style="1289" customWidth="1"/>
    <col min="14089" max="14089" width="21.7109375" style="1289" customWidth="1"/>
    <col min="14090" max="14090" width="23.28515625" style="1289" customWidth="1"/>
    <col min="14091" max="14091" width="15.7109375" style="1289" customWidth="1"/>
    <col min="14092" max="14092" width="14.42578125" style="1289" bestFit="1" customWidth="1"/>
    <col min="14093" max="14093" width="9.28515625" style="1289" customWidth="1"/>
    <col min="14094" max="14336" width="9.28515625" style="1289"/>
    <col min="14337" max="14337" width="11.28515625" style="1289" customWidth="1"/>
    <col min="14338" max="14338" width="9.5703125" style="1289" customWidth="1"/>
    <col min="14339" max="14339" width="48.28515625" style="1289" customWidth="1"/>
    <col min="14340" max="14340" width="81.7109375" style="1289" customWidth="1"/>
    <col min="14341" max="14341" width="22.7109375" style="1289" customWidth="1"/>
    <col min="14342" max="14342" width="23.5703125" style="1289" customWidth="1"/>
    <col min="14343" max="14343" width="21.7109375" style="1289" customWidth="1"/>
    <col min="14344" max="14344" width="23.28515625" style="1289" customWidth="1"/>
    <col min="14345" max="14345" width="21.7109375" style="1289" customWidth="1"/>
    <col min="14346" max="14346" width="23.28515625" style="1289" customWidth="1"/>
    <col min="14347" max="14347" width="15.7109375" style="1289" customWidth="1"/>
    <col min="14348" max="14348" width="14.42578125" style="1289" bestFit="1" customWidth="1"/>
    <col min="14349" max="14349" width="9.28515625" style="1289" customWidth="1"/>
    <col min="14350" max="14592" width="9.28515625" style="1289"/>
    <col min="14593" max="14593" width="11.28515625" style="1289" customWidth="1"/>
    <col min="14594" max="14594" width="9.5703125" style="1289" customWidth="1"/>
    <col min="14595" max="14595" width="48.28515625" style="1289" customWidth="1"/>
    <col min="14596" max="14596" width="81.7109375" style="1289" customWidth="1"/>
    <col min="14597" max="14597" width="22.7109375" style="1289" customWidth="1"/>
    <col min="14598" max="14598" width="23.5703125" style="1289" customWidth="1"/>
    <col min="14599" max="14599" width="21.7109375" style="1289" customWidth="1"/>
    <col min="14600" max="14600" width="23.28515625" style="1289" customWidth="1"/>
    <col min="14601" max="14601" width="21.7109375" style="1289" customWidth="1"/>
    <col min="14602" max="14602" width="23.28515625" style="1289" customWidth="1"/>
    <col min="14603" max="14603" width="15.7109375" style="1289" customWidth="1"/>
    <col min="14604" max="14604" width="14.42578125" style="1289" bestFit="1" customWidth="1"/>
    <col min="14605" max="14605" width="9.28515625" style="1289" customWidth="1"/>
    <col min="14606" max="14848" width="9.28515625" style="1289"/>
    <col min="14849" max="14849" width="11.28515625" style="1289" customWidth="1"/>
    <col min="14850" max="14850" width="9.5703125" style="1289" customWidth="1"/>
    <col min="14851" max="14851" width="48.28515625" style="1289" customWidth="1"/>
    <col min="14852" max="14852" width="81.7109375" style="1289" customWidth="1"/>
    <col min="14853" max="14853" width="22.7109375" style="1289" customWidth="1"/>
    <col min="14854" max="14854" width="23.5703125" style="1289" customWidth="1"/>
    <col min="14855" max="14855" width="21.7109375" style="1289" customWidth="1"/>
    <col min="14856" max="14856" width="23.28515625" style="1289" customWidth="1"/>
    <col min="14857" max="14857" width="21.7109375" style="1289" customWidth="1"/>
    <col min="14858" max="14858" width="23.28515625" style="1289" customWidth="1"/>
    <col min="14859" max="14859" width="15.7109375" style="1289" customWidth="1"/>
    <col min="14860" max="14860" width="14.42578125" style="1289" bestFit="1" customWidth="1"/>
    <col min="14861" max="14861" width="9.28515625" style="1289" customWidth="1"/>
    <col min="14862" max="15104" width="9.28515625" style="1289"/>
    <col min="15105" max="15105" width="11.28515625" style="1289" customWidth="1"/>
    <col min="15106" max="15106" width="9.5703125" style="1289" customWidth="1"/>
    <col min="15107" max="15107" width="48.28515625" style="1289" customWidth="1"/>
    <col min="15108" max="15108" width="81.7109375" style="1289" customWidth="1"/>
    <col min="15109" max="15109" width="22.7109375" style="1289" customWidth="1"/>
    <col min="15110" max="15110" width="23.5703125" style="1289" customWidth="1"/>
    <col min="15111" max="15111" width="21.7109375" style="1289" customWidth="1"/>
    <col min="15112" max="15112" width="23.28515625" style="1289" customWidth="1"/>
    <col min="15113" max="15113" width="21.7109375" style="1289" customWidth="1"/>
    <col min="15114" max="15114" width="23.28515625" style="1289" customWidth="1"/>
    <col min="15115" max="15115" width="15.7109375" style="1289" customWidth="1"/>
    <col min="15116" max="15116" width="14.42578125" style="1289" bestFit="1" customWidth="1"/>
    <col min="15117" max="15117" width="9.28515625" style="1289" customWidth="1"/>
    <col min="15118" max="15360" width="9.28515625" style="1289"/>
    <col min="15361" max="15361" width="11.28515625" style="1289" customWidth="1"/>
    <col min="15362" max="15362" width="9.5703125" style="1289" customWidth="1"/>
    <col min="15363" max="15363" width="48.28515625" style="1289" customWidth="1"/>
    <col min="15364" max="15364" width="81.7109375" style="1289" customWidth="1"/>
    <col min="15365" max="15365" width="22.7109375" style="1289" customWidth="1"/>
    <col min="15366" max="15366" width="23.5703125" style="1289" customWidth="1"/>
    <col min="15367" max="15367" width="21.7109375" style="1289" customWidth="1"/>
    <col min="15368" max="15368" width="23.28515625" style="1289" customWidth="1"/>
    <col min="15369" max="15369" width="21.7109375" style="1289" customWidth="1"/>
    <col min="15370" max="15370" width="23.28515625" style="1289" customWidth="1"/>
    <col min="15371" max="15371" width="15.7109375" style="1289" customWidth="1"/>
    <col min="15372" max="15372" width="14.42578125" style="1289" bestFit="1" customWidth="1"/>
    <col min="15373" max="15373" width="9.28515625" style="1289" customWidth="1"/>
    <col min="15374" max="15616" width="9.28515625" style="1289"/>
    <col min="15617" max="15617" width="11.28515625" style="1289" customWidth="1"/>
    <col min="15618" max="15618" width="9.5703125" style="1289" customWidth="1"/>
    <col min="15619" max="15619" width="48.28515625" style="1289" customWidth="1"/>
    <col min="15620" max="15620" width="81.7109375" style="1289" customWidth="1"/>
    <col min="15621" max="15621" width="22.7109375" style="1289" customWidth="1"/>
    <col min="15622" max="15622" width="23.5703125" style="1289" customWidth="1"/>
    <col min="15623" max="15623" width="21.7109375" style="1289" customWidth="1"/>
    <col min="15624" max="15624" width="23.28515625" style="1289" customWidth="1"/>
    <col min="15625" max="15625" width="21.7109375" style="1289" customWidth="1"/>
    <col min="15626" max="15626" width="23.28515625" style="1289" customWidth="1"/>
    <col min="15627" max="15627" width="15.7109375" style="1289" customWidth="1"/>
    <col min="15628" max="15628" width="14.42578125" style="1289" bestFit="1" customWidth="1"/>
    <col min="15629" max="15629" width="9.28515625" style="1289" customWidth="1"/>
    <col min="15630" max="15872" width="9.28515625" style="1289"/>
    <col min="15873" max="15873" width="11.28515625" style="1289" customWidth="1"/>
    <col min="15874" max="15874" width="9.5703125" style="1289" customWidth="1"/>
    <col min="15875" max="15875" width="48.28515625" style="1289" customWidth="1"/>
    <col min="15876" max="15876" width="81.7109375" style="1289" customWidth="1"/>
    <col min="15877" max="15877" width="22.7109375" style="1289" customWidth="1"/>
    <col min="15878" max="15878" width="23.5703125" style="1289" customWidth="1"/>
    <col min="15879" max="15879" width="21.7109375" style="1289" customWidth="1"/>
    <col min="15880" max="15880" width="23.28515625" style="1289" customWidth="1"/>
    <col min="15881" max="15881" width="21.7109375" style="1289" customWidth="1"/>
    <col min="15882" max="15882" width="23.28515625" style="1289" customWidth="1"/>
    <col min="15883" max="15883" width="15.7109375" style="1289" customWidth="1"/>
    <col min="15884" max="15884" width="14.42578125" style="1289" bestFit="1" customWidth="1"/>
    <col min="15885" max="15885" width="9.28515625" style="1289" customWidth="1"/>
    <col min="15886" max="16128" width="9.28515625" style="1289"/>
    <col min="16129" max="16129" width="11.28515625" style="1289" customWidth="1"/>
    <col min="16130" max="16130" width="9.5703125" style="1289" customWidth="1"/>
    <col min="16131" max="16131" width="48.28515625" style="1289" customWidth="1"/>
    <col min="16132" max="16132" width="81.7109375" style="1289" customWidth="1"/>
    <col min="16133" max="16133" width="22.7109375" style="1289" customWidth="1"/>
    <col min="16134" max="16134" width="23.5703125" style="1289" customWidth="1"/>
    <col min="16135" max="16135" width="21.7109375" style="1289" customWidth="1"/>
    <col min="16136" max="16136" width="23.28515625" style="1289" customWidth="1"/>
    <col min="16137" max="16137" width="21.7109375" style="1289" customWidth="1"/>
    <col min="16138" max="16138" width="23.28515625" style="1289" customWidth="1"/>
    <col min="16139" max="16139" width="15.7109375" style="1289" customWidth="1"/>
    <col min="16140" max="16140" width="14.42578125" style="1289" bestFit="1" customWidth="1"/>
    <col min="16141" max="16141" width="9.28515625" style="1289" customWidth="1"/>
    <col min="16142" max="16384" width="9.28515625" style="1289"/>
  </cols>
  <sheetData>
    <row r="1" spans="1:12" ht="22.5" customHeight="1">
      <c r="A1" s="1280" t="s">
        <v>848</v>
      </c>
      <c r="B1" s="1281"/>
      <c r="C1" s="1282"/>
      <c r="D1" s="1283"/>
      <c r="E1" s="1284"/>
      <c r="F1" s="1284"/>
      <c r="G1" s="1285"/>
      <c r="H1" s="1286"/>
      <c r="I1" s="1286"/>
      <c r="J1" s="1285"/>
      <c r="K1" s="1287"/>
      <c r="L1" s="1288"/>
    </row>
    <row r="2" spans="1:12" ht="22.5" customHeight="1">
      <c r="A2" s="1695" t="s">
        <v>849</v>
      </c>
      <c r="B2" s="1696"/>
      <c r="C2" s="1696"/>
      <c r="D2" s="1696"/>
      <c r="E2" s="1696"/>
      <c r="F2" s="1696"/>
      <c r="G2" s="1697"/>
      <c r="H2" s="1698"/>
      <c r="I2" s="1697"/>
      <c r="J2" s="1698"/>
      <c r="K2" s="1698"/>
      <c r="L2" s="1698"/>
    </row>
    <row r="3" spans="1:12" ht="28.5" customHeight="1" thickBot="1">
      <c r="A3" s="1290"/>
      <c r="B3" s="1291"/>
      <c r="C3" s="1282"/>
      <c r="D3" s="1292"/>
      <c r="E3" s="1284"/>
      <c r="F3" s="1293"/>
      <c r="G3" s="1285"/>
      <c r="H3" s="1286"/>
      <c r="I3" s="1286"/>
      <c r="J3" s="1285"/>
      <c r="K3" s="1699" t="s">
        <v>2</v>
      </c>
      <c r="L3" s="1699"/>
    </row>
    <row r="4" spans="1:12" ht="18" customHeight="1">
      <c r="A4" s="1700" t="s">
        <v>850</v>
      </c>
      <c r="B4" s="1702" t="s">
        <v>851</v>
      </c>
      <c r="C4" s="1702"/>
      <c r="D4" s="1702" t="s">
        <v>852</v>
      </c>
      <c r="E4" s="1702" t="s">
        <v>853</v>
      </c>
      <c r="F4" s="1704"/>
      <c r="G4" s="1705" t="s">
        <v>854</v>
      </c>
      <c r="H4" s="1706"/>
      <c r="I4" s="1707" t="s">
        <v>235</v>
      </c>
      <c r="J4" s="1708"/>
      <c r="K4" s="1709" t="s">
        <v>449</v>
      </c>
      <c r="L4" s="1710"/>
    </row>
    <row r="5" spans="1:12" ht="62.45" customHeight="1">
      <c r="A5" s="1701"/>
      <c r="B5" s="1703"/>
      <c r="C5" s="1703"/>
      <c r="D5" s="1703"/>
      <c r="E5" s="1294" t="s">
        <v>855</v>
      </c>
      <c r="F5" s="1295" t="s">
        <v>856</v>
      </c>
      <c r="G5" s="1296" t="s">
        <v>855</v>
      </c>
      <c r="H5" s="1295" t="s">
        <v>856</v>
      </c>
      <c r="I5" s="1297" t="s">
        <v>855</v>
      </c>
      <c r="J5" s="1295" t="s">
        <v>856</v>
      </c>
      <c r="K5" s="1298" t="s">
        <v>857</v>
      </c>
      <c r="L5" s="1299" t="s">
        <v>858</v>
      </c>
    </row>
    <row r="6" spans="1:12" s="1305" customFormat="1" ht="13.15" customHeight="1" thickBot="1">
      <c r="A6" s="1300">
        <v>1</v>
      </c>
      <c r="B6" s="1301">
        <v>2</v>
      </c>
      <c r="C6" s="1302">
        <v>3</v>
      </c>
      <c r="D6" s="1301">
        <v>4</v>
      </c>
      <c r="E6" s="1301">
        <v>5</v>
      </c>
      <c r="F6" s="1303">
        <v>6</v>
      </c>
      <c r="G6" s="1303">
        <v>7</v>
      </c>
      <c r="H6" s="1303">
        <v>8</v>
      </c>
      <c r="I6" s="1303">
        <v>9</v>
      </c>
      <c r="J6" s="1303">
        <v>10</v>
      </c>
      <c r="K6" s="1301">
        <v>11</v>
      </c>
      <c r="L6" s="1304">
        <v>12</v>
      </c>
    </row>
    <row r="7" spans="1:12" s="1305" customFormat="1" ht="60.75" customHeight="1" thickBot="1">
      <c r="A7" s="1306">
        <v>12</v>
      </c>
      <c r="B7" s="1307">
        <v>751</v>
      </c>
      <c r="C7" s="1308" t="s">
        <v>859</v>
      </c>
      <c r="D7" s="1309" t="s">
        <v>817</v>
      </c>
      <c r="E7" s="1310"/>
      <c r="F7" s="1311"/>
      <c r="G7" s="1312">
        <v>86300</v>
      </c>
      <c r="H7" s="1312">
        <f t="shared" ref="H7:H18" si="0">G7</f>
        <v>86300</v>
      </c>
      <c r="I7" s="1312">
        <v>86248.13</v>
      </c>
      <c r="J7" s="1312">
        <f>I7</f>
        <v>86248.13</v>
      </c>
      <c r="K7" s="1313">
        <v>0</v>
      </c>
      <c r="L7" s="1314">
        <f>I7/G7</f>
        <v>0.99939895712630367</v>
      </c>
    </row>
    <row r="8" spans="1:12" s="1305" customFormat="1" ht="45.75" customHeight="1" thickBot="1">
      <c r="A8" s="1315" t="s">
        <v>860</v>
      </c>
      <c r="B8" s="1316">
        <v>755</v>
      </c>
      <c r="C8" s="1317" t="s">
        <v>402</v>
      </c>
      <c r="D8" s="1318" t="s">
        <v>816</v>
      </c>
      <c r="E8" s="1319"/>
      <c r="F8" s="1320"/>
      <c r="G8" s="1321">
        <v>121486</v>
      </c>
      <c r="H8" s="1321">
        <f t="shared" si="0"/>
        <v>121486</v>
      </c>
      <c r="I8" s="1322">
        <v>0</v>
      </c>
      <c r="J8" s="1322">
        <v>0</v>
      </c>
      <c r="K8" s="1323">
        <v>0</v>
      </c>
      <c r="L8" s="1324">
        <v>0</v>
      </c>
    </row>
    <row r="9" spans="1:12" s="1305" customFormat="1" ht="45.75" customHeight="1" thickBot="1">
      <c r="A9" s="1325" t="s">
        <v>861</v>
      </c>
      <c r="B9" s="1307">
        <v>755</v>
      </c>
      <c r="C9" s="1308" t="s">
        <v>402</v>
      </c>
      <c r="D9" s="1309" t="s">
        <v>816</v>
      </c>
      <c r="E9" s="1310"/>
      <c r="F9" s="1326"/>
      <c r="G9" s="1312">
        <v>121486</v>
      </c>
      <c r="H9" s="1312">
        <f t="shared" si="0"/>
        <v>121486</v>
      </c>
      <c r="I9" s="1327">
        <v>0</v>
      </c>
      <c r="J9" s="1327">
        <v>0</v>
      </c>
      <c r="K9" s="1313">
        <v>0</v>
      </c>
      <c r="L9" s="1328">
        <v>0</v>
      </c>
    </row>
    <row r="10" spans="1:12" s="1305" customFormat="1" ht="45.75" customHeight="1" thickBot="1">
      <c r="A10" s="1329" t="s">
        <v>862</v>
      </c>
      <c r="B10" s="1330">
        <v>755</v>
      </c>
      <c r="C10" s="1331" t="s">
        <v>402</v>
      </c>
      <c r="D10" s="1332" t="s">
        <v>816</v>
      </c>
      <c r="E10" s="1333"/>
      <c r="F10" s="1334"/>
      <c r="G10" s="1335">
        <v>218287</v>
      </c>
      <c r="H10" s="1335">
        <f t="shared" si="0"/>
        <v>218287</v>
      </c>
      <c r="I10" s="1335">
        <v>80330.2</v>
      </c>
      <c r="J10" s="1312">
        <f>I10</f>
        <v>80330.2</v>
      </c>
      <c r="K10" s="1336">
        <v>0</v>
      </c>
      <c r="L10" s="1314">
        <f>I10/G10</f>
        <v>0.36800267537691206</v>
      </c>
    </row>
    <row r="11" spans="1:12" s="1305" customFormat="1" ht="45.75" customHeight="1" thickBot="1">
      <c r="A11" s="1325" t="s">
        <v>863</v>
      </c>
      <c r="B11" s="1307">
        <v>755</v>
      </c>
      <c r="C11" s="1308" t="s">
        <v>402</v>
      </c>
      <c r="D11" s="1309" t="s">
        <v>816</v>
      </c>
      <c r="E11" s="1310"/>
      <c r="F11" s="1326"/>
      <c r="G11" s="1312">
        <v>121486</v>
      </c>
      <c r="H11" s="1312">
        <f t="shared" si="0"/>
        <v>121486</v>
      </c>
      <c r="I11" s="1327">
        <v>0</v>
      </c>
      <c r="J11" s="1327">
        <v>0</v>
      </c>
      <c r="K11" s="1313">
        <v>0</v>
      </c>
      <c r="L11" s="1328">
        <v>0</v>
      </c>
    </row>
    <row r="12" spans="1:12" s="1305" customFormat="1" ht="45.75" customHeight="1" thickBot="1">
      <c r="A12" s="1329" t="s">
        <v>864</v>
      </c>
      <c r="B12" s="1330">
        <v>755</v>
      </c>
      <c r="C12" s="1331" t="s">
        <v>402</v>
      </c>
      <c r="D12" s="1332" t="s">
        <v>816</v>
      </c>
      <c r="E12" s="1333"/>
      <c r="F12" s="1334"/>
      <c r="G12" s="1335">
        <v>121486</v>
      </c>
      <c r="H12" s="1335">
        <f t="shared" si="0"/>
        <v>121486</v>
      </c>
      <c r="I12" s="1337">
        <v>0</v>
      </c>
      <c r="J12" s="1337">
        <v>0</v>
      </c>
      <c r="K12" s="1336">
        <v>0</v>
      </c>
      <c r="L12" s="1338">
        <v>0</v>
      </c>
    </row>
    <row r="13" spans="1:12" s="1305" customFormat="1" ht="45.75" customHeight="1" thickBot="1">
      <c r="A13" s="1325" t="s">
        <v>865</v>
      </c>
      <c r="B13" s="1307">
        <v>755</v>
      </c>
      <c r="C13" s="1308" t="s">
        <v>402</v>
      </c>
      <c r="D13" s="1309" t="s">
        <v>816</v>
      </c>
      <c r="E13" s="1310"/>
      <c r="F13" s="1326"/>
      <c r="G13" s="1312">
        <v>121487</v>
      </c>
      <c r="H13" s="1312">
        <f t="shared" si="0"/>
        <v>121487</v>
      </c>
      <c r="I13" s="1327">
        <v>0</v>
      </c>
      <c r="J13" s="1327">
        <v>0</v>
      </c>
      <c r="K13" s="1313">
        <v>0</v>
      </c>
      <c r="L13" s="1328">
        <v>0</v>
      </c>
    </row>
    <row r="14" spans="1:12" s="1305" customFormat="1" ht="45.75" customHeight="1" thickBot="1">
      <c r="A14" s="1329" t="s">
        <v>866</v>
      </c>
      <c r="B14" s="1330">
        <v>755</v>
      </c>
      <c r="C14" s="1331" t="s">
        <v>402</v>
      </c>
      <c r="D14" s="1332" t="s">
        <v>816</v>
      </c>
      <c r="E14" s="1333"/>
      <c r="F14" s="1334"/>
      <c r="G14" s="1335">
        <v>121486</v>
      </c>
      <c r="H14" s="1335">
        <f t="shared" si="0"/>
        <v>121486</v>
      </c>
      <c r="I14" s="1337">
        <v>0</v>
      </c>
      <c r="J14" s="1337">
        <v>0</v>
      </c>
      <c r="K14" s="1336">
        <v>0</v>
      </c>
      <c r="L14" s="1338">
        <v>0</v>
      </c>
    </row>
    <row r="15" spans="1:12" s="1305" customFormat="1" ht="45.75" customHeight="1" thickBot="1">
      <c r="A15" s="1325" t="s">
        <v>867</v>
      </c>
      <c r="B15" s="1307">
        <v>755</v>
      </c>
      <c r="C15" s="1308" t="s">
        <v>402</v>
      </c>
      <c r="D15" s="1309" t="s">
        <v>816</v>
      </c>
      <c r="E15" s="1310"/>
      <c r="F15" s="1326"/>
      <c r="G15" s="1312">
        <v>121486</v>
      </c>
      <c r="H15" s="1312">
        <f t="shared" si="0"/>
        <v>121486</v>
      </c>
      <c r="I15" s="1327">
        <v>0</v>
      </c>
      <c r="J15" s="1327">
        <v>0</v>
      </c>
      <c r="K15" s="1313">
        <v>0</v>
      </c>
      <c r="L15" s="1328">
        <v>0</v>
      </c>
    </row>
    <row r="16" spans="1:12" s="1305" customFormat="1" ht="45.75" customHeight="1" thickBot="1">
      <c r="A16" s="1329" t="s">
        <v>868</v>
      </c>
      <c r="B16" s="1330">
        <v>755</v>
      </c>
      <c r="C16" s="1331" t="s">
        <v>402</v>
      </c>
      <c r="D16" s="1332" t="s">
        <v>816</v>
      </c>
      <c r="E16" s="1333"/>
      <c r="F16" s="1334"/>
      <c r="G16" s="1335">
        <v>121486</v>
      </c>
      <c r="H16" s="1335">
        <f t="shared" si="0"/>
        <v>121486</v>
      </c>
      <c r="I16" s="1337">
        <v>0</v>
      </c>
      <c r="J16" s="1337">
        <v>0</v>
      </c>
      <c r="K16" s="1336">
        <v>0</v>
      </c>
      <c r="L16" s="1338">
        <v>0</v>
      </c>
    </row>
    <row r="17" spans="1:12" s="1305" customFormat="1" ht="45.75" customHeight="1" thickBot="1">
      <c r="A17" s="1325" t="s">
        <v>869</v>
      </c>
      <c r="B17" s="1307">
        <v>755</v>
      </c>
      <c r="C17" s="1308" t="s">
        <v>402</v>
      </c>
      <c r="D17" s="1309" t="s">
        <v>816</v>
      </c>
      <c r="E17" s="1310"/>
      <c r="F17" s="1326"/>
      <c r="G17" s="1312">
        <v>121486</v>
      </c>
      <c r="H17" s="1312">
        <f t="shared" si="0"/>
        <v>121486</v>
      </c>
      <c r="I17" s="1327">
        <v>0</v>
      </c>
      <c r="J17" s="1327">
        <v>0</v>
      </c>
      <c r="K17" s="1313">
        <v>0</v>
      </c>
      <c r="L17" s="1328">
        <v>0</v>
      </c>
    </row>
    <row r="18" spans="1:12" s="1305" customFormat="1" ht="46.5" customHeight="1" thickBot="1">
      <c r="A18" s="1329" t="s">
        <v>870</v>
      </c>
      <c r="B18" s="1330">
        <v>755</v>
      </c>
      <c r="C18" s="1331" t="s">
        <v>402</v>
      </c>
      <c r="D18" s="1332" t="s">
        <v>816</v>
      </c>
      <c r="E18" s="1333"/>
      <c r="F18" s="1334"/>
      <c r="G18" s="1335">
        <v>121486</v>
      </c>
      <c r="H18" s="1335">
        <f t="shared" si="0"/>
        <v>121486</v>
      </c>
      <c r="I18" s="1337">
        <v>0</v>
      </c>
      <c r="J18" s="1337">
        <v>0</v>
      </c>
      <c r="K18" s="1336">
        <v>0</v>
      </c>
      <c r="L18" s="1338">
        <v>0</v>
      </c>
    </row>
    <row r="19" spans="1:12" ht="45" customHeight="1" thickBot="1">
      <c r="A19" s="1306">
        <v>16</v>
      </c>
      <c r="B19" s="1307">
        <v>750</v>
      </c>
      <c r="C19" s="1339" t="s">
        <v>83</v>
      </c>
      <c r="D19" s="1309" t="s">
        <v>816</v>
      </c>
      <c r="E19" s="1340">
        <v>17228000</v>
      </c>
      <c r="F19" s="1340">
        <f>E19</f>
        <v>17228000</v>
      </c>
      <c r="G19" s="1312">
        <v>20132971</v>
      </c>
      <c r="H19" s="1312">
        <f>G19</f>
        <v>20132971</v>
      </c>
      <c r="I19" s="1341">
        <v>13274016.300000001</v>
      </c>
      <c r="J19" s="1312">
        <f>I19</f>
        <v>13274016.300000001</v>
      </c>
      <c r="K19" s="1342">
        <f t="shared" ref="K19:K34" si="1">I19/E19</f>
        <v>0.77049084629672626</v>
      </c>
      <c r="L19" s="1314">
        <f t="shared" ref="L19:L34" si="2">I19/G19</f>
        <v>0.65931731089266465</v>
      </c>
    </row>
    <row r="20" spans="1:12" ht="45" customHeight="1" thickBot="1">
      <c r="A20" s="1306">
        <v>17</v>
      </c>
      <c r="B20" s="1307">
        <v>750</v>
      </c>
      <c r="C20" s="1339" t="s">
        <v>83</v>
      </c>
      <c r="D20" s="1309" t="s">
        <v>816</v>
      </c>
      <c r="E20" s="1340">
        <v>35903000</v>
      </c>
      <c r="F20" s="1340">
        <f>E20</f>
        <v>35903000</v>
      </c>
      <c r="G20" s="1312">
        <v>35943780</v>
      </c>
      <c r="H20" s="1312">
        <f>G20</f>
        <v>35943780</v>
      </c>
      <c r="I20" s="1406">
        <v>21806454.18</v>
      </c>
      <c r="J20" s="1568">
        <f>I20</f>
        <v>21806454.18</v>
      </c>
      <c r="K20" s="1342">
        <f t="shared" si="1"/>
        <v>0.60737136673815562</v>
      </c>
      <c r="L20" s="1314">
        <f t="shared" si="2"/>
        <v>0.60668227381761186</v>
      </c>
    </row>
    <row r="21" spans="1:12" ht="45" customHeight="1">
      <c r="A21" s="1711">
        <v>18</v>
      </c>
      <c r="B21" s="1351">
        <v>710</v>
      </c>
      <c r="C21" s="1352" t="s">
        <v>871</v>
      </c>
      <c r="D21" s="1353" t="s">
        <v>816</v>
      </c>
      <c r="E21" s="1354">
        <v>609000</v>
      </c>
      <c r="F21" s="1713">
        <f>E21+E22</f>
        <v>3390000</v>
      </c>
      <c r="G21" s="1355">
        <v>609000</v>
      </c>
      <c r="H21" s="1715">
        <f>SUM(G21:G22)</f>
        <v>2405579</v>
      </c>
      <c r="I21" s="1356">
        <v>53422.280000000006</v>
      </c>
      <c r="J21" s="1717">
        <f>SUM(I21:I22)</f>
        <v>877540.94000000006</v>
      </c>
      <c r="K21" s="1357">
        <f t="shared" si="1"/>
        <v>8.7721313628899844E-2</v>
      </c>
      <c r="L21" s="1358">
        <f t="shared" si="2"/>
        <v>8.7721313628899844E-2</v>
      </c>
    </row>
    <row r="22" spans="1:12" ht="45" customHeight="1" thickBot="1">
      <c r="A22" s="1712"/>
      <c r="B22" s="1359">
        <v>750</v>
      </c>
      <c r="C22" s="1360" t="s">
        <v>83</v>
      </c>
      <c r="D22" s="1361" t="s">
        <v>816</v>
      </c>
      <c r="E22" s="1362">
        <v>2781000</v>
      </c>
      <c r="F22" s="1714"/>
      <c r="G22" s="1363">
        <v>1796579</v>
      </c>
      <c r="H22" s="1716"/>
      <c r="I22" s="1364">
        <v>824118.66</v>
      </c>
      <c r="J22" s="1718"/>
      <c r="K22" s="1365">
        <f t="shared" si="1"/>
        <v>0.29633896440129454</v>
      </c>
      <c r="L22" s="1366">
        <f t="shared" si="2"/>
        <v>0.4587155143191588</v>
      </c>
    </row>
    <row r="23" spans="1:12" ht="45" customHeight="1">
      <c r="A23" s="1719">
        <v>19</v>
      </c>
      <c r="B23" s="1722">
        <v>750</v>
      </c>
      <c r="C23" s="1725" t="s">
        <v>83</v>
      </c>
      <c r="D23" s="1367" t="s">
        <v>813</v>
      </c>
      <c r="E23" s="1368">
        <v>9999000</v>
      </c>
      <c r="F23" s="1728">
        <f>SUM(E23:E25)</f>
        <v>33058000</v>
      </c>
      <c r="G23" s="1369">
        <v>18995079</v>
      </c>
      <c r="H23" s="1731">
        <f>SUM(G23:G25)</f>
        <v>61452419</v>
      </c>
      <c r="I23" s="1370">
        <v>10392960.92</v>
      </c>
      <c r="J23" s="1734">
        <f>I23+I24+I25</f>
        <v>41747723.460000001</v>
      </c>
      <c r="K23" s="1371">
        <f t="shared" si="1"/>
        <v>1.0394000320032004</v>
      </c>
      <c r="L23" s="1372">
        <f t="shared" si="2"/>
        <v>0.54713965232784767</v>
      </c>
    </row>
    <row r="24" spans="1:12" ht="45" customHeight="1">
      <c r="A24" s="1720"/>
      <c r="B24" s="1723"/>
      <c r="C24" s="1726"/>
      <c r="D24" s="1373" t="s">
        <v>817</v>
      </c>
      <c r="E24" s="1374">
        <v>20641000</v>
      </c>
      <c r="F24" s="1729"/>
      <c r="G24" s="1375">
        <v>38141618</v>
      </c>
      <c r="H24" s="1732"/>
      <c r="I24" s="1376">
        <v>29376407.330000002</v>
      </c>
      <c r="J24" s="1735"/>
      <c r="K24" s="1377">
        <f t="shared" si="1"/>
        <v>1.4232065951262052</v>
      </c>
      <c r="L24" s="1378">
        <f t="shared" si="2"/>
        <v>0.77019300361091136</v>
      </c>
    </row>
    <row r="25" spans="1:12" ht="45" customHeight="1" thickBot="1">
      <c r="A25" s="1721"/>
      <c r="B25" s="1724"/>
      <c r="C25" s="1727"/>
      <c r="D25" s="1379" t="s">
        <v>816</v>
      </c>
      <c r="E25" s="1380">
        <v>2418000</v>
      </c>
      <c r="F25" s="1730"/>
      <c r="G25" s="1381">
        <v>4315722</v>
      </c>
      <c r="H25" s="1733"/>
      <c r="I25" s="1382">
        <v>1978355.21</v>
      </c>
      <c r="J25" s="1736"/>
      <c r="K25" s="1383">
        <f t="shared" si="1"/>
        <v>0.81817833333333334</v>
      </c>
      <c r="L25" s="1384">
        <f t="shared" si="2"/>
        <v>0.45840654472183334</v>
      </c>
    </row>
    <row r="26" spans="1:12" s="1385" customFormat="1" ht="45" customHeight="1">
      <c r="A26" s="1711">
        <v>20</v>
      </c>
      <c r="B26" s="1745">
        <v>150</v>
      </c>
      <c r="C26" s="1746" t="s">
        <v>370</v>
      </c>
      <c r="D26" s="1353" t="s">
        <v>814</v>
      </c>
      <c r="E26" s="1354">
        <v>237202000</v>
      </c>
      <c r="F26" s="1713">
        <f>SUM(E26:E31)</f>
        <v>274673000</v>
      </c>
      <c r="G26" s="1355">
        <v>416415000</v>
      </c>
      <c r="H26" s="1715">
        <f>SUM(G26:G31)</f>
        <v>478002275</v>
      </c>
      <c r="I26" s="1356">
        <v>354606779.36000001</v>
      </c>
      <c r="J26" s="1717">
        <f>SUM(I26:I31)</f>
        <v>401458576.81</v>
      </c>
      <c r="K26" s="1357">
        <f t="shared" si="1"/>
        <v>1.494956953819951</v>
      </c>
      <c r="L26" s="1358">
        <f t="shared" si="2"/>
        <v>0.85157061911794729</v>
      </c>
    </row>
    <row r="27" spans="1:12" s="1385" customFormat="1" ht="45" customHeight="1">
      <c r="A27" s="1720"/>
      <c r="B27" s="1723"/>
      <c r="C27" s="1726"/>
      <c r="D27" s="1373" t="s">
        <v>817</v>
      </c>
      <c r="E27" s="1374"/>
      <c r="F27" s="1729"/>
      <c r="G27" s="1375">
        <v>3925044</v>
      </c>
      <c r="H27" s="1732"/>
      <c r="I27" s="1386">
        <v>1626906.97</v>
      </c>
      <c r="J27" s="1735"/>
      <c r="K27" s="1387">
        <v>0</v>
      </c>
      <c r="L27" s="1372">
        <f t="shared" si="2"/>
        <v>0.41449394452648175</v>
      </c>
    </row>
    <row r="28" spans="1:12" ht="45" customHeight="1">
      <c r="A28" s="1720"/>
      <c r="B28" s="1388">
        <v>500</v>
      </c>
      <c r="C28" s="1389" t="s">
        <v>375</v>
      </c>
      <c r="D28" s="1373" t="s">
        <v>814</v>
      </c>
      <c r="E28" s="1374">
        <v>6951000</v>
      </c>
      <c r="F28" s="1729"/>
      <c r="G28" s="1375">
        <v>25984473</v>
      </c>
      <c r="H28" s="1732"/>
      <c r="I28" s="1376">
        <v>20065172.07</v>
      </c>
      <c r="J28" s="1735"/>
      <c r="K28" s="1377">
        <f t="shared" si="1"/>
        <v>2.8866597712559345</v>
      </c>
      <c r="L28" s="1378">
        <f t="shared" si="2"/>
        <v>0.77219853833479712</v>
      </c>
    </row>
    <row r="29" spans="1:12" ht="45" customHeight="1">
      <c r="A29" s="1720"/>
      <c r="B29" s="1723">
        <v>750</v>
      </c>
      <c r="C29" s="1726" t="s">
        <v>83</v>
      </c>
      <c r="D29" s="1373" t="s">
        <v>813</v>
      </c>
      <c r="E29" s="1374">
        <v>2173000</v>
      </c>
      <c r="F29" s="1729"/>
      <c r="G29" s="1375">
        <v>2252948</v>
      </c>
      <c r="H29" s="1732"/>
      <c r="I29" s="1376">
        <v>2032413.8</v>
      </c>
      <c r="J29" s="1735"/>
      <c r="K29" s="1377">
        <f t="shared" si="1"/>
        <v>0.93530317533364016</v>
      </c>
      <c r="L29" s="1378">
        <f t="shared" si="2"/>
        <v>0.90211305365237016</v>
      </c>
    </row>
    <row r="30" spans="1:12" ht="45" customHeight="1">
      <c r="A30" s="1720"/>
      <c r="B30" s="1723"/>
      <c r="C30" s="1726"/>
      <c r="D30" s="1373" t="s">
        <v>814</v>
      </c>
      <c r="E30" s="1374">
        <v>5326000</v>
      </c>
      <c r="F30" s="1729"/>
      <c r="G30" s="1375">
        <v>10805134</v>
      </c>
      <c r="H30" s="1732"/>
      <c r="I30" s="1376">
        <v>4970320.53</v>
      </c>
      <c r="J30" s="1735"/>
      <c r="K30" s="1377">
        <f t="shared" si="1"/>
        <v>0.93321827450244088</v>
      </c>
      <c r="L30" s="1378">
        <f t="shared" si="2"/>
        <v>0.45999619532714731</v>
      </c>
    </row>
    <row r="31" spans="1:12" ht="45" customHeight="1" thickBot="1">
      <c r="A31" s="1712"/>
      <c r="B31" s="1747"/>
      <c r="C31" s="1748"/>
      <c r="D31" s="1361" t="s">
        <v>817</v>
      </c>
      <c r="E31" s="1362">
        <v>23021000</v>
      </c>
      <c r="F31" s="1714"/>
      <c r="G31" s="1363">
        <v>18619676</v>
      </c>
      <c r="H31" s="1716"/>
      <c r="I31" s="1364">
        <v>18156984.079999994</v>
      </c>
      <c r="J31" s="1718"/>
      <c r="K31" s="1365">
        <f t="shared" si="1"/>
        <v>0.78871396029711982</v>
      </c>
      <c r="L31" s="1366">
        <f t="shared" si="2"/>
        <v>0.97515037748240063</v>
      </c>
    </row>
    <row r="32" spans="1:12" ht="45" customHeight="1">
      <c r="A32" s="1737">
        <v>21</v>
      </c>
      <c r="B32" s="1722">
        <v>600</v>
      </c>
      <c r="C32" s="1725" t="s">
        <v>379</v>
      </c>
      <c r="D32" s="1367" t="s">
        <v>813</v>
      </c>
      <c r="E32" s="1368">
        <v>220206000</v>
      </c>
      <c r="F32" s="1741">
        <f>SUM(E32:E41)</f>
        <v>262808000</v>
      </c>
      <c r="G32" s="1369">
        <v>454459775</v>
      </c>
      <c r="H32" s="1731">
        <f>SUM(G32:G41)</f>
        <v>486028409</v>
      </c>
      <c r="I32" s="1386">
        <v>364996438.12</v>
      </c>
      <c r="J32" s="1734">
        <f>SUM(I32:I41)</f>
        <v>379738919.5</v>
      </c>
      <c r="K32" s="1371">
        <f t="shared" si="1"/>
        <v>1.6575226747681717</v>
      </c>
      <c r="L32" s="1372">
        <f t="shared" si="2"/>
        <v>0.80314355240791113</v>
      </c>
    </row>
    <row r="33" spans="1:12" ht="45" customHeight="1">
      <c r="A33" s="1738"/>
      <c r="B33" s="1723"/>
      <c r="C33" s="1726"/>
      <c r="D33" s="1373" t="s">
        <v>817</v>
      </c>
      <c r="E33" s="1374">
        <v>615000</v>
      </c>
      <c r="F33" s="1741"/>
      <c r="G33" s="1375">
        <v>1460661</v>
      </c>
      <c r="H33" s="1732"/>
      <c r="I33" s="1376">
        <v>1112210.74</v>
      </c>
      <c r="J33" s="1735"/>
      <c r="K33" s="1377">
        <f t="shared" si="1"/>
        <v>1.8084727479674796</v>
      </c>
      <c r="L33" s="1378">
        <f t="shared" si="2"/>
        <v>0.76144344238670025</v>
      </c>
    </row>
    <row r="34" spans="1:12" ht="45" customHeight="1">
      <c r="A34" s="1738"/>
      <c r="B34" s="1723"/>
      <c r="C34" s="1726"/>
      <c r="D34" s="1373" t="s">
        <v>835</v>
      </c>
      <c r="E34" s="1374">
        <v>7320000</v>
      </c>
      <c r="F34" s="1741"/>
      <c r="G34" s="1375">
        <v>7320000</v>
      </c>
      <c r="H34" s="1732"/>
      <c r="I34" s="1376">
        <v>83025</v>
      </c>
      <c r="J34" s="1735"/>
      <c r="K34" s="1377">
        <f t="shared" si="1"/>
        <v>1.1342213114754099E-2</v>
      </c>
      <c r="L34" s="1378">
        <f t="shared" si="2"/>
        <v>1.1342213114754099E-2</v>
      </c>
    </row>
    <row r="35" spans="1:12" ht="45" customHeight="1">
      <c r="A35" s="1738"/>
      <c r="B35" s="1723"/>
      <c r="C35" s="1726"/>
      <c r="D35" s="1373" t="s">
        <v>816</v>
      </c>
      <c r="E35" s="1374">
        <v>1054000</v>
      </c>
      <c r="F35" s="1741"/>
      <c r="G35" s="1375">
        <v>2631435</v>
      </c>
      <c r="H35" s="1732"/>
      <c r="I35" s="1376">
        <v>1915804.3800000001</v>
      </c>
      <c r="J35" s="1735"/>
      <c r="K35" s="1377">
        <f>I35/E35</f>
        <v>1.8176512144212524</v>
      </c>
      <c r="L35" s="1378">
        <f>I35/G35</f>
        <v>0.72804548848822037</v>
      </c>
    </row>
    <row r="36" spans="1:12" ht="45" customHeight="1">
      <c r="A36" s="1738"/>
      <c r="B36" s="1723"/>
      <c r="C36" s="1726"/>
      <c r="D36" s="1373" t="s">
        <v>833</v>
      </c>
      <c r="E36" s="1374">
        <v>31763000</v>
      </c>
      <c r="F36" s="1741"/>
      <c r="G36" s="1375">
        <v>18296389</v>
      </c>
      <c r="H36" s="1732"/>
      <c r="I36" s="1390">
        <v>10936462.33</v>
      </c>
      <c r="J36" s="1735"/>
      <c r="K36" s="1377">
        <f>I36/E36</f>
        <v>0.34431452728016876</v>
      </c>
      <c r="L36" s="1378">
        <f>I36/G36</f>
        <v>0.59773883961474583</v>
      </c>
    </row>
    <row r="37" spans="1:12" ht="45" customHeight="1">
      <c r="A37" s="1738"/>
      <c r="B37" s="1724">
        <v>750</v>
      </c>
      <c r="C37" s="1727" t="s">
        <v>83</v>
      </c>
      <c r="D37" s="1373" t="s">
        <v>813</v>
      </c>
      <c r="E37" s="1374">
        <v>1635000</v>
      </c>
      <c r="F37" s="1741"/>
      <c r="G37" s="1375">
        <v>175275</v>
      </c>
      <c r="H37" s="1732"/>
      <c r="I37" s="1390">
        <v>168901.51</v>
      </c>
      <c r="J37" s="1735"/>
      <c r="K37" s="1377">
        <f>I37/E37</f>
        <v>0.1033036758409786</v>
      </c>
      <c r="L37" s="1378">
        <f>I37/G37</f>
        <v>0.96363719868777642</v>
      </c>
    </row>
    <row r="38" spans="1:12" ht="45" customHeight="1">
      <c r="A38" s="1738"/>
      <c r="B38" s="1743"/>
      <c r="C38" s="1744"/>
      <c r="D38" s="1373" t="s">
        <v>817</v>
      </c>
      <c r="E38" s="1374">
        <v>103000</v>
      </c>
      <c r="F38" s="1741"/>
      <c r="G38" s="1375">
        <v>1347686</v>
      </c>
      <c r="H38" s="1732"/>
      <c r="I38" s="1390">
        <v>446522.98</v>
      </c>
      <c r="J38" s="1735"/>
      <c r="K38" s="1377">
        <f>I38/E38</f>
        <v>4.3351745631067962</v>
      </c>
      <c r="L38" s="1378">
        <f>I38/G38</f>
        <v>0.33132567972064708</v>
      </c>
    </row>
    <row r="39" spans="1:12" ht="45" customHeight="1">
      <c r="A39" s="1738"/>
      <c r="B39" s="1743"/>
      <c r="C39" s="1744"/>
      <c r="D39" s="1373" t="s">
        <v>835</v>
      </c>
      <c r="E39" s="1374">
        <v>112000</v>
      </c>
      <c r="F39" s="1741"/>
      <c r="G39" s="1375">
        <v>112000</v>
      </c>
      <c r="H39" s="1732"/>
      <c r="I39" s="1391">
        <v>0</v>
      </c>
      <c r="J39" s="1735"/>
      <c r="K39" s="1387">
        <v>0</v>
      </c>
      <c r="L39" s="1392">
        <v>0</v>
      </c>
    </row>
    <row r="40" spans="1:12" s="1394" customFormat="1" ht="45" customHeight="1">
      <c r="A40" s="1739"/>
      <c r="B40" s="1722"/>
      <c r="C40" s="1725"/>
      <c r="D40" s="1373" t="s">
        <v>816</v>
      </c>
      <c r="E40" s="1380"/>
      <c r="F40" s="1741"/>
      <c r="G40" s="1381">
        <v>191130</v>
      </c>
      <c r="H40" s="1733"/>
      <c r="I40" s="1390">
        <v>45511.14</v>
      </c>
      <c r="J40" s="1736"/>
      <c r="K40" s="1393">
        <v>0</v>
      </c>
      <c r="L40" s="1378">
        <f>I40/G40</f>
        <v>0.23811615131062627</v>
      </c>
    </row>
    <row r="41" spans="1:12" ht="45" customHeight="1" thickBot="1">
      <c r="A41" s="1740"/>
      <c r="B41" s="1359">
        <v>801</v>
      </c>
      <c r="C41" s="1395" t="s">
        <v>115</v>
      </c>
      <c r="D41" s="1318" t="s">
        <v>816</v>
      </c>
      <c r="E41" s="1362"/>
      <c r="F41" s="1742"/>
      <c r="G41" s="1363">
        <v>34058</v>
      </c>
      <c r="H41" s="1716"/>
      <c r="I41" s="1390">
        <v>34043.300000000003</v>
      </c>
      <c r="J41" s="1718"/>
      <c r="K41" s="1387">
        <v>0</v>
      </c>
      <c r="L41" s="1378">
        <f>I41/G41</f>
        <v>0.9995683833460568</v>
      </c>
    </row>
    <row r="42" spans="1:12" ht="45" customHeight="1">
      <c r="A42" s="1711">
        <v>24</v>
      </c>
      <c r="B42" s="1745">
        <v>730</v>
      </c>
      <c r="C42" s="1746" t="s">
        <v>742</v>
      </c>
      <c r="D42" s="1353" t="s">
        <v>844</v>
      </c>
      <c r="E42" s="1354">
        <v>543000</v>
      </c>
      <c r="F42" s="1713">
        <f>SUM(E42:E52)</f>
        <v>423467000</v>
      </c>
      <c r="G42" s="1355">
        <v>453000</v>
      </c>
      <c r="H42" s="1715">
        <f>SUM(G42:G52)</f>
        <v>779621801</v>
      </c>
      <c r="I42" s="1396">
        <v>0</v>
      </c>
      <c r="J42" s="1717">
        <f>SUM(I42:I52)</f>
        <v>574888348.8900001</v>
      </c>
      <c r="K42" s="1397">
        <v>0</v>
      </c>
      <c r="L42" s="1398">
        <v>0</v>
      </c>
    </row>
    <row r="43" spans="1:12" ht="45" customHeight="1">
      <c r="A43" s="1720"/>
      <c r="B43" s="1723"/>
      <c r="C43" s="1726"/>
      <c r="D43" s="1373" t="s">
        <v>813</v>
      </c>
      <c r="E43" s="1374">
        <v>20200000</v>
      </c>
      <c r="F43" s="1729"/>
      <c r="G43" s="1375">
        <v>28614311</v>
      </c>
      <c r="H43" s="1732"/>
      <c r="I43" s="1390">
        <v>20271236.109999999</v>
      </c>
      <c r="J43" s="1735"/>
      <c r="K43" s="1377">
        <f>I43/E43</f>
        <v>1.0035265400990099</v>
      </c>
      <c r="L43" s="1378">
        <f>I43/G43</f>
        <v>0.70842999190160472</v>
      </c>
    </row>
    <row r="44" spans="1:12" ht="45" customHeight="1">
      <c r="A44" s="1720"/>
      <c r="B44" s="1724">
        <v>750</v>
      </c>
      <c r="C44" s="1389" t="s">
        <v>83</v>
      </c>
      <c r="D44" s="1373" t="s">
        <v>844</v>
      </c>
      <c r="E44" s="1374"/>
      <c r="F44" s="1729"/>
      <c r="G44" s="1375">
        <v>29490</v>
      </c>
      <c r="H44" s="1732"/>
      <c r="I44" s="1391">
        <v>0</v>
      </c>
      <c r="J44" s="1735"/>
      <c r="K44" s="1387">
        <v>0</v>
      </c>
      <c r="L44" s="1392">
        <v>0</v>
      </c>
    </row>
    <row r="45" spans="1:12" ht="45" customHeight="1">
      <c r="A45" s="1720"/>
      <c r="B45" s="1722"/>
      <c r="C45" s="1389" t="s">
        <v>83</v>
      </c>
      <c r="D45" s="1373" t="s">
        <v>845</v>
      </c>
      <c r="E45" s="1374"/>
      <c r="F45" s="1729"/>
      <c r="G45" s="1375">
        <v>30510</v>
      </c>
      <c r="H45" s="1732"/>
      <c r="I45" s="1391">
        <v>0</v>
      </c>
      <c r="J45" s="1735"/>
      <c r="K45" s="1387">
        <v>0</v>
      </c>
      <c r="L45" s="1392">
        <v>0</v>
      </c>
    </row>
    <row r="46" spans="1:12" ht="45" customHeight="1">
      <c r="A46" s="1720"/>
      <c r="B46" s="1723">
        <v>801</v>
      </c>
      <c r="C46" s="1726" t="s">
        <v>115</v>
      </c>
      <c r="D46" s="1373" t="s">
        <v>844</v>
      </c>
      <c r="E46" s="1374">
        <v>136000</v>
      </c>
      <c r="F46" s="1729"/>
      <c r="G46" s="1375">
        <v>135627</v>
      </c>
      <c r="H46" s="1732"/>
      <c r="I46" s="1391">
        <v>0</v>
      </c>
      <c r="J46" s="1735"/>
      <c r="K46" s="1387">
        <v>0</v>
      </c>
      <c r="L46" s="1392">
        <v>0</v>
      </c>
    </row>
    <row r="47" spans="1:12" ht="45" customHeight="1">
      <c r="A47" s="1720"/>
      <c r="B47" s="1723"/>
      <c r="C47" s="1726"/>
      <c r="D47" s="1373" t="s">
        <v>813</v>
      </c>
      <c r="E47" s="1374">
        <v>70965000</v>
      </c>
      <c r="F47" s="1729"/>
      <c r="G47" s="1375">
        <v>152349953</v>
      </c>
      <c r="H47" s="1732"/>
      <c r="I47" s="1376">
        <v>117297207.34</v>
      </c>
      <c r="J47" s="1735"/>
      <c r="K47" s="1377">
        <f>I47/E47</f>
        <v>1.6528881468329459</v>
      </c>
      <c r="L47" s="1378">
        <f>I47/G47</f>
        <v>0.76991955054951677</v>
      </c>
    </row>
    <row r="48" spans="1:12" ht="45" customHeight="1">
      <c r="A48" s="1720"/>
      <c r="B48" s="1723"/>
      <c r="C48" s="1726"/>
      <c r="D48" s="1373" t="s">
        <v>816</v>
      </c>
      <c r="E48" s="1374">
        <v>253000</v>
      </c>
      <c r="F48" s="1729"/>
      <c r="G48" s="1375">
        <v>1291986</v>
      </c>
      <c r="H48" s="1732"/>
      <c r="I48" s="1376">
        <v>1125347.74</v>
      </c>
      <c r="J48" s="1735"/>
      <c r="K48" s="1377">
        <f>I48/E48</f>
        <v>4.4480147826086958</v>
      </c>
      <c r="L48" s="1378">
        <f>I48/G48</f>
        <v>0.87102162097731706</v>
      </c>
    </row>
    <row r="49" spans="1:12" ht="45" customHeight="1">
      <c r="A49" s="1720"/>
      <c r="B49" s="1723"/>
      <c r="C49" s="1726"/>
      <c r="D49" s="1373" t="s">
        <v>830</v>
      </c>
      <c r="E49" s="1374">
        <v>217000</v>
      </c>
      <c r="F49" s="1729"/>
      <c r="G49" s="1375">
        <v>217373</v>
      </c>
      <c r="H49" s="1732"/>
      <c r="I49" s="1376">
        <v>205560.69</v>
      </c>
      <c r="J49" s="1735"/>
      <c r="K49" s="1377">
        <f>I49/E49</f>
        <v>0.94728428571428569</v>
      </c>
      <c r="L49" s="1378">
        <f>I49/G49</f>
        <v>0.94565879847083123</v>
      </c>
    </row>
    <row r="50" spans="1:12" ht="45" customHeight="1">
      <c r="A50" s="1720"/>
      <c r="B50" s="1723">
        <v>921</v>
      </c>
      <c r="C50" s="1726" t="s">
        <v>609</v>
      </c>
      <c r="D50" s="1373" t="s">
        <v>844</v>
      </c>
      <c r="E50" s="1374">
        <v>8290000</v>
      </c>
      <c r="F50" s="1729"/>
      <c r="G50" s="1375">
        <v>3170014</v>
      </c>
      <c r="H50" s="1732"/>
      <c r="I50" s="1391">
        <v>0</v>
      </c>
      <c r="J50" s="1735"/>
      <c r="K50" s="1387">
        <v>0</v>
      </c>
      <c r="L50" s="1392">
        <v>0</v>
      </c>
    </row>
    <row r="51" spans="1:12" ht="45" customHeight="1">
      <c r="A51" s="1720"/>
      <c r="B51" s="1723"/>
      <c r="C51" s="1726"/>
      <c r="D51" s="1373" t="s">
        <v>813</v>
      </c>
      <c r="E51" s="1374">
        <v>310589000</v>
      </c>
      <c r="F51" s="1729"/>
      <c r="G51" s="1375">
        <v>582449537</v>
      </c>
      <c r="H51" s="1732"/>
      <c r="I51" s="1376">
        <v>431802830.27000004</v>
      </c>
      <c r="J51" s="1735"/>
      <c r="K51" s="1377">
        <f>I51/E51</f>
        <v>1.3902708411115656</v>
      </c>
      <c r="L51" s="1378">
        <f>I51/G51</f>
        <v>0.74135663751072745</v>
      </c>
    </row>
    <row r="52" spans="1:12" ht="45" customHeight="1" thickBot="1">
      <c r="A52" s="1712"/>
      <c r="B52" s="1747"/>
      <c r="C52" s="1748"/>
      <c r="D52" s="1361" t="s">
        <v>817</v>
      </c>
      <c r="E52" s="1362">
        <v>12274000</v>
      </c>
      <c r="F52" s="1714"/>
      <c r="G52" s="1363">
        <v>10880000</v>
      </c>
      <c r="H52" s="1716"/>
      <c r="I52" s="1364">
        <v>4186166.74</v>
      </c>
      <c r="J52" s="1718"/>
      <c r="K52" s="1365">
        <f t="shared" ref="K52:K62" si="3">I52/E52</f>
        <v>0.34105969854978002</v>
      </c>
      <c r="L52" s="1366">
        <f>I52/G52</f>
        <v>0.38475797242647058</v>
      </c>
    </row>
    <row r="53" spans="1:12" ht="45" customHeight="1">
      <c r="A53" s="1749">
        <v>27</v>
      </c>
      <c r="B53" s="1351">
        <v>150</v>
      </c>
      <c r="C53" s="1352" t="s">
        <v>370</v>
      </c>
      <c r="D53" s="1353" t="s">
        <v>872</v>
      </c>
      <c r="E53" s="1354"/>
      <c r="F53" s="1751">
        <f>SUM(E53:E54)</f>
        <v>858028000</v>
      </c>
      <c r="G53" s="1355">
        <v>45860</v>
      </c>
      <c r="H53" s="1751">
        <f>SUM(G53:G54)</f>
        <v>1194697000</v>
      </c>
      <c r="I53" s="1391">
        <v>0</v>
      </c>
      <c r="J53" s="1751">
        <f>SUM(I53:I54)</f>
        <v>948493896.89999986</v>
      </c>
      <c r="K53" s="1387">
        <v>0</v>
      </c>
      <c r="L53" s="1392">
        <v>0</v>
      </c>
    </row>
    <row r="54" spans="1:12" ht="45" customHeight="1" thickBot="1">
      <c r="A54" s="1750"/>
      <c r="B54" s="1330">
        <v>750</v>
      </c>
      <c r="C54" s="1399" t="s">
        <v>83</v>
      </c>
      <c r="D54" s="1332" t="s">
        <v>817</v>
      </c>
      <c r="E54" s="1400">
        <v>858028000</v>
      </c>
      <c r="F54" s="1742"/>
      <c r="G54" s="1335">
        <v>1194651140</v>
      </c>
      <c r="H54" s="1742"/>
      <c r="I54" s="1401">
        <v>948493896.89999986</v>
      </c>
      <c r="J54" s="1742"/>
      <c r="K54" s="1402">
        <f t="shared" si="3"/>
        <v>1.1054346675166775</v>
      </c>
      <c r="L54" s="1403">
        <f>I54/G54</f>
        <v>0.79395052257682508</v>
      </c>
    </row>
    <row r="55" spans="1:12" ht="45" customHeight="1">
      <c r="A55" s="1711">
        <v>28</v>
      </c>
      <c r="B55" s="1745">
        <v>730</v>
      </c>
      <c r="C55" s="1746" t="s">
        <v>742</v>
      </c>
      <c r="D55" s="1353" t="s">
        <v>872</v>
      </c>
      <c r="E55" s="1354"/>
      <c r="F55" s="1751">
        <f>SUM(E56:E61)</f>
        <v>2364254000</v>
      </c>
      <c r="G55" s="1355">
        <v>1102841</v>
      </c>
      <c r="H55" s="1715">
        <f>SUM(G55:G61)</f>
        <v>3497023910</v>
      </c>
      <c r="I55" s="1356">
        <v>1102840.26</v>
      </c>
      <c r="J55" s="1717">
        <f>SUM(I55:I61)</f>
        <v>2541818467.73</v>
      </c>
      <c r="K55" s="1397">
        <v>0</v>
      </c>
      <c r="L55" s="1404">
        <f>I55/G55</f>
        <v>0.99999932900572253</v>
      </c>
    </row>
    <row r="56" spans="1:12" ht="45" customHeight="1">
      <c r="A56" s="1720"/>
      <c r="B56" s="1723"/>
      <c r="C56" s="1726"/>
      <c r="D56" s="1373" t="s">
        <v>814</v>
      </c>
      <c r="E56" s="1374">
        <v>1780955000</v>
      </c>
      <c r="F56" s="1741"/>
      <c r="G56" s="1375">
        <v>2569347000</v>
      </c>
      <c r="H56" s="1732"/>
      <c r="I56" s="1376">
        <v>1950769143.4000001</v>
      </c>
      <c r="J56" s="1735"/>
      <c r="K56" s="1377">
        <f t="shared" si="3"/>
        <v>1.0953500472499305</v>
      </c>
      <c r="L56" s="1378">
        <f t="shared" ref="L56:L84" si="4">I56/G56</f>
        <v>0.75924705514669688</v>
      </c>
    </row>
    <row r="57" spans="1:12" ht="45" customHeight="1">
      <c r="A57" s="1720"/>
      <c r="B57" s="1723"/>
      <c r="C57" s="1726"/>
      <c r="D57" s="1373" t="s">
        <v>817</v>
      </c>
      <c r="E57" s="1374">
        <v>8057000</v>
      </c>
      <c r="F57" s="1741"/>
      <c r="G57" s="1375">
        <v>8057000</v>
      </c>
      <c r="H57" s="1732"/>
      <c r="I57" s="1376">
        <v>5111286.33</v>
      </c>
      <c r="J57" s="1735"/>
      <c r="K57" s="1377">
        <f t="shared" si="3"/>
        <v>0.63439075710562243</v>
      </c>
      <c r="L57" s="1378">
        <f t="shared" si="4"/>
        <v>0.63439075710562243</v>
      </c>
    </row>
    <row r="58" spans="1:12" ht="45" customHeight="1">
      <c r="A58" s="1720"/>
      <c r="B58" s="1723"/>
      <c r="C58" s="1726"/>
      <c r="D58" s="1373" t="s">
        <v>816</v>
      </c>
      <c r="E58" s="1374">
        <v>571147000</v>
      </c>
      <c r="F58" s="1741"/>
      <c r="G58" s="1375">
        <v>914361000</v>
      </c>
      <c r="H58" s="1732"/>
      <c r="I58" s="1376">
        <v>582296107.65999997</v>
      </c>
      <c r="J58" s="1735"/>
      <c r="K58" s="1377">
        <f t="shared" si="3"/>
        <v>1.0195205571595403</v>
      </c>
      <c r="L58" s="1378">
        <f t="shared" si="4"/>
        <v>0.6368339284593284</v>
      </c>
    </row>
    <row r="59" spans="1:12" ht="45" customHeight="1">
      <c r="A59" s="1720"/>
      <c r="B59" s="1723">
        <v>750</v>
      </c>
      <c r="C59" s="1726" t="s">
        <v>83</v>
      </c>
      <c r="D59" s="1373" t="s">
        <v>814</v>
      </c>
      <c r="E59" s="1374">
        <v>1656000</v>
      </c>
      <c r="F59" s="1741"/>
      <c r="G59" s="1375">
        <v>1706923</v>
      </c>
      <c r="H59" s="1732"/>
      <c r="I59" s="1376">
        <v>1058516.3700000001</v>
      </c>
      <c r="J59" s="1735"/>
      <c r="K59" s="1377">
        <f t="shared" si="3"/>
        <v>0.63920070652173921</v>
      </c>
      <c r="L59" s="1378">
        <f t="shared" si="4"/>
        <v>0.62013129473327155</v>
      </c>
    </row>
    <row r="60" spans="1:12" ht="45" customHeight="1">
      <c r="A60" s="1720"/>
      <c r="B60" s="1723"/>
      <c r="C60" s="1726"/>
      <c r="D60" s="1373" t="s">
        <v>817</v>
      </c>
      <c r="E60" s="1374">
        <v>719000</v>
      </c>
      <c r="F60" s="1741"/>
      <c r="G60" s="1375">
        <v>580446</v>
      </c>
      <c r="H60" s="1732"/>
      <c r="I60" s="1376">
        <v>312407.40000000002</v>
      </c>
      <c r="J60" s="1735"/>
      <c r="K60" s="1377">
        <f t="shared" si="3"/>
        <v>0.43450264255910992</v>
      </c>
      <c r="L60" s="1378">
        <f t="shared" si="4"/>
        <v>0.53821957598122827</v>
      </c>
    </row>
    <row r="61" spans="1:12" ht="45" customHeight="1" thickBot="1">
      <c r="A61" s="1712"/>
      <c r="B61" s="1747"/>
      <c r="C61" s="1748"/>
      <c r="D61" s="1361" t="s">
        <v>816</v>
      </c>
      <c r="E61" s="1362">
        <v>1720000</v>
      </c>
      <c r="F61" s="1742"/>
      <c r="G61" s="1363">
        <v>1868700</v>
      </c>
      <c r="H61" s="1716"/>
      <c r="I61" s="1364">
        <v>1168166.31</v>
      </c>
      <c r="J61" s="1718"/>
      <c r="K61" s="1365">
        <f t="shared" si="3"/>
        <v>0.67916645930232566</v>
      </c>
      <c r="L61" s="1366">
        <f t="shared" si="4"/>
        <v>0.62512244340985712</v>
      </c>
    </row>
    <row r="62" spans="1:12" ht="45" customHeight="1" thickBot="1">
      <c r="A62" s="1405">
        <v>30</v>
      </c>
      <c r="B62" s="1330">
        <v>801</v>
      </c>
      <c r="C62" s="1399" t="s">
        <v>115</v>
      </c>
      <c r="D62" s="1332" t="s">
        <v>816</v>
      </c>
      <c r="E62" s="1400">
        <v>136176000</v>
      </c>
      <c r="F62" s="1400">
        <f>E62</f>
        <v>136176000</v>
      </c>
      <c r="G62" s="1312">
        <v>144204873</v>
      </c>
      <c r="H62" s="1335">
        <f>G62</f>
        <v>144204873</v>
      </c>
      <c r="I62" s="1406">
        <v>123159884.28999999</v>
      </c>
      <c r="J62" s="1407">
        <f>I62</f>
        <v>123159884.28999999</v>
      </c>
      <c r="K62" s="1402">
        <f t="shared" si="3"/>
        <v>0.90441696253377979</v>
      </c>
      <c r="L62" s="1403">
        <f t="shared" si="4"/>
        <v>0.85406187549570522</v>
      </c>
    </row>
    <row r="63" spans="1:12" ht="45" customHeight="1">
      <c r="A63" s="1752" t="s">
        <v>873</v>
      </c>
      <c r="B63" s="1745">
        <v>750</v>
      </c>
      <c r="C63" s="1746" t="s">
        <v>83</v>
      </c>
      <c r="D63" s="1353" t="s">
        <v>845</v>
      </c>
      <c r="E63" s="1354">
        <v>833000</v>
      </c>
      <c r="F63" s="1713">
        <f>SUM(E63:E84)</f>
        <v>1400512000</v>
      </c>
      <c r="G63" s="1408">
        <v>0</v>
      </c>
      <c r="H63" s="1715">
        <f>SUM(G63:G84)</f>
        <v>1411064705</v>
      </c>
      <c r="I63" s="1391">
        <v>0</v>
      </c>
      <c r="J63" s="1717">
        <f>SUM(I63:I84)</f>
        <v>803686009.50999999</v>
      </c>
      <c r="K63" s="1397">
        <v>0</v>
      </c>
      <c r="L63" s="1398">
        <v>0</v>
      </c>
    </row>
    <row r="64" spans="1:12" ht="45" customHeight="1">
      <c r="A64" s="1720"/>
      <c r="B64" s="1723"/>
      <c r="C64" s="1726"/>
      <c r="D64" s="1373" t="s">
        <v>817</v>
      </c>
      <c r="E64" s="1374"/>
      <c r="F64" s="1729"/>
      <c r="G64" s="1375">
        <v>385513</v>
      </c>
      <c r="H64" s="1732"/>
      <c r="I64" s="1376">
        <v>139844.79</v>
      </c>
      <c r="J64" s="1735"/>
      <c r="K64" s="1387">
        <v>0</v>
      </c>
      <c r="L64" s="1378">
        <f t="shared" si="4"/>
        <v>0.36274986835722794</v>
      </c>
    </row>
    <row r="65" spans="1:12" ht="45" customHeight="1">
      <c r="A65" s="1720"/>
      <c r="B65" s="1723"/>
      <c r="C65" s="1726"/>
      <c r="D65" s="1373" t="s">
        <v>816</v>
      </c>
      <c r="E65" s="1374">
        <v>3600000</v>
      </c>
      <c r="F65" s="1729"/>
      <c r="G65" s="1375">
        <v>3600000</v>
      </c>
      <c r="H65" s="1732"/>
      <c r="I65" s="1409">
        <v>637336.91999999993</v>
      </c>
      <c r="J65" s="1735"/>
      <c r="K65" s="1377">
        <f t="shared" ref="K65:K84" si="5">I65/E65</f>
        <v>0.17703803333333332</v>
      </c>
      <c r="L65" s="1378">
        <f t="shared" si="4"/>
        <v>0.17703803333333332</v>
      </c>
    </row>
    <row r="66" spans="1:12" ht="45" customHeight="1">
      <c r="A66" s="1720"/>
      <c r="B66" s="1723">
        <v>853</v>
      </c>
      <c r="C66" s="1726" t="s">
        <v>606</v>
      </c>
      <c r="D66" s="1373" t="s">
        <v>813</v>
      </c>
      <c r="E66" s="1374">
        <v>9450000</v>
      </c>
      <c r="F66" s="1729"/>
      <c r="G66" s="1375">
        <v>9450000</v>
      </c>
      <c r="H66" s="1732"/>
      <c r="I66" s="1409">
        <v>3427166.62</v>
      </c>
      <c r="J66" s="1735"/>
      <c r="K66" s="1410">
        <f t="shared" si="5"/>
        <v>0.36266313439153441</v>
      </c>
      <c r="L66" s="1411">
        <f t="shared" si="4"/>
        <v>0.36266313439153441</v>
      </c>
    </row>
    <row r="67" spans="1:12" ht="45" customHeight="1">
      <c r="A67" s="1720"/>
      <c r="B67" s="1723"/>
      <c r="C67" s="1726"/>
      <c r="D67" s="1373" t="s">
        <v>817</v>
      </c>
      <c r="E67" s="1374"/>
      <c r="F67" s="1729"/>
      <c r="G67" s="1375">
        <v>385537</v>
      </c>
      <c r="H67" s="1732"/>
      <c r="I67" s="1391">
        <v>0</v>
      </c>
      <c r="J67" s="1735"/>
      <c r="K67" s="1387">
        <v>0</v>
      </c>
      <c r="L67" s="1412">
        <v>0</v>
      </c>
    </row>
    <row r="68" spans="1:12" ht="45" customHeight="1">
      <c r="A68" s="1720"/>
      <c r="B68" s="1723"/>
      <c r="C68" s="1726"/>
      <c r="D68" s="1373" t="s">
        <v>816</v>
      </c>
      <c r="E68" s="1374">
        <v>818030000</v>
      </c>
      <c r="F68" s="1729"/>
      <c r="G68" s="1375">
        <v>831491876</v>
      </c>
      <c r="H68" s="1732"/>
      <c r="I68" s="1409">
        <v>416614730.47999996</v>
      </c>
      <c r="J68" s="1735"/>
      <c r="K68" s="1377">
        <f t="shared" si="5"/>
        <v>0.50929028333924176</v>
      </c>
      <c r="L68" s="1378">
        <f t="shared" si="4"/>
        <v>0.50104485985380809</v>
      </c>
    </row>
    <row r="69" spans="1:12" ht="45" customHeight="1">
      <c r="A69" s="1720"/>
      <c r="B69" s="1723"/>
      <c r="C69" s="1726"/>
      <c r="D69" s="1373" t="s">
        <v>818</v>
      </c>
      <c r="E69" s="1374">
        <v>44675000</v>
      </c>
      <c r="F69" s="1729"/>
      <c r="G69" s="1375">
        <v>44675000</v>
      </c>
      <c r="H69" s="1732"/>
      <c r="I69" s="1409">
        <v>37161950.920000002</v>
      </c>
      <c r="J69" s="1735"/>
      <c r="K69" s="1377">
        <f t="shared" si="5"/>
        <v>0.83182878388360382</v>
      </c>
      <c r="L69" s="1378">
        <f t="shared" si="4"/>
        <v>0.83182878388360382</v>
      </c>
    </row>
    <row r="70" spans="1:12" ht="45" customHeight="1">
      <c r="A70" s="1720"/>
      <c r="B70" s="1723"/>
      <c r="C70" s="1726"/>
      <c r="D70" s="1373" t="s">
        <v>819</v>
      </c>
      <c r="E70" s="1374">
        <v>41094000</v>
      </c>
      <c r="F70" s="1729"/>
      <c r="G70" s="1375">
        <v>41094000</v>
      </c>
      <c r="H70" s="1732"/>
      <c r="I70" s="1409">
        <v>18014041.440000001</v>
      </c>
      <c r="J70" s="1735"/>
      <c r="K70" s="1377">
        <f t="shared" si="5"/>
        <v>0.4383618396846255</v>
      </c>
      <c r="L70" s="1378">
        <f t="shared" si="4"/>
        <v>0.4383618396846255</v>
      </c>
    </row>
    <row r="71" spans="1:12" ht="45" customHeight="1">
      <c r="A71" s="1720"/>
      <c r="B71" s="1723"/>
      <c r="C71" s="1726"/>
      <c r="D71" s="1373" t="s">
        <v>820</v>
      </c>
      <c r="E71" s="1374">
        <v>39598000</v>
      </c>
      <c r="F71" s="1729"/>
      <c r="G71" s="1375">
        <v>35899294</v>
      </c>
      <c r="H71" s="1732"/>
      <c r="I71" s="1409">
        <v>18596899.440000001</v>
      </c>
      <c r="J71" s="1735"/>
      <c r="K71" s="1377">
        <f t="shared" si="5"/>
        <v>0.46964239204000208</v>
      </c>
      <c r="L71" s="1378">
        <f t="shared" si="4"/>
        <v>0.51802967044421544</v>
      </c>
    </row>
    <row r="72" spans="1:12" ht="45" customHeight="1">
      <c r="A72" s="1720"/>
      <c r="B72" s="1723"/>
      <c r="C72" s="1726"/>
      <c r="D72" s="1373" t="s">
        <v>874</v>
      </c>
      <c r="E72" s="1374">
        <v>15373000</v>
      </c>
      <c r="F72" s="1729"/>
      <c r="G72" s="1375">
        <v>15373000</v>
      </c>
      <c r="H72" s="1732"/>
      <c r="I72" s="1409">
        <v>12483992.789999999</v>
      </c>
      <c r="J72" s="1735"/>
      <c r="K72" s="1377">
        <f t="shared" si="5"/>
        <v>0.81207264619787933</v>
      </c>
      <c r="L72" s="1378">
        <f t="shared" si="4"/>
        <v>0.81207264619787933</v>
      </c>
    </row>
    <row r="73" spans="1:12" ht="45" customHeight="1">
      <c r="A73" s="1720"/>
      <c r="B73" s="1723"/>
      <c r="C73" s="1726"/>
      <c r="D73" s="1373" t="s">
        <v>822</v>
      </c>
      <c r="E73" s="1374">
        <v>38998000</v>
      </c>
      <c r="F73" s="1729"/>
      <c r="G73" s="1375">
        <v>38998000</v>
      </c>
      <c r="H73" s="1732"/>
      <c r="I73" s="1409">
        <v>22560922.920000002</v>
      </c>
      <c r="J73" s="1735"/>
      <c r="K73" s="1377">
        <f t="shared" si="5"/>
        <v>0.57851487050617989</v>
      </c>
      <c r="L73" s="1378">
        <f t="shared" si="4"/>
        <v>0.57851487050617989</v>
      </c>
    </row>
    <row r="74" spans="1:12" ht="45" customHeight="1">
      <c r="A74" s="1720"/>
      <c r="B74" s="1723"/>
      <c r="C74" s="1726"/>
      <c r="D74" s="1373" t="s">
        <v>823</v>
      </c>
      <c r="E74" s="1374">
        <v>38376000</v>
      </c>
      <c r="F74" s="1729"/>
      <c r="G74" s="1375">
        <v>38376000</v>
      </c>
      <c r="H74" s="1732"/>
      <c r="I74" s="1409">
        <v>22381922.899999999</v>
      </c>
      <c r="J74" s="1735"/>
      <c r="K74" s="1377">
        <f t="shared" si="5"/>
        <v>0.58322709245361681</v>
      </c>
      <c r="L74" s="1378">
        <f t="shared" si="4"/>
        <v>0.58322709245361681</v>
      </c>
    </row>
    <row r="75" spans="1:12" ht="45" customHeight="1">
      <c r="A75" s="1720"/>
      <c r="B75" s="1723"/>
      <c r="C75" s="1726"/>
      <c r="D75" s="1373" t="s">
        <v>824</v>
      </c>
      <c r="E75" s="1374">
        <v>54849000</v>
      </c>
      <c r="F75" s="1729"/>
      <c r="G75" s="1375">
        <v>54849000</v>
      </c>
      <c r="H75" s="1732"/>
      <c r="I75" s="1409">
        <v>36345335.020000003</v>
      </c>
      <c r="J75" s="1735"/>
      <c r="K75" s="1377">
        <f t="shared" si="5"/>
        <v>0.66264353078451754</v>
      </c>
      <c r="L75" s="1378">
        <f t="shared" si="4"/>
        <v>0.66264353078451754</v>
      </c>
    </row>
    <row r="76" spans="1:12" ht="45" customHeight="1">
      <c r="A76" s="1720"/>
      <c r="B76" s="1723"/>
      <c r="C76" s="1726"/>
      <c r="D76" s="1373" t="s">
        <v>825</v>
      </c>
      <c r="E76" s="1374">
        <v>21516000</v>
      </c>
      <c r="F76" s="1729"/>
      <c r="G76" s="1375">
        <v>21516000</v>
      </c>
      <c r="H76" s="1732"/>
      <c r="I76" s="1409">
        <v>12053256.529999999</v>
      </c>
      <c r="J76" s="1735"/>
      <c r="K76" s="1377">
        <f t="shared" si="5"/>
        <v>0.56019968999814085</v>
      </c>
      <c r="L76" s="1378">
        <f t="shared" si="4"/>
        <v>0.56019968999814085</v>
      </c>
    </row>
    <row r="77" spans="1:12" ht="45" customHeight="1">
      <c r="A77" s="1720"/>
      <c r="B77" s="1723"/>
      <c r="C77" s="1726"/>
      <c r="D77" s="1373" t="s">
        <v>826</v>
      </c>
      <c r="E77" s="1374">
        <v>29411000</v>
      </c>
      <c r="F77" s="1729"/>
      <c r="G77" s="1375">
        <v>29411000</v>
      </c>
      <c r="H77" s="1732"/>
      <c r="I77" s="1409">
        <v>10116921.77</v>
      </c>
      <c r="J77" s="1735"/>
      <c r="K77" s="1377">
        <f t="shared" si="5"/>
        <v>0.34398428377137802</v>
      </c>
      <c r="L77" s="1378">
        <f t="shared" si="4"/>
        <v>0.34398428377137802</v>
      </c>
    </row>
    <row r="78" spans="1:12" ht="45" customHeight="1">
      <c r="A78" s="1720"/>
      <c r="B78" s="1723"/>
      <c r="C78" s="1726"/>
      <c r="D78" s="1373" t="s">
        <v>827</v>
      </c>
      <c r="E78" s="1374">
        <v>14396000</v>
      </c>
      <c r="F78" s="1729"/>
      <c r="G78" s="1375">
        <v>14396000</v>
      </c>
      <c r="H78" s="1732"/>
      <c r="I78" s="1409">
        <v>10750822.220000001</v>
      </c>
      <c r="J78" s="1735"/>
      <c r="K78" s="1377">
        <f t="shared" si="5"/>
        <v>0.7467923186996388</v>
      </c>
      <c r="L78" s="1378">
        <f t="shared" si="4"/>
        <v>0.7467923186996388</v>
      </c>
    </row>
    <row r="79" spans="1:12" ht="45" customHeight="1">
      <c r="A79" s="1720"/>
      <c r="B79" s="1723"/>
      <c r="C79" s="1726"/>
      <c r="D79" s="1373" t="s">
        <v>828</v>
      </c>
      <c r="E79" s="1374">
        <v>31255000</v>
      </c>
      <c r="F79" s="1729"/>
      <c r="G79" s="1375">
        <v>47455131</v>
      </c>
      <c r="H79" s="1732"/>
      <c r="I79" s="1409">
        <v>45990645.659999996</v>
      </c>
      <c r="J79" s="1735"/>
      <c r="K79" s="1377">
        <f t="shared" si="5"/>
        <v>1.4714652266837305</v>
      </c>
      <c r="L79" s="1378">
        <f t="shared" si="4"/>
        <v>0.96913957860531452</v>
      </c>
    </row>
    <row r="80" spans="1:12" ht="45" customHeight="1">
      <c r="A80" s="1720"/>
      <c r="B80" s="1723"/>
      <c r="C80" s="1726"/>
      <c r="D80" s="1373" t="s">
        <v>829</v>
      </c>
      <c r="E80" s="1374">
        <v>61252000</v>
      </c>
      <c r="F80" s="1729"/>
      <c r="G80" s="1375">
        <v>45903354</v>
      </c>
      <c r="H80" s="1732"/>
      <c r="I80" s="1409">
        <v>33087256.960000001</v>
      </c>
      <c r="J80" s="1735"/>
      <c r="K80" s="1377">
        <f t="shared" si="5"/>
        <v>0.54018247502122385</v>
      </c>
      <c r="L80" s="1378">
        <f t="shared" si="4"/>
        <v>0.72080260104740934</v>
      </c>
    </row>
    <row r="81" spans="1:12" ht="45" customHeight="1">
      <c r="A81" s="1720"/>
      <c r="B81" s="1723"/>
      <c r="C81" s="1726"/>
      <c r="D81" s="1373" t="s">
        <v>830</v>
      </c>
      <c r="E81" s="1374">
        <v>24622000</v>
      </c>
      <c r="F81" s="1729"/>
      <c r="G81" s="1375">
        <v>24622000</v>
      </c>
      <c r="H81" s="1732"/>
      <c r="I81" s="1409">
        <v>13885322.640000001</v>
      </c>
      <c r="J81" s="1735"/>
      <c r="K81" s="1377">
        <f t="shared" si="5"/>
        <v>0.56393967346275686</v>
      </c>
      <c r="L81" s="1378">
        <f t="shared" si="4"/>
        <v>0.56393967346275686</v>
      </c>
    </row>
    <row r="82" spans="1:12" ht="45" customHeight="1">
      <c r="A82" s="1720"/>
      <c r="B82" s="1723"/>
      <c r="C82" s="1726"/>
      <c r="D82" s="1373" t="s">
        <v>875</v>
      </c>
      <c r="E82" s="1374">
        <v>45163000</v>
      </c>
      <c r="F82" s="1729"/>
      <c r="G82" s="1375">
        <v>45163000</v>
      </c>
      <c r="H82" s="1732"/>
      <c r="I82" s="1409">
        <v>39372069.130000003</v>
      </c>
      <c r="J82" s="1735"/>
      <c r="K82" s="1377">
        <f t="shared" si="5"/>
        <v>0.87177709917410273</v>
      </c>
      <c r="L82" s="1378">
        <f t="shared" si="4"/>
        <v>0.87177709917410273</v>
      </c>
    </row>
    <row r="83" spans="1:12" ht="45" customHeight="1">
      <c r="A83" s="1720"/>
      <c r="B83" s="1723"/>
      <c r="C83" s="1726"/>
      <c r="D83" s="1373" t="s">
        <v>832</v>
      </c>
      <c r="E83" s="1374">
        <v>35086000</v>
      </c>
      <c r="F83" s="1729"/>
      <c r="G83" s="1375">
        <v>35086000</v>
      </c>
      <c r="H83" s="1732"/>
      <c r="I83" s="1409">
        <v>23362150.07</v>
      </c>
      <c r="J83" s="1735"/>
      <c r="K83" s="1377">
        <f t="shared" si="5"/>
        <v>0.66585390383628795</v>
      </c>
      <c r="L83" s="1378">
        <f t="shared" si="4"/>
        <v>0.66585390383628795</v>
      </c>
    </row>
    <row r="84" spans="1:12" ht="45" customHeight="1" thickBot="1">
      <c r="A84" s="1712"/>
      <c r="B84" s="1747"/>
      <c r="C84" s="1748"/>
      <c r="D84" s="1361" t="s">
        <v>833</v>
      </c>
      <c r="E84" s="1362">
        <v>32935000</v>
      </c>
      <c r="F84" s="1714"/>
      <c r="G84" s="1363">
        <v>32935000</v>
      </c>
      <c r="H84" s="1716"/>
      <c r="I84" s="1409">
        <v>26703420.289999999</v>
      </c>
      <c r="J84" s="1718"/>
      <c r="K84" s="1377">
        <f t="shared" si="5"/>
        <v>0.81079156793684526</v>
      </c>
      <c r="L84" s="1378">
        <f t="shared" si="4"/>
        <v>0.81079156793684526</v>
      </c>
    </row>
    <row r="85" spans="1:12" ht="45" customHeight="1">
      <c r="A85" s="1711">
        <v>32</v>
      </c>
      <c r="B85" s="1351" t="s">
        <v>361</v>
      </c>
      <c r="C85" s="1413" t="s">
        <v>362</v>
      </c>
      <c r="D85" s="1353" t="s">
        <v>813</v>
      </c>
      <c r="E85" s="1354">
        <v>438000</v>
      </c>
      <c r="F85" s="1713">
        <f>SUM(E85:E99)</f>
        <v>51355000</v>
      </c>
      <c r="G85" s="1355">
        <v>438000</v>
      </c>
      <c r="H85" s="1715">
        <f>SUM(G85:G99)</f>
        <v>51355000</v>
      </c>
      <c r="I85" s="1396">
        <v>0</v>
      </c>
      <c r="J85" s="1717">
        <f>SUM(I85:I99)</f>
        <v>18155695.419999998</v>
      </c>
      <c r="K85" s="1397">
        <v>0</v>
      </c>
      <c r="L85" s="1398">
        <v>0</v>
      </c>
    </row>
    <row r="86" spans="1:12" ht="45" customHeight="1">
      <c r="A86" s="1720"/>
      <c r="B86" s="1723">
        <v>801</v>
      </c>
      <c r="C86" s="1726" t="s">
        <v>115</v>
      </c>
      <c r="D86" s="1373" t="s">
        <v>813</v>
      </c>
      <c r="E86" s="1374">
        <v>12466000</v>
      </c>
      <c r="F86" s="1729"/>
      <c r="G86" s="1375">
        <v>13057913</v>
      </c>
      <c r="H86" s="1732"/>
      <c r="I86" s="1376">
        <v>3488519.93</v>
      </c>
      <c r="J86" s="1735"/>
      <c r="K86" s="1377">
        <f t="shared" ref="K86:K97" si="6">I86/E86</f>
        <v>0.27984276672549335</v>
      </c>
      <c r="L86" s="1378">
        <f t="shared" ref="L86:L97" si="7">I86/G86</f>
        <v>0.26715754117828783</v>
      </c>
    </row>
    <row r="87" spans="1:12" ht="45" customHeight="1">
      <c r="A87" s="1720"/>
      <c r="B87" s="1723"/>
      <c r="C87" s="1726"/>
      <c r="D87" s="1373" t="s">
        <v>816</v>
      </c>
      <c r="E87" s="1374">
        <v>6612000</v>
      </c>
      <c r="F87" s="1729"/>
      <c r="G87" s="1375">
        <v>6971135</v>
      </c>
      <c r="H87" s="1732"/>
      <c r="I87" s="1376">
        <v>4295431.3899999997</v>
      </c>
      <c r="J87" s="1735"/>
      <c r="K87" s="1377">
        <f t="shared" si="6"/>
        <v>0.64964177102238352</v>
      </c>
      <c r="L87" s="1378">
        <f t="shared" si="7"/>
        <v>0.61617389277355838</v>
      </c>
    </row>
    <row r="88" spans="1:12" ht="45" customHeight="1">
      <c r="A88" s="1720"/>
      <c r="B88" s="1723"/>
      <c r="C88" s="1726"/>
      <c r="D88" s="1373" t="s">
        <v>820</v>
      </c>
      <c r="E88" s="1374">
        <v>819000</v>
      </c>
      <c r="F88" s="1729"/>
      <c r="G88" s="1375">
        <v>979036</v>
      </c>
      <c r="H88" s="1732"/>
      <c r="I88" s="1376">
        <v>756314.8</v>
      </c>
      <c r="J88" s="1735"/>
      <c r="K88" s="1377">
        <f t="shared" si="6"/>
        <v>0.92346129426129431</v>
      </c>
      <c r="L88" s="1378">
        <f t="shared" si="7"/>
        <v>0.77250969320842144</v>
      </c>
    </row>
    <row r="89" spans="1:12" ht="45" customHeight="1">
      <c r="A89" s="1720"/>
      <c r="B89" s="1723"/>
      <c r="C89" s="1726"/>
      <c r="D89" s="1373" t="s">
        <v>874</v>
      </c>
      <c r="E89" s="1374">
        <v>868000</v>
      </c>
      <c r="F89" s="1729"/>
      <c r="G89" s="1375">
        <v>1710016</v>
      </c>
      <c r="H89" s="1732"/>
      <c r="I89" s="1390">
        <v>689832.62</v>
      </c>
      <c r="J89" s="1735"/>
      <c r="K89" s="1377">
        <f t="shared" si="6"/>
        <v>0.79473804147465432</v>
      </c>
      <c r="L89" s="1378">
        <f t="shared" si="7"/>
        <v>0.40340711431939819</v>
      </c>
    </row>
    <row r="90" spans="1:12" ht="45" customHeight="1">
      <c r="A90" s="1720"/>
      <c r="B90" s="1723"/>
      <c r="C90" s="1726"/>
      <c r="D90" s="1373" t="s">
        <v>822</v>
      </c>
      <c r="E90" s="1374">
        <v>13177000</v>
      </c>
      <c r="F90" s="1729"/>
      <c r="G90" s="1375">
        <v>12226259</v>
      </c>
      <c r="H90" s="1732"/>
      <c r="I90" s="1390">
        <v>1422965.3499999999</v>
      </c>
      <c r="J90" s="1735"/>
      <c r="K90" s="1414">
        <f t="shared" si="6"/>
        <v>0.10798856720042498</v>
      </c>
      <c r="L90" s="1378">
        <f t="shared" si="7"/>
        <v>0.11638599754839153</v>
      </c>
    </row>
    <row r="91" spans="1:12" ht="45" customHeight="1">
      <c r="A91" s="1720"/>
      <c r="B91" s="1723"/>
      <c r="C91" s="1726"/>
      <c r="D91" s="1373" t="s">
        <v>823</v>
      </c>
      <c r="E91" s="1374">
        <v>367000</v>
      </c>
      <c r="F91" s="1729"/>
      <c r="G91" s="1375">
        <v>512962</v>
      </c>
      <c r="H91" s="1732"/>
      <c r="I91" s="1390">
        <v>175518.78000000003</v>
      </c>
      <c r="J91" s="1735"/>
      <c r="K91" s="1377">
        <f t="shared" si="6"/>
        <v>0.47825280653950963</v>
      </c>
      <c r="L91" s="1378">
        <f t="shared" si="7"/>
        <v>0.34216721706481185</v>
      </c>
    </row>
    <row r="92" spans="1:12" ht="45" customHeight="1">
      <c r="A92" s="1720"/>
      <c r="B92" s="1723"/>
      <c r="C92" s="1726"/>
      <c r="D92" s="1373" t="s">
        <v>824</v>
      </c>
      <c r="E92" s="1374">
        <v>1261000</v>
      </c>
      <c r="F92" s="1729"/>
      <c r="G92" s="1375">
        <v>1371000</v>
      </c>
      <c r="H92" s="1732"/>
      <c r="I92" s="1376">
        <v>1062358.2200000002</v>
      </c>
      <c r="J92" s="1735"/>
      <c r="K92" s="1377">
        <f t="shared" si="6"/>
        <v>0.84247281522601125</v>
      </c>
      <c r="L92" s="1378">
        <f t="shared" si="7"/>
        <v>0.77487835156819851</v>
      </c>
    </row>
    <row r="93" spans="1:12" ht="45" customHeight="1">
      <c r="A93" s="1720"/>
      <c r="B93" s="1723"/>
      <c r="C93" s="1726"/>
      <c r="D93" s="1373" t="s">
        <v>826</v>
      </c>
      <c r="E93" s="1374">
        <v>1065000</v>
      </c>
      <c r="F93" s="1729"/>
      <c r="G93" s="1375">
        <v>1076990</v>
      </c>
      <c r="H93" s="1732"/>
      <c r="I93" s="1390">
        <v>328748.13000000006</v>
      </c>
      <c r="J93" s="1735"/>
      <c r="K93" s="1414">
        <f t="shared" si="6"/>
        <v>0.30868369014084512</v>
      </c>
      <c r="L93" s="1378">
        <f t="shared" si="7"/>
        <v>0.30524715178413919</v>
      </c>
    </row>
    <row r="94" spans="1:12" ht="45" customHeight="1">
      <c r="A94" s="1720"/>
      <c r="B94" s="1723"/>
      <c r="C94" s="1726"/>
      <c r="D94" s="1373" t="s">
        <v>827</v>
      </c>
      <c r="E94" s="1374">
        <v>9425000</v>
      </c>
      <c r="F94" s="1729"/>
      <c r="G94" s="1375">
        <v>8993812</v>
      </c>
      <c r="H94" s="1732"/>
      <c r="I94" s="1390">
        <v>4577367.83</v>
      </c>
      <c r="J94" s="1735"/>
      <c r="K94" s="1377">
        <f t="shared" si="6"/>
        <v>0.48566236923076922</v>
      </c>
      <c r="L94" s="1378">
        <f t="shared" si="7"/>
        <v>0.5089463544490368</v>
      </c>
    </row>
    <row r="95" spans="1:12" ht="45" customHeight="1">
      <c r="A95" s="1720"/>
      <c r="B95" s="1723"/>
      <c r="C95" s="1726"/>
      <c r="D95" s="1373" t="s">
        <v>829</v>
      </c>
      <c r="E95" s="1374">
        <v>1630000</v>
      </c>
      <c r="F95" s="1729"/>
      <c r="G95" s="1375">
        <v>1266969</v>
      </c>
      <c r="H95" s="1732"/>
      <c r="I95" s="1390">
        <v>868464.56</v>
      </c>
      <c r="J95" s="1735"/>
      <c r="K95" s="1377">
        <f t="shared" si="6"/>
        <v>0.53280034355828221</v>
      </c>
      <c r="L95" s="1378">
        <f t="shared" si="7"/>
        <v>0.68546630580543022</v>
      </c>
    </row>
    <row r="96" spans="1:12" ht="45" customHeight="1">
      <c r="A96" s="1720"/>
      <c r="B96" s="1723"/>
      <c r="C96" s="1726"/>
      <c r="D96" s="1373" t="s">
        <v>830</v>
      </c>
      <c r="E96" s="1374">
        <v>138000</v>
      </c>
      <c r="F96" s="1729"/>
      <c r="G96" s="1375">
        <v>230550</v>
      </c>
      <c r="H96" s="1732"/>
      <c r="I96" s="1390">
        <v>135181.81</v>
      </c>
      <c r="J96" s="1735"/>
      <c r="K96" s="1377">
        <f>I96/E96</f>
        <v>0.97957833333333333</v>
      </c>
      <c r="L96" s="1378">
        <f>I96/G96</f>
        <v>0.58634487096074606</v>
      </c>
    </row>
    <row r="97" spans="1:13" ht="45" customHeight="1">
      <c r="A97" s="1720"/>
      <c r="B97" s="1723"/>
      <c r="C97" s="1726"/>
      <c r="D97" s="1373" t="s">
        <v>875</v>
      </c>
      <c r="E97" s="1374">
        <v>500000</v>
      </c>
      <c r="F97" s="1729"/>
      <c r="G97" s="1375">
        <v>1599081</v>
      </c>
      <c r="H97" s="1732"/>
      <c r="I97" s="1390">
        <v>354992</v>
      </c>
      <c r="J97" s="1735"/>
      <c r="K97" s="1377">
        <f t="shared" si="6"/>
        <v>0.70998399999999995</v>
      </c>
      <c r="L97" s="1378">
        <f t="shared" si="7"/>
        <v>0.2219975098197027</v>
      </c>
    </row>
    <row r="98" spans="1:13" ht="45" customHeight="1">
      <c r="A98" s="1720"/>
      <c r="B98" s="1723"/>
      <c r="C98" s="1726"/>
      <c r="D98" s="1373" t="s">
        <v>832</v>
      </c>
      <c r="E98" s="1374">
        <v>344000</v>
      </c>
      <c r="F98" s="1729"/>
      <c r="G98" s="1375">
        <v>344000</v>
      </c>
      <c r="H98" s="1732"/>
      <c r="I98" s="1391">
        <v>0</v>
      </c>
      <c r="J98" s="1735"/>
      <c r="K98" s="1387">
        <v>0</v>
      </c>
      <c r="L98" s="1392">
        <v>0</v>
      </c>
    </row>
    <row r="99" spans="1:13" ht="45" customHeight="1" thickBot="1">
      <c r="A99" s="1712"/>
      <c r="B99" s="1747"/>
      <c r="C99" s="1748"/>
      <c r="D99" s="1361" t="s">
        <v>833</v>
      </c>
      <c r="E99" s="1362">
        <v>2245000</v>
      </c>
      <c r="F99" s="1714"/>
      <c r="G99" s="1363">
        <v>577277</v>
      </c>
      <c r="H99" s="1716"/>
      <c r="I99" s="1415">
        <v>0</v>
      </c>
      <c r="J99" s="1718"/>
      <c r="K99" s="1416">
        <v>0</v>
      </c>
      <c r="L99" s="1417">
        <v>0</v>
      </c>
    </row>
    <row r="100" spans="1:13" ht="45" customHeight="1" thickBot="1">
      <c r="A100" s="1418">
        <v>33</v>
      </c>
      <c r="B100" s="1343" t="s">
        <v>361</v>
      </c>
      <c r="C100" s="1344" t="s">
        <v>362</v>
      </c>
      <c r="D100" s="1345" t="s">
        <v>846</v>
      </c>
      <c r="E100" s="1346">
        <v>10023442000</v>
      </c>
      <c r="F100" s="1346">
        <f>E100</f>
        <v>10023442000</v>
      </c>
      <c r="G100" s="1347">
        <v>19379488000</v>
      </c>
      <c r="H100" s="1347">
        <f>G100</f>
        <v>19379488000</v>
      </c>
      <c r="I100" s="1347">
        <v>19162675795.260002</v>
      </c>
      <c r="J100" s="1419">
        <f>I100</f>
        <v>19162675795.260002</v>
      </c>
      <c r="K100" s="1349">
        <f t="shared" ref="K100:K165" si="8">I100/E100</f>
        <v>1.9117859708531264</v>
      </c>
      <c r="L100" s="1350">
        <f t="shared" ref="L100:L155" si="9">I100/G100</f>
        <v>0.98881228416664069</v>
      </c>
    </row>
    <row r="101" spans="1:13" ht="45" customHeight="1">
      <c r="A101" s="1753" t="s">
        <v>876</v>
      </c>
      <c r="B101" s="1745">
        <v>150</v>
      </c>
      <c r="C101" s="1746" t="s">
        <v>370</v>
      </c>
      <c r="D101" s="1353" t="s">
        <v>844</v>
      </c>
      <c r="E101" s="1354">
        <v>294000</v>
      </c>
      <c r="F101" s="1713">
        <f>SUM(E101:E134)</f>
        <v>18164313000</v>
      </c>
      <c r="G101" s="1355">
        <v>144000</v>
      </c>
      <c r="H101" s="1715">
        <f>SUM(G101:G134)</f>
        <v>25674645789</v>
      </c>
      <c r="I101" s="1356">
        <v>38135.07</v>
      </c>
      <c r="J101" s="1717">
        <f>SUM(I101:I134)</f>
        <v>21109702159.940002</v>
      </c>
      <c r="K101" s="1357">
        <f t="shared" si="8"/>
        <v>0.12971112244897959</v>
      </c>
      <c r="L101" s="1358">
        <f t="shared" si="9"/>
        <v>0.26482687500000002</v>
      </c>
    </row>
    <row r="102" spans="1:13" ht="45" customHeight="1">
      <c r="A102" s="1754"/>
      <c r="B102" s="1723"/>
      <c r="C102" s="1726"/>
      <c r="D102" s="1373" t="s">
        <v>845</v>
      </c>
      <c r="E102" s="1374">
        <v>6069000</v>
      </c>
      <c r="F102" s="1729"/>
      <c r="G102" s="1375">
        <v>134000</v>
      </c>
      <c r="H102" s="1732"/>
      <c r="I102" s="1376">
        <v>39454.080000000002</v>
      </c>
      <c r="J102" s="1735"/>
      <c r="K102" s="1377">
        <f t="shared" si="8"/>
        <v>6.5009194265941671E-3</v>
      </c>
      <c r="L102" s="1378">
        <f t="shared" si="9"/>
        <v>0.29443343283582091</v>
      </c>
    </row>
    <row r="103" spans="1:13" ht="45" customHeight="1">
      <c r="A103" s="1754"/>
      <c r="B103" s="1723"/>
      <c r="C103" s="1726"/>
      <c r="D103" s="1373" t="s">
        <v>872</v>
      </c>
      <c r="E103" s="1374"/>
      <c r="F103" s="1729"/>
      <c r="G103" s="1375">
        <v>550829</v>
      </c>
      <c r="H103" s="1732"/>
      <c r="I103" s="1376">
        <v>550828.19999999995</v>
      </c>
      <c r="J103" s="1735"/>
      <c r="K103" s="1387">
        <v>0</v>
      </c>
      <c r="L103" s="1378">
        <f t="shared" si="9"/>
        <v>0.99999854764364249</v>
      </c>
    </row>
    <row r="104" spans="1:13" ht="45" customHeight="1">
      <c r="A104" s="1754"/>
      <c r="B104" s="1723"/>
      <c r="C104" s="1726"/>
      <c r="D104" s="1373" t="s">
        <v>814</v>
      </c>
      <c r="E104" s="1374">
        <v>1465945000</v>
      </c>
      <c r="F104" s="1729"/>
      <c r="G104" s="1375">
        <v>1427015621</v>
      </c>
      <c r="H104" s="1732"/>
      <c r="I104" s="1376">
        <v>1088632553.3599999</v>
      </c>
      <c r="J104" s="1735"/>
      <c r="K104" s="1377">
        <f t="shared" si="8"/>
        <v>0.74261486847050873</v>
      </c>
      <c r="L104" s="1378">
        <f t="shared" si="9"/>
        <v>0.76287360652515235</v>
      </c>
    </row>
    <row r="105" spans="1:13" ht="45" customHeight="1">
      <c r="A105" s="1754"/>
      <c r="B105" s="1723"/>
      <c r="C105" s="1726"/>
      <c r="D105" s="1373" t="s">
        <v>815</v>
      </c>
      <c r="E105" s="1374">
        <v>677337000</v>
      </c>
      <c r="F105" s="1729"/>
      <c r="G105" s="1375">
        <v>867851000</v>
      </c>
      <c r="H105" s="1732"/>
      <c r="I105" s="1376">
        <v>715183532.06999993</v>
      </c>
      <c r="J105" s="1735"/>
      <c r="K105" s="1377">
        <f t="shared" si="8"/>
        <v>1.0558754830608692</v>
      </c>
      <c r="L105" s="1378">
        <f t="shared" si="9"/>
        <v>0.82408562307354594</v>
      </c>
    </row>
    <row r="106" spans="1:13" ht="45" customHeight="1">
      <c r="A106" s="1754"/>
      <c r="B106" s="1723"/>
      <c r="C106" s="1726"/>
      <c r="D106" s="1373" t="s">
        <v>816</v>
      </c>
      <c r="E106" s="1374">
        <v>44958000</v>
      </c>
      <c r="F106" s="1729"/>
      <c r="G106" s="1375">
        <v>44958000</v>
      </c>
      <c r="H106" s="1732"/>
      <c r="I106" s="1376">
        <v>27144871</v>
      </c>
      <c r="J106" s="1735"/>
      <c r="K106" s="1377">
        <f t="shared" si="8"/>
        <v>0.60378288624938836</v>
      </c>
      <c r="L106" s="1378">
        <f t="shared" si="9"/>
        <v>0.60378288624938836</v>
      </c>
    </row>
    <row r="107" spans="1:13" ht="45" customHeight="1">
      <c r="A107" s="1754"/>
      <c r="B107" s="1388">
        <v>500</v>
      </c>
      <c r="C107" s="1389" t="s">
        <v>375</v>
      </c>
      <c r="D107" s="1373" t="s">
        <v>814</v>
      </c>
      <c r="E107" s="1374">
        <v>21648000</v>
      </c>
      <c r="F107" s="1729"/>
      <c r="G107" s="1375">
        <v>28923709</v>
      </c>
      <c r="H107" s="1732"/>
      <c r="I107" s="1376">
        <v>7785708.1100000003</v>
      </c>
      <c r="J107" s="1735"/>
      <c r="K107" s="1377">
        <f>I107/E107</f>
        <v>0.35965022681079084</v>
      </c>
      <c r="L107" s="1378">
        <f t="shared" si="9"/>
        <v>0.26918083396565773</v>
      </c>
    </row>
    <row r="108" spans="1:13" ht="45" customHeight="1">
      <c r="A108" s="1754"/>
      <c r="B108" s="1420">
        <v>730</v>
      </c>
      <c r="C108" s="1421" t="s">
        <v>742</v>
      </c>
      <c r="D108" s="1373" t="s">
        <v>816</v>
      </c>
      <c r="E108" s="1374">
        <v>1908000</v>
      </c>
      <c r="F108" s="1729"/>
      <c r="G108" s="1375">
        <v>1849774</v>
      </c>
      <c r="H108" s="1732"/>
      <c r="I108" s="1390">
        <v>1525666.29</v>
      </c>
      <c r="J108" s="1735"/>
      <c r="K108" s="1377">
        <f>I108/E108</f>
        <v>0.79961545597484274</v>
      </c>
      <c r="L108" s="1378">
        <f t="shared" si="9"/>
        <v>0.82478523862915143</v>
      </c>
      <c r="M108" s="1422"/>
    </row>
    <row r="109" spans="1:13" ht="45" customHeight="1">
      <c r="A109" s="1754"/>
      <c r="B109" s="1723">
        <v>750</v>
      </c>
      <c r="C109" s="1726" t="s">
        <v>83</v>
      </c>
      <c r="D109" s="1373" t="s">
        <v>844</v>
      </c>
      <c r="E109" s="1374">
        <v>8223000</v>
      </c>
      <c r="F109" s="1729"/>
      <c r="G109" s="1375">
        <v>12115300</v>
      </c>
      <c r="H109" s="1732"/>
      <c r="I109" s="1390">
        <v>11960813.5</v>
      </c>
      <c r="J109" s="1735"/>
      <c r="K109" s="1414">
        <f>I109/E109</f>
        <v>1.4545559406542625</v>
      </c>
      <c r="L109" s="1378">
        <f t="shared" si="9"/>
        <v>0.9872486442762457</v>
      </c>
    </row>
    <row r="110" spans="1:13" ht="45" customHeight="1">
      <c r="A110" s="1754"/>
      <c r="B110" s="1723"/>
      <c r="C110" s="1726"/>
      <c r="D110" s="1373" t="s">
        <v>845</v>
      </c>
      <c r="E110" s="1374">
        <v>12075000</v>
      </c>
      <c r="F110" s="1729"/>
      <c r="G110" s="1375">
        <v>712800</v>
      </c>
      <c r="H110" s="1732"/>
      <c r="I110" s="1390">
        <v>582442.43000000005</v>
      </c>
      <c r="J110" s="1735"/>
      <c r="K110" s="1414">
        <f>I110/E110</f>
        <v>4.8235397929606627E-2</v>
      </c>
      <c r="L110" s="1378">
        <f t="shared" si="9"/>
        <v>0.81711900953984296</v>
      </c>
    </row>
    <row r="111" spans="1:13" ht="45" customHeight="1">
      <c r="A111" s="1754"/>
      <c r="B111" s="1723"/>
      <c r="C111" s="1726"/>
      <c r="D111" s="1373" t="s">
        <v>813</v>
      </c>
      <c r="E111" s="1374"/>
      <c r="F111" s="1729"/>
      <c r="G111" s="1375">
        <v>557345</v>
      </c>
      <c r="H111" s="1732"/>
      <c r="I111" s="1390">
        <v>502504.49</v>
      </c>
      <c r="J111" s="1735"/>
      <c r="K111" s="1387">
        <v>0</v>
      </c>
      <c r="L111" s="1378">
        <f t="shared" si="9"/>
        <v>0.90160401546618341</v>
      </c>
    </row>
    <row r="112" spans="1:13" ht="45" customHeight="1">
      <c r="A112" s="1754"/>
      <c r="B112" s="1723"/>
      <c r="C112" s="1726"/>
      <c r="D112" s="1373" t="s">
        <v>816</v>
      </c>
      <c r="E112" s="1374">
        <v>79046000</v>
      </c>
      <c r="F112" s="1729"/>
      <c r="G112" s="1375">
        <v>97890335</v>
      </c>
      <c r="H112" s="1732"/>
      <c r="I112" s="1376">
        <v>65554973.369999997</v>
      </c>
      <c r="J112" s="1735"/>
      <c r="K112" s="1377">
        <f t="shared" si="8"/>
        <v>0.82932689029172879</v>
      </c>
      <c r="L112" s="1378">
        <f t="shared" si="9"/>
        <v>0.66967768952879769</v>
      </c>
    </row>
    <row r="113" spans="1:12" ht="45" customHeight="1">
      <c r="A113" s="1754"/>
      <c r="B113" s="1723">
        <v>758</v>
      </c>
      <c r="C113" s="1726" t="s">
        <v>412</v>
      </c>
      <c r="D113" s="1373" t="s">
        <v>841</v>
      </c>
      <c r="E113" s="1374"/>
      <c r="F113" s="1729"/>
      <c r="G113" s="1375">
        <v>1178</v>
      </c>
      <c r="H113" s="1732"/>
      <c r="I113" s="1376">
        <v>1177.19</v>
      </c>
      <c r="J113" s="1735"/>
      <c r="K113" s="1387">
        <v>0</v>
      </c>
      <c r="L113" s="1378">
        <f t="shared" si="9"/>
        <v>0.99931239388794568</v>
      </c>
    </row>
    <row r="114" spans="1:12" ht="45" customHeight="1">
      <c r="A114" s="1754"/>
      <c r="B114" s="1723"/>
      <c r="C114" s="1726"/>
      <c r="D114" s="1373" t="s">
        <v>818</v>
      </c>
      <c r="E114" s="1374">
        <v>1221324000</v>
      </c>
      <c r="F114" s="1729"/>
      <c r="G114" s="1375">
        <v>1561453044</v>
      </c>
      <c r="H114" s="1732"/>
      <c r="I114" s="1376">
        <v>1313727490.9100001</v>
      </c>
      <c r="J114" s="1735"/>
      <c r="K114" s="1377">
        <f t="shared" si="8"/>
        <v>1.075658458287891</v>
      </c>
      <c r="L114" s="1378">
        <f t="shared" si="9"/>
        <v>0.84134934185699417</v>
      </c>
    </row>
    <row r="115" spans="1:12" ht="45" customHeight="1">
      <c r="A115" s="1754"/>
      <c r="B115" s="1723"/>
      <c r="C115" s="1726"/>
      <c r="D115" s="1373" t="s">
        <v>842</v>
      </c>
      <c r="E115" s="1374"/>
      <c r="F115" s="1729"/>
      <c r="G115" s="1375">
        <v>84480</v>
      </c>
      <c r="H115" s="1732"/>
      <c r="I115" s="1376">
        <v>84479.2</v>
      </c>
      <c r="J115" s="1735"/>
      <c r="K115" s="1387">
        <v>0</v>
      </c>
      <c r="L115" s="1378">
        <f>I115/G115</f>
        <v>0.99999053030303031</v>
      </c>
    </row>
    <row r="116" spans="1:12" ht="45" customHeight="1">
      <c r="A116" s="1754"/>
      <c r="B116" s="1723"/>
      <c r="C116" s="1726"/>
      <c r="D116" s="1373" t="s">
        <v>819</v>
      </c>
      <c r="E116" s="1374">
        <v>882001000</v>
      </c>
      <c r="F116" s="1729"/>
      <c r="G116" s="1375">
        <v>1082086520</v>
      </c>
      <c r="H116" s="1732"/>
      <c r="I116" s="1376">
        <v>910959755.48000002</v>
      </c>
      <c r="J116" s="1735"/>
      <c r="K116" s="1377">
        <f t="shared" si="8"/>
        <v>1.0328330188741284</v>
      </c>
      <c r="L116" s="1378">
        <f t="shared" si="9"/>
        <v>0.8418548227363557</v>
      </c>
    </row>
    <row r="117" spans="1:12" ht="45" customHeight="1">
      <c r="A117" s="1754"/>
      <c r="B117" s="1723"/>
      <c r="C117" s="1726"/>
      <c r="D117" s="1373" t="s">
        <v>820</v>
      </c>
      <c r="E117" s="1374">
        <v>1094051000</v>
      </c>
      <c r="F117" s="1729"/>
      <c r="G117" s="1375">
        <v>1786144415</v>
      </c>
      <c r="H117" s="1732"/>
      <c r="I117" s="1376">
        <v>1675988745.6399996</v>
      </c>
      <c r="J117" s="1735"/>
      <c r="K117" s="1377">
        <f t="shared" si="8"/>
        <v>1.5319109855390651</v>
      </c>
      <c r="L117" s="1378">
        <f t="shared" si="9"/>
        <v>0.93832768031805514</v>
      </c>
    </row>
    <row r="118" spans="1:12" ht="45" customHeight="1">
      <c r="A118" s="1754"/>
      <c r="B118" s="1723"/>
      <c r="C118" s="1726"/>
      <c r="D118" s="1373" t="s">
        <v>874</v>
      </c>
      <c r="E118" s="1374">
        <v>448326000</v>
      </c>
      <c r="F118" s="1729"/>
      <c r="G118" s="1375">
        <v>609326000</v>
      </c>
      <c r="H118" s="1732"/>
      <c r="I118" s="1376">
        <v>518229062.75999999</v>
      </c>
      <c r="J118" s="1735"/>
      <c r="K118" s="1377">
        <f t="shared" si="8"/>
        <v>1.1559201624710589</v>
      </c>
      <c r="L118" s="1378">
        <f t="shared" si="9"/>
        <v>0.8504955684805835</v>
      </c>
    </row>
    <row r="119" spans="1:12" ht="45" customHeight="1">
      <c r="A119" s="1754"/>
      <c r="B119" s="1723"/>
      <c r="C119" s="1726"/>
      <c r="D119" s="1373" t="s">
        <v>822</v>
      </c>
      <c r="E119" s="1374">
        <v>1014462000</v>
      </c>
      <c r="F119" s="1729"/>
      <c r="G119" s="1375">
        <v>1572111250</v>
      </c>
      <c r="H119" s="1732"/>
      <c r="I119" s="1376">
        <v>1186893119.3399999</v>
      </c>
      <c r="J119" s="1735"/>
      <c r="K119" s="1377">
        <f t="shared" si="8"/>
        <v>1.1699729702443264</v>
      </c>
      <c r="L119" s="1378">
        <f t="shared" si="9"/>
        <v>0.7549676394339141</v>
      </c>
    </row>
    <row r="120" spans="1:12" ht="45" customHeight="1">
      <c r="A120" s="1754"/>
      <c r="B120" s="1723"/>
      <c r="C120" s="1726"/>
      <c r="D120" s="1373" t="s">
        <v>823</v>
      </c>
      <c r="E120" s="1374">
        <v>1556030000</v>
      </c>
      <c r="F120" s="1729"/>
      <c r="G120" s="1375">
        <v>1904370000</v>
      </c>
      <c r="H120" s="1732"/>
      <c r="I120" s="1376">
        <v>1633735065.8400002</v>
      </c>
      <c r="J120" s="1735"/>
      <c r="K120" s="1377">
        <f t="shared" si="8"/>
        <v>1.049938025513647</v>
      </c>
      <c r="L120" s="1378">
        <f t="shared" si="9"/>
        <v>0.85788741990264505</v>
      </c>
    </row>
    <row r="121" spans="1:12" ht="45" customHeight="1">
      <c r="A121" s="1754"/>
      <c r="B121" s="1723"/>
      <c r="C121" s="1726"/>
      <c r="D121" s="1373" t="s">
        <v>824</v>
      </c>
      <c r="E121" s="1374">
        <v>1430946000</v>
      </c>
      <c r="F121" s="1729"/>
      <c r="G121" s="1375">
        <v>1630946000</v>
      </c>
      <c r="H121" s="1732"/>
      <c r="I121" s="1376">
        <v>1186151118.0999999</v>
      </c>
      <c r="J121" s="1735"/>
      <c r="K121" s="1377">
        <f t="shared" si="8"/>
        <v>0.82892793865037528</v>
      </c>
      <c r="L121" s="1378">
        <f t="shared" si="9"/>
        <v>0.72727798351386241</v>
      </c>
    </row>
    <row r="122" spans="1:12" ht="45" customHeight="1">
      <c r="A122" s="1754"/>
      <c r="B122" s="1723"/>
      <c r="C122" s="1726"/>
      <c r="D122" s="1373" t="s">
        <v>825</v>
      </c>
      <c r="E122" s="1374">
        <v>462562000</v>
      </c>
      <c r="F122" s="1729"/>
      <c r="G122" s="1375">
        <v>770936000</v>
      </c>
      <c r="H122" s="1732"/>
      <c r="I122" s="1376">
        <v>604972461.24000001</v>
      </c>
      <c r="J122" s="1735"/>
      <c r="K122" s="1377">
        <f t="shared" si="8"/>
        <v>1.3078732391333487</v>
      </c>
      <c r="L122" s="1378">
        <f t="shared" si="9"/>
        <v>0.78472462206979565</v>
      </c>
    </row>
    <row r="123" spans="1:12" ht="45" customHeight="1">
      <c r="A123" s="1754"/>
      <c r="B123" s="1723"/>
      <c r="C123" s="1726"/>
      <c r="D123" s="1373" t="s">
        <v>826</v>
      </c>
      <c r="E123" s="1374">
        <v>1179834000</v>
      </c>
      <c r="F123" s="1729"/>
      <c r="G123" s="1375">
        <v>1963401000</v>
      </c>
      <c r="H123" s="1732"/>
      <c r="I123" s="1376">
        <v>1442630829.3599999</v>
      </c>
      <c r="J123" s="1735"/>
      <c r="K123" s="1377">
        <f t="shared" si="8"/>
        <v>1.2227405121059403</v>
      </c>
      <c r="L123" s="1378">
        <f t="shared" si="9"/>
        <v>0.73476117683550124</v>
      </c>
    </row>
    <row r="124" spans="1:12" ht="45" customHeight="1">
      <c r="A124" s="1754"/>
      <c r="B124" s="1723"/>
      <c r="C124" s="1726"/>
      <c r="D124" s="1373" t="s">
        <v>827</v>
      </c>
      <c r="E124" s="1374">
        <v>517719000</v>
      </c>
      <c r="F124" s="1729"/>
      <c r="G124" s="1375">
        <v>1211061296</v>
      </c>
      <c r="H124" s="1732"/>
      <c r="I124" s="1376">
        <v>899143949.19000006</v>
      </c>
      <c r="J124" s="1735"/>
      <c r="K124" s="1377">
        <f t="shared" si="8"/>
        <v>1.7367412615530819</v>
      </c>
      <c r="L124" s="1378">
        <f t="shared" si="9"/>
        <v>0.7424429730846589</v>
      </c>
    </row>
    <row r="125" spans="1:12" ht="45" customHeight="1">
      <c r="A125" s="1754"/>
      <c r="B125" s="1723"/>
      <c r="C125" s="1726"/>
      <c r="D125" s="1373" t="s">
        <v>828</v>
      </c>
      <c r="E125" s="1374">
        <v>849257000</v>
      </c>
      <c r="F125" s="1729"/>
      <c r="G125" s="1375">
        <v>1416657000</v>
      </c>
      <c r="H125" s="1732"/>
      <c r="I125" s="1376">
        <v>1190405593.25</v>
      </c>
      <c r="J125" s="1735"/>
      <c r="K125" s="1377">
        <f t="shared" si="8"/>
        <v>1.4017024213518405</v>
      </c>
      <c r="L125" s="1378">
        <f t="shared" si="9"/>
        <v>0.84029203487506154</v>
      </c>
    </row>
    <row r="126" spans="1:12" ht="45" customHeight="1">
      <c r="A126" s="1754"/>
      <c r="B126" s="1723"/>
      <c r="C126" s="1726"/>
      <c r="D126" s="1373" t="s">
        <v>829</v>
      </c>
      <c r="E126" s="1374">
        <v>1598590000</v>
      </c>
      <c r="F126" s="1729"/>
      <c r="G126" s="1375">
        <v>2085435015</v>
      </c>
      <c r="H126" s="1732"/>
      <c r="I126" s="1376">
        <v>1839874903.6300001</v>
      </c>
      <c r="J126" s="1735"/>
      <c r="K126" s="1377">
        <f t="shared" si="8"/>
        <v>1.1509360771867709</v>
      </c>
      <c r="L126" s="1378">
        <f t="shared" si="9"/>
        <v>0.88224993365712723</v>
      </c>
    </row>
    <row r="127" spans="1:12" ht="45" customHeight="1">
      <c r="A127" s="1754"/>
      <c r="B127" s="1723"/>
      <c r="C127" s="1726"/>
      <c r="D127" s="1373" t="s">
        <v>830</v>
      </c>
      <c r="E127" s="1374">
        <v>491001000</v>
      </c>
      <c r="F127" s="1729"/>
      <c r="G127" s="1375">
        <v>938360000</v>
      </c>
      <c r="H127" s="1732"/>
      <c r="I127" s="1376">
        <v>810684079.89999998</v>
      </c>
      <c r="J127" s="1735"/>
      <c r="K127" s="1377">
        <f t="shared" si="8"/>
        <v>1.6510843764065652</v>
      </c>
      <c r="L127" s="1378">
        <f t="shared" si="9"/>
        <v>0.8639371668655953</v>
      </c>
    </row>
    <row r="128" spans="1:12" ht="45" customHeight="1">
      <c r="A128" s="1754"/>
      <c r="B128" s="1723"/>
      <c r="C128" s="1726"/>
      <c r="D128" s="1373" t="s">
        <v>875</v>
      </c>
      <c r="E128" s="1374">
        <v>811181000</v>
      </c>
      <c r="F128" s="1729"/>
      <c r="G128" s="1375">
        <v>1324192000</v>
      </c>
      <c r="H128" s="1732"/>
      <c r="I128" s="1376">
        <v>1136842651.8500001</v>
      </c>
      <c r="J128" s="1735"/>
      <c r="K128" s="1377">
        <f t="shared" si="8"/>
        <v>1.401466074587546</v>
      </c>
      <c r="L128" s="1378">
        <f t="shared" si="9"/>
        <v>0.85851798821470005</v>
      </c>
    </row>
    <row r="129" spans="1:12" ht="45" customHeight="1">
      <c r="A129" s="1754"/>
      <c r="B129" s="1723"/>
      <c r="C129" s="1726"/>
      <c r="D129" s="1373" t="s">
        <v>832</v>
      </c>
      <c r="E129" s="1374">
        <v>1186660000</v>
      </c>
      <c r="F129" s="1729"/>
      <c r="G129" s="1375">
        <v>1812820000</v>
      </c>
      <c r="H129" s="1732"/>
      <c r="I129" s="1376">
        <v>1609000675.7</v>
      </c>
      <c r="J129" s="1735"/>
      <c r="K129" s="1377">
        <f t="shared" si="8"/>
        <v>1.3559070632700183</v>
      </c>
      <c r="L129" s="1378">
        <f t="shared" si="9"/>
        <v>0.88756780910404787</v>
      </c>
    </row>
    <row r="130" spans="1:12" ht="45" customHeight="1">
      <c r="A130" s="1754"/>
      <c r="B130" s="1723"/>
      <c r="C130" s="1726"/>
      <c r="D130" s="1373" t="s">
        <v>833</v>
      </c>
      <c r="E130" s="1374">
        <v>611758000</v>
      </c>
      <c r="F130" s="1729"/>
      <c r="G130" s="1375">
        <v>955104873</v>
      </c>
      <c r="H130" s="1732"/>
      <c r="I130" s="1376">
        <v>783114398.66999996</v>
      </c>
      <c r="J130" s="1735"/>
      <c r="K130" s="1377">
        <f t="shared" si="8"/>
        <v>1.2801048758986395</v>
      </c>
      <c r="L130" s="1378">
        <f t="shared" si="9"/>
        <v>0.8199250373524164</v>
      </c>
    </row>
    <row r="131" spans="1:12" ht="45" customHeight="1">
      <c r="A131" s="1754"/>
      <c r="B131" s="1388">
        <v>801</v>
      </c>
      <c r="C131" s="1389" t="s">
        <v>115</v>
      </c>
      <c r="D131" s="1373" t="s">
        <v>816</v>
      </c>
      <c r="E131" s="1374">
        <v>220790000</v>
      </c>
      <c r="F131" s="1729"/>
      <c r="G131" s="1375">
        <v>239392177</v>
      </c>
      <c r="H131" s="1732"/>
      <c r="I131" s="1376">
        <v>224329848.93000001</v>
      </c>
      <c r="J131" s="1735"/>
      <c r="K131" s="1377">
        <f t="shared" si="8"/>
        <v>1.0160326506182344</v>
      </c>
      <c r="L131" s="1378">
        <f t="shared" si="9"/>
        <v>0.93708095118747348</v>
      </c>
    </row>
    <row r="132" spans="1:12" ht="45" customHeight="1">
      <c r="A132" s="1754"/>
      <c r="B132" s="1388">
        <v>851</v>
      </c>
      <c r="C132" s="1389" t="s">
        <v>416</v>
      </c>
      <c r="D132" s="1373" t="s">
        <v>816</v>
      </c>
      <c r="E132" s="1374">
        <v>69138000</v>
      </c>
      <c r="F132" s="1729"/>
      <c r="G132" s="1375">
        <v>78376958</v>
      </c>
      <c r="H132" s="1732"/>
      <c r="I132" s="1390">
        <v>45851152.090000004</v>
      </c>
      <c r="J132" s="1735"/>
      <c r="K132" s="1377">
        <f t="shared" si="8"/>
        <v>0.66318308441088847</v>
      </c>
      <c r="L132" s="1378">
        <f t="shared" si="9"/>
        <v>0.58500805925639532</v>
      </c>
    </row>
    <row r="133" spans="1:12" ht="45" customHeight="1">
      <c r="A133" s="1754"/>
      <c r="B133" s="1388">
        <v>852</v>
      </c>
      <c r="C133" s="1389" t="s">
        <v>418</v>
      </c>
      <c r="D133" s="1373" t="s">
        <v>816</v>
      </c>
      <c r="E133" s="1374">
        <v>16527000</v>
      </c>
      <c r="F133" s="1729"/>
      <c r="G133" s="1375">
        <v>10486288</v>
      </c>
      <c r="H133" s="1732"/>
      <c r="I133" s="1390">
        <v>8821956.9800000004</v>
      </c>
      <c r="J133" s="1735"/>
      <c r="K133" s="1377">
        <f>I133/E133</f>
        <v>0.53379058389302358</v>
      </c>
      <c r="L133" s="1378">
        <f t="shared" si="9"/>
        <v>0.84128501715764437</v>
      </c>
    </row>
    <row r="134" spans="1:12" ht="45" customHeight="1" thickBot="1">
      <c r="A134" s="1755"/>
      <c r="B134" s="1359">
        <v>853</v>
      </c>
      <c r="C134" s="1395" t="s">
        <v>606</v>
      </c>
      <c r="D134" s="1361" t="s">
        <v>816</v>
      </c>
      <c r="E134" s="1362">
        <v>184653000</v>
      </c>
      <c r="F134" s="1714"/>
      <c r="G134" s="1363">
        <v>239197582</v>
      </c>
      <c r="H134" s="1716"/>
      <c r="I134" s="1364">
        <v>168758162.72</v>
      </c>
      <c r="J134" s="1718"/>
      <c r="K134" s="1365">
        <f t="shared" si="8"/>
        <v>0.91392050343075926</v>
      </c>
      <c r="L134" s="1366">
        <f t="shared" si="9"/>
        <v>0.7055178455775527</v>
      </c>
    </row>
    <row r="135" spans="1:12" ht="45" customHeight="1">
      <c r="A135" s="1749">
        <v>37</v>
      </c>
      <c r="B135" s="1757">
        <v>750</v>
      </c>
      <c r="C135" s="1758" t="s">
        <v>83</v>
      </c>
      <c r="D135" s="1345" t="s">
        <v>845</v>
      </c>
      <c r="E135" s="1346">
        <v>434000</v>
      </c>
      <c r="F135" s="1751">
        <f>SUM(E135:E140)</f>
        <v>86044000</v>
      </c>
      <c r="G135" s="1423">
        <v>0</v>
      </c>
      <c r="H135" s="1759">
        <f>SUM(G135:G140)</f>
        <v>85239235</v>
      </c>
      <c r="I135" s="1423">
        <v>0</v>
      </c>
      <c r="J135" s="1761">
        <f>SUM(I135:I140)</f>
        <v>58744704.07</v>
      </c>
      <c r="K135" s="1424">
        <v>0</v>
      </c>
      <c r="L135" s="1425">
        <v>0</v>
      </c>
    </row>
    <row r="136" spans="1:12" ht="45" customHeight="1">
      <c r="A136" s="1720"/>
      <c r="B136" s="1723"/>
      <c r="C136" s="1726"/>
      <c r="D136" s="1373" t="s">
        <v>816</v>
      </c>
      <c r="E136" s="1374">
        <v>2525000</v>
      </c>
      <c r="F136" s="1729"/>
      <c r="G136" s="1375">
        <v>2959000</v>
      </c>
      <c r="H136" s="1732"/>
      <c r="I136" s="1390">
        <v>1452992.7799999998</v>
      </c>
      <c r="J136" s="1735"/>
      <c r="K136" s="1377">
        <f>I136/E136</f>
        <v>0.57544268514851482</v>
      </c>
      <c r="L136" s="1378">
        <f t="shared" si="9"/>
        <v>0.49104183169989857</v>
      </c>
    </row>
    <row r="137" spans="1:12" ht="45" customHeight="1">
      <c r="A137" s="1756"/>
      <c r="B137" s="1743">
        <v>755</v>
      </c>
      <c r="C137" s="1744" t="s">
        <v>402</v>
      </c>
      <c r="D137" s="1332" t="s">
        <v>845</v>
      </c>
      <c r="E137" s="1400">
        <v>3288000</v>
      </c>
      <c r="F137" s="1741"/>
      <c r="G137" s="1335">
        <v>1779618</v>
      </c>
      <c r="H137" s="1760"/>
      <c r="I137" s="1337">
        <v>0</v>
      </c>
      <c r="J137" s="1762"/>
      <c r="K137" s="1336">
        <v>0</v>
      </c>
      <c r="L137" s="1338">
        <v>0</v>
      </c>
    </row>
    <row r="138" spans="1:12" ht="45" customHeight="1">
      <c r="A138" s="1720"/>
      <c r="B138" s="1723"/>
      <c r="C138" s="1726"/>
      <c r="D138" s="1373" t="s">
        <v>813</v>
      </c>
      <c r="E138" s="1374">
        <v>20405000</v>
      </c>
      <c r="F138" s="1729"/>
      <c r="G138" s="1375">
        <v>22444964</v>
      </c>
      <c r="H138" s="1732"/>
      <c r="I138" s="1390">
        <v>14826815.199999999</v>
      </c>
      <c r="J138" s="1735"/>
      <c r="K138" s="1377">
        <f>I138/E138</f>
        <v>0.72662657191864732</v>
      </c>
      <c r="L138" s="1378">
        <f t="shared" si="9"/>
        <v>0.66058538565711222</v>
      </c>
    </row>
    <row r="139" spans="1:12" ht="45" customHeight="1">
      <c r="A139" s="1720"/>
      <c r="B139" s="1723"/>
      <c r="C139" s="1726"/>
      <c r="D139" s="1373" t="s">
        <v>817</v>
      </c>
      <c r="E139" s="1374">
        <v>693000</v>
      </c>
      <c r="F139" s="1729"/>
      <c r="G139" s="1375">
        <v>693000</v>
      </c>
      <c r="H139" s="1732"/>
      <c r="I139" s="1376">
        <v>141508.45000000001</v>
      </c>
      <c r="J139" s="1735"/>
      <c r="K139" s="1377">
        <f t="shared" si="8"/>
        <v>0.20419689754689757</v>
      </c>
      <c r="L139" s="1378">
        <f t="shared" si="9"/>
        <v>0.20419689754689757</v>
      </c>
    </row>
    <row r="140" spans="1:12" ht="45" customHeight="1" thickBot="1">
      <c r="A140" s="1712"/>
      <c r="B140" s="1747"/>
      <c r="C140" s="1748"/>
      <c r="D140" s="1361" t="s">
        <v>816</v>
      </c>
      <c r="E140" s="1362">
        <v>58699000</v>
      </c>
      <c r="F140" s="1714"/>
      <c r="G140" s="1363">
        <v>57362653</v>
      </c>
      <c r="H140" s="1716"/>
      <c r="I140" s="1364">
        <v>42323387.640000001</v>
      </c>
      <c r="J140" s="1718"/>
      <c r="K140" s="1365">
        <f t="shared" si="8"/>
        <v>0.72102399768309511</v>
      </c>
      <c r="L140" s="1366">
        <f t="shared" si="9"/>
        <v>0.73782130753262054</v>
      </c>
    </row>
    <row r="141" spans="1:12" ht="45" customHeight="1">
      <c r="A141" s="1719">
        <v>39</v>
      </c>
      <c r="B141" s="1722">
        <v>600</v>
      </c>
      <c r="C141" s="1725" t="s">
        <v>379</v>
      </c>
      <c r="D141" s="1367" t="s">
        <v>837</v>
      </c>
      <c r="E141" s="1368">
        <v>2403804000</v>
      </c>
      <c r="F141" s="1728">
        <f>SUM(E141:E145)</f>
        <v>10822645000</v>
      </c>
      <c r="G141" s="1369">
        <v>2049849098</v>
      </c>
      <c r="H141" s="1731">
        <f>SUM(G141:G145)</f>
        <v>10822913252</v>
      </c>
      <c r="I141" s="1386">
        <v>1594333060.7400002</v>
      </c>
      <c r="J141" s="1734">
        <f>SUM(I141:I145)</f>
        <v>8359673315.5900002</v>
      </c>
      <c r="K141" s="1371">
        <f t="shared" si="8"/>
        <v>0.66325418409321235</v>
      </c>
      <c r="L141" s="1372">
        <f t="shared" si="9"/>
        <v>0.7777806972696486</v>
      </c>
    </row>
    <row r="142" spans="1:12" ht="45" customHeight="1">
      <c r="A142" s="1720"/>
      <c r="B142" s="1723"/>
      <c r="C142" s="1726"/>
      <c r="D142" s="1373" t="s">
        <v>813</v>
      </c>
      <c r="E142" s="1374">
        <v>8155209000</v>
      </c>
      <c r="F142" s="1729"/>
      <c r="G142" s="1375">
        <v>8279738187</v>
      </c>
      <c r="H142" s="1732"/>
      <c r="I142" s="1376">
        <v>6308410674.3900003</v>
      </c>
      <c r="J142" s="1735"/>
      <c r="K142" s="1377">
        <f t="shared" si="8"/>
        <v>0.77354371597220872</v>
      </c>
      <c r="L142" s="1378">
        <f t="shared" si="9"/>
        <v>0.76190943866979066</v>
      </c>
    </row>
    <row r="143" spans="1:12" ht="45" customHeight="1">
      <c r="A143" s="1720"/>
      <c r="B143" s="1723"/>
      <c r="C143" s="1726"/>
      <c r="D143" s="1373" t="s">
        <v>839</v>
      </c>
      <c r="E143" s="1374"/>
      <c r="F143" s="1729"/>
      <c r="G143" s="1375">
        <v>119697324</v>
      </c>
      <c r="H143" s="1732"/>
      <c r="I143" s="1375">
        <v>119693308.44</v>
      </c>
      <c r="J143" s="1735"/>
      <c r="K143" s="1387">
        <v>0</v>
      </c>
      <c r="L143" s="1378">
        <f>I143/G143</f>
        <v>0.99996645238284521</v>
      </c>
    </row>
    <row r="144" spans="1:12" ht="45" customHeight="1">
      <c r="A144" s="1720"/>
      <c r="B144" s="1723"/>
      <c r="C144" s="1726"/>
      <c r="D144" s="1373" t="s">
        <v>817</v>
      </c>
      <c r="E144" s="1374">
        <v>6031000</v>
      </c>
      <c r="F144" s="1729"/>
      <c r="G144" s="1375">
        <v>6128155</v>
      </c>
      <c r="H144" s="1732"/>
      <c r="I144" s="1376">
        <v>2353929.29</v>
      </c>
      <c r="J144" s="1735"/>
      <c r="K144" s="1377">
        <f t="shared" si="8"/>
        <v>0.390304972641353</v>
      </c>
      <c r="L144" s="1378">
        <f t="shared" si="9"/>
        <v>0.3841171266066214</v>
      </c>
    </row>
    <row r="145" spans="1:12" ht="45" customHeight="1" thickBot="1">
      <c r="A145" s="1712"/>
      <c r="B145" s="1747"/>
      <c r="C145" s="1748"/>
      <c r="D145" s="1361" t="s">
        <v>815</v>
      </c>
      <c r="E145" s="1362">
        <v>257601000</v>
      </c>
      <c r="F145" s="1714"/>
      <c r="G145" s="1363">
        <v>367500488</v>
      </c>
      <c r="H145" s="1716"/>
      <c r="I145" s="1364">
        <v>334882342.73000002</v>
      </c>
      <c r="J145" s="1718"/>
      <c r="K145" s="1365">
        <f>I145/E145</f>
        <v>1.3000040478491932</v>
      </c>
      <c r="L145" s="1366">
        <f t="shared" si="9"/>
        <v>0.91124325998173916</v>
      </c>
    </row>
    <row r="146" spans="1:12" ht="45" customHeight="1" thickBot="1">
      <c r="A146" s="1306">
        <v>40</v>
      </c>
      <c r="B146" s="1307">
        <v>750</v>
      </c>
      <c r="C146" s="1339" t="s">
        <v>83</v>
      </c>
      <c r="D146" s="1309" t="s">
        <v>817</v>
      </c>
      <c r="E146" s="1340"/>
      <c r="F146" s="1340"/>
      <c r="G146" s="1312">
        <v>142612</v>
      </c>
      <c r="H146" s="1312">
        <f>G146</f>
        <v>142612</v>
      </c>
      <c r="I146" s="1406">
        <v>128738.90999999999</v>
      </c>
      <c r="J146" s="1569">
        <f>I146</f>
        <v>128738.90999999999</v>
      </c>
      <c r="K146" s="1313">
        <v>0</v>
      </c>
      <c r="L146" s="1314">
        <f t="shared" si="9"/>
        <v>0.9027214399910245</v>
      </c>
    </row>
    <row r="147" spans="1:12" ht="45" customHeight="1">
      <c r="A147" s="1711">
        <v>41</v>
      </c>
      <c r="B147" s="1351" t="s">
        <v>363</v>
      </c>
      <c r="C147" s="1413" t="s">
        <v>364</v>
      </c>
      <c r="D147" s="1353" t="s">
        <v>813</v>
      </c>
      <c r="E147" s="1354">
        <v>60691000</v>
      </c>
      <c r="F147" s="1713">
        <f>SUM(E147:E164)</f>
        <v>2293745000</v>
      </c>
      <c r="G147" s="1355">
        <v>41235850</v>
      </c>
      <c r="H147" s="1715">
        <f>SUM(G147:G164)</f>
        <v>2841883466</v>
      </c>
      <c r="I147" s="1348">
        <v>31749766.739999998</v>
      </c>
      <c r="J147" s="1717">
        <f>SUM(I147:I164)</f>
        <v>2399837943.1899991</v>
      </c>
      <c r="K147" s="1349">
        <f t="shared" si="8"/>
        <v>0.52313797334036349</v>
      </c>
      <c r="L147" s="1358">
        <f t="shared" si="9"/>
        <v>0.76995543295457713</v>
      </c>
    </row>
    <row r="148" spans="1:12" ht="45" customHeight="1">
      <c r="A148" s="1720"/>
      <c r="B148" s="1723">
        <v>750</v>
      </c>
      <c r="C148" s="1726" t="s">
        <v>83</v>
      </c>
      <c r="D148" s="1373" t="s">
        <v>844</v>
      </c>
      <c r="E148" s="1374">
        <v>328000</v>
      </c>
      <c r="F148" s="1729"/>
      <c r="G148" s="1375">
        <v>152365</v>
      </c>
      <c r="H148" s="1732"/>
      <c r="I148" s="1376">
        <v>87987.66</v>
      </c>
      <c r="J148" s="1735"/>
      <c r="K148" s="1377">
        <f t="shared" si="8"/>
        <v>0.26825506097560975</v>
      </c>
      <c r="L148" s="1378">
        <f t="shared" si="9"/>
        <v>0.57747947363239593</v>
      </c>
    </row>
    <row r="149" spans="1:12" ht="45" customHeight="1">
      <c r="A149" s="1720"/>
      <c r="B149" s="1723"/>
      <c r="C149" s="1726"/>
      <c r="D149" s="1373" t="s">
        <v>845</v>
      </c>
      <c r="E149" s="1374">
        <v>340000</v>
      </c>
      <c r="F149" s="1729"/>
      <c r="G149" s="1375">
        <v>157635</v>
      </c>
      <c r="H149" s="1732"/>
      <c r="I149" s="1386">
        <v>91030.87</v>
      </c>
      <c r="J149" s="1735"/>
      <c r="K149" s="1371">
        <f t="shared" si="8"/>
        <v>0.26773785294117647</v>
      </c>
      <c r="L149" s="1372">
        <f t="shared" si="9"/>
        <v>0.57747879595267548</v>
      </c>
    </row>
    <row r="150" spans="1:12" ht="45" customHeight="1">
      <c r="A150" s="1720"/>
      <c r="B150" s="1723"/>
      <c r="C150" s="1726"/>
      <c r="D150" s="1373" t="s">
        <v>813</v>
      </c>
      <c r="E150" s="1374">
        <v>11044000</v>
      </c>
      <c r="F150" s="1729"/>
      <c r="G150" s="1375">
        <v>12197684</v>
      </c>
      <c r="H150" s="1732"/>
      <c r="I150" s="1376">
        <v>11052777.040000003</v>
      </c>
      <c r="J150" s="1735"/>
      <c r="K150" s="1377">
        <f>I150/E150</f>
        <v>1.0007947337921046</v>
      </c>
      <c r="L150" s="1378">
        <f t="shared" si="9"/>
        <v>0.90613734869668727</v>
      </c>
    </row>
    <row r="151" spans="1:12" ht="45" customHeight="1">
      <c r="A151" s="1720"/>
      <c r="B151" s="1723">
        <v>801</v>
      </c>
      <c r="C151" s="1726" t="s">
        <v>115</v>
      </c>
      <c r="D151" s="1373" t="s">
        <v>813</v>
      </c>
      <c r="E151" s="1374">
        <v>895000</v>
      </c>
      <c r="F151" s="1729"/>
      <c r="G151" s="1375">
        <v>703000</v>
      </c>
      <c r="H151" s="1732"/>
      <c r="I151" s="1390">
        <v>686878.18</v>
      </c>
      <c r="J151" s="1735"/>
      <c r="K151" s="1377">
        <f>I151/E151</f>
        <v>0.76746165363128493</v>
      </c>
      <c r="L151" s="1378">
        <f t="shared" si="9"/>
        <v>0.97706711237553345</v>
      </c>
    </row>
    <row r="152" spans="1:12" ht="45" customHeight="1">
      <c r="A152" s="1720"/>
      <c r="B152" s="1723"/>
      <c r="C152" s="1726"/>
      <c r="D152" s="1373" t="s">
        <v>816</v>
      </c>
      <c r="E152" s="1374">
        <v>925000</v>
      </c>
      <c r="F152" s="1729"/>
      <c r="G152" s="1375">
        <v>990201.99999999988</v>
      </c>
      <c r="H152" s="1732"/>
      <c r="I152" s="1376">
        <v>947849.29999999993</v>
      </c>
      <c r="J152" s="1735"/>
      <c r="K152" s="1377">
        <f>I152/E152</f>
        <v>1.0247019459459459</v>
      </c>
      <c r="L152" s="1378">
        <f t="shared" si="9"/>
        <v>0.95722822212033509</v>
      </c>
    </row>
    <row r="153" spans="1:12" ht="45" customHeight="1">
      <c r="A153" s="1720"/>
      <c r="B153" s="1723"/>
      <c r="C153" s="1726"/>
      <c r="D153" s="1373" t="s">
        <v>820</v>
      </c>
      <c r="E153" s="1374"/>
      <c r="F153" s="1729"/>
      <c r="G153" s="1375">
        <v>65222</v>
      </c>
      <c r="H153" s="1732"/>
      <c r="I153" s="1376">
        <v>16240</v>
      </c>
      <c r="J153" s="1735"/>
      <c r="K153" s="1387">
        <v>0</v>
      </c>
      <c r="L153" s="1378">
        <f t="shared" si="9"/>
        <v>0.2489957376345405</v>
      </c>
    </row>
    <row r="154" spans="1:12" ht="45" customHeight="1">
      <c r="A154" s="1720"/>
      <c r="B154" s="1723"/>
      <c r="C154" s="1726"/>
      <c r="D154" s="1373" t="s">
        <v>874</v>
      </c>
      <c r="E154" s="1374">
        <v>705000</v>
      </c>
      <c r="F154" s="1729"/>
      <c r="G154" s="1375">
        <v>717000</v>
      </c>
      <c r="H154" s="1732"/>
      <c r="I154" s="1376">
        <v>600118.82999999996</v>
      </c>
      <c r="J154" s="1735"/>
      <c r="K154" s="1414">
        <f>I154/E154</f>
        <v>0.85123238297872339</v>
      </c>
      <c r="L154" s="1378">
        <f t="shared" si="9"/>
        <v>0.83698581589958154</v>
      </c>
    </row>
    <row r="155" spans="1:12" ht="45" customHeight="1">
      <c r="A155" s="1720"/>
      <c r="B155" s="1723"/>
      <c r="C155" s="1726"/>
      <c r="D155" s="1373" t="s">
        <v>827</v>
      </c>
      <c r="E155" s="1374">
        <v>2401000</v>
      </c>
      <c r="F155" s="1729"/>
      <c r="G155" s="1375">
        <v>2214000</v>
      </c>
      <c r="H155" s="1732"/>
      <c r="I155" s="1376">
        <v>1155688.3299999998</v>
      </c>
      <c r="J155" s="1735"/>
      <c r="K155" s="1377">
        <f t="shared" si="8"/>
        <v>0.48133624739691788</v>
      </c>
      <c r="L155" s="1378">
        <f t="shared" si="9"/>
        <v>0.52199111562782285</v>
      </c>
    </row>
    <row r="156" spans="1:12" ht="45" customHeight="1">
      <c r="A156" s="1720"/>
      <c r="B156" s="1723"/>
      <c r="C156" s="1726"/>
      <c r="D156" s="1373" t="s">
        <v>828</v>
      </c>
      <c r="E156" s="1374">
        <v>943000</v>
      </c>
      <c r="F156" s="1729"/>
      <c r="G156" s="1408">
        <v>0</v>
      </c>
      <c r="H156" s="1732"/>
      <c r="I156" s="1408">
        <v>0</v>
      </c>
      <c r="J156" s="1735"/>
      <c r="K156" s="1387">
        <v>0</v>
      </c>
      <c r="L156" s="1392">
        <v>0</v>
      </c>
    </row>
    <row r="157" spans="1:12" ht="45" customHeight="1">
      <c r="A157" s="1720"/>
      <c r="B157" s="1723">
        <v>900</v>
      </c>
      <c r="C157" s="1726" t="s">
        <v>608</v>
      </c>
      <c r="D157" s="1373" t="s">
        <v>844</v>
      </c>
      <c r="E157" s="1374">
        <v>13718000</v>
      </c>
      <c r="F157" s="1729"/>
      <c r="G157" s="1375">
        <v>154822</v>
      </c>
      <c r="H157" s="1732"/>
      <c r="I157" s="1408">
        <v>0</v>
      </c>
      <c r="J157" s="1735"/>
      <c r="K157" s="1387">
        <v>0</v>
      </c>
      <c r="L157" s="1392">
        <v>0</v>
      </c>
    </row>
    <row r="158" spans="1:12" ht="45" customHeight="1">
      <c r="A158" s="1720"/>
      <c r="B158" s="1723"/>
      <c r="C158" s="1726"/>
      <c r="D158" s="1373" t="s">
        <v>845</v>
      </c>
      <c r="E158" s="1374">
        <v>391000</v>
      </c>
      <c r="F158" s="1729"/>
      <c r="G158" s="1375">
        <v>160177</v>
      </c>
      <c r="H158" s="1732"/>
      <c r="I158" s="1408">
        <v>0</v>
      </c>
      <c r="J158" s="1735"/>
      <c r="K158" s="1387">
        <v>0</v>
      </c>
      <c r="L158" s="1392">
        <v>0</v>
      </c>
    </row>
    <row r="159" spans="1:12" ht="45" customHeight="1">
      <c r="A159" s="1720"/>
      <c r="B159" s="1723"/>
      <c r="C159" s="1726"/>
      <c r="D159" s="1373" t="s">
        <v>813</v>
      </c>
      <c r="E159" s="1374">
        <v>2199180000</v>
      </c>
      <c r="F159" s="1729"/>
      <c r="G159" s="1375">
        <v>2755065939</v>
      </c>
      <c r="H159" s="1732"/>
      <c r="I159" s="1376">
        <v>2326707199.9399986</v>
      </c>
      <c r="J159" s="1735"/>
      <c r="K159" s="1377">
        <f t="shared" si="8"/>
        <v>1.0579885229676509</v>
      </c>
      <c r="L159" s="1378">
        <f t="shared" ref="L159:L165" si="10">I159/G159</f>
        <v>0.84451960550335081</v>
      </c>
    </row>
    <row r="160" spans="1:12" ht="45" customHeight="1">
      <c r="A160" s="1720"/>
      <c r="B160" s="1723"/>
      <c r="C160" s="1726"/>
      <c r="D160" s="1373" t="s">
        <v>839</v>
      </c>
      <c r="E160" s="1374"/>
      <c r="F160" s="1729"/>
      <c r="G160" s="1375">
        <v>25897806</v>
      </c>
      <c r="H160" s="1732"/>
      <c r="I160" s="1376">
        <v>25897805.030000001</v>
      </c>
      <c r="J160" s="1735"/>
      <c r="K160" s="1387">
        <v>0</v>
      </c>
      <c r="L160" s="1378">
        <f t="shared" si="10"/>
        <v>0.99999996254508983</v>
      </c>
    </row>
    <row r="161" spans="1:12" ht="45" customHeight="1">
      <c r="A161" s="1720"/>
      <c r="B161" s="1723"/>
      <c r="C161" s="1726"/>
      <c r="D161" s="1373" t="s">
        <v>820</v>
      </c>
      <c r="E161" s="1374">
        <v>814000</v>
      </c>
      <c r="F161" s="1729"/>
      <c r="G161" s="1375">
        <v>814000</v>
      </c>
      <c r="H161" s="1732"/>
      <c r="I161" s="1390">
        <v>168063.44</v>
      </c>
      <c r="J161" s="1735"/>
      <c r="K161" s="1377">
        <f t="shared" si="8"/>
        <v>0.20646614250614251</v>
      </c>
      <c r="L161" s="1378">
        <f t="shared" si="10"/>
        <v>0.20646614250614251</v>
      </c>
    </row>
    <row r="162" spans="1:12" ht="45" customHeight="1">
      <c r="A162" s="1720"/>
      <c r="B162" s="1723"/>
      <c r="C162" s="1726"/>
      <c r="D162" s="1373" t="s">
        <v>825</v>
      </c>
      <c r="E162" s="1374">
        <v>735000</v>
      </c>
      <c r="F162" s="1729"/>
      <c r="G162" s="1375">
        <v>722764</v>
      </c>
      <c r="H162" s="1732"/>
      <c r="I162" s="1376">
        <v>524733.28</v>
      </c>
      <c r="J162" s="1735"/>
      <c r="K162" s="1377">
        <f t="shared" si="8"/>
        <v>0.71392282993197287</v>
      </c>
      <c r="L162" s="1378">
        <f t="shared" si="10"/>
        <v>0.72600915374866493</v>
      </c>
    </row>
    <row r="163" spans="1:12" ht="45" customHeight="1">
      <c r="A163" s="1720"/>
      <c r="B163" s="1723"/>
      <c r="C163" s="1726"/>
      <c r="D163" s="1373" t="s">
        <v>828</v>
      </c>
      <c r="E163" s="1374">
        <v>83000</v>
      </c>
      <c r="F163" s="1729"/>
      <c r="G163" s="1375">
        <v>83000</v>
      </c>
      <c r="H163" s="1732"/>
      <c r="I163" s="1376">
        <v>12923.38</v>
      </c>
      <c r="J163" s="1735"/>
      <c r="K163" s="1377">
        <f t="shared" si="8"/>
        <v>0.15570337349397589</v>
      </c>
      <c r="L163" s="1378">
        <f t="shared" si="10"/>
        <v>0.15570337349397589</v>
      </c>
    </row>
    <row r="164" spans="1:12" ht="45" customHeight="1" thickBot="1">
      <c r="A164" s="1712"/>
      <c r="B164" s="1747"/>
      <c r="C164" s="1748"/>
      <c r="D164" s="1361" t="s">
        <v>830</v>
      </c>
      <c r="E164" s="1362">
        <v>552000</v>
      </c>
      <c r="F164" s="1714"/>
      <c r="G164" s="1363">
        <v>552000</v>
      </c>
      <c r="H164" s="1716"/>
      <c r="I164" s="1364">
        <v>138881.16999999998</v>
      </c>
      <c r="J164" s="1718"/>
      <c r="K164" s="1365">
        <f t="shared" si="8"/>
        <v>0.25159632246376806</v>
      </c>
      <c r="L164" s="1366">
        <f t="shared" si="10"/>
        <v>0.25159632246376806</v>
      </c>
    </row>
    <row r="165" spans="1:12" ht="45" customHeight="1">
      <c r="A165" s="1711">
        <v>42</v>
      </c>
      <c r="B165" s="1351">
        <v>750</v>
      </c>
      <c r="C165" s="1352" t="s">
        <v>83</v>
      </c>
      <c r="D165" s="1353" t="s">
        <v>817</v>
      </c>
      <c r="E165" s="1354">
        <v>816000</v>
      </c>
      <c r="F165" s="1713">
        <f>SUM(E165:E176)</f>
        <v>129788000</v>
      </c>
      <c r="G165" s="1355">
        <v>892167</v>
      </c>
      <c r="H165" s="1715">
        <f>SUM(G165:G176)</f>
        <v>139021707</v>
      </c>
      <c r="I165" s="1426">
        <v>634236.38</v>
      </c>
      <c r="J165" s="1717">
        <f>SUM(I165:I176)</f>
        <v>81342445.74000001</v>
      </c>
      <c r="K165" s="1357">
        <f t="shared" si="8"/>
        <v>0.77725046568627454</v>
      </c>
      <c r="L165" s="1358">
        <f t="shared" si="10"/>
        <v>0.71089423841052179</v>
      </c>
    </row>
    <row r="166" spans="1:12" ht="45" customHeight="1">
      <c r="A166" s="1720"/>
      <c r="B166" s="1723">
        <v>754</v>
      </c>
      <c r="C166" s="1726" t="s">
        <v>603</v>
      </c>
      <c r="D166" s="1373" t="s">
        <v>845</v>
      </c>
      <c r="E166" s="1374">
        <v>2578000</v>
      </c>
      <c r="F166" s="1729"/>
      <c r="G166" s="1375">
        <v>1000000</v>
      </c>
      <c r="H166" s="1732"/>
      <c r="I166" s="1408">
        <v>0</v>
      </c>
      <c r="J166" s="1735"/>
      <c r="K166" s="1387">
        <v>0</v>
      </c>
      <c r="L166" s="1392">
        <v>0</v>
      </c>
    </row>
    <row r="167" spans="1:12" ht="45" customHeight="1">
      <c r="A167" s="1720"/>
      <c r="B167" s="1723"/>
      <c r="C167" s="1763"/>
      <c r="D167" s="1373" t="s">
        <v>813</v>
      </c>
      <c r="E167" s="1374">
        <v>50871000</v>
      </c>
      <c r="F167" s="1729"/>
      <c r="G167" s="1375">
        <v>67273862</v>
      </c>
      <c r="H167" s="1732"/>
      <c r="I167" s="1390">
        <v>45624083.690000005</v>
      </c>
      <c r="J167" s="1735"/>
      <c r="K167" s="1377">
        <f>I167/E167</f>
        <v>0.89685840046391863</v>
      </c>
      <c r="L167" s="1378">
        <f>I167/G167</f>
        <v>0.67818439931395647</v>
      </c>
    </row>
    <row r="168" spans="1:12" ht="45" customHeight="1">
      <c r="A168" s="1720"/>
      <c r="B168" s="1723"/>
      <c r="C168" s="1763"/>
      <c r="D168" s="1373" t="s">
        <v>817</v>
      </c>
      <c r="E168" s="1374">
        <v>41970000</v>
      </c>
      <c r="F168" s="1729"/>
      <c r="G168" s="1375">
        <v>33345224</v>
      </c>
      <c r="H168" s="1732"/>
      <c r="I168" s="1390">
        <v>25929095.489999998</v>
      </c>
      <c r="J168" s="1735"/>
      <c r="K168" s="1414">
        <f>I168/E168</f>
        <v>0.61780070264474618</v>
      </c>
      <c r="L168" s="1378">
        <f>I168/G168</f>
        <v>0.77759548084007468</v>
      </c>
    </row>
    <row r="169" spans="1:12" ht="45" customHeight="1">
      <c r="A169" s="1720"/>
      <c r="B169" s="1723"/>
      <c r="C169" s="1763"/>
      <c r="D169" s="1373" t="s">
        <v>820</v>
      </c>
      <c r="E169" s="1374">
        <v>511000</v>
      </c>
      <c r="F169" s="1729"/>
      <c r="G169" s="1375">
        <v>8078389</v>
      </c>
      <c r="H169" s="1732"/>
      <c r="I169" s="1390">
        <v>496612.5</v>
      </c>
      <c r="J169" s="1735"/>
      <c r="K169" s="1414">
        <f>I169/E169</f>
        <v>0.97184442270058713</v>
      </c>
      <c r="L169" s="1378">
        <f>I169/G169</f>
        <v>6.147419986831533E-2</v>
      </c>
    </row>
    <row r="170" spans="1:12" ht="45" customHeight="1">
      <c r="A170" s="1720"/>
      <c r="B170" s="1723"/>
      <c r="C170" s="1763"/>
      <c r="D170" s="1373" t="s">
        <v>822</v>
      </c>
      <c r="E170" s="1374">
        <v>20785000</v>
      </c>
      <c r="F170" s="1729"/>
      <c r="G170" s="1375">
        <v>11565874</v>
      </c>
      <c r="H170" s="1732"/>
      <c r="I170" s="1408">
        <v>0</v>
      </c>
      <c r="J170" s="1735"/>
      <c r="K170" s="1387">
        <v>0</v>
      </c>
      <c r="L170" s="1392">
        <v>0</v>
      </c>
    </row>
    <row r="171" spans="1:12" ht="45" customHeight="1">
      <c r="A171" s="1720"/>
      <c r="B171" s="1723"/>
      <c r="C171" s="1763"/>
      <c r="D171" s="1373" t="s">
        <v>823</v>
      </c>
      <c r="E171" s="1374">
        <v>1029000</v>
      </c>
      <c r="F171" s="1729"/>
      <c r="G171" s="1375">
        <v>296042</v>
      </c>
      <c r="H171" s="1732"/>
      <c r="I171" s="1390">
        <v>208541.19</v>
      </c>
      <c r="J171" s="1735"/>
      <c r="K171" s="1414">
        <f>I171/E171</f>
        <v>0.20266393586005832</v>
      </c>
      <c r="L171" s="1378">
        <f>I171/G171</f>
        <v>0.70443109423662864</v>
      </c>
    </row>
    <row r="172" spans="1:12" ht="45" customHeight="1">
      <c r="A172" s="1720"/>
      <c r="B172" s="1723"/>
      <c r="C172" s="1763"/>
      <c r="D172" s="1373" t="s">
        <v>829</v>
      </c>
      <c r="E172" s="1374">
        <v>3558000</v>
      </c>
      <c r="F172" s="1729"/>
      <c r="G172" s="1375">
        <v>8023197</v>
      </c>
      <c r="H172" s="1732"/>
      <c r="I172" s="1390">
        <v>8023195.54</v>
      </c>
      <c r="J172" s="1735"/>
      <c r="K172" s="1414">
        <f>I172/E172</f>
        <v>2.2549734513771784</v>
      </c>
      <c r="L172" s="1378">
        <f>I172/G172</f>
        <v>0.99999981802765159</v>
      </c>
    </row>
    <row r="173" spans="1:12" ht="45" customHeight="1">
      <c r="A173" s="1720"/>
      <c r="B173" s="1723"/>
      <c r="C173" s="1763"/>
      <c r="D173" s="1373" t="s">
        <v>830</v>
      </c>
      <c r="E173" s="1374">
        <v>997000</v>
      </c>
      <c r="F173" s="1729"/>
      <c r="G173" s="1375">
        <v>499345</v>
      </c>
      <c r="H173" s="1732"/>
      <c r="I173" s="1390">
        <v>426680.95</v>
      </c>
      <c r="J173" s="1735"/>
      <c r="K173" s="1414">
        <f>I173/E173</f>
        <v>0.42796484453360084</v>
      </c>
      <c r="L173" s="1378">
        <f>I173/G173</f>
        <v>0.85448127046430822</v>
      </c>
    </row>
    <row r="174" spans="1:12" ht="45" customHeight="1">
      <c r="A174" s="1720"/>
      <c r="B174" s="1723"/>
      <c r="C174" s="1763"/>
      <c r="D174" s="1373" t="s">
        <v>832</v>
      </c>
      <c r="E174" s="1374"/>
      <c r="F174" s="1729"/>
      <c r="G174" s="1375">
        <v>2584001</v>
      </c>
      <c r="H174" s="1732"/>
      <c r="I174" s="1408">
        <v>0</v>
      </c>
      <c r="J174" s="1735"/>
      <c r="K174" s="1387">
        <v>0</v>
      </c>
      <c r="L174" s="1392">
        <v>0</v>
      </c>
    </row>
    <row r="175" spans="1:12" ht="45" customHeight="1">
      <c r="A175" s="1720"/>
      <c r="B175" s="1723"/>
      <c r="C175" s="1763"/>
      <c r="D175" s="1373" t="s">
        <v>833</v>
      </c>
      <c r="E175" s="1374">
        <v>5950000</v>
      </c>
      <c r="F175" s="1729"/>
      <c r="G175" s="1375">
        <v>4740606</v>
      </c>
      <c r="H175" s="1732"/>
      <c r="I175" s="1408">
        <v>0</v>
      </c>
      <c r="J175" s="1735"/>
      <c r="K175" s="1387">
        <v>0</v>
      </c>
      <c r="L175" s="1392">
        <v>0</v>
      </c>
    </row>
    <row r="176" spans="1:12" ht="45" customHeight="1" thickBot="1">
      <c r="A176" s="1712"/>
      <c r="B176" s="1359">
        <v>852</v>
      </c>
      <c r="C176" s="1360" t="s">
        <v>418</v>
      </c>
      <c r="D176" s="1361" t="s">
        <v>845</v>
      </c>
      <c r="E176" s="1362">
        <v>723000</v>
      </c>
      <c r="F176" s="1714"/>
      <c r="G176" s="1363">
        <v>723000</v>
      </c>
      <c r="H176" s="1716"/>
      <c r="I176" s="1322">
        <v>0</v>
      </c>
      <c r="J176" s="1718"/>
      <c r="K176" s="1416">
        <v>0</v>
      </c>
      <c r="L176" s="1417">
        <v>0</v>
      </c>
    </row>
    <row r="177" spans="1:12" ht="45" customHeight="1">
      <c r="A177" s="1711">
        <v>44</v>
      </c>
      <c r="B177" s="1351" t="s">
        <v>361</v>
      </c>
      <c r="C177" s="1427" t="s">
        <v>362</v>
      </c>
      <c r="D177" s="1353" t="s">
        <v>836</v>
      </c>
      <c r="E177" s="1354">
        <v>148779000</v>
      </c>
      <c r="F177" s="1713">
        <f>SUM(E177:E179)</f>
        <v>188808000</v>
      </c>
      <c r="G177" s="1355">
        <v>235255033.62</v>
      </c>
      <c r="H177" s="1715">
        <f>SUM(G177:G179)</f>
        <v>265235494.62</v>
      </c>
      <c r="I177" s="1356">
        <v>226214124.08000001</v>
      </c>
      <c r="J177" s="1717">
        <f>SUM(I177:I179)</f>
        <v>232753056.17000002</v>
      </c>
      <c r="K177" s="1357">
        <f>I177/E177</f>
        <v>1.5204707927866166</v>
      </c>
      <c r="L177" s="1358">
        <f t="shared" ref="L177:L182" si="11">I177/G177</f>
        <v>0.96156975091719621</v>
      </c>
    </row>
    <row r="178" spans="1:12" ht="45" customHeight="1">
      <c r="A178" s="1720"/>
      <c r="B178" s="1388">
        <v>750</v>
      </c>
      <c r="C178" s="1428" t="s">
        <v>83</v>
      </c>
      <c r="D178" s="1373" t="s">
        <v>816</v>
      </c>
      <c r="E178" s="1374">
        <v>36034000</v>
      </c>
      <c r="F178" s="1729"/>
      <c r="G178" s="1375">
        <v>25985461</v>
      </c>
      <c r="H178" s="1732"/>
      <c r="I178" s="1376">
        <v>5612238.9800000014</v>
      </c>
      <c r="J178" s="1735"/>
      <c r="K178" s="1377">
        <f>I178/E178</f>
        <v>0.15574843148137874</v>
      </c>
      <c r="L178" s="1378">
        <f t="shared" si="11"/>
        <v>0.21597611756820484</v>
      </c>
    </row>
    <row r="179" spans="1:12" ht="45" customHeight="1" thickBot="1">
      <c r="A179" s="1712"/>
      <c r="B179" s="1359">
        <v>853</v>
      </c>
      <c r="C179" s="1360" t="s">
        <v>606</v>
      </c>
      <c r="D179" s="1361" t="s">
        <v>816</v>
      </c>
      <c r="E179" s="1362">
        <v>3995000</v>
      </c>
      <c r="F179" s="1714"/>
      <c r="G179" s="1363">
        <v>3995000</v>
      </c>
      <c r="H179" s="1716"/>
      <c r="I179" s="1364">
        <v>926693.11</v>
      </c>
      <c r="J179" s="1718"/>
      <c r="K179" s="1365">
        <f>I179/E179</f>
        <v>0.23196323153942427</v>
      </c>
      <c r="L179" s="1366">
        <f t="shared" si="11"/>
        <v>0.23196323153942427</v>
      </c>
    </row>
    <row r="180" spans="1:12" ht="45" customHeight="1">
      <c r="A180" s="1711">
        <v>46</v>
      </c>
      <c r="B180" s="1745">
        <v>750</v>
      </c>
      <c r="C180" s="1764" t="s">
        <v>83</v>
      </c>
      <c r="D180" s="1353" t="s">
        <v>817</v>
      </c>
      <c r="E180" s="1354">
        <v>2356000</v>
      </c>
      <c r="F180" s="1713">
        <f>SUM(E180:E187)</f>
        <v>845163000</v>
      </c>
      <c r="G180" s="1355">
        <v>2850002</v>
      </c>
      <c r="H180" s="1715">
        <f>SUM(G180:G187)</f>
        <v>872104536</v>
      </c>
      <c r="I180" s="1356">
        <v>1668929.67</v>
      </c>
      <c r="J180" s="1717">
        <f>SUM(I180:I187)</f>
        <v>627893060.00999999</v>
      </c>
      <c r="K180" s="1357">
        <f>I180/E180</f>
        <v>0.70837422325976229</v>
      </c>
      <c r="L180" s="1358">
        <f t="shared" si="11"/>
        <v>0.58558894695512487</v>
      </c>
    </row>
    <row r="181" spans="1:12" ht="45" customHeight="1">
      <c r="A181" s="1720"/>
      <c r="B181" s="1723"/>
      <c r="C181" s="1765"/>
      <c r="D181" s="1373" t="s">
        <v>816</v>
      </c>
      <c r="E181" s="1374">
        <v>7981000</v>
      </c>
      <c r="F181" s="1729"/>
      <c r="G181" s="1375">
        <v>10594493</v>
      </c>
      <c r="H181" s="1732"/>
      <c r="I181" s="1376">
        <v>6745230.5599999987</v>
      </c>
      <c r="J181" s="1735"/>
      <c r="K181" s="1377">
        <f>I181/E181</f>
        <v>0.84516107755920289</v>
      </c>
      <c r="L181" s="1378">
        <f t="shared" si="11"/>
        <v>0.63667327544602637</v>
      </c>
    </row>
    <row r="182" spans="1:12" ht="45" customHeight="1">
      <c r="A182" s="1720"/>
      <c r="B182" s="1723">
        <v>851</v>
      </c>
      <c r="C182" s="1765" t="s">
        <v>416</v>
      </c>
      <c r="D182" s="1373" t="s">
        <v>837</v>
      </c>
      <c r="E182" s="1374"/>
      <c r="F182" s="1729"/>
      <c r="G182" s="1375">
        <v>1088707</v>
      </c>
      <c r="H182" s="1732"/>
      <c r="I182" s="1376">
        <v>732826.44</v>
      </c>
      <c r="J182" s="1735"/>
      <c r="K182" s="1387">
        <v>0</v>
      </c>
      <c r="L182" s="1378">
        <f t="shared" si="11"/>
        <v>0.67311631136752126</v>
      </c>
    </row>
    <row r="183" spans="1:12" ht="45" customHeight="1">
      <c r="A183" s="1720"/>
      <c r="B183" s="1723"/>
      <c r="C183" s="1765"/>
      <c r="D183" s="1373" t="s">
        <v>844</v>
      </c>
      <c r="E183" s="1374">
        <v>80000</v>
      </c>
      <c r="F183" s="1729"/>
      <c r="G183" s="1375">
        <v>80000</v>
      </c>
      <c r="H183" s="1732"/>
      <c r="I183" s="1391">
        <v>0</v>
      </c>
      <c r="J183" s="1735"/>
      <c r="K183" s="1387">
        <v>0</v>
      </c>
      <c r="L183" s="1392">
        <v>0</v>
      </c>
    </row>
    <row r="184" spans="1:12" ht="45" customHeight="1">
      <c r="A184" s="1720"/>
      <c r="B184" s="1723"/>
      <c r="C184" s="1765"/>
      <c r="D184" s="1373" t="s">
        <v>845</v>
      </c>
      <c r="E184" s="1374">
        <v>3301000</v>
      </c>
      <c r="F184" s="1729"/>
      <c r="G184" s="1375">
        <v>3301000</v>
      </c>
      <c r="H184" s="1732"/>
      <c r="I184" s="1391">
        <v>0</v>
      </c>
      <c r="J184" s="1735"/>
      <c r="K184" s="1387">
        <v>0</v>
      </c>
      <c r="L184" s="1392">
        <v>0</v>
      </c>
    </row>
    <row r="185" spans="1:12" ht="45" customHeight="1">
      <c r="A185" s="1720"/>
      <c r="B185" s="1723"/>
      <c r="C185" s="1765"/>
      <c r="D185" s="1373" t="s">
        <v>813</v>
      </c>
      <c r="E185" s="1374">
        <v>478569000</v>
      </c>
      <c r="F185" s="1729"/>
      <c r="G185" s="1375">
        <v>478569000</v>
      </c>
      <c r="H185" s="1732"/>
      <c r="I185" s="1376">
        <v>418431680.57999998</v>
      </c>
      <c r="J185" s="1735"/>
      <c r="K185" s="1377">
        <f t="shared" ref="K185:K191" si="12">I185/E185</f>
        <v>0.87433929188894388</v>
      </c>
      <c r="L185" s="1378">
        <f t="shared" ref="L185:L191" si="13">I185/G185</f>
        <v>0.87433929188894388</v>
      </c>
    </row>
    <row r="186" spans="1:12" ht="45" customHeight="1">
      <c r="A186" s="1720"/>
      <c r="B186" s="1723"/>
      <c r="C186" s="1765"/>
      <c r="D186" s="1373" t="s">
        <v>817</v>
      </c>
      <c r="E186" s="1374">
        <v>84188000</v>
      </c>
      <c r="F186" s="1729"/>
      <c r="G186" s="1375">
        <v>93522880</v>
      </c>
      <c r="H186" s="1732"/>
      <c r="I186" s="1376">
        <v>47469440.719999999</v>
      </c>
      <c r="J186" s="1735"/>
      <c r="K186" s="1377">
        <f t="shared" si="12"/>
        <v>0.5638504385423101</v>
      </c>
      <c r="L186" s="1378">
        <f t="shared" si="13"/>
        <v>0.50757034770528875</v>
      </c>
    </row>
    <row r="187" spans="1:12" ht="45" customHeight="1" thickBot="1">
      <c r="A187" s="1712"/>
      <c r="B187" s="1747"/>
      <c r="C187" s="1766"/>
      <c r="D187" s="1361" t="s">
        <v>816</v>
      </c>
      <c r="E187" s="1362">
        <v>268688000</v>
      </c>
      <c r="F187" s="1714"/>
      <c r="G187" s="1363">
        <v>282098454</v>
      </c>
      <c r="H187" s="1716"/>
      <c r="I187" s="1364">
        <v>152844952.03999999</v>
      </c>
      <c r="J187" s="1718"/>
      <c r="K187" s="1365">
        <f t="shared" si="12"/>
        <v>0.56885663684273202</v>
      </c>
      <c r="L187" s="1366">
        <f t="shared" si="13"/>
        <v>0.54181421370001548</v>
      </c>
    </row>
    <row r="188" spans="1:12" ht="45" customHeight="1">
      <c r="A188" s="1719">
        <v>47</v>
      </c>
      <c r="B188" s="1429">
        <v>150</v>
      </c>
      <c r="C188" s="1430" t="s">
        <v>370</v>
      </c>
      <c r="D188" s="1367" t="s">
        <v>813</v>
      </c>
      <c r="E188" s="1368">
        <v>416881000</v>
      </c>
      <c r="F188" s="1728">
        <f>SUM(E188:E190)</f>
        <v>683865000</v>
      </c>
      <c r="G188" s="1369">
        <v>847883714</v>
      </c>
      <c r="H188" s="1731">
        <f>SUM(G188:G190)</f>
        <v>1406823714</v>
      </c>
      <c r="I188" s="1386">
        <v>719762738.25999999</v>
      </c>
      <c r="J188" s="1734">
        <f>SUM(I188:I190)</f>
        <v>1148429112.1900001</v>
      </c>
      <c r="K188" s="1371">
        <f t="shared" si="12"/>
        <v>1.7265424383936903</v>
      </c>
      <c r="L188" s="1372">
        <f t="shared" si="13"/>
        <v>0.84889322247319399</v>
      </c>
    </row>
    <row r="189" spans="1:12" ht="45" customHeight="1">
      <c r="A189" s="1720"/>
      <c r="B189" s="1388">
        <v>750</v>
      </c>
      <c r="C189" s="1431" t="s">
        <v>83</v>
      </c>
      <c r="D189" s="1373" t="s">
        <v>813</v>
      </c>
      <c r="E189" s="1374">
        <v>1212000</v>
      </c>
      <c r="F189" s="1729"/>
      <c r="G189" s="1375">
        <v>144273</v>
      </c>
      <c r="H189" s="1732"/>
      <c r="I189" s="1386">
        <v>7497.84</v>
      </c>
      <c r="J189" s="1735"/>
      <c r="K189" s="1371">
        <f t="shared" si="12"/>
        <v>6.1863366336633663E-3</v>
      </c>
      <c r="L189" s="1372">
        <f t="shared" si="13"/>
        <v>5.1969807240440001E-2</v>
      </c>
    </row>
    <row r="190" spans="1:12" ht="45" customHeight="1" thickBot="1">
      <c r="A190" s="1712"/>
      <c r="B190" s="1359">
        <v>900</v>
      </c>
      <c r="C190" s="1432" t="s">
        <v>608</v>
      </c>
      <c r="D190" s="1361" t="s">
        <v>813</v>
      </c>
      <c r="E190" s="1362">
        <v>265772000</v>
      </c>
      <c r="F190" s="1714"/>
      <c r="G190" s="1363">
        <v>558795727</v>
      </c>
      <c r="H190" s="1716"/>
      <c r="I190" s="1364">
        <v>428658876.08999997</v>
      </c>
      <c r="J190" s="1718"/>
      <c r="K190" s="1365">
        <f t="shared" si="12"/>
        <v>1.6128820044624714</v>
      </c>
      <c r="L190" s="1366">
        <f t="shared" si="13"/>
        <v>0.76711194337747679</v>
      </c>
    </row>
    <row r="191" spans="1:12" ht="45" customHeight="1">
      <c r="A191" s="1711">
        <v>49</v>
      </c>
      <c r="B191" s="1745">
        <v>750</v>
      </c>
      <c r="C191" s="1764" t="s">
        <v>83</v>
      </c>
      <c r="D191" s="1353" t="s">
        <v>817</v>
      </c>
      <c r="E191" s="1354">
        <v>446000</v>
      </c>
      <c r="F191" s="1713">
        <f>SUM(E191:E192)</f>
        <v>1300000</v>
      </c>
      <c r="G191" s="1355">
        <v>446000</v>
      </c>
      <c r="H191" s="1715">
        <f>SUM(G191:G192)</f>
        <v>1300000</v>
      </c>
      <c r="I191" s="1356">
        <v>241139.19</v>
      </c>
      <c r="J191" s="1713">
        <f>SUM(I191:I192)</f>
        <v>241139.19</v>
      </c>
      <c r="K191" s="1357">
        <f t="shared" si="12"/>
        <v>0.54067082959641255</v>
      </c>
      <c r="L191" s="1358">
        <f t="shared" si="13"/>
        <v>0.54067082959641255</v>
      </c>
    </row>
    <row r="192" spans="1:12" ht="45" customHeight="1" thickBot="1">
      <c r="A192" s="1712"/>
      <c r="B192" s="1747"/>
      <c r="C192" s="1766"/>
      <c r="D192" s="1361" t="s">
        <v>816</v>
      </c>
      <c r="E192" s="1362">
        <v>854000</v>
      </c>
      <c r="F192" s="1714"/>
      <c r="G192" s="1363">
        <v>854000</v>
      </c>
      <c r="H192" s="1716"/>
      <c r="I192" s="1322">
        <v>0</v>
      </c>
      <c r="J192" s="1714"/>
      <c r="K192" s="1416">
        <v>0</v>
      </c>
      <c r="L192" s="1417">
        <v>0</v>
      </c>
    </row>
    <row r="193" spans="1:12" ht="45" customHeight="1">
      <c r="A193" s="1711">
        <v>57</v>
      </c>
      <c r="B193" s="1745">
        <v>754</v>
      </c>
      <c r="C193" s="1767" t="s">
        <v>603</v>
      </c>
      <c r="D193" s="1353" t="s">
        <v>845</v>
      </c>
      <c r="E193" s="1354">
        <v>1000000</v>
      </c>
      <c r="F193" s="1713">
        <f>E193+E195+E194</f>
        <v>12778000</v>
      </c>
      <c r="G193" s="1355">
        <v>1000000</v>
      </c>
      <c r="H193" s="1715">
        <f>SUM(G193:G195)</f>
        <v>12778000</v>
      </c>
      <c r="I193" s="1396">
        <v>0</v>
      </c>
      <c r="J193" s="1717">
        <f>I193+I195+I194</f>
        <v>5222432.0199999996</v>
      </c>
      <c r="K193" s="1397">
        <v>0</v>
      </c>
      <c r="L193" s="1398">
        <v>0</v>
      </c>
    </row>
    <row r="194" spans="1:12" ht="45" customHeight="1">
      <c r="A194" s="1720"/>
      <c r="B194" s="1723"/>
      <c r="C194" s="1768"/>
      <c r="D194" s="1373" t="s">
        <v>813</v>
      </c>
      <c r="E194" s="1374">
        <v>9032000</v>
      </c>
      <c r="F194" s="1729"/>
      <c r="G194" s="1375">
        <v>9032000</v>
      </c>
      <c r="H194" s="1732"/>
      <c r="I194" s="1376">
        <v>4265384.46</v>
      </c>
      <c r="J194" s="1735"/>
      <c r="K194" s="1377">
        <f>I194/E194</f>
        <v>0.47225248671390613</v>
      </c>
      <c r="L194" s="1378">
        <f>I194/G194</f>
        <v>0.47225248671390613</v>
      </c>
    </row>
    <row r="195" spans="1:12" ht="45" customHeight="1" thickBot="1">
      <c r="A195" s="1712"/>
      <c r="B195" s="1747"/>
      <c r="C195" s="1769"/>
      <c r="D195" s="1361" t="s">
        <v>816</v>
      </c>
      <c r="E195" s="1362">
        <v>2746000</v>
      </c>
      <c r="F195" s="1714"/>
      <c r="G195" s="1363">
        <v>2746000</v>
      </c>
      <c r="H195" s="1716"/>
      <c r="I195" s="1364">
        <v>957047.55999999994</v>
      </c>
      <c r="J195" s="1718"/>
      <c r="K195" s="1365">
        <f>I195/E195</f>
        <v>0.34852423889293516</v>
      </c>
      <c r="L195" s="1366">
        <f>I195/G195</f>
        <v>0.34852423889293516</v>
      </c>
    </row>
    <row r="196" spans="1:12" ht="45" customHeight="1">
      <c r="A196" s="1711">
        <v>58</v>
      </c>
      <c r="B196" s="1745">
        <v>720</v>
      </c>
      <c r="C196" s="1764" t="s">
        <v>386</v>
      </c>
      <c r="D196" s="1353" t="s">
        <v>817</v>
      </c>
      <c r="E196" s="1354">
        <v>3680000</v>
      </c>
      <c r="F196" s="1713">
        <f>SUM(E196:E200)</f>
        <v>25231000</v>
      </c>
      <c r="G196" s="1355">
        <v>3680000</v>
      </c>
      <c r="H196" s="1715">
        <f>SUM(G196:G200)</f>
        <v>25231000</v>
      </c>
      <c r="I196" s="1356">
        <v>1039965</v>
      </c>
      <c r="J196" s="1717">
        <f>SUM(I196:I200)</f>
        <v>9690849.4600000009</v>
      </c>
      <c r="K196" s="1357">
        <f>I196/E196</f>
        <v>0.2825991847826087</v>
      </c>
      <c r="L196" s="1404">
        <f>I196/G196</f>
        <v>0.2825991847826087</v>
      </c>
    </row>
    <row r="197" spans="1:12" ht="45" customHeight="1">
      <c r="A197" s="1720"/>
      <c r="B197" s="1723"/>
      <c r="C197" s="1765"/>
      <c r="D197" s="1373" t="s">
        <v>816</v>
      </c>
      <c r="E197" s="1374">
        <v>635000</v>
      </c>
      <c r="F197" s="1729"/>
      <c r="G197" s="1375">
        <v>635000</v>
      </c>
      <c r="H197" s="1732"/>
      <c r="I197" s="1376">
        <v>169944.52</v>
      </c>
      <c r="J197" s="1735"/>
      <c r="K197" s="1377">
        <f>I197/E197</f>
        <v>0.26762916535433068</v>
      </c>
      <c r="L197" s="1378">
        <f>I197/G197</f>
        <v>0.26762916535433068</v>
      </c>
    </row>
    <row r="198" spans="1:12" ht="45" customHeight="1">
      <c r="A198" s="1720"/>
      <c r="B198" s="1723">
        <v>750</v>
      </c>
      <c r="C198" s="1765" t="s">
        <v>83</v>
      </c>
      <c r="D198" s="1373" t="s">
        <v>813</v>
      </c>
      <c r="E198" s="1374">
        <v>749000</v>
      </c>
      <c r="F198" s="1729"/>
      <c r="G198" s="1375">
        <v>7327494</v>
      </c>
      <c r="H198" s="1732"/>
      <c r="I198" s="1376">
        <v>4735728.3600000003</v>
      </c>
      <c r="J198" s="1735"/>
      <c r="K198" s="1377">
        <f>I198/E198</f>
        <v>6.3227347930574105</v>
      </c>
      <c r="L198" s="1378">
        <f>I198/G198</f>
        <v>0.64629576769356623</v>
      </c>
    </row>
    <row r="199" spans="1:12" ht="45" customHeight="1">
      <c r="A199" s="1720"/>
      <c r="B199" s="1723"/>
      <c r="C199" s="1765"/>
      <c r="D199" s="1373" t="s">
        <v>817</v>
      </c>
      <c r="E199" s="1374">
        <v>11733000</v>
      </c>
      <c r="F199" s="1729"/>
      <c r="G199" s="1375">
        <v>5015852</v>
      </c>
      <c r="H199" s="1732"/>
      <c r="I199" s="1376">
        <v>2267365.5099999998</v>
      </c>
      <c r="J199" s="1735"/>
      <c r="K199" s="1377">
        <f t="shared" ref="K199:K204" si="14">I199/E199</f>
        <v>0.19324686866104149</v>
      </c>
      <c r="L199" s="1378">
        <f t="shared" ref="L199:L205" si="15">I199/G199</f>
        <v>0.45203995452816387</v>
      </c>
    </row>
    <row r="200" spans="1:12" ht="45" customHeight="1" thickBot="1">
      <c r="A200" s="1712"/>
      <c r="B200" s="1747"/>
      <c r="C200" s="1766"/>
      <c r="D200" s="1361" t="s">
        <v>816</v>
      </c>
      <c r="E200" s="1362">
        <v>8434000</v>
      </c>
      <c r="F200" s="1714"/>
      <c r="G200" s="1363">
        <v>8572654</v>
      </c>
      <c r="H200" s="1716"/>
      <c r="I200" s="1364">
        <v>1477846.0700000003</v>
      </c>
      <c r="J200" s="1718"/>
      <c r="K200" s="1365">
        <f t="shared" si="14"/>
        <v>0.17522481266303064</v>
      </c>
      <c r="L200" s="1366">
        <f t="shared" si="15"/>
        <v>0.17239072870548611</v>
      </c>
    </row>
    <row r="201" spans="1:12" ht="45" customHeight="1" thickBot="1">
      <c r="A201" s="1405">
        <v>61</v>
      </c>
      <c r="B201" s="1330">
        <v>750</v>
      </c>
      <c r="C201" s="1433" t="s">
        <v>83</v>
      </c>
      <c r="D201" s="1332" t="s">
        <v>817</v>
      </c>
      <c r="E201" s="1400">
        <v>1499000</v>
      </c>
      <c r="F201" s="1400">
        <f>E201</f>
        <v>1499000</v>
      </c>
      <c r="G201" s="1335">
        <v>8632088</v>
      </c>
      <c r="H201" s="1335">
        <f>G201</f>
        <v>8632088</v>
      </c>
      <c r="I201" s="1434">
        <v>8070124.3200000003</v>
      </c>
      <c r="J201" s="1407">
        <f>I201</f>
        <v>8070124.3200000003</v>
      </c>
      <c r="K201" s="1402">
        <f t="shared" si="14"/>
        <v>5.3836719946631089</v>
      </c>
      <c r="L201" s="1403">
        <f t="shared" si="15"/>
        <v>0.93489829112029443</v>
      </c>
    </row>
    <row r="202" spans="1:12" ht="45" customHeight="1">
      <c r="A202" s="1776">
        <v>62</v>
      </c>
      <c r="B202" s="1435" t="s">
        <v>365</v>
      </c>
      <c r="C202" s="1436" t="s">
        <v>366</v>
      </c>
      <c r="D202" s="1437" t="s">
        <v>835</v>
      </c>
      <c r="E202" s="1354">
        <v>89697000</v>
      </c>
      <c r="F202" s="1713">
        <f>SUM(E202:E203)</f>
        <v>95587000</v>
      </c>
      <c r="G202" s="1355">
        <v>273531901</v>
      </c>
      <c r="H202" s="1715">
        <f>SUM(G202:G203)</f>
        <v>279421901</v>
      </c>
      <c r="I202" s="1356">
        <v>205272377.78999999</v>
      </c>
      <c r="J202" s="1717">
        <f>SUM(I202:I203)</f>
        <v>206296674.82999998</v>
      </c>
      <c r="K202" s="1357">
        <f t="shared" si="14"/>
        <v>2.2885088441084984</v>
      </c>
      <c r="L202" s="1358">
        <f t="shared" si="15"/>
        <v>0.75045132593144959</v>
      </c>
    </row>
    <row r="203" spans="1:12" ht="45" customHeight="1" thickBot="1">
      <c r="A203" s="1771"/>
      <c r="B203" s="1438">
        <v>750</v>
      </c>
      <c r="C203" s="1439" t="s">
        <v>83</v>
      </c>
      <c r="D203" s="1440" t="s">
        <v>835</v>
      </c>
      <c r="E203" s="1380">
        <v>5890000</v>
      </c>
      <c r="F203" s="1730"/>
      <c r="G203" s="1381">
        <v>5890000</v>
      </c>
      <c r="H203" s="1733"/>
      <c r="I203" s="1382">
        <v>1024297.04</v>
      </c>
      <c r="J203" s="1736"/>
      <c r="K203" s="1383">
        <f t="shared" si="14"/>
        <v>0.1739044210526316</v>
      </c>
      <c r="L203" s="1411">
        <f t="shared" si="15"/>
        <v>0.1739044210526316</v>
      </c>
    </row>
    <row r="204" spans="1:12" ht="45" customHeight="1">
      <c r="A204" s="1776">
        <v>64</v>
      </c>
      <c r="B204" s="1745">
        <v>750</v>
      </c>
      <c r="C204" s="1764" t="s">
        <v>83</v>
      </c>
      <c r="D204" s="1353" t="s">
        <v>817</v>
      </c>
      <c r="E204" s="1354">
        <v>3463000</v>
      </c>
      <c r="F204" s="1713">
        <f>E204+E205</f>
        <v>3463000</v>
      </c>
      <c r="G204" s="1355">
        <v>3463000</v>
      </c>
      <c r="H204" s="1715">
        <f>G204+G205</f>
        <v>5030488</v>
      </c>
      <c r="I204" s="1426">
        <v>631443.22</v>
      </c>
      <c r="J204" s="1717">
        <f>I204+I205</f>
        <v>2198931.2199999997</v>
      </c>
      <c r="K204" s="1357">
        <f t="shared" si="14"/>
        <v>0.18233994224660699</v>
      </c>
      <c r="L204" s="1358">
        <f t="shared" si="15"/>
        <v>0.18233994224660699</v>
      </c>
    </row>
    <row r="205" spans="1:12" ht="45" customHeight="1" thickBot="1">
      <c r="A205" s="1777"/>
      <c r="B205" s="1747"/>
      <c r="C205" s="1766"/>
      <c r="D205" s="1361" t="s">
        <v>830</v>
      </c>
      <c r="E205" s="1362"/>
      <c r="F205" s="1714"/>
      <c r="G205" s="1363">
        <v>1567488</v>
      </c>
      <c r="H205" s="1716"/>
      <c r="I205" s="1441">
        <v>1567488</v>
      </c>
      <c r="J205" s="1718"/>
      <c r="K205" s="1416">
        <v>0</v>
      </c>
      <c r="L205" s="1442">
        <f t="shared" si="15"/>
        <v>1</v>
      </c>
    </row>
    <row r="206" spans="1:12" ht="45" customHeight="1">
      <c r="A206" s="1770">
        <v>69</v>
      </c>
      <c r="B206" s="1772" t="s">
        <v>378</v>
      </c>
      <c r="C206" s="1774" t="s">
        <v>379</v>
      </c>
      <c r="D206" s="1367" t="s">
        <v>813</v>
      </c>
      <c r="E206" s="1368">
        <v>2020000</v>
      </c>
      <c r="F206" s="1741">
        <f>E206+E207</f>
        <v>2020000</v>
      </c>
      <c r="G206" s="1369">
        <v>320000</v>
      </c>
      <c r="H206" s="1760">
        <f>G206+G207</f>
        <v>961729</v>
      </c>
      <c r="I206" s="1386">
        <v>103073.57</v>
      </c>
      <c r="J206" s="1762">
        <f>I206+I207</f>
        <v>358070.93</v>
      </c>
      <c r="K206" s="1371">
        <f>I206/E206</f>
        <v>5.1026519801980204E-2</v>
      </c>
      <c r="L206" s="1372">
        <f>I206/G206</f>
        <v>0.32210490625000004</v>
      </c>
    </row>
    <row r="207" spans="1:12" ht="45" customHeight="1" thickBot="1">
      <c r="A207" s="1771"/>
      <c r="B207" s="1773"/>
      <c r="C207" s="1775"/>
      <c r="D207" s="1379" t="s">
        <v>833</v>
      </c>
      <c r="E207" s="1380"/>
      <c r="F207" s="1741"/>
      <c r="G207" s="1381">
        <v>641729</v>
      </c>
      <c r="H207" s="1760"/>
      <c r="I207" s="1382">
        <v>254997.36</v>
      </c>
      <c r="J207" s="1762"/>
      <c r="K207" s="1443">
        <v>0</v>
      </c>
      <c r="L207" s="1411">
        <f>I207/G207</f>
        <v>0.39735988244258869</v>
      </c>
    </row>
    <row r="208" spans="1:12" ht="45" customHeight="1">
      <c r="A208" s="1711">
        <v>71</v>
      </c>
      <c r="B208" s="1745">
        <v>750</v>
      </c>
      <c r="C208" s="1764" t="s">
        <v>83</v>
      </c>
      <c r="D208" s="1353" t="s">
        <v>813</v>
      </c>
      <c r="E208" s="1354">
        <v>3088000</v>
      </c>
      <c r="F208" s="1354">
        <f>E208</f>
        <v>3088000</v>
      </c>
      <c r="G208" s="1355">
        <v>8905973</v>
      </c>
      <c r="H208" s="1781">
        <f>G208+G209</f>
        <v>8942018</v>
      </c>
      <c r="I208" s="1356">
        <v>8243030.4100000001</v>
      </c>
      <c r="J208" s="1783">
        <f>I208+I209</f>
        <v>8263120.9100000001</v>
      </c>
      <c r="K208" s="1357">
        <f>I208/E208</f>
        <v>2.669375132772021</v>
      </c>
      <c r="L208" s="1358">
        <f>I208/G208</f>
        <v>0.92556202562033374</v>
      </c>
    </row>
    <row r="209" spans="1:12" ht="45" customHeight="1" thickBot="1">
      <c r="A209" s="1712"/>
      <c r="B209" s="1747"/>
      <c r="C209" s="1766"/>
      <c r="D209" s="1361" t="s">
        <v>816</v>
      </c>
      <c r="E209" s="1362"/>
      <c r="F209" s="1362"/>
      <c r="G209" s="1363">
        <v>36045</v>
      </c>
      <c r="H209" s="1782"/>
      <c r="I209" s="1364">
        <v>20090.5</v>
      </c>
      <c r="J209" s="1784"/>
      <c r="K209" s="1416">
        <v>0</v>
      </c>
      <c r="L209" s="1366">
        <f>I209/G209</f>
        <v>0.55737272853377717</v>
      </c>
    </row>
    <row r="210" spans="1:12" ht="45" customHeight="1" thickBot="1">
      <c r="A210" s="1306">
        <v>80</v>
      </c>
      <c r="B210" s="1307">
        <v>750</v>
      </c>
      <c r="C210" s="1570" t="s">
        <v>83</v>
      </c>
      <c r="D210" s="1309" t="s">
        <v>822</v>
      </c>
      <c r="E210" s="1340"/>
      <c r="F210" s="1340"/>
      <c r="G210" s="1312">
        <v>2364700</v>
      </c>
      <c r="H210" s="1571">
        <f>G210</f>
        <v>2364700</v>
      </c>
      <c r="I210" s="1327">
        <v>0</v>
      </c>
      <c r="J210" s="1327">
        <v>0</v>
      </c>
      <c r="K210" s="1313">
        <v>0</v>
      </c>
      <c r="L210" s="1328">
        <v>0</v>
      </c>
    </row>
    <row r="211" spans="1:12" ht="45" customHeight="1">
      <c r="A211" s="1785">
        <v>83</v>
      </c>
      <c r="B211" s="1787">
        <v>758</v>
      </c>
      <c r="C211" s="1789" t="s">
        <v>412</v>
      </c>
      <c r="D211" s="1444" t="s">
        <v>877</v>
      </c>
      <c r="E211" s="1445">
        <v>35979765000</v>
      </c>
      <c r="F211" s="1791">
        <f>SUM(E211:E212)</f>
        <v>35996528000</v>
      </c>
      <c r="G211" s="1355">
        <v>15052758121.380001</v>
      </c>
      <c r="H211" s="1791">
        <f>SUM(G211:G212)</f>
        <v>15061248369.380001</v>
      </c>
      <c r="I211" s="1396">
        <v>0</v>
      </c>
      <c r="J211" s="1778">
        <v>0</v>
      </c>
      <c r="K211" s="1397">
        <v>0</v>
      </c>
      <c r="L211" s="1398">
        <v>0</v>
      </c>
    </row>
    <row r="212" spans="1:12" ht="45" customHeight="1" thickBot="1">
      <c r="A212" s="1786"/>
      <c r="B212" s="1788"/>
      <c r="C212" s="1790"/>
      <c r="D212" s="1446" t="s">
        <v>878</v>
      </c>
      <c r="E212" s="1447">
        <v>16763000</v>
      </c>
      <c r="F212" s="1792"/>
      <c r="G212" s="1363">
        <v>8490248</v>
      </c>
      <c r="H212" s="1792"/>
      <c r="I212" s="1322">
        <v>0</v>
      </c>
      <c r="J212" s="1779"/>
      <c r="K212" s="1416">
        <v>0</v>
      </c>
      <c r="L212" s="1417">
        <v>0</v>
      </c>
    </row>
    <row r="213" spans="1:12" ht="45" customHeight="1">
      <c r="A213" s="1711">
        <v>88</v>
      </c>
      <c r="B213" s="1745">
        <v>755</v>
      </c>
      <c r="C213" s="1764" t="s">
        <v>402</v>
      </c>
      <c r="D213" s="1353" t="s">
        <v>813</v>
      </c>
      <c r="E213" s="1354">
        <v>1651000</v>
      </c>
      <c r="F213" s="1713">
        <f>SUM(E213:E215)</f>
        <v>7057000</v>
      </c>
      <c r="G213" s="1355">
        <v>6586685</v>
      </c>
      <c r="H213" s="1715">
        <f>SUM(G213:G215)</f>
        <v>57089767</v>
      </c>
      <c r="I213" s="1356">
        <v>4299722.3500000006</v>
      </c>
      <c r="J213" s="1717">
        <f>SUM(I213:I215)</f>
        <v>52839634.07</v>
      </c>
      <c r="K213" s="1357">
        <f>I213/E213</f>
        <v>2.604313961235615</v>
      </c>
      <c r="L213" s="1358">
        <f>I213/G213</f>
        <v>0.65279003778076539</v>
      </c>
    </row>
    <row r="214" spans="1:12" ht="45" customHeight="1">
      <c r="A214" s="1720"/>
      <c r="B214" s="1723"/>
      <c r="C214" s="1765"/>
      <c r="D214" s="1373" t="s">
        <v>817</v>
      </c>
      <c r="E214" s="1374">
        <v>421000</v>
      </c>
      <c r="F214" s="1729"/>
      <c r="G214" s="1375">
        <v>46848105</v>
      </c>
      <c r="H214" s="1732"/>
      <c r="I214" s="1386">
        <v>46442821.32</v>
      </c>
      <c r="J214" s="1735"/>
      <c r="K214" s="1371">
        <f>I214/E214</f>
        <v>110.31549007125891</v>
      </c>
      <c r="L214" s="1372">
        <f>I214/G214</f>
        <v>0.99134898455337739</v>
      </c>
    </row>
    <row r="215" spans="1:12" ht="45" customHeight="1" thickBot="1">
      <c r="A215" s="1721"/>
      <c r="B215" s="1724"/>
      <c r="C215" s="1780"/>
      <c r="D215" s="1379" t="s">
        <v>816</v>
      </c>
      <c r="E215" s="1380">
        <v>4985000</v>
      </c>
      <c r="F215" s="1730"/>
      <c r="G215" s="1381">
        <v>3654977</v>
      </c>
      <c r="H215" s="1733"/>
      <c r="I215" s="1382">
        <v>2097090.4</v>
      </c>
      <c r="J215" s="1736"/>
      <c r="K215" s="1383">
        <f>I215/E215</f>
        <v>0.42068012036108321</v>
      </c>
      <c r="L215" s="1411">
        <f>I215/G215</f>
        <v>0.57376295391188503</v>
      </c>
    </row>
    <row r="216" spans="1:12" ht="45" customHeight="1">
      <c r="A216" s="1711" t="s">
        <v>879</v>
      </c>
      <c r="B216" s="1435" t="s">
        <v>365</v>
      </c>
      <c r="C216" s="1436" t="s">
        <v>366</v>
      </c>
      <c r="D216" s="1437" t="s">
        <v>835</v>
      </c>
      <c r="E216" s="1354">
        <v>89000</v>
      </c>
      <c r="F216" s="1793">
        <f>E216</f>
        <v>89000</v>
      </c>
      <c r="G216" s="1355">
        <v>89000</v>
      </c>
      <c r="H216" s="1715">
        <f>G216+G217</f>
        <v>6715370</v>
      </c>
      <c r="I216" s="1396">
        <v>0</v>
      </c>
      <c r="J216" s="1713">
        <f>I217</f>
        <v>6626368.9699999997</v>
      </c>
      <c r="K216" s="1397">
        <v>0</v>
      </c>
      <c r="L216" s="1398">
        <v>0</v>
      </c>
    </row>
    <row r="217" spans="1:12" ht="45" customHeight="1" thickBot="1">
      <c r="A217" s="1712"/>
      <c r="B217" s="1448" t="s">
        <v>398</v>
      </c>
      <c r="C217" s="1432" t="s">
        <v>603</v>
      </c>
      <c r="D217" s="1361" t="s">
        <v>813</v>
      </c>
      <c r="E217" s="1362"/>
      <c r="F217" s="1794"/>
      <c r="G217" s="1363">
        <v>6626370</v>
      </c>
      <c r="H217" s="1716"/>
      <c r="I217" s="1364">
        <v>6626368.9699999997</v>
      </c>
      <c r="J217" s="1714"/>
      <c r="K217" s="1416">
        <v>0</v>
      </c>
      <c r="L217" s="1366">
        <f>I217/G217</f>
        <v>0.99999984456044555</v>
      </c>
    </row>
    <row r="218" spans="1:12" ht="45" customHeight="1" thickBot="1">
      <c r="A218" s="1405" t="s">
        <v>880</v>
      </c>
      <c r="B218" s="1449" t="s">
        <v>398</v>
      </c>
      <c r="C218" s="1450" t="s">
        <v>603</v>
      </c>
      <c r="D218" s="1332" t="s">
        <v>813</v>
      </c>
      <c r="E218" s="1400"/>
      <c r="F218" s="1400"/>
      <c r="G218" s="1335">
        <v>7838920</v>
      </c>
      <c r="H218" s="1335">
        <f>G218</f>
        <v>7838920</v>
      </c>
      <c r="I218" s="1401">
        <v>7838918.96</v>
      </c>
      <c r="J218" s="1434">
        <f>I218</f>
        <v>7838918.96</v>
      </c>
      <c r="K218" s="1336">
        <v>0</v>
      </c>
      <c r="L218" s="1403">
        <f>I218/G218</f>
        <v>0.99999986732866264</v>
      </c>
    </row>
    <row r="219" spans="1:12" ht="45" customHeight="1">
      <c r="A219" s="1711" t="s">
        <v>881</v>
      </c>
      <c r="B219" s="1351" t="s">
        <v>361</v>
      </c>
      <c r="C219" s="1427" t="s">
        <v>362</v>
      </c>
      <c r="D219" s="1353" t="s">
        <v>813</v>
      </c>
      <c r="E219" s="1354">
        <v>383000</v>
      </c>
      <c r="F219" s="1713">
        <f>SUM(E219:E222)</f>
        <v>18637000</v>
      </c>
      <c r="G219" s="1355">
        <v>383000</v>
      </c>
      <c r="H219" s="1715">
        <f>SUM(G219:G222)</f>
        <v>22049512</v>
      </c>
      <c r="I219" s="1396">
        <v>0</v>
      </c>
      <c r="J219" s="1795">
        <f>SUM(I219:I222)</f>
        <v>14177114.030000001</v>
      </c>
      <c r="K219" s="1397">
        <v>0</v>
      </c>
      <c r="L219" s="1398">
        <v>0</v>
      </c>
    </row>
    <row r="220" spans="1:12" ht="45" customHeight="1">
      <c r="A220" s="1720"/>
      <c r="B220" s="1798">
        <v>754</v>
      </c>
      <c r="C220" s="1768" t="s">
        <v>603</v>
      </c>
      <c r="D220" s="1373" t="s">
        <v>813</v>
      </c>
      <c r="E220" s="1374">
        <v>13600000</v>
      </c>
      <c r="F220" s="1729"/>
      <c r="G220" s="1375">
        <v>17012512</v>
      </c>
      <c r="H220" s="1732"/>
      <c r="I220" s="1376">
        <v>12158814.970000001</v>
      </c>
      <c r="J220" s="1796"/>
      <c r="K220" s="1377">
        <f>I220/E220</f>
        <v>0.8940305125000001</v>
      </c>
      <c r="L220" s="1378">
        <f>I220/G220</f>
        <v>0.71469839198350016</v>
      </c>
    </row>
    <row r="221" spans="1:12" ht="45" customHeight="1">
      <c r="A221" s="1720"/>
      <c r="B221" s="1798"/>
      <c r="C221" s="1799"/>
      <c r="D221" s="1373" t="s">
        <v>820</v>
      </c>
      <c r="E221" s="1374">
        <v>3863000</v>
      </c>
      <c r="F221" s="1729"/>
      <c r="G221" s="1375">
        <v>3863000</v>
      </c>
      <c r="H221" s="1732"/>
      <c r="I221" s="1376">
        <v>2018299.06</v>
      </c>
      <c r="J221" s="1796"/>
      <c r="K221" s="1377">
        <f>I221/E221</f>
        <v>0.5224693398912762</v>
      </c>
      <c r="L221" s="1378">
        <f>I221/G221</f>
        <v>0.5224693398912762</v>
      </c>
    </row>
    <row r="222" spans="1:12" ht="45" customHeight="1" thickBot="1">
      <c r="A222" s="1712"/>
      <c r="B222" s="1448" t="s">
        <v>415</v>
      </c>
      <c r="C222" s="1451" t="s">
        <v>416</v>
      </c>
      <c r="D222" s="1361" t="s">
        <v>813</v>
      </c>
      <c r="E222" s="1362">
        <v>791000</v>
      </c>
      <c r="F222" s="1714"/>
      <c r="G222" s="1363">
        <v>791000</v>
      </c>
      <c r="H222" s="1716"/>
      <c r="I222" s="1415">
        <v>0</v>
      </c>
      <c r="J222" s="1797"/>
      <c r="K222" s="1416">
        <v>0</v>
      </c>
      <c r="L222" s="1417">
        <v>0</v>
      </c>
    </row>
    <row r="223" spans="1:12" ht="45" customHeight="1">
      <c r="A223" s="1800" t="s">
        <v>882</v>
      </c>
      <c r="B223" s="1452">
        <v>750</v>
      </c>
      <c r="C223" s="1453" t="s">
        <v>83</v>
      </c>
      <c r="D223" s="1367" t="s">
        <v>813</v>
      </c>
      <c r="E223" s="1368">
        <v>3632000</v>
      </c>
      <c r="F223" s="1728">
        <f>SUM(E223:E224)</f>
        <v>8643000</v>
      </c>
      <c r="G223" s="1369">
        <v>3632000</v>
      </c>
      <c r="H223" s="1731">
        <f>SUM(G223:G224)</f>
        <v>14185994</v>
      </c>
      <c r="I223" s="1386">
        <v>3534832.13</v>
      </c>
      <c r="J223" s="1728">
        <f>SUM(I223:I224)</f>
        <v>14088825.510000002</v>
      </c>
      <c r="K223" s="1371">
        <f>I223/E223</f>
        <v>0.97324673182819377</v>
      </c>
      <c r="L223" s="1372">
        <f>I223/G223</f>
        <v>0.97324673182819377</v>
      </c>
    </row>
    <row r="224" spans="1:12" ht="45" customHeight="1" thickBot="1">
      <c r="A224" s="1801"/>
      <c r="B224" s="1438">
        <v>754</v>
      </c>
      <c r="C224" s="1454" t="s">
        <v>603</v>
      </c>
      <c r="D224" s="1379" t="s">
        <v>813</v>
      </c>
      <c r="E224" s="1380">
        <v>5011000</v>
      </c>
      <c r="F224" s="1730"/>
      <c r="G224" s="1381">
        <v>10553994</v>
      </c>
      <c r="H224" s="1733"/>
      <c r="I224" s="1364">
        <v>10553993.380000001</v>
      </c>
      <c r="J224" s="1730"/>
      <c r="K224" s="1371">
        <f>I224/E224</f>
        <v>2.1061651127519458</v>
      </c>
      <c r="L224" s="1366">
        <f>I224/G224</f>
        <v>0.99999994125446734</v>
      </c>
    </row>
    <row r="225" spans="1:12" ht="45" customHeight="1">
      <c r="A225" s="1802" t="s">
        <v>883</v>
      </c>
      <c r="B225" s="1803">
        <v>754</v>
      </c>
      <c r="C225" s="1767" t="s">
        <v>603</v>
      </c>
      <c r="D225" s="1353" t="s">
        <v>813</v>
      </c>
      <c r="E225" s="1354"/>
      <c r="F225" s="1713">
        <f>SUM(E225:E226)</f>
        <v>21000</v>
      </c>
      <c r="G225" s="1355">
        <v>17117084</v>
      </c>
      <c r="H225" s="1715">
        <f>SUM(G225:G226)</f>
        <v>28315478</v>
      </c>
      <c r="I225" s="1356">
        <v>17117083.25</v>
      </c>
      <c r="J225" s="1713">
        <f>SUM(I225:I226)</f>
        <v>24187406.859999999</v>
      </c>
      <c r="K225" s="1397">
        <v>0</v>
      </c>
      <c r="L225" s="1372">
        <f>I225/G225</f>
        <v>0.99999995618412574</v>
      </c>
    </row>
    <row r="226" spans="1:12" ht="45" customHeight="1" thickBot="1">
      <c r="A226" s="1801"/>
      <c r="B226" s="1804"/>
      <c r="C226" s="1805"/>
      <c r="D226" s="1379" t="s">
        <v>822</v>
      </c>
      <c r="E226" s="1380">
        <v>21000</v>
      </c>
      <c r="F226" s="1730"/>
      <c r="G226" s="1381">
        <v>11198394</v>
      </c>
      <c r="H226" s="1733"/>
      <c r="I226" s="1401">
        <v>7070323.6099999994</v>
      </c>
      <c r="J226" s="1730"/>
      <c r="K226" s="1383">
        <f>I226/E226</f>
        <v>336.68207666666666</v>
      </c>
      <c r="L226" s="1411">
        <f>I226/G226</f>
        <v>0.63136942761613846</v>
      </c>
    </row>
    <row r="227" spans="1:12" ht="45" customHeight="1">
      <c r="A227" s="1802" t="s">
        <v>884</v>
      </c>
      <c r="B227" s="1435" t="s">
        <v>365</v>
      </c>
      <c r="C227" s="1436" t="s">
        <v>366</v>
      </c>
      <c r="D227" s="1353" t="s">
        <v>835</v>
      </c>
      <c r="E227" s="1354">
        <v>70000</v>
      </c>
      <c r="F227" s="1795">
        <f>SUM(E227:E231)</f>
        <v>1636000</v>
      </c>
      <c r="G227" s="1355">
        <v>645198</v>
      </c>
      <c r="H227" s="1715">
        <f>SUM(G227:G231)</f>
        <v>11400428</v>
      </c>
      <c r="I227" s="1355">
        <v>575197.19999999995</v>
      </c>
      <c r="J227" s="1813">
        <f>SUM(I227:I231)</f>
        <v>9831033.9800000004</v>
      </c>
      <c r="K227" s="1455">
        <f>I227/E227</f>
        <v>8.2171028571428568</v>
      </c>
      <c r="L227" s="1358">
        <f>I227/G227</f>
        <v>0.89150493336929126</v>
      </c>
    </row>
    <row r="228" spans="1:12" ht="45" customHeight="1">
      <c r="A228" s="1811"/>
      <c r="B228" s="1798">
        <v>750</v>
      </c>
      <c r="C228" s="1768" t="s">
        <v>83</v>
      </c>
      <c r="D228" s="1456" t="s">
        <v>813</v>
      </c>
      <c r="E228" s="1374">
        <v>1566000</v>
      </c>
      <c r="F228" s="1796"/>
      <c r="G228" s="1375">
        <v>1422000</v>
      </c>
      <c r="H228" s="1732"/>
      <c r="I228" s="1391">
        <v>0</v>
      </c>
      <c r="J228" s="1814"/>
      <c r="K228" s="1387">
        <v>0</v>
      </c>
      <c r="L228" s="1392">
        <v>0</v>
      </c>
    </row>
    <row r="229" spans="1:12" ht="45" customHeight="1">
      <c r="A229" s="1811"/>
      <c r="B229" s="1798"/>
      <c r="C229" s="1768"/>
      <c r="D229" s="1373" t="s">
        <v>823</v>
      </c>
      <c r="E229" s="1374"/>
      <c r="F229" s="1796"/>
      <c r="G229" s="1375">
        <v>353711</v>
      </c>
      <c r="H229" s="1732"/>
      <c r="I229" s="1375">
        <v>276319.65999999997</v>
      </c>
      <c r="J229" s="1814"/>
      <c r="K229" s="1387">
        <v>0</v>
      </c>
      <c r="L229" s="1378">
        <f>I229/G229</f>
        <v>0.78120177206815722</v>
      </c>
    </row>
    <row r="230" spans="1:12" ht="45" customHeight="1">
      <c r="A230" s="1811"/>
      <c r="B230" s="1798">
        <v>754</v>
      </c>
      <c r="C230" s="1768" t="s">
        <v>603</v>
      </c>
      <c r="D230" s="1456" t="s">
        <v>813</v>
      </c>
      <c r="E230" s="1374"/>
      <c r="F230" s="1796"/>
      <c r="G230" s="1375">
        <v>5330990</v>
      </c>
      <c r="H230" s="1732"/>
      <c r="I230" s="1375">
        <v>5330989.03</v>
      </c>
      <c r="J230" s="1814"/>
      <c r="K230" s="1387">
        <v>0</v>
      </c>
      <c r="L230" s="1378">
        <f>I230/G230</f>
        <v>0.99999981804505356</v>
      </c>
    </row>
    <row r="231" spans="1:12" ht="45" customHeight="1" thickBot="1">
      <c r="A231" s="1812"/>
      <c r="B231" s="1816"/>
      <c r="C231" s="1769"/>
      <c r="D231" s="1361" t="s">
        <v>823</v>
      </c>
      <c r="E231" s="1362"/>
      <c r="F231" s="1797"/>
      <c r="G231" s="1363">
        <v>3648529</v>
      </c>
      <c r="H231" s="1716"/>
      <c r="I231" s="1363">
        <v>3648528.09</v>
      </c>
      <c r="J231" s="1815"/>
      <c r="K231" s="1416">
        <v>0</v>
      </c>
      <c r="L231" s="1366">
        <f>I231/G231</f>
        <v>0.99999975058441359</v>
      </c>
    </row>
    <row r="232" spans="1:12" ht="45" customHeight="1">
      <c r="A232" s="1806" t="s">
        <v>885</v>
      </c>
      <c r="B232" s="1457" t="s">
        <v>365</v>
      </c>
      <c r="C232" s="1458" t="s">
        <v>366</v>
      </c>
      <c r="D232" s="1367" t="s">
        <v>835</v>
      </c>
      <c r="E232" s="1368">
        <v>162000</v>
      </c>
      <c r="F232" s="1728">
        <f>SUM(E232:E235)</f>
        <v>3819000</v>
      </c>
      <c r="G232" s="1369">
        <v>162000</v>
      </c>
      <c r="H232" s="1731">
        <f>SUM(G232:G235)</f>
        <v>15127173</v>
      </c>
      <c r="I232" s="1408">
        <v>0</v>
      </c>
      <c r="J232" s="1734">
        <f>SUM(I232:I235)</f>
        <v>11516872.59</v>
      </c>
      <c r="K232" s="1336">
        <v>0</v>
      </c>
      <c r="L232" s="1338">
        <v>0</v>
      </c>
    </row>
    <row r="233" spans="1:12" ht="45" customHeight="1">
      <c r="A233" s="1806"/>
      <c r="B233" s="1804">
        <v>750</v>
      </c>
      <c r="C233" s="1805" t="s">
        <v>83</v>
      </c>
      <c r="D233" s="1459" t="s">
        <v>813</v>
      </c>
      <c r="E233" s="1368"/>
      <c r="F233" s="1728"/>
      <c r="G233" s="1375">
        <v>2964742</v>
      </c>
      <c r="H233" s="1731"/>
      <c r="I233" s="1375">
        <v>1266719.02</v>
      </c>
      <c r="J233" s="1734"/>
      <c r="K233" s="1387">
        <v>0</v>
      </c>
      <c r="L233" s="1378">
        <f>I233/G233</f>
        <v>0.42726113098542806</v>
      </c>
    </row>
    <row r="234" spans="1:12" ht="45" customHeight="1">
      <c r="A234" s="1807"/>
      <c r="B234" s="1809"/>
      <c r="C234" s="1810"/>
      <c r="D234" s="1456" t="s">
        <v>817</v>
      </c>
      <c r="E234" s="1374">
        <v>3657000</v>
      </c>
      <c r="F234" s="1729"/>
      <c r="G234" s="1375">
        <v>1749480</v>
      </c>
      <c r="H234" s="1732"/>
      <c r="I234" s="1391">
        <v>0</v>
      </c>
      <c r="J234" s="1735"/>
      <c r="K234" s="1387">
        <v>0</v>
      </c>
      <c r="L234" s="1392">
        <v>0</v>
      </c>
    </row>
    <row r="235" spans="1:12" ht="45" customHeight="1" thickBot="1">
      <c r="A235" s="1808"/>
      <c r="B235" s="1460">
        <v>754</v>
      </c>
      <c r="C235" s="1454" t="s">
        <v>603</v>
      </c>
      <c r="D235" s="1459" t="s">
        <v>813</v>
      </c>
      <c r="E235" s="1380"/>
      <c r="F235" s="1730"/>
      <c r="G235" s="1381">
        <v>10250951</v>
      </c>
      <c r="H235" s="1733"/>
      <c r="I235" s="1381">
        <v>10250153.57</v>
      </c>
      <c r="J235" s="1736"/>
      <c r="K235" s="1443">
        <v>0</v>
      </c>
      <c r="L235" s="1461">
        <f t="shared" ref="L235:L244" si="16">I235/G235</f>
        <v>0.99992220916869079</v>
      </c>
    </row>
    <row r="236" spans="1:12" ht="45" customHeight="1">
      <c r="A236" s="1776" t="s">
        <v>886</v>
      </c>
      <c r="B236" s="1462">
        <v>754</v>
      </c>
      <c r="C236" s="1463" t="s">
        <v>603</v>
      </c>
      <c r="D236" s="1464" t="s">
        <v>813</v>
      </c>
      <c r="E236" s="1354"/>
      <c r="F236" s="1795">
        <f>E237+E236</f>
        <v>119000</v>
      </c>
      <c r="G236" s="1355">
        <v>6100504</v>
      </c>
      <c r="H236" s="1715">
        <f>SUM(G236:G237)</f>
        <v>6219504</v>
      </c>
      <c r="I236" s="1355">
        <v>6100503.3799999999</v>
      </c>
      <c r="J236" s="1717">
        <f>SUM(I236:I237)</f>
        <v>6198988.5</v>
      </c>
      <c r="K236" s="1397">
        <v>0</v>
      </c>
      <c r="L236" s="1465">
        <f t="shared" si="16"/>
        <v>0.99999989836905279</v>
      </c>
    </row>
    <row r="237" spans="1:12" ht="45" customHeight="1" thickBot="1">
      <c r="A237" s="1777"/>
      <c r="B237" s="1359">
        <v>921</v>
      </c>
      <c r="C237" s="1395" t="s">
        <v>609</v>
      </c>
      <c r="D237" s="1466" t="s">
        <v>825</v>
      </c>
      <c r="E237" s="1362">
        <v>119000</v>
      </c>
      <c r="F237" s="1797"/>
      <c r="G237" s="1363">
        <v>119000</v>
      </c>
      <c r="H237" s="1716"/>
      <c r="I237" s="1364">
        <v>98485.119999999995</v>
      </c>
      <c r="J237" s="1718"/>
      <c r="K237" s="1467">
        <f>I237/E237</f>
        <v>0.82760605042016799</v>
      </c>
      <c r="L237" s="1468">
        <f t="shared" si="16"/>
        <v>0.82760605042016799</v>
      </c>
    </row>
    <row r="238" spans="1:12" ht="45" customHeight="1" thickBot="1">
      <c r="A238" s="1469" t="s">
        <v>887</v>
      </c>
      <c r="B238" s="1470">
        <v>754</v>
      </c>
      <c r="C238" s="1471" t="s">
        <v>603</v>
      </c>
      <c r="D238" s="1472" t="s">
        <v>813</v>
      </c>
      <c r="E238" s="1340"/>
      <c r="F238" s="1406"/>
      <c r="G238" s="1312">
        <v>7644347</v>
      </c>
      <c r="H238" s="1312">
        <f>SUM(G238)</f>
        <v>7644347</v>
      </c>
      <c r="I238" s="1406">
        <v>7644345.9699999997</v>
      </c>
      <c r="J238" s="1341">
        <f>I238</f>
        <v>7644345.9699999997</v>
      </c>
      <c r="K238" s="1313">
        <v>0</v>
      </c>
      <c r="L238" s="1473">
        <f t="shared" si="16"/>
        <v>0.99999986525991036</v>
      </c>
    </row>
    <row r="239" spans="1:12" s="1394" customFormat="1" ht="45" customHeight="1">
      <c r="A239" s="1820" t="s">
        <v>888</v>
      </c>
      <c r="B239" s="1823">
        <v>750</v>
      </c>
      <c r="C239" s="1824" t="s">
        <v>83</v>
      </c>
      <c r="D239" s="1464" t="s">
        <v>813</v>
      </c>
      <c r="E239" s="1354"/>
      <c r="F239" s="1751">
        <f>SUM(E239:E241)</f>
        <v>183000</v>
      </c>
      <c r="G239" s="1355">
        <v>23850</v>
      </c>
      <c r="H239" s="1751">
        <f>SUM(G239:G241)</f>
        <v>6329305</v>
      </c>
      <c r="I239" s="1386">
        <v>16695.43</v>
      </c>
      <c r="J239" s="1751">
        <f>SUM(I239:I241)</f>
        <v>6294369.0099999998</v>
      </c>
      <c r="K239" s="1397">
        <v>0</v>
      </c>
      <c r="L239" s="1372">
        <f t="shared" si="16"/>
        <v>0.70001802935010482</v>
      </c>
    </row>
    <row r="240" spans="1:12" ht="45" customHeight="1">
      <c r="A240" s="1821"/>
      <c r="B240" s="1809"/>
      <c r="C240" s="1825"/>
      <c r="D240" s="1367" t="s">
        <v>817</v>
      </c>
      <c r="E240" s="1368">
        <v>183000</v>
      </c>
      <c r="F240" s="1741"/>
      <c r="G240" s="1369">
        <v>176095</v>
      </c>
      <c r="H240" s="1741"/>
      <c r="I240" s="1386">
        <v>148314.4</v>
      </c>
      <c r="J240" s="1741"/>
      <c r="K240" s="1371">
        <f>I240/E240</f>
        <v>0.81046120218579232</v>
      </c>
      <c r="L240" s="1372">
        <f t="shared" si="16"/>
        <v>0.84224083591243359</v>
      </c>
    </row>
    <row r="241" spans="1:13" ht="45" customHeight="1" thickBot="1">
      <c r="A241" s="1822"/>
      <c r="B241" s="1474">
        <v>754</v>
      </c>
      <c r="C241" s="1432" t="s">
        <v>603</v>
      </c>
      <c r="D241" s="1475" t="s">
        <v>813</v>
      </c>
      <c r="E241" s="1362"/>
      <c r="F241" s="1742"/>
      <c r="G241" s="1363">
        <v>6129360</v>
      </c>
      <c r="H241" s="1742"/>
      <c r="I241" s="1364">
        <v>6129359.1799999997</v>
      </c>
      <c r="J241" s="1742"/>
      <c r="K241" s="1416">
        <v>0</v>
      </c>
      <c r="L241" s="1366">
        <f t="shared" si="16"/>
        <v>0.99999986621768011</v>
      </c>
    </row>
    <row r="242" spans="1:13" ht="45" customHeight="1" thickBot="1">
      <c r="A242" s="1469" t="s">
        <v>889</v>
      </c>
      <c r="B242" s="1470">
        <v>754</v>
      </c>
      <c r="C242" s="1471" t="s">
        <v>603</v>
      </c>
      <c r="D242" s="1472" t="s">
        <v>813</v>
      </c>
      <c r="E242" s="1340"/>
      <c r="F242" s="1340"/>
      <c r="G242" s="1312">
        <v>9149162</v>
      </c>
      <c r="H242" s="1312">
        <f>SUM(G242)</f>
        <v>9149162</v>
      </c>
      <c r="I242" s="1364">
        <v>9149160.4700000007</v>
      </c>
      <c r="J242" s="1341">
        <f>I242</f>
        <v>9149160.4700000007</v>
      </c>
      <c r="K242" s="1313">
        <v>0</v>
      </c>
      <c r="L242" s="1366">
        <f t="shared" si="16"/>
        <v>0.99999983277156979</v>
      </c>
    </row>
    <row r="243" spans="1:13" ht="45" customHeight="1" thickBot="1">
      <c r="A243" s="1469" t="s">
        <v>890</v>
      </c>
      <c r="B243" s="1470">
        <v>754</v>
      </c>
      <c r="C243" s="1471" t="s">
        <v>603</v>
      </c>
      <c r="D243" s="1472" t="s">
        <v>813</v>
      </c>
      <c r="E243" s="1340"/>
      <c r="F243" s="1340"/>
      <c r="G243" s="1312">
        <v>5707270</v>
      </c>
      <c r="H243" s="1312">
        <f>SUM(G243)</f>
        <v>5707270</v>
      </c>
      <c r="I243" s="1364">
        <v>5707269.9199999999</v>
      </c>
      <c r="J243" s="1341">
        <f>I243</f>
        <v>5707269.9199999999</v>
      </c>
      <c r="K243" s="1313">
        <v>0</v>
      </c>
      <c r="L243" s="1366">
        <f t="shared" si="16"/>
        <v>0.99999998598279038</v>
      </c>
    </row>
    <row r="244" spans="1:13" ht="45" customHeight="1" thickBot="1">
      <c r="A244" s="1476" t="s">
        <v>891</v>
      </c>
      <c r="B244" s="1477">
        <v>754</v>
      </c>
      <c r="C244" s="1478" t="s">
        <v>603</v>
      </c>
      <c r="D244" s="1479" t="s">
        <v>813</v>
      </c>
      <c r="E244" s="1346"/>
      <c r="F244" s="1346"/>
      <c r="G244" s="1347">
        <v>5773613</v>
      </c>
      <c r="H244" s="1347">
        <f>SUM(G244)</f>
        <v>5773613</v>
      </c>
      <c r="I244" s="1382">
        <v>5773611.9100000001</v>
      </c>
      <c r="J244" s="1434">
        <f>I244</f>
        <v>5773611.9100000001</v>
      </c>
      <c r="K244" s="1424">
        <v>0</v>
      </c>
      <c r="L244" s="1411">
        <f t="shared" si="16"/>
        <v>0.99999981121006898</v>
      </c>
    </row>
    <row r="245" spans="1:13" ht="45" customHeight="1">
      <c r="A245" s="1817" t="s">
        <v>892</v>
      </c>
      <c r="B245" s="1435" t="s">
        <v>365</v>
      </c>
      <c r="C245" s="1436" t="s">
        <v>366</v>
      </c>
      <c r="D245" s="1353" t="s">
        <v>835</v>
      </c>
      <c r="E245" s="1354">
        <v>63000</v>
      </c>
      <c r="F245" s="1713">
        <f>SUM(E245:E247)</f>
        <v>1324000</v>
      </c>
      <c r="G245" s="1355">
        <v>63000</v>
      </c>
      <c r="H245" s="1715">
        <f>SUM(G245:G247)</f>
        <v>5323195</v>
      </c>
      <c r="I245" s="1396">
        <v>0</v>
      </c>
      <c r="J245" s="1813">
        <f>SUM(I245:I247)</f>
        <v>5260193.21</v>
      </c>
      <c r="K245" s="1397">
        <v>0</v>
      </c>
      <c r="L245" s="1398">
        <v>0</v>
      </c>
    </row>
    <row r="246" spans="1:13" ht="45" customHeight="1">
      <c r="A246" s="1818"/>
      <c r="B246" s="1480">
        <v>754</v>
      </c>
      <c r="C246" s="1481" t="s">
        <v>603</v>
      </c>
      <c r="D246" s="1456" t="s">
        <v>813</v>
      </c>
      <c r="E246" s="1374"/>
      <c r="F246" s="1729"/>
      <c r="G246" s="1375">
        <v>5260195</v>
      </c>
      <c r="H246" s="1732"/>
      <c r="I246" s="1376">
        <v>5260193.21</v>
      </c>
      <c r="J246" s="1814"/>
      <c r="K246" s="1387">
        <v>0</v>
      </c>
      <c r="L246" s="1378">
        <f>I246/G246</f>
        <v>0.99999965970843285</v>
      </c>
    </row>
    <row r="247" spans="1:13" ht="46.5" customHeight="1" thickBot="1">
      <c r="A247" s="1819"/>
      <c r="B247" s="1474">
        <v>900</v>
      </c>
      <c r="C247" s="1482" t="s">
        <v>608</v>
      </c>
      <c r="D247" s="1475" t="s">
        <v>813</v>
      </c>
      <c r="E247" s="1362">
        <v>1261000</v>
      </c>
      <c r="F247" s="1714"/>
      <c r="G247" s="1415">
        <v>0</v>
      </c>
      <c r="H247" s="1716"/>
      <c r="I247" s="1415">
        <v>0</v>
      </c>
      <c r="J247" s="1815"/>
      <c r="K247" s="1416">
        <v>0</v>
      </c>
      <c r="L247" s="1417">
        <v>0</v>
      </c>
    </row>
    <row r="248" spans="1:13" ht="46.5" customHeight="1" thickBot="1">
      <c r="A248" s="1483" t="s">
        <v>893</v>
      </c>
      <c r="B248" s="1484">
        <v>754</v>
      </c>
      <c r="C248" s="1485" t="s">
        <v>603</v>
      </c>
      <c r="D248" s="1486" t="s">
        <v>813</v>
      </c>
      <c r="E248" s="1487"/>
      <c r="F248" s="1487"/>
      <c r="G248" s="1321">
        <v>6378126</v>
      </c>
      <c r="H248" s="1321">
        <f>G248</f>
        <v>6378126</v>
      </c>
      <c r="I248" s="1386">
        <v>6378125.4500000002</v>
      </c>
      <c r="J248" s="1488">
        <f>I248</f>
        <v>6378125.4500000002</v>
      </c>
      <c r="K248" s="1323">
        <v>0</v>
      </c>
      <c r="L248" s="1372">
        <f>I248/G248</f>
        <v>0.99999991376777442</v>
      </c>
    </row>
    <row r="249" spans="1:13" ht="46.5" customHeight="1" thickBot="1">
      <c r="A249" s="1469" t="s">
        <v>894</v>
      </c>
      <c r="B249" s="1470">
        <v>754</v>
      </c>
      <c r="C249" s="1471" t="s">
        <v>603</v>
      </c>
      <c r="D249" s="1472" t="s">
        <v>813</v>
      </c>
      <c r="E249" s="1340"/>
      <c r="F249" s="1340"/>
      <c r="G249" s="1312">
        <v>9579567</v>
      </c>
      <c r="H249" s="1312">
        <f>G249</f>
        <v>9579567</v>
      </c>
      <c r="I249" s="1406">
        <v>9579566.4700000007</v>
      </c>
      <c r="J249" s="1341">
        <f>I249</f>
        <v>9579566.4700000007</v>
      </c>
      <c r="K249" s="1313">
        <v>0</v>
      </c>
      <c r="L249" s="1314">
        <f>I249/G249</f>
        <v>0.99999994467390863</v>
      </c>
    </row>
    <row r="250" spans="1:13" ht="45" customHeight="1" thickBot="1">
      <c r="A250" s="1489"/>
      <c r="B250" s="1490"/>
      <c r="C250" s="1491"/>
      <c r="D250" s="1492" t="s">
        <v>895</v>
      </c>
      <c r="E250" s="1493">
        <f>SUM(E19:E248)</f>
        <v>85281687000</v>
      </c>
      <c r="F250" s="1494">
        <f>SUM(F19:F248)</f>
        <v>85281687000</v>
      </c>
      <c r="G250" s="1494">
        <f>SUM(G7:G249)</f>
        <v>85281687000</v>
      </c>
      <c r="H250" s="1494">
        <f>SUM(H7:H249)</f>
        <v>85281687000</v>
      </c>
      <c r="I250" s="1494">
        <f>SUM(I7:I249)</f>
        <v>59493885592.090004</v>
      </c>
      <c r="J250" s="1494">
        <f>SUM(J7:J249)</f>
        <v>59493885592.090027</v>
      </c>
      <c r="K250" s="1495">
        <f>I250/E250</f>
        <v>0.69761619035620159</v>
      </c>
      <c r="L250" s="1496">
        <f>I250/G250</f>
        <v>0.69761619035620159</v>
      </c>
    </row>
    <row r="252" spans="1:13" ht="37.5" customHeight="1">
      <c r="G252" s="1502">
        <f>F250-G250</f>
        <v>0</v>
      </c>
      <c r="H252" s="1503">
        <f>G250-H250</f>
        <v>0</v>
      </c>
    </row>
    <row r="253" spans="1:13" ht="37.5" customHeight="1">
      <c r="H253" s="1503">
        <f>G250-E250</f>
        <v>0</v>
      </c>
    </row>
    <row r="255" spans="1:13" ht="37.5" customHeight="1">
      <c r="M255" s="1505"/>
    </row>
    <row r="256" spans="1:13" ht="37.5" customHeight="1">
      <c r="M256" s="1505"/>
    </row>
  </sheetData>
  <mergeCells count="229">
    <mergeCell ref="A245:A247"/>
    <mergeCell ref="F245:F247"/>
    <mergeCell ref="H245:H247"/>
    <mergeCell ref="J245:J247"/>
    <mergeCell ref="A236:A237"/>
    <mergeCell ref="F236:F237"/>
    <mergeCell ref="H236:H237"/>
    <mergeCell ref="J236:J237"/>
    <mergeCell ref="A239:A241"/>
    <mergeCell ref="B239:B240"/>
    <mergeCell ref="C239:C240"/>
    <mergeCell ref="F239:F241"/>
    <mergeCell ref="H239:H241"/>
    <mergeCell ref="J239:J241"/>
    <mergeCell ref="A232:A235"/>
    <mergeCell ref="F232:F235"/>
    <mergeCell ref="H232:H235"/>
    <mergeCell ref="J232:J235"/>
    <mergeCell ref="B233:B234"/>
    <mergeCell ref="C233:C234"/>
    <mergeCell ref="A227:A231"/>
    <mergeCell ref="F227:F231"/>
    <mergeCell ref="H227:H231"/>
    <mergeCell ref="J227:J231"/>
    <mergeCell ref="B228:B229"/>
    <mergeCell ref="C228:C229"/>
    <mergeCell ref="B230:B231"/>
    <mergeCell ref="C230:C231"/>
    <mergeCell ref="A223:A224"/>
    <mergeCell ref="F223:F224"/>
    <mergeCell ref="H223:H224"/>
    <mergeCell ref="J223:J224"/>
    <mergeCell ref="A225:A226"/>
    <mergeCell ref="B225:B226"/>
    <mergeCell ref="C225:C226"/>
    <mergeCell ref="F225:F226"/>
    <mergeCell ref="H225:H226"/>
    <mergeCell ref="J225:J226"/>
    <mergeCell ref="A216:A217"/>
    <mergeCell ref="F216:F217"/>
    <mergeCell ref="H216:H217"/>
    <mergeCell ref="J216:J217"/>
    <mergeCell ref="A219:A222"/>
    <mergeCell ref="F219:F222"/>
    <mergeCell ref="H219:H222"/>
    <mergeCell ref="J219:J222"/>
    <mergeCell ref="B220:B221"/>
    <mergeCell ref="C220:C221"/>
    <mergeCell ref="J211:J212"/>
    <mergeCell ref="A213:A215"/>
    <mergeCell ref="B213:B215"/>
    <mergeCell ref="C213:C215"/>
    <mergeCell ref="F213:F215"/>
    <mergeCell ref="H213:H215"/>
    <mergeCell ref="J213:J215"/>
    <mergeCell ref="A208:A209"/>
    <mergeCell ref="B208:B209"/>
    <mergeCell ref="C208:C209"/>
    <mergeCell ref="H208:H209"/>
    <mergeCell ref="J208:J209"/>
    <mergeCell ref="A211:A212"/>
    <mergeCell ref="B211:B212"/>
    <mergeCell ref="C211:C212"/>
    <mergeCell ref="F211:F212"/>
    <mergeCell ref="H211:H212"/>
    <mergeCell ref="A206:A207"/>
    <mergeCell ref="B206:B207"/>
    <mergeCell ref="C206:C207"/>
    <mergeCell ref="F206:F207"/>
    <mergeCell ref="H206:H207"/>
    <mergeCell ref="J206:J207"/>
    <mergeCell ref="A202:A203"/>
    <mergeCell ref="F202:F203"/>
    <mergeCell ref="H202:H203"/>
    <mergeCell ref="J202:J203"/>
    <mergeCell ref="A204:A205"/>
    <mergeCell ref="B204:B205"/>
    <mergeCell ref="C204:C205"/>
    <mergeCell ref="F204:F205"/>
    <mergeCell ref="H204:H205"/>
    <mergeCell ref="J204:J205"/>
    <mergeCell ref="A196:A200"/>
    <mergeCell ref="B196:B197"/>
    <mergeCell ref="C196:C197"/>
    <mergeCell ref="F196:F200"/>
    <mergeCell ref="H196:H200"/>
    <mergeCell ref="J196:J200"/>
    <mergeCell ref="B198:B200"/>
    <mergeCell ref="C198:C200"/>
    <mergeCell ref="A193:A195"/>
    <mergeCell ref="B193:B195"/>
    <mergeCell ref="C193:C195"/>
    <mergeCell ref="F193:F195"/>
    <mergeCell ref="H193:H195"/>
    <mergeCell ref="J193:J195"/>
    <mergeCell ref="A191:A192"/>
    <mergeCell ref="B191:B192"/>
    <mergeCell ref="C191:C192"/>
    <mergeCell ref="F191:F192"/>
    <mergeCell ref="H191:H192"/>
    <mergeCell ref="J191:J192"/>
    <mergeCell ref="B182:B187"/>
    <mergeCell ref="C182:C187"/>
    <mergeCell ref="A188:A190"/>
    <mergeCell ref="F188:F190"/>
    <mergeCell ref="H188:H190"/>
    <mergeCell ref="J188:J190"/>
    <mergeCell ref="A177:A179"/>
    <mergeCell ref="F177:F179"/>
    <mergeCell ref="H177:H179"/>
    <mergeCell ref="J177:J179"/>
    <mergeCell ref="A180:A187"/>
    <mergeCell ref="B180:B181"/>
    <mergeCell ref="C180:C181"/>
    <mergeCell ref="F180:F187"/>
    <mergeCell ref="H180:H187"/>
    <mergeCell ref="J180:J187"/>
    <mergeCell ref="A165:A176"/>
    <mergeCell ref="F165:F176"/>
    <mergeCell ref="H165:H176"/>
    <mergeCell ref="J165:J176"/>
    <mergeCell ref="B166:B175"/>
    <mergeCell ref="C166:C175"/>
    <mergeCell ref="A147:A164"/>
    <mergeCell ref="F147:F164"/>
    <mergeCell ref="H147:H164"/>
    <mergeCell ref="J147:J164"/>
    <mergeCell ref="B148:B150"/>
    <mergeCell ref="C148:C150"/>
    <mergeCell ref="B151:B156"/>
    <mergeCell ref="C151:C156"/>
    <mergeCell ref="B157:B164"/>
    <mergeCell ref="C157:C164"/>
    <mergeCell ref="A141:A145"/>
    <mergeCell ref="B141:B145"/>
    <mergeCell ref="C141:C145"/>
    <mergeCell ref="F141:F145"/>
    <mergeCell ref="H141:H145"/>
    <mergeCell ref="J141:J145"/>
    <mergeCell ref="A135:A140"/>
    <mergeCell ref="B135:B136"/>
    <mergeCell ref="C135:C136"/>
    <mergeCell ref="F135:F140"/>
    <mergeCell ref="H135:H140"/>
    <mergeCell ref="J135:J140"/>
    <mergeCell ref="B137:B140"/>
    <mergeCell ref="C137:C140"/>
    <mergeCell ref="A101:A134"/>
    <mergeCell ref="B101:B106"/>
    <mergeCell ref="C101:C106"/>
    <mergeCell ref="F101:F134"/>
    <mergeCell ref="H101:H134"/>
    <mergeCell ref="J101:J134"/>
    <mergeCell ref="B109:B112"/>
    <mergeCell ref="C109:C112"/>
    <mergeCell ref="B113:B130"/>
    <mergeCell ref="C113:C130"/>
    <mergeCell ref="C66:C84"/>
    <mergeCell ref="A85:A99"/>
    <mergeCell ref="F85:F99"/>
    <mergeCell ref="H85:H99"/>
    <mergeCell ref="J85:J99"/>
    <mergeCell ref="B86:B99"/>
    <mergeCell ref="C86:C99"/>
    <mergeCell ref="J55:J61"/>
    <mergeCell ref="B59:B61"/>
    <mergeCell ref="C59:C61"/>
    <mergeCell ref="A63:A84"/>
    <mergeCell ref="B63:B65"/>
    <mergeCell ref="C63:C65"/>
    <mergeCell ref="F63:F84"/>
    <mergeCell ref="H63:H84"/>
    <mergeCell ref="J63:J84"/>
    <mergeCell ref="B66:B84"/>
    <mergeCell ref="C50:C52"/>
    <mergeCell ref="A53:A54"/>
    <mergeCell ref="F53:F54"/>
    <mergeCell ref="H53:H54"/>
    <mergeCell ref="J53:J54"/>
    <mergeCell ref="A55:A61"/>
    <mergeCell ref="B55:B58"/>
    <mergeCell ref="C55:C58"/>
    <mergeCell ref="F55:F61"/>
    <mergeCell ref="H55:H61"/>
    <mergeCell ref="A42:A52"/>
    <mergeCell ref="B42:B43"/>
    <mergeCell ref="C42:C43"/>
    <mergeCell ref="F42:F52"/>
    <mergeCell ref="H42:H52"/>
    <mergeCell ref="J42:J52"/>
    <mergeCell ref="B44:B45"/>
    <mergeCell ref="B46:B49"/>
    <mergeCell ref="C46:C49"/>
    <mergeCell ref="B50:B52"/>
    <mergeCell ref="A32:A41"/>
    <mergeCell ref="B32:B36"/>
    <mergeCell ref="C32:C36"/>
    <mergeCell ref="F32:F41"/>
    <mergeCell ref="H32:H41"/>
    <mergeCell ref="J32:J41"/>
    <mergeCell ref="B37:B40"/>
    <mergeCell ref="C37:C40"/>
    <mergeCell ref="A26:A31"/>
    <mergeCell ref="B26:B27"/>
    <mergeCell ref="C26:C27"/>
    <mergeCell ref="F26:F31"/>
    <mergeCell ref="H26:H31"/>
    <mergeCell ref="J26:J31"/>
    <mergeCell ref="B29:B31"/>
    <mergeCell ref="C29:C31"/>
    <mergeCell ref="A21:A22"/>
    <mergeCell ref="F21:F22"/>
    <mergeCell ref="H21:H22"/>
    <mergeCell ref="J21:J22"/>
    <mergeCell ref="A23:A25"/>
    <mergeCell ref="B23:B25"/>
    <mergeCell ref="C23:C25"/>
    <mergeCell ref="F23:F25"/>
    <mergeCell ref="H23:H25"/>
    <mergeCell ref="J23:J25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9055118110236221" right="0.9055118110236221" top="1.1023622047244095" bottom="0.59055118110236227" header="0.62992125984251968" footer="0.31496062992125984"/>
  <pageSetup paperSize="9" scale="40" firstPageNumber="70" fitToHeight="0" orientation="landscape" useFirstPageNumber="1" r:id="rId1"/>
  <headerFooter alignWithMargins="0">
    <oddHeader>&amp;C&amp;"Arial CE,Pogrubiony"&amp;16-&amp;18 &amp;P -</oddHeader>
  </headerFooter>
  <rowBreaks count="11" manualBreakCount="11">
    <brk id="20" max="11" man="1"/>
    <brk id="41" max="11" man="1"/>
    <brk id="61" max="11" man="1"/>
    <brk id="84" max="11" man="1"/>
    <brk id="107" max="11" man="1"/>
    <brk id="123" max="11" man="1"/>
    <brk id="146" max="11" man="1"/>
    <brk id="164" max="11" man="1"/>
    <brk id="187" max="11" man="1"/>
    <brk id="210" max="11" man="1"/>
    <brk id="231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8"/>
  <sheetViews>
    <sheetView showGridLines="0" view="pageBreakPreview" topLeftCell="A81" zoomScale="91" zoomScaleNormal="80" zoomScaleSheetLayoutView="91" workbookViewId="0">
      <selection activeCell="C37" sqref="C37"/>
    </sheetView>
  </sheetViews>
  <sheetFormatPr defaultRowHeight="14.25"/>
  <cols>
    <col min="1" max="2" width="14" style="1559" customWidth="1"/>
    <col min="3" max="3" width="76" style="1559" customWidth="1"/>
    <col min="4" max="4" width="14.85546875" style="1559" bestFit="1" customWidth="1"/>
    <col min="5" max="5" width="16.140625" style="1559" customWidth="1"/>
    <col min="6" max="12" width="14.42578125" style="1561" customWidth="1"/>
    <col min="13" max="13" width="15.85546875" style="1561" customWidth="1"/>
    <col min="14" max="256" width="9.140625" style="1560"/>
    <col min="257" max="258" width="14" style="1560" customWidth="1"/>
    <col min="259" max="259" width="76" style="1560" customWidth="1"/>
    <col min="260" max="260" width="14.85546875" style="1560" bestFit="1" customWidth="1"/>
    <col min="261" max="261" width="16.140625" style="1560" customWidth="1"/>
    <col min="262" max="268" width="14.42578125" style="1560" customWidth="1"/>
    <col min="269" max="269" width="15.85546875" style="1560" customWidth="1"/>
    <col min="270" max="512" width="9.140625" style="1560"/>
    <col min="513" max="514" width="14" style="1560" customWidth="1"/>
    <col min="515" max="515" width="76" style="1560" customWidth="1"/>
    <col min="516" max="516" width="14.85546875" style="1560" bestFit="1" customWidth="1"/>
    <col min="517" max="517" width="16.140625" style="1560" customWidth="1"/>
    <col min="518" max="524" width="14.42578125" style="1560" customWidth="1"/>
    <col min="525" max="525" width="15.85546875" style="1560" customWidth="1"/>
    <col min="526" max="768" width="9.140625" style="1560"/>
    <col min="769" max="770" width="14" style="1560" customWidth="1"/>
    <col min="771" max="771" width="76" style="1560" customWidth="1"/>
    <col min="772" max="772" width="14.85546875" style="1560" bestFit="1" customWidth="1"/>
    <col min="773" max="773" width="16.140625" style="1560" customWidth="1"/>
    <col min="774" max="780" width="14.42578125" style="1560" customWidth="1"/>
    <col min="781" max="781" width="15.85546875" style="1560" customWidth="1"/>
    <col min="782" max="1024" width="9.140625" style="1560"/>
    <col min="1025" max="1026" width="14" style="1560" customWidth="1"/>
    <col min="1027" max="1027" width="76" style="1560" customWidth="1"/>
    <col min="1028" max="1028" width="14.85546875" style="1560" bestFit="1" customWidth="1"/>
    <col min="1029" max="1029" width="16.140625" style="1560" customWidth="1"/>
    <col min="1030" max="1036" width="14.42578125" style="1560" customWidth="1"/>
    <col min="1037" max="1037" width="15.85546875" style="1560" customWidth="1"/>
    <col min="1038" max="1280" width="9.140625" style="1560"/>
    <col min="1281" max="1282" width="14" style="1560" customWidth="1"/>
    <col min="1283" max="1283" width="76" style="1560" customWidth="1"/>
    <col min="1284" max="1284" width="14.85546875" style="1560" bestFit="1" customWidth="1"/>
    <col min="1285" max="1285" width="16.140625" style="1560" customWidth="1"/>
    <col min="1286" max="1292" width="14.42578125" style="1560" customWidth="1"/>
    <col min="1293" max="1293" width="15.85546875" style="1560" customWidth="1"/>
    <col min="1294" max="1536" width="9.140625" style="1560"/>
    <col min="1537" max="1538" width="14" style="1560" customWidth="1"/>
    <col min="1539" max="1539" width="76" style="1560" customWidth="1"/>
    <col min="1540" max="1540" width="14.85546875" style="1560" bestFit="1" customWidth="1"/>
    <col min="1541" max="1541" width="16.140625" style="1560" customWidth="1"/>
    <col min="1542" max="1548" width="14.42578125" style="1560" customWidth="1"/>
    <col min="1549" max="1549" width="15.85546875" style="1560" customWidth="1"/>
    <col min="1550" max="1792" width="9.140625" style="1560"/>
    <col min="1793" max="1794" width="14" style="1560" customWidth="1"/>
    <col min="1795" max="1795" width="76" style="1560" customWidth="1"/>
    <col min="1796" max="1796" width="14.85546875" style="1560" bestFit="1" customWidth="1"/>
    <col min="1797" max="1797" width="16.140625" style="1560" customWidth="1"/>
    <col min="1798" max="1804" width="14.42578125" style="1560" customWidth="1"/>
    <col min="1805" max="1805" width="15.85546875" style="1560" customWidth="1"/>
    <col min="1806" max="2048" width="9.140625" style="1560"/>
    <col min="2049" max="2050" width="14" style="1560" customWidth="1"/>
    <col min="2051" max="2051" width="76" style="1560" customWidth="1"/>
    <col min="2052" max="2052" width="14.85546875" style="1560" bestFit="1" customWidth="1"/>
    <col min="2053" max="2053" width="16.140625" style="1560" customWidth="1"/>
    <col min="2054" max="2060" width="14.42578125" style="1560" customWidth="1"/>
    <col min="2061" max="2061" width="15.85546875" style="1560" customWidth="1"/>
    <col min="2062" max="2304" width="9.140625" style="1560"/>
    <col min="2305" max="2306" width="14" style="1560" customWidth="1"/>
    <col min="2307" max="2307" width="76" style="1560" customWidth="1"/>
    <col min="2308" max="2308" width="14.85546875" style="1560" bestFit="1" customWidth="1"/>
    <col min="2309" max="2309" width="16.140625" style="1560" customWidth="1"/>
    <col min="2310" max="2316" width="14.42578125" style="1560" customWidth="1"/>
    <col min="2317" max="2317" width="15.85546875" style="1560" customWidth="1"/>
    <col min="2318" max="2560" width="9.140625" style="1560"/>
    <col min="2561" max="2562" width="14" style="1560" customWidth="1"/>
    <col min="2563" max="2563" width="76" style="1560" customWidth="1"/>
    <col min="2564" max="2564" width="14.85546875" style="1560" bestFit="1" customWidth="1"/>
    <col min="2565" max="2565" width="16.140625" style="1560" customWidth="1"/>
    <col min="2566" max="2572" width="14.42578125" style="1560" customWidth="1"/>
    <col min="2573" max="2573" width="15.85546875" style="1560" customWidth="1"/>
    <col min="2574" max="2816" width="9.140625" style="1560"/>
    <col min="2817" max="2818" width="14" style="1560" customWidth="1"/>
    <col min="2819" max="2819" width="76" style="1560" customWidth="1"/>
    <col min="2820" max="2820" width="14.85546875" style="1560" bestFit="1" customWidth="1"/>
    <col min="2821" max="2821" width="16.140625" style="1560" customWidth="1"/>
    <col min="2822" max="2828" width="14.42578125" style="1560" customWidth="1"/>
    <col min="2829" max="2829" width="15.85546875" style="1560" customWidth="1"/>
    <col min="2830" max="3072" width="9.140625" style="1560"/>
    <col min="3073" max="3074" width="14" style="1560" customWidth="1"/>
    <col min="3075" max="3075" width="76" style="1560" customWidth="1"/>
    <col min="3076" max="3076" width="14.85546875" style="1560" bestFit="1" customWidth="1"/>
    <col min="3077" max="3077" width="16.140625" style="1560" customWidth="1"/>
    <col min="3078" max="3084" width="14.42578125" style="1560" customWidth="1"/>
    <col min="3085" max="3085" width="15.85546875" style="1560" customWidth="1"/>
    <col min="3086" max="3328" width="9.140625" style="1560"/>
    <col min="3329" max="3330" width="14" style="1560" customWidth="1"/>
    <col min="3331" max="3331" width="76" style="1560" customWidth="1"/>
    <col min="3332" max="3332" width="14.85546875" style="1560" bestFit="1" customWidth="1"/>
    <col min="3333" max="3333" width="16.140625" style="1560" customWidth="1"/>
    <col min="3334" max="3340" width="14.42578125" style="1560" customWidth="1"/>
    <col min="3341" max="3341" width="15.85546875" style="1560" customWidth="1"/>
    <col min="3342" max="3584" width="9.140625" style="1560"/>
    <col min="3585" max="3586" width="14" style="1560" customWidth="1"/>
    <col min="3587" max="3587" width="76" style="1560" customWidth="1"/>
    <col min="3588" max="3588" width="14.85546875" style="1560" bestFit="1" customWidth="1"/>
    <col min="3589" max="3589" width="16.140625" style="1560" customWidth="1"/>
    <col min="3590" max="3596" width="14.42578125" style="1560" customWidth="1"/>
    <col min="3597" max="3597" width="15.85546875" style="1560" customWidth="1"/>
    <col min="3598" max="3840" width="9.140625" style="1560"/>
    <col min="3841" max="3842" width="14" style="1560" customWidth="1"/>
    <col min="3843" max="3843" width="76" style="1560" customWidth="1"/>
    <col min="3844" max="3844" width="14.85546875" style="1560" bestFit="1" customWidth="1"/>
    <col min="3845" max="3845" width="16.140625" style="1560" customWidth="1"/>
    <col min="3846" max="3852" width="14.42578125" style="1560" customWidth="1"/>
    <col min="3853" max="3853" width="15.85546875" style="1560" customWidth="1"/>
    <col min="3854" max="4096" width="9.140625" style="1560"/>
    <col min="4097" max="4098" width="14" style="1560" customWidth="1"/>
    <col min="4099" max="4099" width="76" style="1560" customWidth="1"/>
    <col min="4100" max="4100" width="14.85546875" style="1560" bestFit="1" customWidth="1"/>
    <col min="4101" max="4101" width="16.140625" style="1560" customWidth="1"/>
    <col min="4102" max="4108" width="14.42578125" style="1560" customWidth="1"/>
    <col min="4109" max="4109" width="15.85546875" style="1560" customWidth="1"/>
    <col min="4110" max="4352" width="9.140625" style="1560"/>
    <col min="4353" max="4354" width="14" style="1560" customWidth="1"/>
    <col min="4355" max="4355" width="76" style="1560" customWidth="1"/>
    <col min="4356" max="4356" width="14.85546875" style="1560" bestFit="1" customWidth="1"/>
    <col min="4357" max="4357" width="16.140625" style="1560" customWidth="1"/>
    <col min="4358" max="4364" width="14.42578125" style="1560" customWidth="1"/>
    <col min="4365" max="4365" width="15.85546875" style="1560" customWidth="1"/>
    <col min="4366" max="4608" width="9.140625" style="1560"/>
    <col min="4609" max="4610" width="14" style="1560" customWidth="1"/>
    <col min="4611" max="4611" width="76" style="1560" customWidth="1"/>
    <col min="4612" max="4612" width="14.85546875" style="1560" bestFit="1" customWidth="1"/>
    <col min="4613" max="4613" width="16.140625" style="1560" customWidth="1"/>
    <col min="4614" max="4620" width="14.42578125" style="1560" customWidth="1"/>
    <col min="4621" max="4621" width="15.85546875" style="1560" customWidth="1"/>
    <col min="4622" max="4864" width="9.140625" style="1560"/>
    <col min="4865" max="4866" width="14" style="1560" customWidth="1"/>
    <col min="4867" max="4867" width="76" style="1560" customWidth="1"/>
    <col min="4868" max="4868" width="14.85546875" style="1560" bestFit="1" customWidth="1"/>
    <col min="4869" max="4869" width="16.140625" style="1560" customWidth="1"/>
    <col min="4870" max="4876" width="14.42578125" style="1560" customWidth="1"/>
    <col min="4877" max="4877" width="15.85546875" style="1560" customWidth="1"/>
    <col min="4878" max="5120" width="9.140625" style="1560"/>
    <col min="5121" max="5122" width="14" style="1560" customWidth="1"/>
    <col min="5123" max="5123" width="76" style="1560" customWidth="1"/>
    <col min="5124" max="5124" width="14.85546875" style="1560" bestFit="1" customWidth="1"/>
    <col min="5125" max="5125" width="16.140625" style="1560" customWidth="1"/>
    <col min="5126" max="5132" width="14.42578125" style="1560" customWidth="1"/>
    <col min="5133" max="5133" width="15.85546875" style="1560" customWidth="1"/>
    <col min="5134" max="5376" width="9.140625" style="1560"/>
    <col min="5377" max="5378" width="14" style="1560" customWidth="1"/>
    <col min="5379" max="5379" width="76" style="1560" customWidth="1"/>
    <col min="5380" max="5380" width="14.85546875" style="1560" bestFit="1" customWidth="1"/>
    <col min="5381" max="5381" width="16.140625" style="1560" customWidth="1"/>
    <col min="5382" max="5388" width="14.42578125" style="1560" customWidth="1"/>
    <col min="5389" max="5389" width="15.85546875" style="1560" customWidth="1"/>
    <col min="5390" max="5632" width="9.140625" style="1560"/>
    <col min="5633" max="5634" width="14" style="1560" customWidth="1"/>
    <col min="5635" max="5635" width="76" style="1560" customWidth="1"/>
    <col min="5636" max="5636" width="14.85546875" style="1560" bestFit="1" customWidth="1"/>
    <col min="5637" max="5637" width="16.140625" style="1560" customWidth="1"/>
    <col min="5638" max="5644" width="14.42578125" style="1560" customWidth="1"/>
    <col min="5645" max="5645" width="15.85546875" style="1560" customWidth="1"/>
    <col min="5646" max="5888" width="9.140625" style="1560"/>
    <col min="5889" max="5890" width="14" style="1560" customWidth="1"/>
    <col min="5891" max="5891" width="76" style="1560" customWidth="1"/>
    <col min="5892" max="5892" width="14.85546875" style="1560" bestFit="1" customWidth="1"/>
    <col min="5893" max="5893" width="16.140625" style="1560" customWidth="1"/>
    <col min="5894" max="5900" width="14.42578125" style="1560" customWidth="1"/>
    <col min="5901" max="5901" width="15.85546875" style="1560" customWidth="1"/>
    <col min="5902" max="6144" width="9.140625" style="1560"/>
    <col min="6145" max="6146" width="14" style="1560" customWidth="1"/>
    <col min="6147" max="6147" width="76" style="1560" customWidth="1"/>
    <col min="6148" max="6148" width="14.85546875" style="1560" bestFit="1" customWidth="1"/>
    <col min="6149" max="6149" width="16.140625" style="1560" customWidth="1"/>
    <col min="6150" max="6156" width="14.42578125" style="1560" customWidth="1"/>
    <col min="6157" max="6157" width="15.85546875" style="1560" customWidth="1"/>
    <col min="6158" max="6400" width="9.140625" style="1560"/>
    <col min="6401" max="6402" width="14" style="1560" customWidth="1"/>
    <col min="6403" max="6403" width="76" style="1560" customWidth="1"/>
    <col min="6404" max="6404" width="14.85546875" style="1560" bestFit="1" customWidth="1"/>
    <col min="6405" max="6405" width="16.140625" style="1560" customWidth="1"/>
    <col min="6406" max="6412" width="14.42578125" style="1560" customWidth="1"/>
    <col min="6413" max="6413" width="15.85546875" style="1560" customWidth="1"/>
    <col min="6414" max="6656" width="9.140625" style="1560"/>
    <col min="6657" max="6658" width="14" style="1560" customWidth="1"/>
    <col min="6659" max="6659" width="76" style="1560" customWidth="1"/>
    <col min="6660" max="6660" width="14.85546875" style="1560" bestFit="1" customWidth="1"/>
    <col min="6661" max="6661" width="16.140625" style="1560" customWidth="1"/>
    <col min="6662" max="6668" width="14.42578125" style="1560" customWidth="1"/>
    <col min="6669" max="6669" width="15.85546875" style="1560" customWidth="1"/>
    <col min="6670" max="6912" width="9.140625" style="1560"/>
    <col min="6913" max="6914" width="14" style="1560" customWidth="1"/>
    <col min="6915" max="6915" width="76" style="1560" customWidth="1"/>
    <col min="6916" max="6916" width="14.85546875" style="1560" bestFit="1" customWidth="1"/>
    <col min="6917" max="6917" width="16.140625" style="1560" customWidth="1"/>
    <col min="6918" max="6924" width="14.42578125" style="1560" customWidth="1"/>
    <col min="6925" max="6925" width="15.85546875" style="1560" customWidth="1"/>
    <col min="6926" max="7168" width="9.140625" style="1560"/>
    <col min="7169" max="7170" width="14" style="1560" customWidth="1"/>
    <col min="7171" max="7171" width="76" style="1560" customWidth="1"/>
    <col min="7172" max="7172" width="14.85546875" style="1560" bestFit="1" customWidth="1"/>
    <col min="7173" max="7173" width="16.140625" style="1560" customWidth="1"/>
    <col min="7174" max="7180" width="14.42578125" style="1560" customWidth="1"/>
    <col min="7181" max="7181" width="15.85546875" style="1560" customWidth="1"/>
    <col min="7182" max="7424" width="9.140625" style="1560"/>
    <col min="7425" max="7426" width="14" style="1560" customWidth="1"/>
    <col min="7427" max="7427" width="76" style="1560" customWidth="1"/>
    <col min="7428" max="7428" width="14.85546875" style="1560" bestFit="1" customWidth="1"/>
    <col min="7429" max="7429" width="16.140625" style="1560" customWidth="1"/>
    <col min="7430" max="7436" width="14.42578125" style="1560" customWidth="1"/>
    <col min="7437" max="7437" width="15.85546875" style="1560" customWidth="1"/>
    <col min="7438" max="7680" width="9.140625" style="1560"/>
    <col min="7681" max="7682" width="14" style="1560" customWidth="1"/>
    <col min="7683" max="7683" width="76" style="1560" customWidth="1"/>
    <col min="7684" max="7684" width="14.85546875" style="1560" bestFit="1" customWidth="1"/>
    <col min="7685" max="7685" width="16.140625" style="1560" customWidth="1"/>
    <col min="7686" max="7692" width="14.42578125" style="1560" customWidth="1"/>
    <col min="7693" max="7693" width="15.85546875" style="1560" customWidth="1"/>
    <col min="7694" max="7936" width="9.140625" style="1560"/>
    <col min="7937" max="7938" width="14" style="1560" customWidth="1"/>
    <col min="7939" max="7939" width="76" style="1560" customWidth="1"/>
    <col min="7940" max="7940" width="14.85546875" style="1560" bestFit="1" customWidth="1"/>
    <col min="7941" max="7941" width="16.140625" style="1560" customWidth="1"/>
    <col min="7942" max="7948" width="14.42578125" style="1560" customWidth="1"/>
    <col min="7949" max="7949" width="15.85546875" style="1560" customWidth="1"/>
    <col min="7950" max="8192" width="9.140625" style="1560"/>
    <col min="8193" max="8194" width="14" style="1560" customWidth="1"/>
    <col min="8195" max="8195" width="76" style="1560" customWidth="1"/>
    <col min="8196" max="8196" width="14.85546875" style="1560" bestFit="1" customWidth="1"/>
    <col min="8197" max="8197" width="16.140625" style="1560" customWidth="1"/>
    <col min="8198" max="8204" width="14.42578125" style="1560" customWidth="1"/>
    <col min="8205" max="8205" width="15.85546875" style="1560" customWidth="1"/>
    <col min="8206" max="8448" width="9.140625" style="1560"/>
    <col min="8449" max="8450" width="14" style="1560" customWidth="1"/>
    <col min="8451" max="8451" width="76" style="1560" customWidth="1"/>
    <col min="8452" max="8452" width="14.85546875" style="1560" bestFit="1" customWidth="1"/>
    <col min="8453" max="8453" width="16.140625" style="1560" customWidth="1"/>
    <col min="8454" max="8460" width="14.42578125" style="1560" customWidth="1"/>
    <col min="8461" max="8461" width="15.85546875" style="1560" customWidth="1"/>
    <col min="8462" max="8704" width="9.140625" style="1560"/>
    <col min="8705" max="8706" width="14" style="1560" customWidth="1"/>
    <col min="8707" max="8707" width="76" style="1560" customWidth="1"/>
    <col min="8708" max="8708" width="14.85546875" style="1560" bestFit="1" customWidth="1"/>
    <col min="8709" max="8709" width="16.140625" style="1560" customWidth="1"/>
    <col min="8710" max="8716" width="14.42578125" style="1560" customWidth="1"/>
    <col min="8717" max="8717" width="15.85546875" style="1560" customWidth="1"/>
    <col min="8718" max="8960" width="9.140625" style="1560"/>
    <col min="8961" max="8962" width="14" style="1560" customWidth="1"/>
    <col min="8963" max="8963" width="76" style="1560" customWidth="1"/>
    <col min="8964" max="8964" width="14.85546875" style="1560" bestFit="1" customWidth="1"/>
    <col min="8965" max="8965" width="16.140625" style="1560" customWidth="1"/>
    <col min="8966" max="8972" width="14.42578125" style="1560" customWidth="1"/>
    <col min="8973" max="8973" width="15.85546875" style="1560" customWidth="1"/>
    <col min="8974" max="9216" width="9.140625" style="1560"/>
    <col min="9217" max="9218" width="14" style="1560" customWidth="1"/>
    <col min="9219" max="9219" width="76" style="1560" customWidth="1"/>
    <col min="9220" max="9220" width="14.85546875" style="1560" bestFit="1" customWidth="1"/>
    <col min="9221" max="9221" width="16.140625" style="1560" customWidth="1"/>
    <col min="9222" max="9228" width="14.42578125" style="1560" customWidth="1"/>
    <col min="9229" max="9229" width="15.85546875" style="1560" customWidth="1"/>
    <col min="9230" max="9472" width="9.140625" style="1560"/>
    <col min="9473" max="9474" width="14" style="1560" customWidth="1"/>
    <col min="9475" max="9475" width="76" style="1560" customWidth="1"/>
    <col min="9476" max="9476" width="14.85546875" style="1560" bestFit="1" customWidth="1"/>
    <col min="9477" max="9477" width="16.140625" style="1560" customWidth="1"/>
    <col min="9478" max="9484" width="14.42578125" style="1560" customWidth="1"/>
    <col min="9485" max="9485" width="15.85546875" style="1560" customWidth="1"/>
    <col min="9486" max="9728" width="9.140625" style="1560"/>
    <col min="9729" max="9730" width="14" style="1560" customWidth="1"/>
    <col min="9731" max="9731" width="76" style="1560" customWidth="1"/>
    <col min="9732" max="9732" width="14.85546875" style="1560" bestFit="1" customWidth="1"/>
    <col min="9733" max="9733" width="16.140625" style="1560" customWidth="1"/>
    <col min="9734" max="9740" width="14.42578125" style="1560" customWidth="1"/>
    <col min="9741" max="9741" width="15.85546875" style="1560" customWidth="1"/>
    <col min="9742" max="9984" width="9.140625" style="1560"/>
    <col min="9985" max="9986" width="14" style="1560" customWidth="1"/>
    <col min="9987" max="9987" width="76" style="1560" customWidth="1"/>
    <col min="9988" max="9988" width="14.85546875" style="1560" bestFit="1" customWidth="1"/>
    <col min="9989" max="9989" width="16.140625" style="1560" customWidth="1"/>
    <col min="9990" max="9996" width="14.42578125" style="1560" customWidth="1"/>
    <col min="9997" max="9997" width="15.85546875" style="1560" customWidth="1"/>
    <col min="9998" max="10240" width="9.140625" style="1560"/>
    <col min="10241" max="10242" width="14" style="1560" customWidth="1"/>
    <col min="10243" max="10243" width="76" style="1560" customWidth="1"/>
    <col min="10244" max="10244" width="14.85546875" style="1560" bestFit="1" customWidth="1"/>
    <col min="10245" max="10245" width="16.140625" style="1560" customWidth="1"/>
    <col min="10246" max="10252" width="14.42578125" style="1560" customWidth="1"/>
    <col min="10253" max="10253" width="15.85546875" style="1560" customWidth="1"/>
    <col min="10254" max="10496" width="9.140625" style="1560"/>
    <col min="10497" max="10498" width="14" style="1560" customWidth="1"/>
    <col min="10499" max="10499" width="76" style="1560" customWidth="1"/>
    <col min="10500" max="10500" width="14.85546875" style="1560" bestFit="1" customWidth="1"/>
    <col min="10501" max="10501" width="16.140625" style="1560" customWidth="1"/>
    <col min="10502" max="10508" width="14.42578125" style="1560" customWidth="1"/>
    <col min="10509" max="10509" width="15.85546875" style="1560" customWidth="1"/>
    <col min="10510" max="10752" width="9.140625" style="1560"/>
    <col min="10753" max="10754" width="14" style="1560" customWidth="1"/>
    <col min="10755" max="10755" width="76" style="1560" customWidth="1"/>
    <col min="10756" max="10756" width="14.85546875" style="1560" bestFit="1" customWidth="1"/>
    <col min="10757" max="10757" width="16.140625" style="1560" customWidth="1"/>
    <col min="10758" max="10764" width="14.42578125" style="1560" customWidth="1"/>
    <col min="10765" max="10765" width="15.85546875" style="1560" customWidth="1"/>
    <col min="10766" max="11008" width="9.140625" style="1560"/>
    <col min="11009" max="11010" width="14" style="1560" customWidth="1"/>
    <col min="11011" max="11011" width="76" style="1560" customWidth="1"/>
    <col min="11012" max="11012" width="14.85546875" style="1560" bestFit="1" customWidth="1"/>
    <col min="11013" max="11013" width="16.140625" style="1560" customWidth="1"/>
    <col min="11014" max="11020" width="14.42578125" style="1560" customWidth="1"/>
    <col min="11021" max="11021" width="15.85546875" style="1560" customWidth="1"/>
    <col min="11022" max="11264" width="9.140625" style="1560"/>
    <col min="11265" max="11266" width="14" style="1560" customWidth="1"/>
    <col min="11267" max="11267" width="76" style="1560" customWidth="1"/>
    <col min="11268" max="11268" width="14.85546875" style="1560" bestFit="1" customWidth="1"/>
    <col min="11269" max="11269" width="16.140625" style="1560" customWidth="1"/>
    <col min="11270" max="11276" width="14.42578125" style="1560" customWidth="1"/>
    <col min="11277" max="11277" width="15.85546875" style="1560" customWidth="1"/>
    <col min="11278" max="11520" width="9.140625" style="1560"/>
    <col min="11521" max="11522" width="14" style="1560" customWidth="1"/>
    <col min="11523" max="11523" width="76" style="1560" customWidth="1"/>
    <col min="11524" max="11524" width="14.85546875" style="1560" bestFit="1" customWidth="1"/>
    <col min="11525" max="11525" width="16.140625" style="1560" customWidth="1"/>
    <col min="11526" max="11532" width="14.42578125" style="1560" customWidth="1"/>
    <col min="11533" max="11533" width="15.85546875" style="1560" customWidth="1"/>
    <col min="11534" max="11776" width="9.140625" style="1560"/>
    <col min="11777" max="11778" width="14" style="1560" customWidth="1"/>
    <col min="11779" max="11779" width="76" style="1560" customWidth="1"/>
    <col min="11780" max="11780" width="14.85546875" style="1560" bestFit="1" customWidth="1"/>
    <col min="11781" max="11781" width="16.140625" style="1560" customWidth="1"/>
    <col min="11782" max="11788" width="14.42578125" style="1560" customWidth="1"/>
    <col min="11789" max="11789" width="15.85546875" style="1560" customWidth="1"/>
    <col min="11790" max="12032" width="9.140625" style="1560"/>
    <col min="12033" max="12034" width="14" style="1560" customWidth="1"/>
    <col min="12035" max="12035" width="76" style="1560" customWidth="1"/>
    <col min="12036" max="12036" width="14.85546875" style="1560" bestFit="1" customWidth="1"/>
    <col min="12037" max="12037" width="16.140625" style="1560" customWidth="1"/>
    <col min="12038" max="12044" width="14.42578125" style="1560" customWidth="1"/>
    <col min="12045" max="12045" width="15.85546875" style="1560" customWidth="1"/>
    <col min="12046" max="12288" width="9.140625" style="1560"/>
    <col min="12289" max="12290" width="14" style="1560" customWidth="1"/>
    <col min="12291" max="12291" width="76" style="1560" customWidth="1"/>
    <col min="12292" max="12292" width="14.85546875" style="1560" bestFit="1" customWidth="1"/>
    <col min="12293" max="12293" width="16.140625" style="1560" customWidth="1"/>
    <col min="12294" max="12300" width="14.42578125" style="1560" customWidth="1"/>
    <col min="12301" max="12301" width="15.85546875" style="1560" customWidth="1"/>
    <col min="12302" max="12544" width="9.140625" style="1560"/>
    <col min="12545" max="12546" width="14" style="1560" customWidth="1"/>
    <col min="12547" max="12547" width="76" style="1560" customWidth="1"/>
    <col min="12548" max="12548" width="14.85546875" style="1560" bestFit="1" customWidth="1"/>
    <col min="12549" max="12549" width="16.140625" style="1560" customWidth="1"/>
    <col min="12550" max="12556" width="14.42578125" style="1560" customWidth="1"/>
    <col min="12557" max="12557" width="15.85546875" style="1560" customWidth="1"/>
    <col min="12558" max="12800" width="9.140625" style="1560"/>
    <col min="12801" max="12802" width="14" style="1560" customWidth="1"/>
    <col min="12803" max="12803" width="76" style="1560" customWidth="1"/>
    <col min="12804" max="12804" width="14.85546875" style="1560" bestFit="1" customWidth="1"/>
    <col min="12805" max="12805" width="16.140625" style="1560" customWidth="1"/>
    <col min="12806" max="12812" width="14.42578125" style="1560" customWidth="1"/>
    <col min="12813" max="12813" width="15.85546875" style="1560" customWidth="1"/>
    <col min="12814" max="13056" width="9.140625" style="1560"/>
    <col min="13057" max="13058" width="14" style="1560" customWidth="1"/>
    <col min="13059" max="13059" width="76" style="1560" customWidth="1"/>
    <col min="13060" max="13060" width="14.85546875" style="1560" bestFit="1" customWidth="1"/>
    <col min="13061" max="13061" width="16.140625" style="1560" customWidth="1"/>
    <col min="13062" max="13068" width="14.42578125" style="1560" customWidth="1"/>
    <col min="13069" max="13069" width="15.85546875" style="1560" customWidth="1"/>
    <col min="13070" max="13312" width="9.140625" style="1560"/>
    <col min="13313" max="13314" width="14" style="1560" customWidth="1"/>
    <col min="13315" max="13315" width="76" style="1560" customWidth="1"/>
    <col min="13316" max="13316" width="14.85546875" style="1560" bestFit="1" customWidth="1"/>
    <col min="13317" max="13317" width="16.140625" style="1560" customWidth="1"/>
    <col min="13318" max="13324" width="14.42578125" style="1560" customWidth="1"/>
    <col min="13325" max="13325" width="15.85546875" style="1560" customWidth="1"/>
    <col min="13326" max="13568" width="9.140625" style="1560"/>
    <col min="13569" max="13570" width="14" style="1560" customWidth="1"/>
    <col min="13571" max="13571" width="76" style="1560" customWidth="1"/>
    <col min="13572" max="13572" width="14.85546875" style="1560" bestFit="1" customWidth="1"/>
    <col min="13573" max="13573" width="16.140625" style="1560" customWidth="1"/>
    <col min="13574" max="13580" width="14.42578125" style="1560" customWidth="1"/>
    <col min="13581" max="13581" width="15.85546875" style="1560" customWidth="1"/>
    <col min="13582" max="13824" width="9.140625" style="1560"/>
    <col min="13825" max="13826" width="14" style="1560" customWidth="1"/>
    <col min="13827" max="13827" width="76" style="1560" customWidth="1"/>
    <col min="13828" max="13828" width="14.85546875" style="1560" bestFit="1" customWidth="1"/>
    <col min="13829" max="13829" width="16.140625" style="1560" customWidth="1"/>
    <col min="13830" max="13836" width="14.42578125" style="1560" customWidth="1"/>
    <col min="13837" max="13837" width="15.85546875" style="1560" customWidth="1"/>
    <col min="13838" max="14080" width="9.140625" style="1560"/>
    <col min="14081" max="14082" width="14" style="1560" customWidth="1"/>
    <col min="14083" max="14083" width="76" style="1560" customWidth="1"/>
    <col min="14084" max="14084" width="14.85546875" style="1560" bestFit="1" customWidth="1"/>
    <col min="14085" max="14085" width="16.140625" style="1560" customWidth="1"/>
    <col min="14086" max="14092" width="14.42578125" style="1560" customWidth="1"/>
    <col min="14093" max="14093" width="15.85546875" style="1560" customWidth="1"/>
    <col min="14094" max="14336" width="9.140625" style="1560"/>
    <col min="14337" max="14338" width="14" style="1560" customWidth="1"/>
    <col min="14339" max="14339" width="76" style="1560" customWidth="1"/>
    <col min="14340" max="14340" width="14.85546875" style="1560" bestFit="1" customWidth="1"/>
    <col min="14341" max="14341" width="16.140625" style="1560" customWidth="1"/>
    <col min="14342" max="14348" width="14.42578125" style="1560" customWidth="1"/>
    <col min="14349" max="14349" width="15.85546875" style="1560" customWidth="1"/>
    <col min="14350" max="14592" width="9.140625" style="1560"/>
    <col min="14593" max="14594" width="14" style="1560" customWidth="1"/>
    <col min="14595" max="14595" width="76" style="1560" customWidth="1"/>
    <col min="14596" max="14596" width="14.85546875" style="1560" bestFit="1" customWidth="1"/>
    <col min="14597" max="14597" width="16.140625" style="1560" customWidth="1"/>
    <col min="14598" max="14604" width="14.42578125" style="1560" customWidth="1"/>
    <col min="14605" max="14605" width="15.85546875" style="1560" customWidth="1"/>
    <col min="14606" max="14848" width="9.140625" style="1560"/>
    <col min="14849" max="14850" width="14" style="1560" customWidth="1"/>
    <col min="14851" max="14851" width="76" style="1560" customWidth="1"/>
    <col min="14852" max="14852" width="14.85546875" style="1560" bestFit="1" customWidth="1"/>
    <col min="14853" max="14853" width="16.140625" style="1560" customWidth="1"/>
    <col min="14854" max="14860" width="14.42578125" style="1560" customWidth="1"/>
    <col min="14861" max="14861" width="15.85546875" style="1560" customWidth="1"/>
    <col min="14862" max="15104" width="9.140625" style="1560"/>
    <col min="15105" max="15106" width="14" style="1560" customWidth="1"/>
    <col min="15107" max="15107" width="76" style="1560" customWidth="1"/>
    <col min="15108" max="15108" width="14.85546875" style="1560" bestFit="1" customWidth="1"/>
    <col min="15109" max="15109" width="16.140625" style="1560" customWidth="1"/>
    <col min="15110" max="15116" width="14.42578125" style="1560" customWidth="1"/>
    <col min="15117" max="15117" width="15.85546875" style="1560" customWidth="1"/>
    <col min="15118" max="15360" width="9.140625" style="1560"/>
    <col min="15361" max="15362" width="14" style="1560" customWidth="1"/>
    <col min="15363" max="15363" width="76" style="1560" customWidth="1"/>
    <col min="15364" max="15364" width="14.85546875" style="1560" bestFit="1" customWidth="1"/>
    <col min="15365" max="15365" width="16.140625" style="1560" customWidth="1"/>
    <col min="15366" max="15372" width="14.42578125" style="1560" customWidth="1"/>
    <col min="15373" max="15373" width="15.85546875" style="1560" customWidth="1"/>
    <col min="15374" max="15616" width="9.140625" style="1560"/>
    <col min="15617" max="15618" width="14" style="1560" customWidth="1"/>
    <col min="15619" max="15619" width="76" style="1560" customWidth="1"/>
    <col min="15620" max="15620" width="14.85546875" style="1560" bestFit="1" customWidth="1"/>
    <col min="15621" max="15621" width="16.140625" style="1560" customWidth="1"/>
    <col min="15622" max="15628" width="14.42578125" style="1560" customWidth="1"/>
    <col min="15629" max="15629" width="15.85546875" style="1560" customWidth="1"/>
    <col min="15630" max="15872" width="9.140625" style="1560"/>
    <col min="15873" max="15874" width="14" style="1560" customWidth="1"/>
    <col min="15875" max="15875" width="76" style="1560" customWidth="1"/>
    <col min="15876" max="15876" width="14.85546875" style="1560" bestFit="1" customWidth="1"/>
    <col min="15877" max="15877" width="16.140625" style="1560" customWidth="1"/>
    <col min="15878" max="15884" width="14.42578125" style="1560" customWidth="1"/>
    <col min="15885" max="15885" width="15.85546875" style="1560" customWidth="1"/>
    <col min="15886" max="16128" width="9.140625" style="1560"/>
    <col min="16129" max="16130" width="14" style="1560" customWidth="1"/>
    <col min="16131" max="16131" width="76" style="1560" customWidth="1"/>
    <col min="16132" max="16132" width="14.85546875" style="1560" bestFit="1" customWidth="1"/>
    <col min="16133" max="16133" width="16.140625" style="1560" customWidth="1"/>
    <col min="16134" max="16140" width="14.42578125" style="1560" customWidth="1"/>
    <col min="16141" max="16141" width="15.85546875" style="1560" customWidth="1"/>
    <col min="16142" max="16384" width="9.140625" style="1560"/>
  </cols>
  <sheetData>
    <row r="1" spans="1:13" s="1513" customFormat="1" ht="16.5">
      <c r="A1" s="1506" t="s">
        <v>896</v>
      </c>
      <c r="B1" s="1507"/>
      <c r="C1" s="1508"/>
      <c r="D1" s="1509"/>
      <c r="E1" s="1510"/>
      <c r="F1" s="1510"/>
      <c r="G1" s="1511"/>
      <c r="H1" s="1511"/>
      <c r="I1" s="1511"/>
      <c r="J1" s="1511"/>
      <c r="K1" s="1511"/>
      <c r="L1" s="1512"/>
      <c r="M1" s="1512"/>
    </row>
    <row r="2" spans="1:13" s="1515" customFormat="1" ht="16.5">
      <c r="A2" s="1838" t="s">
        <v>897</v>
      </c>
      <c r="B2" s="1838"/>
      <c r="C2" s="1838"/>
      <c r="D2" s="1838"/>
      <c r="E2" s="1838"/>
      <c r="F2" s="1838"/>
      <c r="G2" s="1838"/>
      <c r="H2" s="1838"/>
      <c r="I2" s="1838"/>
      <c r="J2" s="1838"/>
      <c r="K2" s="1838"/>
      <c r="L2" s="1838"/>
      <c r="M2" s="1514"/>
    </row>
    <row r="3" spans="1:13" s="1515" customFormat="1" ht="16.5">
      <c r="A3" s="1516"/>
      <c r="B3" s="1516"/>
      <c r="C3" s="1516"/>
      <c r="D3" s="1516"/>
      <c r="E3" s="1516"/>
      <c r="F3" s="1516"/>
      <c r="G3" s="1516"/>
      <c r="H3" s="1516"/>
      <c r="I3" s="1516"/>
      <c r="J3" s="1516"/>
      <c r="K3" s="1516"/>
      <c r="L3" s="1516"/>
      <c r="M3" s="1516"/>
    </row>
    <row r="4" spans="1:13" s="1520" customFormat="1" ht="12.75" customHeight="1">
      <c r="A4" s="1517"/>
      <c r="B4" s="1517"/>
      <c r="C4" s="1517"/>
      <c r="D4" s="1517"/>
      <c r="E4" s="1517"/>
      <c r="F4" s="1518"/>
      <c r="G4" s="1519"/>
      <c r="H4" s="1518"/>
      <c r="I4" s="1518"/>
      <c r="J4" s="1518"/>
      <c r="K4" s="1518"/>
      <c r="L4" s="1518"/>
      <c r="M4" s="1519" t="s">
        <v>2</v>
      </c>
    </row>
    <row r="5" spans="1:13" s="1520" customFormat="1" ht="21.75" customHeight="1">
      <c r="A5" s="1839" t="s">
        <v>898</v>
      </c>
      <c r="B5" s="1839"/>
      <c r="C5" s="1829" t="s">
        <v>899</v>
      </c>
      <c r="D5" s="1839" t="s">
        <v>900</v>
      </c>
      <c r="E5" s="1839"/>
      <c r="F5" s="1839"/>
      <c r="G5" s="1839"/>
      <c r="H5" s="1839"/>
      <c r="I5" s="1839"/>
      <c r="J5" s="1839"/>
      <c r="K5" s="1839"/>
      <c r="L5" s="1839"/>
      <c r="M5" s="1826" t="s">
        <v>901</v>
      </c>
    </row>
    <row r="6" spans="1:13" s="1520" customFormat="1" ht="11.25" customHeight="1">
      <c r="A6" s="1829" t="s">
        <v>902</v>
      </c>
      <c r="B6" s="1832" t="s">
        <v>903</v>
      </c>
      <c r="C6" s="1830"/>
      <c r="D6" s="1829">
        <v>2018</v>
      </c>
      <c r="E6" s="1829">
        <v>2017</v>
      </c>
      <c r="F6" s="1829">
        <v>2016</v>
      </c>
      <c r="G6" s="1829">
        <v>2015</v>
      </c>
      <c r="H6" s="1835">
        <v>2014</v>
      </c>
      <c r="I6" s="1835">
        <v>2013</v>
      </c>
      <c r="J6" s="1835">
        <v>2012</v>
      </c>
      <c r="K6" s="1835">
        <v>2011</v>
      </c>
      <c r="L6" s="1835">
        <v>2010</v>
      </c>
      <c r="M6" s="1827"/>
    </row>
    <row r="7" spans="1:13" s="1520" customFormat="1" ht="12" customHeight="1">
      <c r="A7" s="1830"/>
      <c r="B7" s="1833"/>
      <c r="C7" s="1830"/>
      <c r="D7" s="1830"/>
      <c r="E7" s="1830"/>
      <c r="F7" s="1830"/>
      <c r="G7" s="1830"/>
      <c r="H7" s="1836"/>
      <c r="I7" s="1836"/>
      <c r="J7" s="1836"/>
      <c r="K7" s="1836"/>
      <c r="L7" s="1836"/>
      <c r="M7" s="1827"/>
    </row>
    <row r="8" spans="1:13" s="1520" customFormat="1" ht="12" customHeight="1">
      <c r="A8" s="1830"/>
      <c r="B8" s="1833"/>
      <c r="C8" s="1830"/>
      <c r="D8" s="1830"/>
      <c r="E8" s="1830"/>
      <c r="F8" s="1830"/>
      <c r="G8" s="1830"/>
      <c r="H8" s="1836"/>
      <c r="I8" s="1836"/>
      <c r="J8" s="1836"/>
      <c r="K8" s="1836"/>
      <c r="L8" s="1836"/>
      <c r="M8" s="1827"/>
    </row>
    <row r="9" spans="1:13" s="1520" customFormat="1" ht="12" customHeight="1">
      <c r="A9" s="1830"/>
      <c r="B9" s="1833"/>
      <c r="C9" s="1830"/>
      <c r="D9" s="1830"/>
      <c r="E9" s="1830"/>
      <c r="F9" s="1830"/>
      <c r="G9" s="1830"/>
      <c r="H9" s="1836"/>
      <c r="I9" s="1836"/>
      <c r="J9" s="1836"/>
      <c r="K9" s="1836"/>
      <c r="L9" s="1836"/>
      <c r="M9" s="1827"/>
    </row>
    <row r="10" spans="1:13" s="1520" customFormat="1" ht="29.1" customHeight="1">
      <c r="A10" s="1831"/>
      <c r="B10" s="1834"/>
      <c r="C10" s="1831"/>
      <c r="D10" s="1831"/>
      <c r="E10" s="1831"/>
      <c r="F10" s="1831"/>
      <c r="G10" s="1831"/>
      <c r="H10" s="1837"/>
      <c r="I10" s="1837"/>
      <c r="J10" s="1837"/>
      <c r="K10" s="1837"/>
      <c r="L10" s="1837"/>
      <c r="M10" s="1828"/>
    </row>
    <row r="11" spans="1:13" s="1525" customFormat="1" ht="12.75">
      <c r="A11" s="1521">
        <v>1</v>
      </c>
      <c r="B11" s="1522">
        <v>2</v>
      </c>
      <c r="C11" s="1522">
        <v>3</v>
      </c>
      <c r="D11" s="1523">
        <v>4</v>
      </c>
      <c r="E11" s="1523">
        <v>5</v>
      </c>
      <c r="F11" s="1524">
        <v>6</v>
      </c>
      <c r="G11" s="1523">
        <v>7</v>
      </c>
      <c r="H11" s="1523">
        <v>8</v>
      </c>
      <c r="I11" s="1524">
        <v>9</v>
      </c>
      <c r="J11" s="1523">
        <v>10</v>
      </c>
      <c r="K11" s="1523">
        <v>11</v>
      </c>
      <c r="L11" s="1524">
        <v>12</v>
      </c>
      <c r="M11" s="1523">
        <v>13</v>
      </c>
    </row>
    <row r="12" spans="1:13" s="1525" customFormat="1" ht="25.15" customHeight="1">
      <c r="A12" s="1521">
        <v>16</v>
      </c>
      <c r="B12" s="1521">
        <v>750</v>
      </c>
      <c r="C12" s="1526" t="s">
        <v>816</v>
      </c>
      <c r="D12" s="1527">
        <v>201808.07</v>
      </c>
      <c r="E12" s="1527">
        <v>1720.99</v>
      </c>
      <c r="F12" s="1528">
        <v>0</v>
      </c>
      <c r="G12" s="1528">
        <v>0</v>
      </c>
      <c r="H12" s="1528">
        <v>0</v>
      </c>
      <c r="I12" s="1528">
        <v>0</v>
      </c>
      <c r="J12" s="1528">
        <v>0</v>
      </c>
      <c r="K12" s="1528">
        <v>0</v>
      </c>
      <c r="L12" s="1528">
        <v>0</v>
      </c>
      <c r="M12" s="1528">
        <v>0</v>
      </c>
    </row>
    <row r="13" spans="1:13" s="1530" customFormat="1" ht="25.15" customHeight="1">
      <c r="A13" s="1529">
        <v>17</v>
      </c>
      <c r="B13" s="1521">
        <v>750</v>
      </c>
      <c r="C13" s="1526" t="s">
        <v>816</v>
      </c>
      <c r="D13" s="1527">
        <v>3163448.59</v>
      </c>
      <c r="E13" s="1527">
        <v>227318.85</v>
      </c>
      <c r="F13" s="1528">
        <v>0</v>
      </c>
      <c r="G13" s="1528">
        <v>0</v>
      </c>
      <c r="H13" s="1528">
        <v>0</v>
      </c>
      <c r="I13" s="1528">
        <v>0</v>
      </c>
      <c r="J13" s="1528">
        <v>0</v>
      </c>
      <c r="K13" s="1528">
        <v>0</v>
      </c>
      <c r="L13" s="1528">
        <v>0</v>
      </c>
      <c r="M13" s="1527">
        <v>3310.64</v>
      </c>
    </row>
    <row r="14" spans="1:13" s="1530" customFormat="1" ht="25.15" customHeight="1">
      <c r="A14" s="1843">
        <v>20</v>
      </c>
      <c r="B14" s="1829">
        <v>150</v>
      </c>
      <c r="C14" s="1526" t="s">
        <v>840</v>
      </c>
      <c r="D14" s="1528">
        <v>0</v>
      </c>
      <c r="E14" s="1528">
        <v>0</v>
      </c>
      <c r="F14" s="1528">
        <v>0</v>
      </c>
      <c r="G14" s="1527">
        <v>67422.31</v>
      </c>
      <c r="H14" s="1527">
        <v>275642.34999999998</v>
      </c>
      <c r="I14" s="1528">
        <v>0</v>
      </c>
      <c r="J14" s="1528">
        <v>0</v>
      </c>
      <c r="K14" s="1528">
        <v>0</v>
      </c>
      <c r="L14" s="1528">
        <v>0</v>
      </c>
      <c r="M14" s="1528">
        <v>0</v>
      </c>
    </row>
    <row r="15" spans="1:13" s="1530" customFormat="1" ht="25.15" customHeight="1">
      <c r="A15" s="1844"/>
      <c r="B15" s="1831"/>
      <c r="C15" s="1526" t="s">
        <v>814</v>
      </c>
      <c r="D15" s="1527">
        <v>57895.83</v>
      </c>
      <c r="E15" s="1527">
        <v>3162654.75</v>
      </c>
      <c r="F15" s="1528">
        <v>0</v>
      </c>
      <c r="G15" s="1528">
        <v>0</v>
      </c>
      <c r="H15" s="1528">
        <v>0</v>
      </c>
      <c r="I15" s="1528">
        <v>0</v>
      </c>
      <c r="J15" s="1528">
        <v>0</v>
      </c>
      <c r="K15" s="1528">
        <v>0</v>
      </c>
      <c r="L15" s="1528">
        <v>0</v>
      </c>
      <c r="M15" s="1528">
        <v>0</v>
      </c>
    </row>
    <row r="16" spans="1:13" s="1530" customFormat="1" ht="25.15" customHeight="1">
      <c r="A16" s="1531"/>
      <c r="B16" s="1532">
        <v>500</v>
      </c>
      <c r="C16" s="1526" t="s">
        <v>814</v>
      </c>
      <c r="D16" s="1528">
        <v>0</v>
      </c>
      <c r="E16" s="1527">
        <v>95271.35</v>
      </c>
      <c r="F16" s="1528">
        <v>0</v>
      </c>
      <c r="G16" s="1528">
        <v>0</v>
      </c>
      <c r="H16" s="1528">
        <v>0</v>
      </c>
      <c r="I16" s="1528">
        <v>0</v>
      </c>
      <c r="J16" s="1528">
        <v>0</v>
      </c>
      <c r="K16" s="1528">
        <v>0</v>
      </c>
      <c r="L16" s="1528">
        <v>0</v>
      </c>
      <c r="M16" s="1528">
        <v>0</v>
      </c>
    </row>
    <row r="17" spans="1:13" s="1530" customFormat="1" ht="25.15" customHeight="1">
      <c r="A17" s="1843">
        <v>24</v>
      </c>
      <c r="B17" s="1521">
        <v>730</v>
      </c>
      <c r="C17" s="1526" t="s">
        <v>813</v>
      </c>
      <c r="D17" s="1527">
        <v>8009169.21</v>
      </c>
      <c r="E17" s="1528">
        <v>0</v>
      </c>
      <c r="F17" s="1528">
        <v>0</v>
      </c>
      <c r="G17" s="1528">
        <v>0</v>
      </c>
      <c r="H17" s="1528">
        <v>0</v>
      </c>
      <c r="I17" s="1528">
        <v>0</v>
      </c>
      <c r="J17" s="1528">
        <v>0</v>
      </c>
      <c r="K17" s="1528">
        <v>0</v>
      </c>
      <c r="L17" s="1528">
        <v>0</v>
      </c>
      <c r="M17" s="1528">
        <v>0</v>
      </c>
    </row>
    <row r="18" spans="1:13" s="1530" customFormat="1" ht="25.15" customHeight="1">
      <c r="A18" s="1844"/>
      <c r="B18" s="1829">
        <v>921</v>
      </c>
      <c r="C18" s="1526" t="s">
        <v>904</v>
      </c>
      <c r="D18" s="1528">
        <v>0</v>
      </c>
      <c r="E18" s="1533">
        <v>64.56</v>
      </c>
      <c r="F18" s="1527">
        <v>4286.1099999999997</v>
      </c>
      <c r="G18" s="1527">
        <v>5367.31</v>
      </c>
      <c r="H18" s="1527">
        <v>3060.81</v>
      </c>
      <c r="I18" s="1528">
        <v>0</v>
      </c>
      <c r="J18" s="1528">
        <v>0</v>
      </c>
      <c r="K18" s="1528">
        <v>0</v>
      </c>
      <c r="L18" s="1528">
        <v>0</v>
      </c>
      <c r="M18" s="1528">
        <v>0</v>
      </c>
    </row>
    <row r="19" spans="1:13" s="1530" customFormat="1" ht="25.15" customHeight="1">
      <c r="A19" s="1844"/>
      <c r="B19" s="1830"/>
      <c r="C19" s="1526" t="s">
        <v>813</v>
      </c>
      <c r="D19" s="1527">
        <v>81488216.939999998</v>
      </c>
      <c r="E19" s="1528">
        <v>0</v>
      </c>
      <c r="F19" s="1528">
        <v>0</v>
      </c>
      <c r="G19" s="1528">
        <v>0</v>
      </c>
      <c r="H19" s="1528">
        <v>0</v>
      </c>
      <c r="I19" s="1528">
        <v>0</v>
      </c>
      <c r="J19" s="1528">
        <v>0</v>
      </c>
      <c r="K19" s="1528">
        <v>0</v>
      </c>
      <c r="L19" s="1528">
        <v>0</v>
      </c>
      <c r="M19" s="1528">
        <v>0</v>
      </c>
    </row>
    <row r="20" spans="1:13" s="1530" customFormat="1" ht="25.15" customHeight="1">
      <c r="A20" s="1844"/>
      <c r="B20" s="1830"/>
      <c r="C20" s="1526" t="s">
        <v>905</v>
      </c>
      <c r="D20" s="1528">
        <v>0</v>
      </c>
      <c r="E20" s="1528">
        <v>0</v>
      </c>
      <c r="F20" s="1528">
        <v>0</v>
      </c>
      <c r="G20" s="1527">
        <v>16280.07</v>
      </c>
      <c r="H20" s="1527">
        <v>257878.12</v>
      </c>
      <c r="I20" s="1528">
        <v>0</v>
      </c>
      <c r="J20" s="1528">
        <v>0</v>
      </c>
      <c r="K20" s="1528">
        <v>0</v>
      </c>
      <c r="L20" s="1528">
        <v>0</v>
      </c>
      <c r="M20" s="1528">
        <v>0</v>
      </c>
    </row>
    <row r="21" spans="1:13" s="1530" customFormat="1" ht="25.15" customHeight="1">
      <c r="A21" s="1843">
        <v>27</v>
      </c>
      <c r="B21" s="1521">
        <v>150</v>
      </c>
      <c r="C21" s="1526" t="s">
        <v>840</v>
      </c>
      <c r="D21" s="1528">
        <v>0</v>
      </c>
      <c r="E21" s="1528">
        <v>0</v>
      </c>
      <c r="F21" s="1527">
        <v>213462.53</v>
      </c>
      <c r="G21" s="1527">
        <v>268625.86</v>
      </c>
      <c r="H21" s="1527">
        <v>325956.90000000002</v>
      </c>
      <c r="I21" s="1527">
        <v>853047.93</v>
      </c>
      <c r="J21" s="1527">
        <v>330031.83</v>
      </c>
      <c r="K21" s="1527">
        <v>41995.49</v>
      </c>
      <c r="L21" s="1527">
        <v>71363.600000000006</v>
      </c>
      <c r="M21" s="1527">
        <v>43586</v>
      </c>
    </row>
    <row r="22" spans="1:13" s="1530" customFormat="1" ht="25.15" customHeight="1">
      <c r="A22" s="1844"/>
      <c r="B22" s="1829">
        <v>750</v>
      </c>
      <c r="C22" s="1526" t="s">
        <v>840</v>
      </c>
      <c r="D22" s="1528">
        <v>0</v>
      </c>
      <c r="E22" s="1528">
        <v>0</v>
      </c>
      <c r="F22" s="1527">
        <v>2210</v>
      </c>
      <c r="G22" s="1527">
        <v>204551.23</v>
      </c>
      <c r="H22" s="1527">
        <v>80941.09</v>
      </c>
      <c r="I22" s="1527">
        <v>199280.02</v>
      </c>
      <c r="J22" s="1533">
        <v>5.89</v>
      </c>
      <c r="K22" s="1527">
        <v>2531.0500000000002</v>
      </c>
      <c r="L22" s="1528">
        <v>0</v>
      </c>
      <c r="M22" s="1528">
        <v>0</v>
      </c>
    </row>
    <row r="23" spans="1:13" s="1530" customFormat="1" ht="25.15" customHeight="1">
      <c r="A23" s="1845"/>
      <c r="B23" s="1831"/>
      <c r="C23" s="1526" t="s">
        <v>817</v>
      </c>
      <c r="D23" s="1527">
        <v>134200238.04000001</v>
      </c>
      <c r="E23" s="1527">
        <v>3308066.43</v>
      </c>
      <c r="F23" s="1527">
        <v>94814.52</v>
      </c>
      <c r="G23" s="1528">
        <v>0</v>
      </c>
      <c r="H23" s="1528">
        <v>0</v>
      </c>
      <c r="I23" s="1528">
        <v>0</v>
      </c>
      <c r="J23" s="1528">
        <v>0</v>
      </c>
      <c r="K23" s="1528">
        <v>0</v>
      </c>
      <c r="L23" s="1528">
        <v>0</v>
      </c>
      <c r="M23" s="1533">
        <v>10.98</v>
      </c>
    </row>
    <row r="24" spans="1:13" s="1530" customFormat="1" ht="25.15" customHeight="1">
      <c r="A24" s="1843">
        <v>28</v>
      </c>
      <c r="B24" s="1829">
        <v>730</v>
      </c>
      <c r="C24" s="1526" t="s">
        <v>840</v>
      </c>
      <c r="D24" s="1528">
        <v>0</v>
      </c>
      <c r="E24" s="1528">
        <v>0</v>
      </c>
      <c r="F24" s="1527">
        <v>2850001.48</v>
      </c>
      <c r="G24" s="1527">
        <v>1131347.45</v>
      </c>
      <c r="H24" s="1527">
        <v>178700.77</v>
      </c>
      <c r="I24" s="1527">
        <v>698401.4</v>
      </c>
      <c r="J24" s="1527">
        <v>162262.14000000001</v>
      </c>
      <c r="K24" s="1533">
        <v>201.2</v>
      </c>
      <c r="L24" s="1533">
        <v>310.8</v>
      </c>
      <c r="M24" s="1528">
        <v>0</v>
      </c>
    </row>
    <row r="25" spans="1:13" s="1530" customFormat="1" ht="25.15" customHeight="1">
      <c r="A25" s="1844"/>
      <c r="B25" s="1830"/>
      <c r="C25" s="1526" t="s">
        <v>814</v>
      </c>
      <c r="D25" s="1527">
        <v>267477067.03999999</v>
      </c>
      <c r="E25" s="1527">
        <v>7982119.8399999999</v>
      </c>
      <c r="F25" s="1527">
        <v>1080634.1000000001</v>
      </c>
      <c r="G25" s="1528">
        <v>0</v>
      </c>
      <c r="H25" s="1528">
        <v>0</v>
      </c>
      <c r="I25" s="1528">
        <v>0</v>
      </c>
      <c r="J25" s="1528">
        <v>0</v>
      </c>
      <c r="K25" s="1528">
        <v>0</v>
      </c>
      <c r="L25" s="1528">
        <v>0</v>
      </c>
      <c r="M25" s="1527">
        <v>107708.2</v>
      </c>
    </row>
    <row r="26" spans="1:13" s="1530" customFormat="1" ht="25.15" customHeight="1">
      <c r="A26" s="1844"/>
      <c r="B26" s="1830"/>
      <c r="C26" s="1526" t="s">
        <v>906</v>
      </c>
      <c r="D26" s="1528">
        <v>0</v>
      </c>
      <c r="E26" s="1528">
        <v>0</v>
      </c>
      <c r="F26" s="1528">
        <v>0</v>
      </c>
      <c r="G26" s="1528">
        <v>0</v>
      </c>
      <c r="H26" s="1528">
        <v>0</v>
      </c>
      <c r="I26" s="1528">
        <v>0</v>
      </c>
      <c r="J26" s="1527">
        <v>52972.02</v>
      </c>
      <c r="K26" s="1528">
        <v>0</v>
      </c>
      <c r="L26" s="1528">
        <v>0</v>
      </c>
      <c r="M26" s="1528">
        <v>0</v>
      </c>
    </row>
    <row r="27" spans="1:13" s="1530" customFormat="1" ht="25.15" customHeight="1">
      <c r="A27" s="1845"/>
      <c r="B27" s="1831"/>
      <c r="C27" s="1526" t="s">
        <v>816</v>
      </c>
      <c r="D27" s="1527">
        <v>7106931.9800000004</v>
      </c>
      <c r="E27" s="1527">
        <v>304908.17</v>
      </c>
      <c r="F27" s="1528">
        <v>0</v>
      </c>
      <c r="G27" s="1528">
        <v>0</v>
      </c>
      <c r="H27" s="1528">
        <v>0</v>
      </c>
      <c r="I27" s="1528">
        <v>0</v>
      </c>
      <c r="J27" s="1528">
        <v>0</v>
      </c>
      <c r="K27" s="1528">
        <v>0</v>
      </c>
      <c r="L27" s="1528">
        <v>0</v>
      </c>
      <c r="M27" s="1527">
        <v>36195.020000000004</v>
      </c>
    </row>
    <row r="28" spans="1:13" s="1530" customFormat="1" ht="25.15" customHeight="1">
      <c r="A28" s="1529">
        <v>30</v>
      </c>
      <c r="B28" s="1521">
        <v>801</v>
      </c>
      <c r="C28" s="1526" t="s">
        <v>816</v>
      </c>
      <c r="D28" s="1527">
        <v>8284335.0100000007</v>
      </c>
      <c r="E28" s="1527">
        <v>19965.579999999998</v>
      </c>
      <c r="F28" s="1528">
        <v>0</v>
      </c>
      <c r="G28" s="1528">
        <v>0</v>
      </c>
      <c r="H28" s="1528">
        <v>0</v>
      </c>
      <c r="I28" s="1528">
        <v>0</v>
      </c>
      <c r="J28" s="1528">
        <v>0</v>
      </c>
      <c r="K28" s="1528">
        <v>0</v>
      </c>
      <c r="L28" s="1528">
        <v>0</v>
      </c>
      <c r="M28" s="1528">
        <v>0</v>
      </c>
    </row>
    <row r="29" spans="1:13" s="1530" customFormat="1" ht="25.15" customHeight="1">
      <c r="A29" s="1843">
        <v>31</v>
      </c>
      <c r="B29" s="1521">
        <v>150</v>
      </c>
      <c r="C29" s="1526" t="s">
        <v>906</v>
      </c>
      <c r="D29" s="1528">
        <v>0</v>
      </c>
      <c r="E29" s="1528">
        <v>0</v>
      </c>
      <c r="F29" s="1528">
        <v>0</v>
      </c>
      <c r="G29" s="1527">
        <v>4739.16</v>
      </c>
      <c r="H29" s="1527">
        <v>60985.679999999993</v>
      </c>
      <c r="I29" s="1527">
        <v>123323.91</v>
      </c>
      <c r="J29" s="1527">
        <v>105135.2</v>
      </c>
      <c r="K29" s="1527">
        <v>33399.51</v>
      </c>
      <c r="L29" s="1527">
        <v>62513.25</v>
      </c>
      <c r="M29" s="1528">
        <v>0</v>
      </c>
    </row>
    <row r="30" spans="1:13" s="1530" customFormat="1" ht="25.15" customHeight="1">
      <c r="A30" s="1845"/>
      <c r="B30" s="1521">
        <v>853</v>
      </c>
      <c r="C30" s="1526" t="s">
        <v>816</v>
      </c>
      <c r="D30" s="1527">
        <v>1526522.95</v>
      </c>
      <c r="E30" s="1527">
        <v>188299.66</v>
      </c>
      <c r="F30" s="1528">
        <v>0</v>
      </c>
      <c r="G30" s="1528">
        <v>0</v>
      </c>
      <c r="H30" s="1528">
        <v>0</v>
      </c>
      <c r="I30" s="1528">
        <v>0</v>
      </c>
      <c r="J30" s="1528">
        <v>0</v>
      </c>
      <c r="K30" s="1528">
        <v>0</v>
      </c>
      <c r="L30" s="1528">
        <v>0</v>
      </c>
      <c r="M30" s="1527">
        <v>38884.080000000002</v>
      </c>
    </row>
    <row r="31" spans="1:13" s="1530" customFormat="1" ht="25.15" customHeight="1">
      <c r="A31" s="1843">
        <v>32</v>
      </c>
      <c r="B31" s="1829">
        <v>801</v>
      </c>
      <c r="C31" s="1526" t="s">
        <v>816</v>
      </c>
      <c r="D31" s="1527">
        <v>6260</v>
      </c>
      <c r="E31" s="1528">
        <v>0</v>
      </c>
      <c r="F31" s="1528">
        <v>0</v>
      </c>
      <c r="G31" s="1528">
        <v>0</v>
      </c>
      <c r="H31" s="1528">
        <v>0</v>
      </c>
      <c r="I31" s="1528">
        <v>0</v>
      </c>
      <c r="J31" s="1528">
        <v>0</v>
      </c>
      <c r="K31" s="1528">
        <v>0</v>
      </c>
      <c r="L31" s="1528">
        <v>0</v>
      </c>
      <c r="M31" s="1528">
        <v>0</v>
      </c>
    </row>
    <row r="32" spans="1:13" s="1530" customFormat="1" ht="25.15" customHeight="1">
      <c r="A32" s="1845"/>
      <c r="B32" s="1831"/>
      <c r="C32" s="1526" t="s">
        <v>907</v>
      </c>
      <c r="D32" s="1527">
        <v>3832</v>
      </c>
      <c r="E32" s="1528">
        <v>0</v>
      </c>
      <c r="F32" s="1528">
        <v>0</v>
      </c>
      <c r="G32" s="1528">
        <v>0</v>
      </c>
      <c r="H32" s="1528">
        <v>0</v>
      </c>
      <c r="I32" s="1528">
        <v>0</v>
      </c>
      <c r="J32" s="1528">
        <v>0</v>
      </c>
      <c r="K32" s="1528">
        <v>0</v>
      </c>
      <c r="L32" s="1528">
        <v>0</v>
      </c>
      <c r="M32" s="1528">
        <v>0</v>
      </c>
    </row>
    <row r="33" spans="1:13" s="1530" customFormat="1" ht="25.15" customHeight="1">
      <c r="A33" s="1840" t="s">
        <v>935</v>
      </c>
      <c r="B33" s="1829">
        <v>150</v>
      </c>
      <c r="C33" s="1526" t="s">
        <v>840</v>
      </c>
      <c r="D33" s="1528">
        <v>0</v>
      </c>
      <c r="E33" s="1528">
        <v>0</v>
      </c>
      <c r="F33" s="1527">
        <v>1930327.07</v>
      </c>
      <c r="G33" s="1527">
        <v>166542.12</v>
      </c>
      <c r="H33" s="1527">
        <v>5120311.26</v>
      </c>
      <c r="I33" s="1527">
        <v>529935.06000000006</v>
      </c>
      <c r="J33" s="1527">
        <v>22960.75</v>
      </c>
      <c r="K33" s="1527">
        <v>217253.65</v>
      </c>
      <c r="L33" s="1527">
        <v>1132546.8400000001</v>
      </c>
      <c r="M33" s="1528">
        <v>0</v>
      </c>
    </row>
    <row r="34" spans="1:13" s="1530" customFormat="1" ht="25.15" customHeight="1">
      <c r="A34" s="1841"/>
      <c r="B34" s="1830"/>
      <c r="C34" s="1526" t="s">
        <v>814</v>
      </c>
      <c r="D34" s="1527">
        <v>57468916.670000002</v>
      </c>
      <c r="E34" s="1527">
        <v>13035098.23</v>
      </c>
      <c r="F34" s="1533">
        <v>6.94</v>
      </c>
      <c r="G34" s="1528">
        <v>0</v>
      </c>
      <c r="H34" s="1528">
        <v>0</v>
      </c>
      <c r="I34" s="1528">
        <v>0</v>
      </c>
      <c r="J34" s="1528">
        <v>0</v>
      </c>
      <c r="K34" s="1528">
        <v>0</v>
      </c>
      <c r="L34" s="1528">
        <v>0</v>
      </c>
      <c r="M34" s="1527">
        <v>51426.5</v>
      </c>
    </row>
    <row r="35" spans="1:13" s="1530" customFormat="1" ht="25.15" customHeight="1">
      <c r="A35" s="1841"/>
      <c r="B35" s="1830"/>
      <c r="C35" s="1526" t="s">
        <v>815</v>
      </c>
      <c r="D35" s="1527">
        <v>1269946.95</v>
      </c>
      <c r="E35" s="1533">
        <v>1293710.45</v>
      </c>
      <c r="F35" s="1528">
        <v>0</v>
      </c>
      <c r="G35" s="1528">
        <v>0</v>
      </c>
      <c r="H35" s="1528">
        <v>0</v>
      </c>
      <c r="I35" s="1528">
        <v>0</v>
      </c>
      <c r="J35" s="1528">
        <v>0</v>
      </c>
      <c r="K35" s="1528">
        <v>0</v>
      </c>
      <c r="L35" s="1528">
        <v>0</v>
      </c>
      <c r="M35" s="1528">
        <v>0</v>
      </c>
    </row>
    <row r="36" spans="1:13" s="1530" customFormat="1" ht="25.15" customHeight="1">
      <c r="A36" s="1841"/>
      <c r="B36" s="1830"/>
      <c r="C36" s="1526" t="s">
        <v>908</v>
      </c>
      <c r="D36" s="1528">
        <v>0</v>
      </c>
      <c r="E36" s="1528">
        <v>0</v>
      </c>
      <c r="F36" s="1528">
        <v>0</v>
      </c>
      <c r="G36" s="1527">
        <v>407956.47999999998</v>
      </c>
      <c r="H36" s="1527">
        <v>272447.39</v>
      </c>
      <c r="I36" s="1527">
        <v>6656.46</v>
      </c>
      <c r="J36" s="1528">
        <v>0</v>
      </c>
      <c r="K36" s="1528">
        <v>0</v>
      </c>
      <c r="L36" s="1528">
        <v>0</v>
      </c>
      <c r="M36" s="1528">
        <v>0</v>
      </c>
    </row>
    <row r="37" spans="1:13" s="1530" customFormat="1" ht="25.15" customHeight="1">
      <c r="A37" s="1841"/>
      <c r="B37" s="1831"/>
      <c r="C37" s="1526" t="s">
        <v>816</v>
      </c>
      <c r="D37" s="1527">
        <v>2521677.0299999998</v>
      </c>
      <c r="E37" s="1527">
        <v>351850.18</v>
      </c>
      <c r="F37" s="1527">
        <v>236586.58</v>
      </c>
      <c r="G37" s="1528">
        <v>0</v>
      </c>
      <c r="H37" s="1528">
        <v>0</v>
      </c>
      <c r="I37" s="1528">
        <v>0</v>
      </c>
      <c r="J37" s="1528">
        <v>0</v>
      </c>
      <c r="K37" s="1528">
        <v>0</v>
      </c>
      <c r="L37" s="1528">
        <v>0</v>
      </c>
      <c r="M37" s="1528">
        <v>0</v>
      </c>
    </row>
    <row r="38" spans="1:13" s="1530" customFormat="1" ht="25.15" customHeight="1">
      <c r="A38" s="1841"/>
      <c r="B38" s="1534">
        <v>500</v>
      </c>
      <c r="C38" s="1526" t="s">
        <v>814</v>
      </c>
      <c r="D38" s="1527">
        <v>1513988.54</v>
      </c>
      <c r="E38" s="1528">
        <v>0</v>
      </c>
      <c r="F38" s="1528">
        <v>0</v>
      </c>
      <c r="G38" s="1528">
        <v>0</v>
      </c>
      <c r="H38" s="1528">
        <v>0</v>
      </c>
      <c r="I38" s="1528">
        <v>0</v>
      </c>
      <c r="J38" s="1528">
        <v>0</v>
      </c>
      <c r="K38" s="1528">
        <v>0</v>
      </c>
      <c r="L38" s="1528">
        <v>0</v>
      </c>
      <c r="M38" s="1528">
        <v>0</v>
      </c>
    </row>
    <row r="39" spans="1:13" s="1530" customFormat="1" ht="25.15" customHeight="1">
      <c r="A39" s="1841"/>
      <c r="B39" s="1829">
        <v>750</v>
      </c>
      <c r="C39" s="1535" t="s">
        <v>844</v>
      </c>
      <c r="D39" s="1527">
        <v>5941.04</v>
      </c>
      <c r="E39" s="1528">
        <v>0</v>
      </c>
      <c r="F39" s="1528">
        <v>0</v>
      </c>
      <c r="G39" s="1528">
        <v>0</v>
      </c>
      <c r="H39" s="1528">
        <v>0</v>
      </c>
      <c r="I39" s="1528">
        <v>0</v>
      </c>
      <c r="J39" s="1528">
        <v>0</v>
      </c>
      <c r="K39" s="1528">
        <v>0</v>
      </c>
      <c r="L39" s="1528">
        <v>0</v>
      </c>
      <c r="M39" s="1528">
        <v>0</v>
      </c>
    </row>
    <row r="40" spans="1:13" s="1530" customFormat="1" ht="25.15" customHeight="1">
      <c r="A40" s="1841"/>
      <c r="B40" s="1830"/>
      <c r="C40" s="1526" t="s">
        <v>909</v>
      </c>
      <c r="D40" s="1528">
        <v>0</v>
      </c>
      <c r="E40" s="1528">
        <v>0</v>
      </c>
      <c r="F40" s="1527">
        <v>2251.1</v>
      </c>
      <c r="G40" s="1527">
        <v>5949.31</v>
      </c>
      <c r="H40" s="1527">
        <v>1224</v>
      </c>
      <c r="I40" s="1527">
        <v>65023.63</v>
      </c>
      <c r="J40" s="1528">
        <v>0</v>
      </c>
      <c r="K40" s="1528">
        <v>0</v>
      </c>
      <c r="L40" s="1528">
        <v>0</v>
      </c>
      <c r="M40" s="1528">
        <v>0</v>
      </c>
    </row>
    <row r="41" spans="1:13" s="1530" customFormat="1" ht="25.15" customHeight="1">
      <c r="A41" s="1841"/>
      <c r="B41" s="1830"/>
      <c r="C41" s="1535" t="s">
        <v>845</v>
      </c>
      <c r="D41" s="1527">
        <v>6146.31</v>
      </c>
      <c r="E41" s="1528">
        <v>0</v>
      </c>
      <c r="F41" s="1528">
        <v>0</v>
      </c>
      <c r="G41" s="1528">
        <v>0</v>
      </c>
      <c r="H41" s="1528">
        <v>0</v>
      </c>
      <c r="I41" s="1528">
        <v>0</v>
      </c>
      <c r="J41" s="1528">
        <v>0</v>
      </c>
      <c r="K41" s="1528">
        <v>0</v>
      </c>
      <c r="L41" s="1528">
        <v>0</v>
      </c>
      <c r="M41" s="1528">
        <v>0</v>
      </c>
    </row>
    <row r="42" spans="1:13" s="1530" customFormat="1" ht="25.15" customHeight="1">
      <c r="A42" s="1841"/>
      <c r="B42" s="1831"/>
      <c r="C42" s="1526" t="s">
        <v>816</v>
      </c>
      <c r="D42" s="1527">
        <v>1362800.54</v>
      </c>
      <c r="E42" s="1528">
        <v>0</v>
      </c>
      <c r="F42" s="1528">
        <v>0</v>
      </c>
      <c r="G42" s="1528">
        <v>0</v>
      </c>
      <c r="H42" s="1528">
        <v>0</v>
      </c>
      <c r="I42" s="1528">
        <v>0</v>
      </c>
      <c r="J42" s="1528">
        <v>0</v>
      </c>
      <c r="K42" s="1528">
        <v>0</v>
      </c>
      <c r="L42" s="1528">
        <v>0</v>
      </c>
      <c r="M42" s="1527">
        <v>36780.17</v>
      </c>
    </row>
    <row r="43" spans="1:13" s="1530" customFormat="1" ht="25.15" customHeight="1">
      <c r="A43" s="1841"/>
      <c r="B43" s="1829">
        <v>758</v>
      </c>
      <c r="C43" s="1526" t="s">
        <v>906</v>
      </c>
      <c r="D43" s="1528">
        <v>0</v>
      </c>
      <c r="E43" s="1528">
        <v>0</v>
      </c>
      <c r="F43" s="1528">
        <v>0</v>
      </c>
      <c r="G43" s="1527">
        <v>55151.39</v>
      </c>
      <c r="H43" s="1527">
        <v>122902.28</v>
      </c>
      <c r="I43" s="1527">
        <v>255963.18</v>
      </c>
      <c r="J43" s="1527">
        <v>192232.46</v>
      </c>
      <c r="K43" s="1527">
        <v>142943.97</v>
      </c>
      <c r="L43" s="1527">
        <v>57467</v>
      </c>
      <c r="M43" s="1527">
        <v>5950</v>
      </c>
    </row>
    <row r="44" spans="1:13" s="1530" customFormat="1" ht="25.15" customHeight="1">
      <c r="A44" s="1841"/>
      <c r="B44" s="1830"/>
      <c r="C44" s="1526" t="s">
        <v>910</v>
      </c>
      <c r="D44" s="1528">
        <v>0</v>
      </c>
      <c r="E44" s="1528">
        <v>0</v>
      </c>
      <c r="F44" s="1528">
        <v>0</v>
      </c>
      <c r="G44" s="1533">
        <v>86.87</v>
      </c>
      <c r="H44" s="1527">
        <v>50744.87</v>
      </c>
      <c r="I44" s="1527">
        <v>282648.11</v>
      </c>
      <c r="J44" s="1527">
        <v>43055.69</v>
      </c>
      <c r="K44" s="1527">
        <v>7717.27</v>
      </c>
      <c r="L44" s="1527">
        <v>26127.32</v>
      </c>
      <c r="M44" s="1528">
        <v>0</v>
      </c>
    </row>
    <row r="45" spans="1:13" s="1530" customFormat="1" ht="25.15" customHeight="1">
      <c r="A45" s="1841"/>
      <c r="B45" s="1830"/>
      <c r="C45" s="1526" t="s">
        <v>911</v>
      </c>
      <c r="D45" s="1527">
        <v>29116753.77</v>
      </c>
      <c r="E45" s="1527">
        <v>1258867.21</v>
      </c>
      <c r="F45" s="1527">
        <v>25724.799999999999</v>
      </c>
      <c r="G45" s="1528">
        <v>0</v>
      </c>
      <c r="H45" s="1528">
        <v>0</v>
      </c>
      <c r="I45" s="1528">
        <v>0</v>
      </c>
      <c r="J45" s="1528">
        <v>0</v>
      </c>
      <c r="K45" s="1528">
        <v>0</v>
      </c>
      <c r="L45" s="1528">
        <v>0</v>
      </c>
      <c r="M45" s="1527">
        <v>983.28</v>
      </c>
    </row>
    <row r="46" spans="1:13" s="1530" customFormat="1" ht="25.15" customHeight="1">
      <c r="A46" s="1841"/>
      <c r="B46" s="1830"/>
      <c r="C46" s="1526" t="s">
        <v>912</v>
      </c>
      <c r="D46" s="1528">
        <v>0</v>
      </c>
      <c r="E46" s="1528">
        <v>0</v>
      </c>
      <c r="F46" s="1528">
        <v>0</v>
      </c>
      <c r="G46" s="1527">
        <v>847799.18</v>
      </c>
      <c r="H46" s="1528">
        <v>0</v>
      </c>
      <c r="I46" s="1527">
        <v>1222.67</v>
      </c>
      <c r="J46" s="1528">
        <v>0</v>
      </c>
      <c r="K46" s="1528">
        <v>0</v>
      </c>
      <c r="L46" s="1528">
        <v>0</v>
      </c>
      <c r="M46" s="1528">
        <v>0</v>
      </c>
    </row>
    <row r="47" spans="1:13" s="1530" customFormat="1" ht="25.15" customHeight="1">
      <c r="A47" s="1841"/>
      <c r="B47" s="1830"/>
      <c r="C47" s="1526" t="s">
        <v>913</v>
      </c>
      <c r="D47" s="1527">
        <v>5518055.0600000005</v>
      </c>
      <c r="E47" s="1527">
        <v>146857.24</v>
      </c>
      <c r="F47" s="1533">
        <v>872.85</v>
      </c>
      <c r="G47" s="1528">
        <v>0</v>
      </c>
      <c r="H47" s="1528">
        <v>0</v>
      </c>
      <c r="I47" s="1528">
        <v>0</v>
      </c>
      <c r="J47" s="1528">
        <v>0</v>
      </c>
      <c r="K47" s="1528">
        <v>0</v>
      </c>
      <c r="L47" s="1528">
        <v>0</v>
      </c>
      <c r="M47" s="1527">
        <v>3357.71</v>
      </c>
    </row>
    <row r="48" spans="1:13" s="1530" customFormat="1" ht="25.15" customHeight="1">
      <c r="A48" s="1841"/>
      <c r="B48" s="1830"/>
      <c r="C48" s="1526" t="s">
        <v>914</v>
      </c>
      <c r="D48" s="1528">
        <v>0</v>
      </c>
      <c r="E48" s="1528">
        <v>0</v>
      </c>
      <c r="F48" s="1528">
        <v>0</v>
      </c>
      <c r="G48" s="1527">
        <v>826.71</v>
      </c>
      <c r="H48" s="1527">
        <v>65113.440000000002</v>
      </c>
      <c r="I48" s="1527">
        <v>172618.97</v>
      </c>
      <c r="J48" s="1528">
        <v>0</v>
      </c>
      <c r="K48" s="1527">
        <v>42116.21</v>
      </c>
      <c r="L48" s="1527">
        <v>34960.46</v>
      </c>
      <c r="M48" s="1528">
        <v>0</v>
      </c>
    </row>
    <row r="49" spans="1:13" s="1530" customFormat="1" ht="25.15" customHeight="1">
      <c r="A49" s="1841"/>
      <c r="B49" s="1830"/>
      <c r="C49" s="1526" t="s">
        <v>915</v>
      </c>
      <c r="D49" s="1527">
        <v>64910978.629999995</v>
      </c>
      <c r="E49" s="1527">
        <v>1273117.9700000002</v>
      </c>
      <c r="F49" s="1527">
        <v>54300.33</v>
      </c>
      <c r="G49" s="1528">
        <v>0</v>
      </c>
      <c r="H49" s="1528">
        <v>0</v>
      </c>
      <c r="I49" s="1528">
        <v>0</v>
      </c>
      <c r="J49" s="1528">
        <v>0</v>
      </c>
      <c r="K49" s="1528">
        <v>0</v>
      </c>
      <c r="L49" s="1528">
        <v>0</v>
      </c>
      <c r="M49" s="1528">
        <v>0</v>
      </c>
    </row>
    <row r="50" spans="1:13" s="1530" customFormat="1" ht="25.15" customHeight="1">
      <c r="A50" s="1841"/>
      <c r="B50" s="1830"/>
      <c r="C50" s="1526" t="s">
        <v>916</v>
      </c>
      <c r="D50" s="1528">
        <v>0</v>
      </c>
      <c r="E50" s="1528">
        <v>0</v>
      </c>
      <c r="F50" s="1527">
        <v>1108.1199999999999</v>
      </c>
      <c r="G50" s="1527">
        <v>60819.71</v>
      </c>
      <c r="H50" s="1527">
        <v>2264.41</v>
      </c>
      <c r="I50" s="1527">
        <v>60493.08</v>
      </c>
      <c r="J50" s="1527">
        <v>15149.76</v>
      </c>
      <c r="K50" s="1527">
        <v>3367.29</v>
      </c>
      <c r="L50" s="1527">
        <v>636866.68999999994</v>
      </c>
      <c r="M50" s="1528">
        <v>0</v>
      </c>
    </row>
    <row r="51" spans="1:13" s="1530" customFormat="1" ht="25.15" customHeight="1">
      <c r="A51" s="1841"/>
      <c r="B51" s="1830"/>
      <c r="C51" s="1526" t="s">
        <v>874</v>
      </c>
      <c r="D51" s="1527">
        <v>14609562.720000001</v>
      </c>
      <c r="E51" s="1527">
        <v>5410593.8799999999</v>
      </c>
      <c r="F51" s="1527">
        <v>1702.29</v>
      </c>
      <c r="G51" s="1528">
        <v>0</v>
      </c>
      <c r="H51" s="1528">
        <v>0</v>
      </c>
      <c r="I51" s="1528">
        <v>0</v>
      </c>
      <c r="J51" s="1528">
        <v>0</v>
      </c>
      <c r="K51" s="1528">
        <v>0</v>
      </c>
      <c r="L51" s="1528">
        <v>0</v>
      </c>
      <c r="M51" s="1528">
        <v>0</v>
      </c>
    </row>
    <row r="52" spans="1:13" s="1530" customFormat="1" ht="25.15" customHeight="1">
      <c r="A52" s="1841"/>
      <c r="B52" s="1830"/>
      <c r="C52" s="1526" t="s">
        <v>917</v>
      </c>
      <c r="D52" s="1528">
        <v>0</v>
      </c>
      <c r="E52" s="1528">
        <v>0</v>
      </c>
      <c r="F52" s="1528">
        <v>0</v>
      </c>
      <c r="G52" s="1527">
        <v>1482.46</v>
      </c>
      <c r="H52" s="1527">
        <v>110155.37</v>
      </c>
      <c r="I52" s="1527">
        <v>257522.23</v>
      </c>
      <c r="J52" s="1527">
        <v>228215.15</v>
      </c>
      <c r="K52" s="1527">
        <v>2436.94</v>
      </c>
      <c r="L52" s="1527">
        <v>286144.12</v>
      </c>
      <c r="M52" s="1528">
        <v>0</v>
      </c>
    </row>
    <row r="53" spans="1:13" s="1530" customFormat="1" ht="25.15" customHeight="1">
      <c r="A53" s="1841"/>
      <c r="B53" s="1830"/>
      <c r="C53" s="1526" t="s">
        <v>822</v>
      </c>
      <c r="D53" s="1527">
        <v>26386799.769999996</v>
      </c>
      <c r="E53" s="1527">
        <v>1940299.3900000001</v>
      </c>
      <c r="F53" s="1527">
        <v>15733.05</v>
      </c>
      <c r="G53" s="1528">
        <v>0</v>
      </c>
      <c r="H53" s="1528">
        <v>0</v>
      </c>
      <c r="I53" s="1528">
        <v>0</v>
      </c>
      <c r="J53" s="1528">
        <v>0</v>
      </c>
      <c r="K53" s="1528">
        <v>0</v>
      </c>
      <c r="L53" s="1528">
        <v>0</v>
      </c>
      <c r="M53" s="1527">
        <v>49469.95</v>
      </c>
    </row>
    <row r="54" spans="1:13" s="1530" customFormat="1" ht="25.15" customHeight="1">
      <c r="A54" s="1841"/>
      <c r="B54" s="1830"/>
      <c r="C54" s="1526" t="s">
        <v>918</v>
      </c>
      <c r="D54" s="1528">
        <v>0</v>
      </c>
      <c r="E54" s="1528">
        <v>0</v>
      </c>
      <c r="F54" s="1527">
        <v>3663.53</v>
      </c>
      <c r="G54" s="1527">
        <v>13639.95</v>
      </c>
      <c r="H54" s="1527">
        <v>1741.27</v>
      </c>
      <c r="I54" s="1527">
        <v>160110.60999999999</v>
      </c>
      <c r="J54" s="1527">
        <v>751194.08</v>
      </c>
      <c r="K54" s="1527">
        <v>764290.81</v>
      </c>
      <c r="L54" s="1527">
        <v>989523.39</v>
      </c>
      <c r="M54" s="1528">
        <v>0</v>
      </c>
    </row>
    <row r="55" spans="1:13" s="1530" customFormat="1" ht="25.15" customHeight="1">
      <c r="A55" s="1841"/>
      <c r="B55" s="1830"/>
      <c r="C55" s="1526" t="s">
        <v>823</v>
      </c>
      <c r="D55" s="1527">
        <v>34121257.289999999</v>
      </c>
      <c r="E55" s="1527">
        <v>729653.35</v>
      </c>
      <c r="F55" s="1527">
        <v>38689.800000000003</v>
      </c>
      <c r="G55" s="1528">
        <v>0</v>
      </c>
      <c r="H55" s="1528">
        <v>0</v>
      </c>
      <c r="I55" s="1528">
        <v>0</v>
      </c>
      <c r="J55" s="1528">
        <v>0</v>
      </c>
      <c r="K55" s="1528">
        <v>0</v>
      </c>
      <c r="L55" s="1528">
        <v>0</v>
      </c>
      <c r="M55" s="1528">
        <v>0</v>
      </c>
    </row>
    <row r="56" spans="1:13" s="1530" customFormat="1" ht="25.15" customHeight="1">
      <c r="A56" s="1841"/>
      <c r="B56" s="1830"/>
      <c r="C56" s="1526" t="s">
        <v>919</v>
      </c>
      <c r="D56" s="1528">
        <v>0</v>
      </c>
      <c r="E56" s="1528">
        <v>0</v>
      </c>
      <c r="F56" s="1527">
        <v>404127.93</v>
      </c>
      <c r="G56" s="1527">
        <v>909270.42</v>
      </c>
      <c r="H56" s="1527">
        <v>64688.39</v>
      </c>
      <c r="I56" s="1527">
        <v>434767.81</v>
      </c>
      <c r="J56" s="1527">
        <v>82244.62</v>
      </c>
      <c r="K56" s="1527">
        <v>146311.45000000001</v>
      </c>
      <c r="L56" s="1527">
        <v>1266537.92</v>
      </c>
      <c r="M56" s="1527">
        <v>3428836.45</v>
      </c>
    </row>
    <row r="57" spans="1:13" s="1530" customFormat="1" ht="25.15" customHeight="1">
      <c r="A57" s="1841"/>
      <c r="B57" s="1830"/>
      <c r="C57" s="1526" t="s">
        <v>907</v>
      </c>
      <c r="D57" s="1527">
        <v>15930724.040000001</v>
      </c>
      <c r="E57" s="1527">
        <v>1702303.85</v>
      </c>
      <c r="F57" s="1527">
        <v>93892.65</v>
      </c>
      <c r="G57" s="1528">
        <v>0</v>
      </c>
      <c r="H57" s="1528">
        <v>0</v>
      </c>
      <c r="I57" s="1528">
        <v>0</v>
      </c>
      <c r="J57" s="1528">
        <v>0</v>
      </c>
      <c r="K57" s="1528">
        <v>0</v>
      </c>
      <c r="L57" s="1528">
        <v>0</v>
      </c>
      <c r="M57" s="1527">
        <v>63161.99</v>
      </c>
    </row>
    <row r="58" spans="1:13" s="1530" customFormat="1" ht="25.15" customHeight="1">
      <c r="A58" s="1841"/>
      <c r="B58" s="1830"/>
      <c r="C58" s="1526" t="s">
        <v>920</v>
      </c>
      <c r="D58" s="1528">
        <v>0</v>
      </c>
      <c r="E58" s="1528">
        <v>0</v>
      </c>
      <c r="F58" s="1528">
        <v>0</v>
      </c>
      <c r="G58" s="1527">
        <v>30573.54</v>
      </c>
      <c r="H58" s="1527">
        <v>102248.29</v>
      </c>
      <c r="I58" s="1528">
        <v>0</v>
      </c>
      <c r="J58" s="1528">
        <v>0</v>
      </c>
      <c r="K58" s="1527">
        <v>16882.41</v>
      </c>
      <c r="L58" s="1533">
        <v>450.11</v>
      </c>
      <c r="M58" s="1528">
        <v>0</v>
      </c>
    </row>
    <row r="59" spans="1:13" s="1530" customFormat="1" ht="25.15" customHeight="1">
      <c r="A59" s="1841"/>
      <c r="B59" s="1830"/>
      <c r="C59" s="1526" t="s">
        <v>825</v>
      </c>
      <c r="D59" s="1527">
        <v>9235307.5</v>
      </c>
      <c r="E59" s="1527">
        <v>1011264.6799999999</v>
      </c>
      <c r="F59" s="1527">
        <v>21788544.009999998</v>
      </c>
      <c r="G59" s="1528">
        <v>0</v>
      </c>
      <c r="H59" s="1528">
        <v>0</v>
      </c>
      <c r="I59" s="1528">
        <v>0</v>
      </c>
      <c r="J59" s="1528">
        <v>0</v>
      </c>
      <c r="K59" s="1528">
        <v>0</v>
      </c>
      <c r="L59" s="1528">
        <v>0</v>
      </c>
      <c r="M59" s="1528">
        <v>0</v>
      </c>
    </row>
    <row r="60" spans="1:13" s="1530" customFormat="1" ht="25.15" customHeight="1">
      <c r="A60" s="1841"/>
      <c r="B60" s="1830"/>
      <c r="C60" s="1526" t="s">
        <v>921</v>
      </c>
      <c r="D60" s="1528">
        <v>0</v>
      </c>
      <c r="E60" s="1528">
        <v>0</v>
      </c>
      <c r="F60" s="1528">
        <v>0</v>
      </c>
      <c r="G60" s="1528">
        <v>0</v>
      </c>
      <c r="H60" s="1528">
        <v>0</v>
      </c>
      <c r="I60" s="1527">
        <v>62432.47</v>
      </c>
      <c r="J60" s="1527">
        <v>445899.23</v>
      </c>
      <c r="K60" s="1527">
        <v>52778.42</v>
      </c>
      <c r="L60" s="1528">
        <v>0</v>
      </c>
      <c r="M60" s="1528">
        <v>0</v>
      </c>
    </row>
    <row r="61" spans="1:13" s="1530" customFormat="1" ht="25.15" customHeight="1">
      <c r="A61" s="1841"/>
      <c r="B61" s="1830"/>
      <c r="C61" s="1526" t="s">
        <v>826</v>
      </c>
      <c r="D61" s="1527">
        <v>17874328.620000001</v>
      </c>
      <c r="E61" s="1527">
        <v>2060865.3699999999</v>
      </c>
      <c r="F61" s="1527">
        <v>23422.959999999999</v>
      </c>
      <c r="G61" s="1528">
        <v>0</v>
      </c>
      <c r="H61" s="1528">
        <v>0</v>
      </c>
      <c r="I61" s="1528">
        <v>0</v>
      </c>
      <c r="J61" s="1528">
        <v>0</v>
      </c>
      <c r="K61" s="1528">
        <v>0</v>
      </c>
      <c r="L61" s="1528">
        <v>0</v>
      </c>
      <c r="M61" s="1528">
        <v>0</v>
      </c>
    </row>
    <row r="62" spans="1:13" s="1530" customFormat="1" ht="25.15" customHeight="1">
      <c r="A62" s="1841"/>
      <c r="B62" s="1830"/>
      <c r="C62" s="1526" t="s">
        <v>922</v>
      </c>
      <c r="D62" s="1528">
        <v>0</v>
      </c>
      <c r="E62" s="1528">
        <v>0</v>
      </c>
      <c r="F62" s="1528">
        <v>0</v>
      </c>
      <c r="G62" s="1528">
        <v>0</v>
      </c>
      <c r="H62" s="1527">
        <v>317783.64</v>
      </c>
      <c r="I62" s="1527">
        <v>112120.83</v>
      </c>
      <c r="J62" s="1528">
        <v>0</v>
      </c>
      <c r="K62" s="1527">
        <v>5151.58</v>
      </c>
      <c r="L62" s="1527">
        <v>728553.67</v>
      </c>
      <c r="M62" s="1528">
        <v>0</v>
      </c>
    </row>
    <row r="63" spans="1:13" s="1530" customFormat="1" ht="25.15" customHeight="1">
      <c r="A63" s="1841"/>
      <c r="B63" s="1830"/>
      <c r="C63" s="1526" t="s">
        <v>827</v>
      </c>
      <c r="D63" s="1527">
        <v>8080592.79</v>
      </c>
      <c r="E63" s="1527">
        <v>541237.44999999995</v>
      </c>
      <c r="F63" s="1527">
        <v>10498.01</v>
      </c>
      <c r="G63" s="1528">
        <v>0</v>
      </c>
      <c r="H63" s="1528">
        <v>0</v>
      </c>
      <c r="I63" s="1528">
        <v>0</v>
      </c>
      <c r="J63" s="1528">
        <v>0</v>
      </c>
      <c r="K63" s="1528">
        <v>0</v>
      </c>
      <c r="L63" s="1528">
        <v>0</v>
      </c>
      <c r="M63" s="1528">
        <v>0</v>
      </c>
    </row>
    <row r="64" spans="1:13" s="1530" customFormat="1" ht="25.15" customHeight="1">
      <c r="A64" s="1841"/>
      <c r="B64" s="1830"/>
      <c r="C64" s="1526" t="s">
        <v>923</v>
      </c>
      <c r="D64" s="1528">
        <v>0</v>
      </c>
      <c r="E64" s="1528">
        <v>0</v>
      </c>
      <c r="F64" s="1528">
        <v>0</v>
      </c>
      <c r="G64" s="1528">
        <v>0</v>
      </c>
      <c r="H64" s="1528">
        <v>0</v>
      </c>
      <c r="I64" s="1528">
        <v>0</v>
      </c>
      <c r="J64" s="1527">
        <v>5659.01</v>
      </c>
      <c r="K64" s="1528">
        <v>0</v>
      </c>
      <c r="L64" s="1528">
        <v>0</v>
      </c>
      <c r="M64" s="1528">
        <v>0</v>
      </c>
    </row>
    <row r="65" spans="1:13" s="1530" customFormat="1" ht="25.15" customHeight="1">
      <c r="A65" s="1841"/>
      <c r="B65" s="1830"/>
      <c r="C65" s="1526" t="s">
        <v>924</v>
      </c>
      <c r="D65" s="1527">
        <v>38345276.700000003</v>
      </c>
      <c r="E65" s="1527">
        <v>1711921.83</v>
      </c>
      <c r="F65" s="1527">
        <v>252116.90000000002</v>
      </c>
      <c r="G65" s="1528">
        <v>0</v>
      </c>
      <c r="H65" s="1528">
        <v>0</v>
      </c>
      <c r="I65" s="1528">
        <v>0</v>
      </c>
      <c r="J65" s="1528">
        <v>0</v>
      </c>
      <c r="K65" s="1528">
        <v>0</v>
      </c>
      <c r="L65" s="1528">
        <v>0</v>
      </c>
      <c r="M65" s="1528">
        <v>0</v>
      </c>
    </row>
    <row r="66" spans="1:13" s="1530" customFormat="1" ht="25.15" customHeight="1">
      <c r="A66" s="1841"/>
      <c r="B66" s="1830"/>
      <c r="C66" s="1526" t="s">
        <v>925</v>
      </c>
      <c r="D66" s="1528">
        <v>0</v>
      </c>
      <c r="E66" s="1528">
        <v>0</v>
      </c>
      <c r="F66" s="1527">
        <v>86218</v>
      </c>
      <c r="G66" s="1527">
        <v>88399.67</v>
      </c>
      <c r="H66" s="1528">
        <v>0</v>
      </c>
      <c r="I66" s="1527">
        <v>242869.06</v>
      </c>
      <c r="J66" s="1527">
        <v>194528.75</v>
      </c>
      <c r="K66" s="1527">
        <v>1543988.61</v>
      </c>
      <c r="L66" s="1527">
        <v>19189.78</v>
      </c>
      <c r="M66" s="1528">
        <v>0</v>
      </c>
    </row>
    <row r="67" spans="1:13" s="1530" customFormat="1" ht="25.15" customHeight="1">
      <c r="A67" s="1841"/>
      <c r="B67" s="1830"/>
      <c r="C67" s="1526" t="s">
        <v>926</v>
      </c>
      <c r="D67" s="1527">
        <v>32250570.369999997</v>
      </c>
      <c r="E67" s="1527">
        <v>1113379.8999999999</v>
      </c>
      <c r="F67" s="1527">
        <v>106635.08</v>
      </c>
      <c r="G67" s="1528">
        <v>0</v>
      </c>
      <c r="H67" s="1528">
        <v>0</v>
      </c>
      <c r="I67" s="1528">
        <v>0</v>
      </c>
      <c r="J67" s="1528">
        <v>0</v>
      </c>
      <c r="K67" s="1528">
        <v>0</v>
      </c>
      <c r="L67" s="1528">
        <v>0</v>
      </c>
      <c r="M67" s="1528">
        <v>0</v>
      </c>
    </row>
    <row r="68" spans="1:13" s="1530" customFormat="1" ht="25.15" customHeight="1">
      <c r="A68" s="1841"/>
      <c r="B68" s="1830"/>
      <c r="C68" s="1526" t="s">
        <v>927</v>
      </c>
      <c r="D68" s="1528">
        <v>0</v>
      </c>
      <c r="E68" s="1528">
        <v>0</v>
      </c>
      <c r="F68" s="1528">
        <v>0</v>
      </c>
      <c r="G68" s="1527">
        <v>297132.28000000003</v>
      </c>
      <c r="H68" s="1533">
        <v>483.17</v>
      </c>
      <c r="I68" s="1528">
        <v>0</v>
      </c>
      <c r="J68" s="1527">
        <v>259189.4</v>
      </c>
      <c r="K68" s="1527">
        <v>403528.29</v>
      </c>
      <c r="L68" s="1527">
        <v>10179</v>
      </c>
      <c r="M68" s="1528">
        <v>0</v>
      </c>
    </row>
    <row r="69" spans="1:13" s="1530" customFormat="1" ht="25.15" customHeight="1">
      <c r="A69" s="1841"/>
      <c r="B69" s="1830"/>
      <c r="C69" s="1526" t="s">
        <v>928</v>
      </c>
      <c r="D69" s="1527">
        <v>10054721.33</v>
      </c>
      <c r="E69" s="1527">
        <v>614529.94999999995</v>
      </c>
      <c r="F69" s="1527">
        <v>26030.74</v>
      </c>
      <c r="G69" s="1528">
        <v>0</v>
      </c>
      <c r="H69" s="1528">
        <v>0</v>
      </c>
      <c r="I69" s="1528">
        <v>0</v>
      </c>
      <c r="J69" s="1528">
        <v>0</v>
      </c>
      <c r="K69" s="1528">
        <v>0</v>
      </c>
      <c r="L69" s="1528">
        <v>0</v>
      </c>
      <c r="M69" s="1527">
        <v>23278.35</v>
      </c>
    </row>
    <row r="70" spans="1:13" s="1530" customFormat="1" ht="25.15" customHeight="1">
      <c r="A70" s="1841"/>
      <c r="B70" s="1830"/>
      <c r="C70" s="1526" t="s">
        <v>929</v>
      </c>
      <c r="D70" s="1528">
        <v>0</v>
      </c>
      <c r="E70" s="1528">
        <v>0</v>
      </c>
      <c r="F70" s="1528">
        <v>0</v>
      </c>
      <c r="G70" s="1527">
        <v>218790</v>
      </c>
      <c r="H70" s="1527">
        <v>33614.14</v>
      </c>
      <c r="I70" s="1527">
        <v>198519.01</v>
      </c>
      <c r="J70" s="1527">
        <v>20753.18</v>
      </c>
      <c r="K70" s="1527">
        <v>1826396.23</v>
      </c>
      <c r="L70" s="1527">
        <v>147481.43</v>
      </c>
      <c r="M70" s="1527">
        <v>8695.99</v>
      </c>
    </row>
    <row r="71" spans="1:13" s="1530" customFormat="1" ht="25.15" customHeight="1">
      <c r="A71" s="1841"/>
      <c r="B71" s="1830"/>
      <c r="C71" s="1526" t="s">
        <v>875</v>
      </c>
      <c r="D71" s="1527">
        <v>6396735.2000000002</v>
      </c>
      <c r="E71" s="1527">
        <v>1268092.9300000002</v>
      </c>
      <c r="F71" s="1527">
        <v>5863.01</v>
      </c>
      <c r="G71" s="1528">
        <v>0</v>
      </c>
      <c r="H71" s="1528">
        <v>0</v>
      </c>
      <c r="I71" s="1528">
        <v>0</v>
      </c>
      <c r="J71" s="1528">
        <v>0</v>
      </c>
      <c r="K71" s="1528">
        <v>0</v>
      </c>
      <c r="L71" s="1528">
        <v>0</v>
      </c>
      <c r="M71" s="1527">
        <v>169863.53</v>
      </c>
    </row>
    <row r="72" spans="1:13" s="1530" customFormat="1" ht="25.15" customHeight="1">
      <c r="A72" s="1841"/>
      <c r="B72" s="1830"/>
      <c r="C72" s="1526" t="s">
        <v>930</v>
      </c>
      <c r="D72" s="1528">
        <v>0</v>
      </c>
      <c r="E72" s="1528">
        <v>0</v>
      </c>
      <c r="F72" s="1528">
        <v>0</v>
      </c>
      <c r="G72" s="1528">
        <v>0</v>
      </c>
      <c r="H72" s="1527">
        <v>330494.61</v>
      </c>
      <c r="I72" s="1528">
        <v>0</v>
      </c>
      <c r="J72" s="1527">
        <v>186873.91</v>
      </c>
      <c r="K72" s="1527">
        <v>161512.87</v>
      </c>
      <c r="L72" s="1527">
        <v>76489.820000000007</v>
      </c>
      <c r="M72" s="1528">
        <v>0</v>
      </c>
    </row>
    <row r="73" spans="1:13" s="1530" customFormat="1" ht="25.15" customHeight="1">
      <c r="A73" s="1841"/>
      <c r="B73" s="1830"/>
      <c r="C73" s="1526" t="s">
        <v>832</v>
      </c>
      <c r="D73" s="1527">
        <v>15023128.010000002</v>
      </c>
      <c r="E73" s="1527">
        <v>2020015.5899999999</v>
      </c>
      <c r="F73" s="1527">
        <v>60635.119999999995</v>
      </c>
      <c r="G73" s="1528">
        <v>0</v>
      </c>
      <c r="H73" s="1528">
        <v>0</v>
      </c>
      <c r="I73" s="1528">
        <v>0</v>
      </c>
      <c r="J73" s="1528">
        <v>0</v>
      </c>
      <c r="K73" s="1528">
        <v>0</v>
      </c>
      <c r="L73" s="1528">
        <v>0</v>
      </c>
      <c r="M73" s="1528">
        <v>0</v>
      </c>
    </row>
    <row r="74" spans="1:13" s="1530" customFormat="1" ht="25.15" customHeight="1">
      <c r="A74" s="1841"/>
      <c r="B74" s="1830"/>
      <c r="C74" s="1526" t="s">
        <v>931</v>
      </c>
      <c r="D74" s="1528">
        <v>0</v>
      </c>
      <c r="E74" s="1528">
        <v>0</v>
      </c>
      <c r="F74" s="1533">
        <v>125.08</v>
      </c>
      <c r="G74" s="1527">
        <v>35072.15</v>
      </c>
      <c r="H74" s="1527">
        <v>57959.77</v>
      </c>
      <c r="I74" s="1527">
        <v>1206.72</v>
      </c>
      <c r="J74" s="1527">
        <v>9617.67</v>
      </c>
      <c r="K74" s="1527">
        <v>28479.66</v>
      </c>
      <c r="L74" s="1527">
        <v>30090.63</v>
      </c>
      <c r="M74" s="1528">
        <v>0</v>
      </c>
    </row>
    <row r="75" spans="1:13" s="1530" customFormat="1" ht="25.15" customHeight="1">
      <c r="A75" s="1841"/>
      <c r="B75" s="1831"/>
      <c r="C75" s="1526" t="s">
        <v>932</v>
      </c>
      <c r="D75" s="1527">
        <v>29873864.079999998</v>
      </c>
      <c r="E75" s="1527">
        <v>356872.78</v>
      </c>
      <c r="F75" s="1527">
        <v>4764.7700000000004</v>
      </c>
      <c r="G75" s="1528">
        <v>0</v>
      </c>
      <c r="H75" s="1528">
        <v>0</v>
      </c>
      <c r="I75" s="1528">
        <v>0</v>
      </c>
      <c r="J75" s="1528">
        <v>0</v>
      </c>
      <c r="K75" s="1528">
        <v>0</v>
      </c>
      <c r="L75" s="1528">
        <v>0</v>
      </c>
      <c r="M75" s="1527">
        <v>456737.32999999996</v>
      </c>
    </row>
    <row r="76" spans="1:13" s="1530" customFormat="1" ht="25.15" customHeight="1">
      <c r="A76" s="1841"/>
      <c r="B76" s="1521">
        <v>801</v>
      </c>
      <c r="C76" s="1526" t="s">
        <v>816</v>
      </c>
      <c r="D76" s="1527">
        <v>9197737.2899999991</v>
      </c>
      <c r="E76" s="1527">
        <v>3219975.93</v>
      </c>
      <c r="F76" s="1527">
        <v>3594393.57</v>
      </c>
      <c r="G76" s="1528">
        <v>0</v>
      </c>
      <c r="H76" s="1528">
        <v>0</v>
      </c>
      <c r="I76" s="1528">
        <v>0</v>
      </c>
      <c r="J76" s="1528">
        <v>0</v>
      </c>
      <c r="K76" s="1528">
        <v>0</v>
      </c>
      <c r="L76" s="1528">
        <v>0</v>
      </c>
      <c r="M76" s="1528">
        <v>0</v>
      </c>
    </row>
    <row r="77" spans="1:13" s="1530" customFormat="1" ht="25.15" customHeight="1">
      <c r="A77" s="1841"/>
      <c r="B77" s="1521">
        <v>851</v>
      </c>
      <c r="C77" s="1526" t="s">
        <v>816</v>
      </c>
      <c r="D77" s="1527">
        <v>17690.45</v>
      </c>
      <c r="E77" s="1527">
        <v>51044.98</v>
      </c>
      <c r="F77" s="1528">
        <v>0</v>
      </c>
      <c r="G77" s="1528">
        <v>0</v>
      </c>
      <c r="H77" s="1528">
        <v>0</v>
      </c>
      <c r="I77" s="1528">
        <v>0</v>
      </c>
      <c r="J77" s="1528">
        <v>0</v>
      </c>
      <c r="K77" s="1528">
        <v>0</v>
      </c>
      <c r="L77" s="1528">
        <v>0</v>
      </c>
      <c r="M77" s="1528">
        <v>0</v>
      </c>
    </row>
    <row r="78" spans="1:13" s="1530" customFormat="1" ht="25.15" customHeight="1">
      <c r="A78" s="1841"/>
      <c r="B78" s="1521">
        <v>852</v>
      </c>
      <c r="C78" s="1526" t="s">
        <v>816</v>
      </c>
      <c r="D78" s="1527">
        <v>253603.84</v>
      </c>
      <c r="E78" s="1528">
        <v>0</v>
      </c>
      <c r="F78" s="1528">
        <v>0</v>
      </c>
      <c r="G78" s="1528">
        <v>0</v>
      </c>
      <c r="H78" s="1528">
        <v>0</v>
      </c>
      <c r="I78" s="1528">
        <v>0</v>
      </c>
      <c r="J78" s="1528">
        <v>0</v>
      </c>
      <c r="K78" s="1528">
        <v>0</v>
      </c>
      <c r="L78" s="1528">
        <v>0</v>
      </c>
      <c r="M78" s="1528">
        <v>0</v>
      </c>
    </row>
    <row r="79" spans="1:13" s="1530" customFormat="1" ht="25.15" customHeight="1">
      <c r="A79" s="1842"/>
      <c r="B79" s="1521">
        <v>853</v>
      </c>
      <c r="C79" s="1526" t="s">
        <v>816</v>
      </c>
      <c r="D79" s="1527">
        <v>6842692.1500000004</v>
      </c>
      <c r="E79" s="1527">
        <v>761511.6</v>
      </c>
      <c r="F79" s="1527">
        <v>9294.49</v>
      </c>
      <c r="G79" s="1528">
        <v>0</v>
      </c>
      <c r="H79" s="1528">
        <v>0</v>
      </c>
      <c r="I79" s="1528">
        <v>0</v>
      </c>
      <c r="J79" s="1528">
        <v>0</v>
      </c>
      <c r="K79" s="1528">
        <v>0</v>
      </c>
      <c r="L79" s="1528">
        <v>0</v>
      </c>
      <c r="M79" s="1527">
        <v>18100.7</v>
      </c>
    </row>
    <row r="80" spans="1:13" s="1530" customFormat="1" ht="25.15" customHeight="1">
      <c r="A80" s="1843">
        <v>37</v>
      </c>
      <c r="B80" s="1829">
        <v>755</v>
      </c>
      <c r="C80" s="1526" t="s">
        <v>909</v>
      </c>
      <c r="D80" s="1528">
        <v>0</v>
      </c>
      <c r="E80" s="1528">
        <v>0</v>
      </c>
      <c r="F80" s="1528">
        <v>0</v>
      </c>
      <c r="G80" s="1528">
        <v>0</v>
      </c>
      <c r="H80" s="1527">
        <v>4250</v>
      </c>
      <c r="I80" s="1528">
        <v>0</v>
      </c>
      <c r="J80" s="1528">
        <v>0</v>
      </c>
      <c r="K80" s="1528">
        <v>0</v>
      </c>
      <c r="L80" s="1528">
        <v>0</v>
      </c>
      <c r="M80" s="1528">
        <v>0</v>
      </c>
    </row>
    <row r="81" spans="1:13" s="1530" customFormat="1" ht="25.15" customHeight="1">
      <c r="A81" s="1845"/>
      <c r="B81" s="1831"/>
      <c r="C81" s="1526" t="s">
        <v>816</v>
      </c>
      <c r="D81" s="1527">
        <v>553666.86</v>
      </c>
      <c r="E81" s="1533">
        <v>109.99</v>
      </c>
      <c r="F81" s="1528">
        <v>0</v>
      </c>
      <c r="G81" s="1528">
        <v>0</v>
      </c>
      <c r="H81" s="1528">
        <v>0</v>
      </c>
      <c r="I81" s="1528">
        <v>0</v>
      </c>
      <c r="J81" s="1528">
        <v>0</v>
      </c>
      <c r="K81" s="1528">
        <v>0</v>
      </c>
      <c r="L81" s="1528">
        <v>0</v>
      </c>
      <c r="M81" s="1528">
        <v>0</v>
      </c>
    </row>
    <row r="82" spans="1:13" s="1530" customFormat="1" ht="25.15" customHeight="1">
      <c r="A82" s="1843">
        <v>39</v>
      </c>
      <c r="B82" s="1829">
        <v>600</v>
      </c>
      <c r="C82" s="1526" t="s">
        <v>837</v>
      </c>
      <c r="D82" s="1533">
        <v>0.9</v>
      </c>
      <c r="E82" s="1528">
        <v>0</v>
      </c>
      <c r="F82" s="1528">
        <v>0</v>
      </c>
      <c r="G82" s="1528">
        <v>0</v>
      </c>
      <c r="H82" s="1528">
        <v>0</v>
      </c>
      <c r="I82" s="1528">
        <v>0</v>
      </c>
      <c r="J82" s="1528">
        <v>0</v>
      </c>
      <c r="K82" s="1528">
        <v>0</v>
      </c>
      <c r="L82" s="1528">
        <v>0</v>
      </c>
      <c r="M82" s="1528">
        <v>0</v>
      </c>
    </row>
    <row r="83" spans="1:13" s="1530" customFormat="1" ht="25.15" customHeight="1">
      <c r="A83" s="1844"/>
      <c r="B83" s="1830"/>
      <c r="C83" s="1526" t="s">
        <v>813</v>
      </c>
      <c r="D83" s="1527">
        <v>22297572.469999999</v>
      </c>
      <c r="E83" s="1527">
        <v>1096351.46</v>
      </c>
      <c r="F83" s="1528">
        <v>0</v>
      </c>
      <c r="G83" s="1528">
        <v>0</v>
      </c>
      <c r="H83" s="1528">
        <v>0</v>
      </c>
      <c r="I83" s="1528">
        <v>0</v>
      </c>
      <c r="J83" s="1528">
        <v>0</v>
      </c>
      <c r="K83" s="1528">
        <v>0</v>
      </c>
      <c r="L83" s="1528">
        <v>0</v>
      </c>
      <c r="M83" s="1528">
        <v>0</v>
      </c>
    </row>
    <row r="84" spans="1:13" s="1530" customFormat="1" ht="25.15" customHeight="1">
      <c r="A84" s="1844"/>
      <c r="B84" s="1830"/>
      <c r="C84" s="1526" t="s">
        <v>905</v>
      </c>
      <c r="D84" s="1528">
        <v>0</v>
      </c>
      <c r="E84" s="1528">
        <v>0</v>
      </c>
      <c r="F84" s="1527">
        <v>17142.61</v>
      </c>
      <c r="G84" s="1528">
        <v>0</v>
      </c>
      <c r="H84" s="1528">
        <v>0</v>
      </c>
      <c r="I84" s="1527">
        <v>549665.26</v>
      </c>
      <c r="J84" s="1527">
        <v>122384.75</v>
      </c>
      <c r="K84" s="1528">
        <v>0</v>
      </c>
      <c r="L84" s="1528">
        <v>0</v>
      </c>
      <c r="M84" s="1528">
        <v>0</v>
      </c>
    </row>
    <row r="85" spans="1:13" s="1530" customFormat="1" ht="25.15" customHeight="1">
      <c r="A85" s="1845"/>
      <c r="B85" s="1831"/>
      <c r="C85" s="1526" t="s">
        <v>815</v>
      </c>
      <c r="D85" s="1527">
        <v>4795012.01</v>
      </c>
      <c r="E85" s="1528">
        <v>0</v>
      </c>
      <c r="F85" s="1528">
        <v>0</v>
      </c>
      <c r="G85" s="1528">
        <v>0</v>
      </c>
      <c r="H85" s="1528">
        <v>0</v>
      </c>
      <c r="I85" s="1528">
        <v>0</v>
      </c>
      <c r="J85" s="1528">
        <v>0</v>
      </c>
      <c r="K85" s="1528">
        <v>0</v>
      </c>
      <c r="L85" s="1528">
        <v>0</v>
      </c>
      <c r="M85" s="1528">
        <v>0</v>
      </c>
    </row>
    <row r="86" spans="1:13" s="1530" customFormat="1" ht="25.15" customHeight="1">
      <c r="A86" s="1843">
        <v>41</v>
      </c>
      <c r="B86" s="1846" t="s">
        <v>363</v>
      </c>
      <c r="C86" s="1526" t="s">
        <v>813</v>
      </c>
      <c r="D86" s="1527">
        <v>1435703.61</v>
      </c>
      <c r="E86" s="1527">
        <v>147169</v>
      </c>
      <c r="F86" s="1528">
        <v>0</v>
      </c>
      <c r="G86" s="1528">
        <v>0</v>
      </c>
      <c r="H86" s="1528">
        <v>0</v>
      </c>
      <c r="I86" s="1528">
        <v>0</v>
      </c>
      <c r="J86" s="1528">
        <v>0</v>
      </c>
      <c r="K86" s="1528">
        <v>0</v>
      </c>
      <c r="L86" s="1528">
        <v>0</v>
      </c>
      <c r="M86" s="1533">
        <v>0.32</v>
      </c>
    </row>
    <row r="87" spans="1:13" s="1530" customFormat="1" ht="25.15" customHeight="1">
      <c r="A87" s="1844"/>
      <c r="B87" s="1847"/>
      <c r="C87" s="1526" t="s">
        <v>905</v>
      </c>
      <c r="D87" s="1528">
        <v>0</v>
      </c>
      <c r="E87" s="1528">
        <v>0</v>
      </c>
      <c r="F87" s="1528">
        <v>0</v>
      </c>
      <c r="G87" s="1527">
        <v>24480</v>
      </c>
      <c r="H87" s="1528">
        <v>0</v>
      </c>
      <c r="I87" s="1528">
        <v>0</v>
      </c>
      <c r="J87" s="1528">
        <v>0</v>
      </c>
      <c r="K87" s="1528">
        <v>0</v>
      </c>
      <c r="L87" s="1528">
        <v>0</v>
      </c>
      <c r="M87" s="1528">
        <v>0</v>
      </c>
    </row>
    <row r="88" spans="1:13" s="1530" customFormat="1" ht="25.15" customHeight="1">
      <c r="A88" s="1844"/>
      <c r="B88" s="1536" t="s">
        <v>422</v>
      </c>
      <c r="C88" s="1526" t="s">
        <v>813</v>
      </c>
      <c r="D88" s="1533">
        <v>3.34</v>
      </c>
      <c r="E88" s="1528">
        <v>0</v>
      </c>
      <c r="F88" s="1528">
        <v>0</v>
      </c>
      <c r="G88" s="1528">
        <v>0</v>
      </c>
      <c r="H88" s="1528">
        <v>0</v>
      </c>
      <c r="I88" s="1528">
        <v>0</v>
      </c>
      <c r="J88" s="1528">
        <v>0</v>
      </c>
      <c r="K88" s="1528">
        <v>0</v>
      </c>
      <c r="L88" s="1528">
        <v>0</v>
      </c>
      <c r="M88" s="1528">
        <v>0</v>
      </c>
    </row>
    <row r="89" spans="1:13" s="1530" customFormat="1" ht="25.15" customHeight="1">
      <c r="A89" s="1844"/>
      <c r="B89" s="1829">
        <v>900</v>
      </c>
      <c r="C89" s="1526" t="s">
        <v>904</v>
      </c>
      <c r="D89" s="1528">
        <v>0</v>
      </c>
      <c r="E89" s="1527">
        <v>14612.24</v>
      </c>
      <c r="F89" s="1528">
        <v>0</v>
      </c>
      <c r="G89" s="1533">
        <v>192.8</v>
      </c>
      <c r="H89" s="1528">
        <v>0</v>
      </c>
      <c r="I89" s="1528">
        <v>0</v>
      </c>
      <c r="J89" s="1528">
        <v>0</v>
      </c>
      <c r="K89" s="1528">
        <v>0</v>
      </c>
      <c r="L89" s="1528">
        <v>0</v>
      </c>
      <c r="M89" s="1528">
        <v>0</v>
      </c>
    </row>
    <row r="90" spans="1:13" s="1530" customFormat="1" ht="25.15" customHeight="1">
      <c r="A90" s="1844"/>
      <c r="B90" s="1830"/>
      <c r="C90" s="1526" t="s">
        <v>909</v>
      </c>
      <c r="D90" s="1528">
        <v>0</v>
      </c>
      <c r="E90" s="1527">
        <v>29923.88</v>
      </c>
      <c r="F90" s="1528">
        <v>0</v>
      </c>
      <c r="G90" s="1528">
        <v>0</v>
      </c>
      <c r="H90" s="1528">
        <v>0</v>
      </c>
      <c r="I90" s="1528">
        <v>0</v>
      </c>
      <c r="J90" s="1528">
        <v>0</v>
      </c>
      <c r="K90" s="1528">
        <v>0</v>
      </c>
      <c r="L90" s="1528">
        <v>0</v>
      </c>
      <c r="M90" s="1528">
        <v>0</v>
      </c>
    </row>
    <row r="91" spans="1:13" s="1530" customFormat="1" ht="25.15" customHeight="1">
      <c r="A91" s="1845"/>
      <c r="B91" s="1831"/>
      <c r="C91" s="1526" t="s">
        <v>813</v>
      </c>
      <c r="D91" s="1527">
        <v>76581067.319999993</v>
      </c>
      <c r="E91" s="1527">
        <v>172124.2</v>
      </c>
      <c r="F91" s="1528">
        <v>0</v>
      </c>
      <c r="G91" s="1528">
        <v>0</v>
      </c>
      <c r="H91" s="1528">
        <v>0</v>
      </c>
      <c r="I91" s="1528">
        <v>0</v>
      </c>
      <c r="J91" s="1528">
        <v>0</v>
      </c>
      <c r="K91" s="1528">
        <v>0</v>
      </c>
      <c r="L91" s="1528">
        <v>0</v>
      </c>
      <c r="M91" s="1533">
        <v>48.74</v>
      </c>
    </row>
    <row r="92" spans="1:13" s="1530" customFormat="1" ht="25.15" customHeight="1">
      <c r="A92" s="1843">
        <v>46</v>
      </c>
      <c r="B92" s="1521">
        <v>750</v>
      </c>
      <c r="C92" s="1526" t="s">
        <v>816</v>
      </c>
      <c r="D92" s="1527">
        <v>2694.45</v>
      </c>
      <c r="E92" s="1528">
        <v>0</v>
      </c>
      <c r="F92" s="1528">
        <v>0</v>
      </c>
      <c r="G92" s="1528">
        <v>0</v>
      </c>
      <c r="H92" s="1528">
        <v>0</v>
      </c>
      <c r="I92" s="1528">
        <v>0</v>
      </c>
      <c r="J92" s="1528">
        <v>0</v>
      </c>
      <c r="K92" s="1528">
        <v>0</v>
      </c>
      <c r="L92" s="1528">
        <v>0</v>
      </c>
      <c r="M92" s="1528">
        <v>0</v>
      </c>
    </row>
    <row r="93" spans="1:13" s="1530" customFormat="1" ht="25.15" customHeight="1">
      <c r="A93" s="1844"/>
      <c r="B93" s="1829">
        <v>851</v>
      </c>
      <c r="C93" s="1526" t="s">
        <v>813</v>
      </c>
      <c r="D93" s="1527">
        <v>16140804.439999999</v>
      </c>
      <c r="E93" s="1527">
        <v>30671.26</v>
      </c>
      <c r="F93" s="1528">
        <v>0</v>
      </c>
      <c r="G93" s="1528">
        <v>0</v>
      </c>
      <c r="H93" s="1528">
        <v>0</v>
      </c>
      <c r="I93" s="1528">
        <v>0</v>
      </c>
      <c r="J93" s="1528">
        <v>0</v>
      </c>
      <c r="K93" s="1528">
        <v>0</v>
      </c>
      <c r="L93" s="1528">
        <v>0</v>
      </c>
      <c r="M93" s="1528">
        <v>0</v>
      </c>
    </row>
    <row r="94" spans="1:13" s="1530" customFormat="1" ht="25.15" customHeight="1">
      <c r="A94" s="1844"/>
      <c r="B94" s="1830"/>
      <c r="C94" s="1526" t="s">
        <v>905</v>
      </c>
      <c r="D94" s="1528">
        <v>0</v>
      </c>
      <c r="E94" s="1528">
        <v>0</v>
      </c>
      <c r="F94" s="1528">
        <v>0</v>
      </c>
      <c r="G94" s="1528">
        <v>0</v>
      </c>
      <c r="H94" s="1527">
        <v>14607.38</v>
      </c>
      <c r="I94" s="1527">
        <v>111340.96</v>
      </c>
      <c r="J94" s="1528">
        <v>0</v>
      </c>
      <c r="K94" s="1528">
        <v>0</v>
      </c>
      <c r="L94" s="1528">
        <v>0</v>
      </c>
      <c r="M94" s="1528">
        <v>0</v>
      </c>
    </row>
    <row r="95" spans="1:13" s="1530" customFormat="1" ht="25.15" customHeight="1">
      <c r="A95" s="1845"/>
      <c r="B95" s="1831"/>
      <c r="C95" s="1526" t="s">
        <v>816</v>
      </c>
      <c r="D95" s="1527">
        <v>5027841.0199999996</v>
      </c>
      <c r="E95" s="1527">
        <v>11131.55</v>
      </c>
      <c r="F95" s="1527">
        <v>21322.12</v>
      </c>
      <c r="G95" s="1528">
        <v>0</v>
      </c>
      <c r="H95" s="1528">
        <v>0</v>
      </c>
      <c r="I95" s="1528">
        <v>0</v>
      </c>
      <c r="J95" s="1528">
        <v>0</v>
      </c>
      <c r="K95" s="1528">
        <v>0</v>
      </c>
      <c r="L95" s="1528">
        <v>0</v>
      </c>
      <c r="M95" s="1533">
        <v>0.02</v>
      </c>
    </row>
    <row r="96" spans="1:13" s="1530" customFormat="1" ht="25.15" customHeight="1">
      <c r="A96" s="1843">
        <v>47</v>
      </c>
      <c r="B96" s="1829">
        <v>150</v>
      </c>
      <c r="C96" s="1526" t="s">
        <v>813</v>
      </c>
      <c r="D96" s="1527">
        <v>5013633.4400000004</v>
      </c>
      <c r="E96" s="1527">
        <v>5612</v>
      </c>
      <c r="F96" s="1528">
        <v>0</v>
      </c>
      <c r="G96" s="1528">
        <v>0</v>
      </c>
      <c r="H96" s="1528">
        <v>0</v>
      </c>
      <c r="I96" s="1528">
        <v>0</v>
      </c>
      <c r="J96" s="1528">
        <v>0</v>
      </c>
      <c r="K96" s="1528">
        <v>0</v>
      </c>
      <c r="L96" s="1528">
        <v>0</v>
      </c>
      <c r="M96" s="1528">
        <v>0</v>
      </c>
    </row>
    <row r="97" spans="1:14" s="1530" customFormat="1" ht="25.15" customHeight="1">
      <c r="A97" s="1844"/>
      <c r="B97" s="1831"/>
      <c r="C97" s="1526" t="s">
        <v>905</v>
      </c>
      <c r="D97" s="1528">
        <v>0</v>
      </c>
      <c r="E97" s="1528">
        <v>0</v>
      </c>
      <c r="F97" s="1527">
        <v>139784.51999999999</v>
      </c>
      <c r="G97" s="1527">
        <v>74419.95</v>
      </c>
      <c r="H97" s="1528">
        <v>0</v>
      </c>
      <c r="I97" s="1527">
        <v>25686.1</v>
      </c>
      <c r="J97" s="1527">
        <v>66329.02</v>
      </c>
      <c r="K97" s="1527">
        <v>2169977.85</v>
      </c>
      <c r="L97" s="1528">
        <v>0</v>
      </c>
      <c r="M97" s="1528">
        <v>0</v>
      </c>
    </row>
    <row r="98" spans="1:14" s="1530" customFormat="1" ht="25.15" customHeight="1">
      <c r="A98" s="1845"/>
      <c r="B98" s="1521">
        <v>900</v>
      </c>
      <c r="C98" s="1526" t="s">
        <v>813</v>
      </c>
      <c r="D98" s="1527">
        <v>67243320.579999998</v>
      </c>
      <c r="E98" s="1527">
        <v>1710340.92</v>
      </c>
      <c r="F98" s="1528">
        <v>0</v>
      </c>
      <c r="G98" s="1528">
        <v>0</v>
      </c>
      <c r="H98" s="1528">
        <v>0</v>
      </c>
      <c r="I98" s="1528">
        <v>0</v>
      </c>
      <c r="J98" s="1528">
        <v>0</v>
      </c>
      <c r="K98" s="1528">
        <v>0</v>
      </c>
      <c r="L98" s="1528">
        <v>0</v>
      </c>
      <c r="M98" s="1528">
        <v>0</v>
      </c>
    </row>
    <row r="99" spans="1:14" s="1530" customFormat="1" ht="25.15" customHeight="1">
      <c r="A99" s="1529">
        <v>49</v>
      </c>
      <c r="B99" s="1521">
        <v>750</v>
      </c>
      <c r="C99" s="1526" t="s">
        <v>817</v>
      </c>
      <c r="D99" s="1527">
        <v>574.54</v>
      </c>
      <c r="E99" s="1528">
        <v>0</v>
      </c>
      <c r="F99" s="1528">
        <v>0</v>
      </c>
      <c r="G99" s="1528">
        <v>0</v>
      </c>
      <c r="H99" s="1528">
        <v>0</v>
      </c>
      <c r="I99" s="1528">
        <v>0</v>
      </c>
      <c r="J99" s="1528">
        <v>0</v>
      </c>
      <c r="K99" s="1528">
        <v>0</v>
      </c>
      <c r="L99" s="1528">
        <v>0</v>
      </c>
      <c r="M99" s="1528">
        <v>0</v>
      </c>
    </row>
    <row r="100" spans="1:14" s="1537" customFormat="1" ht="25.15" customHeight="1">
      <c r="A100" s="1843">
        <v>62</v>
      </c>
      <c r="B100" s="1848">
        <v>50</v>
      </c>
      <c r="C100" s="1526" t="s">
        <v>933</v>
      </c>
      <c r="D100" s="1527">
        <v>3032638.76</v>
      </c>
      <c r="E100" s="1527">
        <v>461271.19</v>
      </c>
      <c r="F100" s="1528">
        <v>0</v>
      </c>
      <c r="G100" s="1528">
        <v>0</v>
      </c>
      <c r="H100" s="1528">
        <v>0</v>
      </c>
      <c r="I100" s="1528">
        <v>0</v>
      </c>
      <c r="J100" s="1528">
        <v>0</v>
      </c>
      <c r="K100" s="1528">
        <v>0</v>
      </c>
      <c r="L100" s="1528">
        <v>0</v>
      </c>
      <c r="M100" s="1527">
        <v>135090.04</v>
      </c>
    </row>
    <row r="101" spans="1:14" s="1530" customFormat="1" ht="25.15" customHeight="1">
      <c r="A101" s="1845"/>
      <c r="B101" s="1849"/>
      <c r="C101" s="1538" t="s">
        <v>934</v>
      </c>
      <c r="D101" s="1528">
        <v>0</v>
      </c>
      <c r="E101" s="1528">
        <v>0</v>
      </c>
      <c r="F101" s="1528">
        <v>0</v>
      </c>
      <c r="G101" s="1527">
        <v>139228.14000000001</v>
      </c>
      <c r="H101" s="1527">
        <v>679678.72</v>
      </c>
      <c r="I101" s="1527">
        <v>332577.84000000003</v>
      </c>
      <c r="J101" s="1527">
        <v>120408.65</v>
      </c>
      <c r="K101" s="1527">
        <v>313643.34999999998</v>
      </c>
      <c r="L101" s="1528">
        <v>0</v>
      </c>
      <c r="M101" s="1527">
        <v>1532396.25</v>
      </c>
    </row>
    <row r="102" spans="1:14" s="1530" customFormat="1" ht="25.15" customHeight="1">
      <c r="A102" s="1529">
        <v>64</v>
      </c>
      <c r="B102" s="1539">
        <v>750</v>
      </c>
      <c r="C102" s="1526" t="s">
        <v>817</v>
      </c>
      <c r="D102" s="1527">
        <v>2449.7399999999998</v>
      </c>
      <c r="E102" s="1528">
        <v>0</v>
      </c>
      <c r="F102" s="1528">
        <v>0</v>
      </c>
      <c r="G102" s="1528">
        <v>0</v>
      </c>
      <c r="H102" s="1528">
        <v>0</v>
      </c>
      <c r="I102" s="1528">
        <v>0</v>
      </c>
      <c r="J102" s="1528">
        <v>0</v>
      </c>
      <c r="K102" s="1528">
        <v>0</v>
      </c>
      <c r="L102" s="1528">
        <v>0</v>
      </c>
      <c r="M102" s="1528">
        <v>0</v>
      </c>
    </row>
    <row r="103" spans="1:14" s="1543" customFormat="1" ht="21" customHeight="1">
      <c r="A103" s="1540"/>
      <c r="B103" s="1541"/>
      <c r="C103" s="1541"/>
      <c r="D103" s="1542">
        <f>SUM(D12:D102)</f>
        <v>1151842505.8299999</v>
      </c>
      <c r="E103" s="1542">
        <f t="shared" ref="E103:M103" si="0">SUM(E12:E102)</f>
        <v>60842772.609999999</v>
      </c>
      <c r="F103" s="1542">
        <f t="shared" si="0"/>
        <v>33201186.769999996</v>
      </c>
      <c r="G103" s="1542">
        <f t="shared" si="0"/>
        <v>5076146.5200000005</v>
      </c>
      <c r="H103" s="1542">
        <f t="shared" si="0"/>
        <v>8535878.1199999992</v>
      </c>
      <c r="I103" s="1542">
        <f t="shared" si="0"/>
        <v>5737433.3199999984</v>
      </c>
      <c r="J103" s="1542">
        <f t="shared" si="0"/>
        <v>3417103.1599999997</v>
      </c>
      <c r="K103" s="1542">
        <f t="shared" si="0"/>
        <v>7926904.1100000013</v>
      </c>
      <c r="L103" s="1542">
        <f t="shared" si="0"/>
        <v>5576795.830000001</v>
      </c>
      <c r="M103" s="1542">
        <f t="shared" si="0"/>
        <v>6213872.2400000012</v>
      </c>
    </row>
    <row r="104" spans="1:14" s="1547" customFormat="1" ht="18.600000000000001" customHeight="1">
      <c r="A104" s="1544"/>
      <c r="B104" s="1544"/>
      <c r="C104" s="1544"/>
      <c r="D104" s="1544"/>
      <c r="E104" s="1544"/>
      <c r="F104" s="1545"/>
      <c r="G104" s="1545"/>
      <c r="H104" s="1545"/>
      <c r="I104" s="1545"/>
      <c r="J104" s="1545"/>
      <c r="K104" s="1546"/>
      <c r="L104" s="1546"/>
      <c r="M104" s="1546"/>
    </row>
    <row r="105" spans="1:14" s="1520" customFormat="1" ht="15">
      <c r="A105" s="1548"/>
      <c r="B105" s="1549"/>
      <c r="C105" s="1549"/>
      <c r="D105" s="1550"/>
      <c r="E105" s="1550"/>
      <c r="F105" s="1550"/>
      <c r="G105" s="1550"/>
      <c r="H105" s="1550"/>
      <c r="I105" s="1550"/>
      <c r="J105" s="1550"/>
      <c r="K105" s="1550"/>
      <c r="L105" s="1550"/>
      <c r="M105" s="1550"/>
    </row>
    <row r="106" spans="1:14" s="1520" customFormat="1">
      <c r="A106" s="1551"/>
      <c r="B106" s="1549"/>
      <c r="C106" s="1552"/>
      <c r="D106" s="1553"/>
      <c r="E106" s="1553"/>
      <c r="F106" s="1553"/>
      <c r="G106" s="1553"/>
      <c r="H106" s="1553"/>
      <c r="I106" s="1553"/>
      <c r="J106" s="1553"/>
      <c r="K106" s="1553"/>
      <c r="L106" s="1553"/>
      <c r="M106" s="1553"/>
      <c r="N106" s="1554"/>
    </row>
    <row r="107" spans="1:14" s="1520" customFormat="1" ht="15">
      <c r="A107" s="1517"/>
      <c r="B107" s="1549"/>
      <c r="C107" s="1552"/>
      <c r="D107" s="1550"/>
      <c r="E107" s="1550"/>
      <c r="F107" s="1550"/>
      <c r="G107" s="1550"/>
      <c r="H107" s="1550"/>
      <c r="I107" s="1550"/>
      <c r="J107" s="1550"/>
      <c r="K107" s="1550"/>
      <c r="L107" s="1550"/>
      <c r="M107" s="1550"/>
      <c r="N107" s="1554"/>
    </row>
    <row r="108" spans="1:14" s="1520" customFormat="1">
      <c r="A108" s="1555"/>
      <c r="B108" s="1549"/>
      <c r="C108" s="1552"/>
      <c r="D108" s="1553"/>
      <c r="E108" s="1553"/>
      <c r="F108" s="1553"/>
      <c r="G108" s="1553"/>
      <c r="H108" s="1553"/>
      <c r="I108" s="1553"/>
      <c r="J108" s="1553"/>
      <c r="K108" s="1553"/>
      <c r="L108" s="1553"/>
      <c r="M108" s="1553"/>
      <c r="N108" s="1554"/>
    </row>
    <row r="109" spans="1:14" s="1520" customFormat="1">
      <c r="A109" s="1556"/>
      <c r="B109" s="1549"/>
      <c r="C109" s="1552"/>
      <c r="D109" s="1549"/>
      <c r="E109" s="1549"/>
      <c r="F109" s="1549"/>
      <c r="G109" s="1549"/>
      <c r="H109" s="1549"/>
      <c r="I109" s="1549"/>
      <c r="J109" s="1549"/>
      <c r="K109" s="1549"/>
      <c r="L109" s="1549"/>
      <c r="M109" s="1549"/>
      <c r="N109" s="1554"/>
    </row>
    <row r="110" spans="1:14" s="1520" customFormat="1">
      <c r="A110" s="1556"/>
      <c r="B110" s="1549"/>
      <c r="C110" s="1549"/>
      <c r="D110" s="1549"/>
      <c r="E110" s="1549"/>
      <c r="F110" s="1549"/>
      <c r="G110" s="1549"/>
      <c r="H110" s="1549"/>
      <c r="I110" s="1549"/>
      <c r="J110" s="1549"/>
      <c r="K110" s="1549"/>
      <c r="L110" s="1549"/>
      <c r="M110" s="1549"/>
    </row>
    <row r="111" spans="1:14" s="1520" customFormat="1">
      <c r="A111" s="1557"/>
      <c r="B111" s="1549"/>
      <c r="C111" s="1549"/>
      <c r="D111" s="1549"/>
      <c r="E111" s="1549"/>
      <c r="F111" s="1549"/>
      <c r="G111" s="1549"/>
      <c r="H111" s="1549"/>
      <c r="I111" s="1549"/>
      <c r="J111" s="1549"/>
      <c r="K111" s="1549"/>
      <c r="L111" s="1549"/>
      <c r="M111" s="1549"/>
    </row>
    <row r="112" spans="1:14" s="1520" customFormat="1">
      <c r="A112" s="1556"/>
      <c r="B112" s="1558"/>
      <c r="C112" s="1549"/>
      <c r="D112" s="1558"/>
      <c r="E112" s="1558"/>
      <c r="F112" s="1558"/>
      <c r="G112" s="1558"/>
      <c r="H112" s="1558"/>
      <c r="I112" s="1558"/>
      <c r="J112" s="1558"/>
      <c r="K112" s="1558"/>
      <c r="L112" s="1558"/>
      <c r="M112" s="1558"/>
    </row>
    <row r="113" spans="1:13" s="1520" customFormat="1">
      <c r="A113" s="1556"/>
      <c r="B113" s="1558"/>
      <c r="C113" s="1558"/>
      <c r="D113" s="1558"/>
      <c r="E113" s="1558"/>
      <c r="F113" s="1558"/>
      <c r="G113" s="1558"/>
      <c r="H113" s="1558"/>
      <c r="I113" s="1558"/>
      <c r="J113" s="1558"/>
      <c r="K113" s="1558"/>
      <c r="L113" s="1558"/>
      <c r="M113" s="1558"/>
    </row>
    <row r="114" spans="1:13">
      <c r="B114" s="1558"/>
      <c r="C114" s="1558"/>
      <c r="D114" s="1558"/>
      <c r="E114" s="1558"/>
      <c r="F114" s="1558"/>
      <c r="G114" s="1558"/>
      <c r="H114" s="1558"/>
      <c r="I114" s="1558"/>
      <c r="J114" s="1558"/>
      <c r="K114" s="1558"/>
      <c r="L114" s="1558"/>
      <c r="M114" s="1558"/>
    </row>
    <row r="115" spans="1:13">
      <c r="B115" s="1558"/>
      <c r="C115" s="1558"/>
      <c r="D115" s="1558"/>
      <c r="E115" s="1558"/>
      <c r="F115" s="1558"/>
      <c r="G115" s="1558"/>
      <c r="H115" s="1558"/>
      <c r="I115" s="1558"/>
      <c r="J115" s="1558"/>
      <c r="K115" s="1558"/>
      <c r="L115" s="1558"/>
      <c r="M115" s="1558"/>
    </row>
    <row r="116" spans="1:13">
      <c r="B116" s="1558"/>
      <c r="C116" s="1558"/>
      <c r="D116" s="1558"/>
      <c r="E116" s="1558"/>
      <c r="F116" s="1558"/>
      <c r="G116" s="1558"/>
      <c r="H116" s="1558"/>
      <c r="I116" s="1558"/>
      <c r="J116" s="1558"/>
      <c r="K116" s="1558"/>
      <c r="L116" s="1558"/>
      <c r="M116" s="1558"/>
    </row>
    <row r="117" spans="1:13">
      <c r="B117" s="1558"/>
      <c r="C117" s="1558"/>
      <c r="D117" s="1558"/>
      <c r="E117" s="1558"/>
      <c r="F117" s="1558"/>
      <c r="G117" s="1558"/>
      <c r="H117" s="1558"/>
      <c r="I117" s="1558"/>
      <c r="J117" s="1558"/>
      <c r="K117" s="1558"/>
      <c r="L117" s="1558"/>
      <c r="M117" s="1558"/>
    </row>
    <row r="118" spans="1:13">
      <c r="C118" s="1558"/>
    </row>
  </sheetData>
  <mergeCells count="44">
    <mergeCell ref="A92:A95"/>
    <mergeCell ref="B93:B95"/>
    <mergeCell ref="A96:A98"/>
    <mergeCell ref="B96:B97"/>
    <mergeCell ref="A100:A101"/>
    <mergeCell ref="B100:B101"/>
    <mergeCell ref="A80:A81"/>
    <mergeCell ref="B80:B81"/>
    <mergeCell ref="A82:A85"/>
    <mergeCell ref="B82:B85"/>
    <mergeCell ref="A86:A91"/>
    <mergeCell ref="B86:B87"/>
    <mergeCell ref="B89:B91"/>
    <mergeCell ref="A33:A79"/>
    <mergeCell ref="B33:B37"/>
    <mergeCell ref="B39:B42"/>
    <mergeCell ref="B43:B75"/>
    <mergeCell ref="A14:A15"/>
    <mergeCell ref="B14:B15"/>
    <mergeCell ref="A17:A20"/>
    <mergeCell ref="B18:B20"/>
    <mergeCell ref="A21:A23"/>
    <mergeCell ref="B22:B23"/>
    <mergeCell ref="A24:A27"/>
    <mergeCell ref="B24:B27"/>
    <mergeCell ref="A29:A30"/>
    <mergeCell ref="A31:A32"/>
    <mergeCell ref="B31:B32"/>
    <mergeCell ref="A2:L2"/>
    <mergeCell ref="A5:B5"/>
    <mergeCell ref="C5:C10"/>
    <mergeCell ref="D5:L5"/>
    <mergeCell ref="G6:G10"/>
    <mergeCell ref="H6:H10"/>
    <mergeCell ref="I6:I10"/>
    <mergeCell ref="J6:J10"/>
    <mergeCell ref="K6:K10"/>
    <mergeCell ref="M5:M10"/>
    <mergeCell ref="A6:A10"/>
    <mergeCell ref="B6:B10"/>
    <mergeCell ref="D6:D10"/>
    <mergeCell ref="E6:E10"/>
    <mergeCell ref="F6:F10"/>
    <mergeCell ref="L6:L10"/>
  </mergeCells>
  <printOptions horizontalCentered="1"/>
  <pageMargins left="0.70866141732283472" right="0.70866141732283472" top="0.59055118110236227" bottom="0.39370078740157483" header="0.39370078740157483" footer="0.27559055118110237"/>
  <pageSetup paperSize="9" scale="53" firstPageNumber="82" fitToHeight="0" orientation="landscape" useFirstPageNumber="1" r:id="rId1"/>
  <headerFooter>
    <oddHeader>&amp;C&amp;"Arial CE,Pogrubiony"&amp;14- &amp;P -</oddHeader>
  </headerFooter>
  <rowBreaks count="1" manualBreakCount="1">
    <brk id="42" max="12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Y43" sqref="Y43"/>
    </sheetView>
  </sheetViews>
  <sheetFormatPr defaultRowHeight="12.75"/>
  <cols>
    <col min="1" max="16384" width="9.140625" style="1578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5" zoomScaleNormal="115" workbookViewId="0">
      <selection activeCell="Q15" sqref="Q15"/>
    </sheetView>
  </sheetViews>
  <sheetFormatPr defaultRowHeight="12.75"/>
  <cols>
    <col min="1" max="16384" width="9.140625" style="1578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85" zoomScaleNormal="85" workbookViewId="0">
      <selection activeCell="V17" sqref="V17"/>
    </sheetView>
  </sheetViews>
  <sheetFormatPr defaultRowHeight="12.75"/>
  <cols>
    <col min="1" max="16384" width="9.140625" style="1578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Y43" sqref="Y43"/>
    </sheetView>
  </sheetViews>
  <sheetFormatPr defaultRowHeight="12.75"/>
  <cols>
    <col min="1" max="16384" width="9.140625" style="1578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S52" sqref="S52"/>
    </sheetView>
  </sheetViews>
  <sheetFormatPr defaultRowHeight="12.75"/>
  <cols>
    <col min="1" max="16384" width="9.140625" style="1578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zoomScale="75" zoomScaleNormal="75" workbookViewId="0">
      <selection activeCell="T12" sqref="T12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902" t="s">
        <v>527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</row>
    <row r="2" spans="1:20" ht="15">
      <c r="A2" s="902" t="s">
        <v>528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</row>
    <row r="3" spans="1:20" ht="15">
      <c r="A3" s="902" t="s">
        <v>529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</row>
    <row r="4" spans="1:20" ht="15">
      <c r="A4" s="902" t="s">
        <v>530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</row>
    <row r="5" spans="1:20" ht="18" customHeight="1">
      <c r="A5" s="902" t="s">
        <v>531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</row>
    <row r="6" spans="1:20" ht="15">
      <c r="A6" s="902" t="s">
        <v>776</v>
      </c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</row>
    <row r="7" spans="1:20" ht="15">
      <c r="A7" s="903" t="s">
        <v>791</v>
      </c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</row>
    <row r="8" spans="1:20" ht="15">
      <c r="A8" s="903" t="s">
        <v>777</v>
      </c>
      <c r="B8" s="412"/>
      <c r="C8" s="412"/>
      <c r="D8" s="412"/>
      <c r="E8" s="412"/>
      <c r="F8" s="412"/>
      <c r="G8" s="412"/>
      <c r="H8" s="412"/>
      <c r="I8" s="412"/>
      <c r="J8" s="412"/>
      <c r="K8" s="412"/>
      <c r="L8" s="412"/>
      <c r="M8" s="412"/>
      <c r="N8" s="412"/>
      <c r="O8" s="412"/>
      <c r="P8" s="412"/>
      <c r="Q8" s="412"/>
      <c r="R8" s="412"/>
      <c r="S8" s="412"/>
    </row>
    <row r="9" spans="1:20" ht="15">
      <c r="A9" s="903" t="s">
        <v>792</v>
      </c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</row>
    <row r="10" spans="1:20" ht="15">
      <c r="A10" s="903" t="s">
        <v>778</v>
      </c>
      <c r="B10" s="412"/>
      <c r="C10" s="412"/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2"/>
      <c r="O10" s="412"/>
      <c r="P10" s="412"/>
      <c r="Q10" s="412"/>
      <c r="R10" s="412"/>
      <c r="S10" s="412"/>
    </row>
    <row r="11" spans="1:20" ht="15">
      <c r="A11" s="903" t="s">
        <v>793</v>
      </c>
      <c r="B11" s="412"/>
      <c r="C11" s="412"/>
      <c r="D11" s="412"/>
      <c r="E11" s="412"/>
      <c r="F11" s="412"/>
      <c r="G11" s="412"/>
      <c r="H11" s="412"/>
      <c r="I11" s="412"/>
      <c r="J11" s="412"/>
      <c r="K11" s="412"/>
      <c r="L11" s="412"/>
      <c r="M11" s="412"/>
      <c r="N11" s="412"/>
      <c r="O11" s="412"/>
      <c r="P11" s="412"/>
      <c r="Q11" s="412"/>
      <c r="R11" s="412"/>
      <c r="S11" s="412"/>
      <c r="T11" s="412"/>
    </row>
    <row r="12" spans="1:20" ht="15">
      <c r="A12" s="903" t="s">
        <v>779</v>
      </c>
      <c r="B12" s="412"/>
      <c r="C12" s="412"/>
      <c r="D12" s="412"/>
      <c r="E12" s="412"/>
      <c r="F12" s="412"/>
      <c r="G12" s="412"/>
      <c r="H12" s="412"/>
      <c r="I12" s="412"/>
      <c r="J12" s="412"/>
      <c r="K12" s="412"/>
      <c r="L12" s="412"/>
      <c r="M12" s="412"/>
      <c r="N12" s="412"/>
      <c r="O12" s="412"/>
      <c r="P12" s="412"/>
      <c r="Q12" s="412"/>
      <c r="R12" s="412"/>
      <c r="S12" s="412"/>
      <c r="T12" s="412"/>
    </row>
    <row r="13" spans="1:20" ht="15">
      <c r="A13" s="903"/>
      <c r="B13" s="412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2"/>
      <c r="P13" s="412"/>
      <c r="Q13" s="412"/>
      <c r="R13" s="412"/>
      <c r="S13" s="412"/>
      <c r="T13" s="413"/>
    </row>
    <row r="14" spans="1:20" ht="15">
      <c r="A14" s="903"/>
      <c r="B14" s="412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</row>
    <row r="15" spans="1:20" ht="15">
      <c r="A15" s="903"/>
      <c r="B15" s="412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</row>
    <row r="16" spans="1:20" ht="15">
      <c r="A16" s="903"/>
      <c r="B16" s="412"/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</row>
    <row r="17" spans="1:20" ht="15">
      <c r="A17" s="903"/>
      <c r="B17" s="412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</row>
    <row r="18" spans="1:20" ht="15">
      <c r="A18" s="903"/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</row>
    <row r="19" spans="1:20" ht="15">
      <c r="A19" s="903"/>
      <c r="B19" s="412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</row>
    <row r="20" spans="1:20" ht="15">
      <c r="A20" s="903"/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12"/>
    </row>
    <row r="21" spans="1:20" ht="15">
      <c r="A21" s="903"/>
      <c r="B21" s="412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2"/>
    </row>
    <row r="22" spans="1:20" ht="15">
      <c r="A22" s="903"/>
      <c r="B22" s="412"/>
      <c r="C22" s="412"/>
      <c r="D22" s="412"/>
      <c r="E22" s="412"/>
      <c r="F22" s="412"/>
      <c r="G22" s="412"/>
      <c r="H22" s="412"/>
      <c r="I22" s="412"/>
      <c r="J22" s="412"/>
      <c r="K22" s="412"/>
      <c r="L22" s="412"/>
      <c r="M22" s="412"/>
      <c r="N22" s="412"/>
      <c r="O22" s="412"/>
      <c r="P22" s="412"/>
      <c r="Q22" s="412"/>
      <c r="R22" s="412"/>
      <c r="S22" s="412"/>
      <c r="T22" s="412"/>
    </row>
    <row r="23" spans="1:20" ht="15">
      <c r="A23" s="903"/>
      <c r="B23" s="412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12"/>
      <c r="T23" s="818"/>
    </row>
    <row r="24" spans="1:20" ht="15">
      <c r="A24" s="903"/>
      <c r="B24" s="412"/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12"/>
      <c r="T24" s="818"/>
    </row>
    <row r="25" spans="1:20" ht="15" hidden="1">
      <c r="A25" s="903"/>
      <c r="B25" s="412"/>
      <c r="C25" s="412"/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2"/>
      <c r="R25" s="412"/>
      <c r="S25" s="412"/>
      <c r="T25" s="818"/>
    </row>
    <row r="26" spans="1:20" ht="15" hidden="1">
      <c r="A26" s="903"/>
      <c r="B26" s="412"/>
      <c r="C26" s="412"/>
      <c r="D26" s="412"/>
      <c r="E26" s="412"/>
      <c r="F26" s="412"/>
      <c r="G26" s="412"/>
      <c r="H26" s="412"/>
      <c r="I26" s="412"/>
      <c r="J26" s="412"/>
      <c r="K26" s="412"/>
      <c r="L26" s="412"/>
      <c r="M26" s="412"/>
      <c r="N26" s="412"/>
      <c r="O26" s="412"/>
      <c r="P26" s="412"/>
      <c r="Q26" s="412"/>
      <c r="R26" s="412"/>
      <c r="S26" s="412"/>
      <c r="T26" s="818"/>
    </row>
    <row r="27" spans="1:20">
      <c r="A27" s="412"/>
      <c r="B27" s="412"/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818"/>
    </row>
    <row r="28" spans="1:20" ht="15">
      <c r="A28" s="904"/>
      <c r="B28" s="412"/>
      <c r="C28" s="412"/>
      <c r="D28" s="412"/>
      <c r="E28" s="412"/>
      <c r="F28" s="412"/>
      <c r="G28" s="412"/>
      <c r="H28" s="412"/>
      <c r="I28" s="412"/>
      <c r="J28" s="412"/>
      <c r="K28" s="412"/>
      <c r="L28" s="412"/>
      <c r="M28" s="412"/>
      <c r="N28" s="412"/>
      <c r="O28" s="412"/>
      <c r="P28" s="412"/>
      <c r="Q28" s="412"/>
      <c r="R28" s="412"/>
      <c r="S28" s="412"/>
      <c r="T28" s="818"/>
    </row>
    <row r="29" spans="1:20" ht="15">
      <c r="A29" s="903"/>
      <c r="B29" s="412"/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2"/>
      <c r="Q29" s="412"/>
      <c r="R29" s="412"/>
      <c r="S29" s="412"/>
      <c r="T29" s="818"/>
    </row>
    <row r="30" spans="1:20">
      <c r="A30" s="412"/>
      <c r="B30" s="412"/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12"/>
      <c r="O30" s="412"/>
      <c r="P30" s="412"/>
      <c r="Q30" s="412"/>
      <c r="R30" s="412"/>
      <c r="S30" s="412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115" zoomScaleNormal="115" workbookViewId="0">
      <selection activeCell="S14" sqref="S14"/>
    </sheetView>
  </sheetViews>
  <sheetFormatPr defaultRowHeight="12.75"/>
  <cols>
    <col min="1" max="16384" width="9.140625" style="1578"/>
  </cols>
  <sheetData>
    <row r="27" spans="2:2">
      <c r="B27" s="1582" t="s">
        <v>937</v>
      </c>
    </row>
    <row r="28" spans="2:2">
      <c r="B28" s="1583" t="s">
        <v>938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R27" sqref="R27"/>
    </sheetView>
  </sheetViews>
  <sheetFormatPr defaultRowHeight="12.75"/>
  <cols>
    <col min="1" max="16384" width="9.140625" style="1578"/>
  </cols>
  <sheetData>
    <row r="1" spans="1:1">
      <c r="A1" s="1578" t="s">
        <v>939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2"/>
  <dimension ref="A1:H115"/>
  <sheetViews>
    <sheetView showGridLines="0" showZeros="0" showOutlineSymbols="0" topLeftCell="A12" zoomScale="85" zoomScaleNormal="85" workbookViewId="0">
      <selection activeCell="K16" sqref="K16"/>
    </sheetView>
  </sheetViews>
  <sheetFormatPr defaultRowHeight="12.75"/>
  <cols>
    <col min="1" max="1" width="85.85546875" style="265" customWidth="1"/>
    <col min="2" max="2" width="16.85546875" style="265" customWidth="1"/>
    <col min="3" max="3" width="20" style="265" bestFit="1" customWidth="1"/>
    <col min="4" max="5" width="17" style="265" customWidth="1"/>
    <col min="6" max="8" width="11.5703125" style="265" bestFit="1" customWidth="1"/>
    <col min="9" max="10" width="9.140625" style="265"/>
    <col min="11" max="11" width="16.140625" style="265" customWidth="1"/>
    <col min="12" max="16384" width="9.140625" style="265"/>
  </cols>
  <sheetData>
    <row r="1" spans="1:8" ht="17.25" customHeight="1">
      <c r="A1" s="261" t="s">
        <v>447</v>
      </c>
      <c r="B1" s="262"/>
      <c r="C1" s="263"/>
      <c r="D1" s="263"/>
      <c r="E1" s="263"/>
      <c r="F1" s="263"/>
      <c r="G1" s="263"/>
      <c r="H1" s="263"/>
    </row>
    <row r="2" spans="1:8" ht="17.25" customHeight="1">
      <c r="A2" s="266"/>
      <c r="B2" s="266"/>
      <c r="C2" s="263"/>
      <c r="D2" s="263"/>
      <c r="E2" s="263"/>
      <c r="F2" s="263"/>
      <c r="G2" s="263"/>
      <c r="H2" s="263"/>
    </row>
    <row r="3" spans="1:8" ht="17.25" customHeight="1">
      <c r="A3" s="267" t="s">
        <v>448</v>
      </c>
      <c r="B3" s="268"/>
      <c r="C3" s="269"/>
      <c r="D3" s="269"/>
      <c r="E3" s="269"/>
      <c r="F3" s="269"/>
      <c r="G3" s="269"/>
      <c r="H3" s="269"/>
    </row>
    <row r="4" spans="1:8" ht="17.25" customHeight="1">
      <c r="A4" s="270"/>
      <c r="B4" s="270"/>
      <c r="C4" s="264"/>
      <c r="D4" s="264"/>
      <c r="E4" s="264"/>
      <c r="F4" s="264"/>
      <c r="G4" s="264"/>
      <c r="H4" s="264"/>
    </row>
    <row r="5" spans="1:8" ht="17.25" customHeight="1">
      <c r="A5" s="270"/>
      <c r="B5" s="270"/>
      <c r="C5" s="271"/>
      <c r="D5" s="264"/>
      <c r="E5" s="264"/>
      <c r="F5" s="264"/>
      <c r="G5" s="272"/>
      <c r="H5" s="273" t="s">
        <v>2</v>
      </c>
    </row>
    <row r="6" spans="1:8" ht="15.95" customHeight="1">
      <c r="A6" s="274"/>
      <c r="B6" s="275" t="s">
        <v>233</v>
      </c>
      <c r="C6" s="276" t="s">
        <v>235</v>
      </c>
      <c r="D6" s="277"/>
      <c r="E6" s="278"/>
      <c r="F6" s="279" t="s">
        <v>449</v>
      </c>
      <c r="G6" s="277"/>
      <c r="H6" s="278"/>
    </row>
    <row r="7" spans="1:8" ht="15.95" customHeight="1">
      <c r="A7" s="280" t="s">
        <v>3</v>
      </c>
      <c r="B7" s="281" t="s">
        <v>234</v>
      </c>
      <c r="C7" s="282"/>
      <c r="D7" s="282"/>
      <c r="E7" s="282"/>
      <c r="F7" s="282" t="s">
        <v>4</v>
      </c>
      <c r="G7" s="282" t="s">
        <v>4</v>
      </c>
      <c r="H7" s="283"/>
    </row>
    <row r="8" spans="1:8" ht="15.95" customHeight="1">
      <c r="A8" s="284"/>
      <c r="B8" s="285" t="s">
        <v>726</v>
      </c>
      <c r="C8" s="282" t="s">
        <v>450</v>
      </c>
      <c r="D8" s="282" t="s">
        <v>451</v>
      </c>
      <c r="E8" s="282" t="s">
        <v>452</v>
      </c>
      <c r="F8" s="283" t="s">
        <v>238</v>
      </c>
      <c r="G8" s="283" t="s">
        <v>453</v>
      </c>
      <c r="H8" s="283" t="s">
        <v>454</v>
      </c>
    </row>
    <row r="9" spans="1:8" s="290" customFormat="1" ht="9.75" customHeight="1">
      <c r="A9" s="287" t="s">
        <v>455</v>
      </c>
      <c r="B9" s="288">
        <v>2</v>
      </c>
      <c r="C9" s="289">
        <v>3</v>
      </c>
      <c r="D9" s="289">
        <v>4</v>
      </c>
      <c r="E9" s="289">
        <v>5</v>
      </c>
      <c r="F9" s="289">
        <v>6</v>
      </c>
      <c r="G9" s="289">
        <v>7</v>
      </c>
      <c r="H9" s="289">
        <v>8</v>
      </c>
    </row>
    <row r="10" spans="1:8" ht="24" customHeight="1">
      <c r="A10" s="291" t="s">
        <v>456</v>
      </c>
      <c r="B10" s="907">
        <v>387734520</v>
      </c>
      <c r="C10" s="376">
        <v>38737015.88876</v>
      </c>
      <c r="D10" s="376">
        <v>64777342.902800001</v>
      </c>
      <c r="E10" s="376">
        <v>90286468.818159923</v>
      </c>
      <c r="F10" s="1083">
        <v>9.9906028198778904E-2</v>
      </c>
      <c r="G10" s="1083">
        <v>0.16706622588775433</v>
      </c>
      <c r="H10" s="1112">
        <v>0.23285641118092845</v>
      </c>
    </row>
    <row r="11" spans="1:8" ht="24" customHeight="1">
      <c r="A11" s="292" t="s">
        <v>457</v>
      </c>
      <c r="B11" s="908">
        <v>416234520</v>
      </c>
      <c r="C11" s="908">
        <v>32149648.836799998</v>
      </c>
      <c r="D11" s="908">
        <v>65570214.102400005</v>
      </c>
      <c r="E11" s="908">
        <v>94776282.167559907</v>
      </c>
      <c r="F11" s="1083">
        <v>7.7239266067600537E-2</v>
      </c>
      <c r="G11" s="1083">
        <v>0.15753189836921744</v>
      </c>
      <c r="H11" s="1113">
        <v>0.22769923592007676</v>
      </c>
    </row>
    <row r="12" spans="1:8" ht="24" customHeight="1">
      <c r="A12" s="291" t="s">
        <v>458</v>
      </c>
      <c r="B12" s="907">
        <v>-28500000</v>
      </c>
      <c r="C12" s="376">
        <v>6587367.0519600026</v>
      </c>
      <c r="D12" s="376">
        <v>-792871.19960000366</v>
      </c>
      <c r="E12" s="376">
        <v>-4489813.3493999839</v>
      </c>
      <c r="F12" s="1083">
        <v>-0.23113568603368431</v>
      </c>
      <c r="G12" s="1083">
        <v>2.7820042091228198E-2</v>
      </c>
      <c r="H12" s="1113">
        <v>0.1575373105052626</v>
      </c>
    </row>
    <row r="13" spans="1:8" ht="24" customHeight="1">
      <c r="A13" s="294" t="s">
        <v>459</v>
      </c>
      <c r="B13" s="909"/>
      <c r="C13" s="910"/>
      <c r="D13" s="910"/>
      <c r="E13" s="910"/>
      <c r="F13" s="1084"/>
      <c r="G13" s="1084"/>
      <c r="H13" s="1087"/>
    </row>
    <row r="14" spans="1:8" ht="15" customHeight="1">
      <c r="A14" s="295" t="s">
        <v>460</v>
      </c>
      <c r="B14" s="907">
        <v>0</v>
      </c>
      <c r="C14" s="907">
        <v>0</v>
      </c>
      <c r="D14" s="907">
        <v>0</v>
      </c>
      <c r="E14" s="907">
        <v>0</v>
      </c>
      <c r="F14" s="1083"/>
      <c r="G14" s="1083"/>
      <c r="H14" s="1113"/>
    </row>
    <row r="15" spans="1:8" ht="39" customHeight="1">
      <c r="A15" s="1141" t="s">
        <v>762</v>
      </c>
      <c r="B15" s="907"/>
      <c r="C15" s="907"/>
      <c r="D15" s="907"/>
      <c r="E15" s="907"/>
      <c r="F15" s="1083"/>
      <c r="G15" s="1112"/>
      <c r="H15" s="1113"/>
    </row>
    <row r="16" spans="1:8" ht="27" customHeight="1">
      <c r="A16" s="291" t="s">
        <v>763</v>
      </c>
      <c r="B16" s="908">
        <v>-15565291</v>
      </c>
      <c r="C16" s="907">
        <v>133332.25693000029</v>
      </c>
      <c r="D16" s="907">
        <v>-146117.30810000037</v>
      </c>
      <c r="E16" s="907">
        <v>41779</v>
      </c>
      <c r="F16" s="1083">
        <v>-8.56599834400785E-3</v>
      </c>
      <c r="G16" s="1085">
        <v>9.3873804286730249E-3</v>
      </c>
      <c r="H16" s="1113">
        <v>-2.6841130050186662E-3</v>
      </c>
    </row>
    <row r="17" spans="1:8" ht="24" customHeight="1">
      <c r="A17" s="982" t="s">
        <v>764</v>
      </c>
      <c r="B17" s="905">
        <v>44065291</v>
      </c>
      <c r="C17" s="983">
        <v>-6587367.0519599942</v>
      </c>
      <c r="D17" s="905">
        <v>792871.19960000366</v>
      </c>
      <c r="E17" s="905">
        <v>4489813.3493999839</v>
      </c>
      <c r="F17" s="1086"/>
      <c r="G17" s="1087">
        <v>1.7993100274771898E-2</v>
      </c>
      <c r="H17" s="1087">
        <v>0.10189001927616871</v>
      </c>
    </row>
    <row r="18" spans="1:8" ht="24" customHeight="1">
      <c r="A18" s="297" t="s">
        <v>461</v>
      </c>
      <c r="B18" s="911" t="s">
        <v>4</v>
      </c>
      <c r="C18" s="377" t="s">
        <v>4</v>
      </c>
      <c r="D18" s="377"/>
      <c r="E18" s="377"/>
      <c r="F18" s="1088" t="s">
        <v>4</v>
      </c>
      <c r="G18" s="1088" t="s">
        <v>4</v>
      </c>
      <c r="H18" s="1089" t="s">
        <v>4</v>
      </c>
    </row>
    <row r="19" spans="1:8" ht="15">
      <c r="A19" s="298" t="s">
        <v>750</v>
      </c>
      <c r="B19" s="378">
        <v>56287820</v>
      </c>
      <c r="C19" s="378">
        <v>-6013804.3384199943</v>
      </c>
      <c r="D19" s="378">
        <v>313688.49303999636</v>
      </c>
      <c r="E19" s="378">
        <v>6654500.912189994</v>
      </c>
      <c r="F19" s="1088"/>
      <c r="G19" s="1088">
        <v>5.5729373253395912E-3</v>
      </c>
      <c r="H19" s="1089">
        <v>0.11822275071569646</v>
      </c>
    </row>
    <row r="20" spans="1:8" ht="15">
      <c r="A20" s="297" t="s">
        <v>462</v>
      </c>
      <c r="B20" s="378">
        <v>0</v>
      </c>
      <c r="C20" s="377">
        <v>0</v>
      </c>
      <c r="D20" s="377">
        <v>0</v>
      </c>
      <c r="E20" s="373">
        <v>0</v>
      </c>
      <c r="F20" s="1089"/>
      <c r="G20" s="1088"/>
      <c r="H20" s="1089"/>
    </row>
    <row r="21" spans="1:8" ht="15">
      <c r="A21" s="297" t="s">
        <v>463</v>
      </c>
      <c r="B21" s="378">
        <v>57051751</v>
      </c>
      <c r="C21" s="377">
        <v>8887464.5870200004</v>
      </c>
      <c r="D21" s="377">
        <v>14945114.086009998</v>
      </c>
      <c r="E21" s="373">
        <v>20754746.97391</v>
      </c>
      <c r="F21" s="1089">
        <v>0.15577899768615341</v>
      </c>
      <c r="G21" s="1088">
        <v>0.2619571498517197</v>
      </c>
      <c r="H21" s="1089">
        <v>0.36378808029765819</v>
      </c>
    </row>
    <row r="22" spans="1:8" ht="15">
      <c r="A22" s="297" t="s">
        <v>464</v>
      </c>
      <c r="B22" s="378">
        <v>9000000</v>
      </c>
      <c r="C22" s="377">
        <v>13501931.93716</v>
      </c>
      <c r="D22" s="377">
        <v>17301389.351089999</v>
      </c>
      <c r="E22" s="373">
        <v>15290874.716020001</v>
      </c>
      <c r="F22" s="1089">
        <v>1.5002146596844446</v>
      </c>
      <c r="G22" s="1088">
        <v>1.9223765945655555</v>
      </c>
      <c r="H22" s="1089">
        <v>1.6989860795577778</v>
      </c>
    </row>
    <row r="23" spans="1:8" ht="15">
      <c r="A23" s="297" t="s">
        <v>465</v>
      </c>
      <c r="B23" s="378">
        <v>-222161</v>
      </c>
      <c r="C23" s="377">
        <v>546.44200000000001</v>
      </c>
      <c r="D23" s="377">
        <v>1092.8800000000001</v>
      </c>
      <c r="E23" s="373">
        <v>5982.2009600000001</v>
      </c>
      <c r="F23" s="1089"/>
      <c r="G23" s="1088">
        <v>-4.9193152713572592E-3</v>
      </c>
      <c r="H23" s="1089">
        <v>-2.6927322797430691E-2</v>
      </c>
    </row>
    <row r="24" spans="1:8" ht="15">
      <c r="A24" s="297" t="s">
        <v>466</v>
      </c>
      <c r="B24" s="378">
        <v>-701700</v>
      </c>
      <c r="C24" s="377">
        <v>659555.70788999938</v>
      </c>
      <c r="D24" s="377">
        <v>2095765.2771400004</v>
      </c>
      <c r="E24" s="373">
        <v>4422132.8412600001</v>
      </c>
      <c r="F24" s="1089"/>
      <c r="G24" s="1088">
        <v>-2.9866969889411434</v>
      </c>
      <c r="H24" s="1089">
        <v>-6.3020277059427103</v>
      </c>
    </row>
    <row r="25" spans="1:8" ht="15" customHeight="1">
      <c r="A25" s="297" t="s">
        <v>467</v>
      </c>
      <c r="B25" s="378">
        <v>25156</v>
      </c>
      <c r="C25" s="377">
        <v>-14060.520839999999</v>
      </c>
      <c r="D25" s="377">
        <v>1918.5511000000001</v>
      </c>
      <c r="E25" s="377">
        <v>396280.22555000003</v>
      </c>
      <c r="F25" s="1088"/>
      <c r="G25" s="1088">
        <v>7.6266143266020034E-2</v>
      </c>
      <c r="H25" s="1121" t="s">
        <v>760</v>
      </c>
    </row>
    <row r="26" spans="1:8" ht="15">
      <c r="A26" s="297" t="s">
        <v>735</v>
      </c>
      <c r="B26" s="378">
        <v>134774</v>
      </c>
      <c r="C26" s="377">
        <v>27782.90353</v>
      </c>
      <c r="D26" s="377">
        <v>35735.323450000004</v>
      </c>
      <c r="E26" s="377">
        <v>43356.127399999998</v>
      </c>
      <c r="F26" s="1089">
        <v>0.20614438638016233</v>
      </c>
      <c r="G26" s="1088">
        <v>0.26514998033745385</v>
      </c>
      <c r="H26" s="1089">
        <v>0.32169504058646325</v>
      </c>
    </row>
    <row r="27" spans="1:8" ht="15">
      <c r="A27" s="297" t="s">
        <v>736</v>
      </c>
      <c r="B27" s="378">
        <v>0</v>
      </c>
      <c r="C27" s="377">
        <v>39758222.308760002</v>
      </c>
      <c r="D27" s="377">
        <v>37863876.944750004</v>
      </c>
      <c r="E27" s="377">
        <v>37460175.014030002</v>
      </c>
      <c r="F27" s="1088"/>
      <c r="G27" s="1088"/>
      <c r="H27" s="1089"/>
    </row>
    <row r="28" spans="1:8" ht="15">
      <c r="A28" s="297" t="s">
        <v>737</v>
      </c>
      <c r="B28" s="378">
        <v>9000000</v>
      </c>
      <c r="C28" s="377">
        <v>-10681196.913580002</v>
      </c>
      <c r="D28" s="377">
        <v>-3796549.9690000052</v>
      </c>
      <c r="E28" s="377">
        <v>-3201302.8411199865</v>
      </c>
      <c r="F28" s="1088"/>
      <c r="G28" s="1088">
        <v>-0.42183888544444503</v>
      </c>
      <c r="H28" s="1089">
        <v>-0.35570031567999849</v>
      </c>
    </row>
    <row r="29" spans="1:8" ht="24" customHeight="1">
      <c r="A29" s="297" t="s">
        <v>468</v>
      </c>
      <c r="B29" s="378">
        <v>-12222529</v>
      </c>
      <c r="C29" s="377">
        <v>-573562.71353999991</v>
      </c>
      <c r="D29" s="377">
        <v>479182.70656000002</v>
      </c>
      <c r="E29" s="377">
        <v>-2164687.5627899999</v>
      </c>
      <c r="F29" s="1089">
        <v>4.6926680520864371E-2</v>
      </c>
      <c r="G29" s="1088">
        <v>-3.9204873767122991E-2</v>
      </c>
      <c r="H29" s="1089">
        <v>0.17710635522239299</v>
      </c>
    </row>
    <row r="30" spans="1:8" ht="8.25" customHeight="1">
      <c r="A30" s="299"/>
      <c r="B30" s="912"/>
      <c r="C30" s="913"/>
      <c r="D30" s="981"/>
      <c r="E30" s="913"/>
      <c r="F30" s="1090"/>
      <c r="G30" s="1088"/>
      <c r="H30" s="1115"/>
    </row>
    <row r="31" spans="1:8" ht="18">
      <c r="G31" s="1082">
        <f>IF(E25=0,0,(IF(E25/C25&gt;1000%,"*)",E25/C25)))</f>
        <v>-28.183893758945565</v>
      </c>
    </row>
    <row r="32" spans="1:8" s="94" customFormat="1" ht="15.75">
      <c r="A32" s="382"/>
      <c r="C32" s="109"/>
      <c r="D32" s="109"/>
      <c r="G32" s="93"/>
      <c r="H32" s="273" t="s">
        <v>2</v>
      </c>
    </row>
    <row r="33" spans="1:8" ht="15">
      <c r="A33" s="274"/>
      <c r="B33" s="275" t="s">
        <v>233</v>
      </c>
      <c r="C33" s="1120" t="s">
        <v>235</v>
      </c>
      <c r="D33" s="277"/>
      <c r="E33" s="278"/>
      <c r="F33" s="279" t="s">
        <v>449</v>
      </c>
      <c r="G33" s="277"/>
      <c r="H33" s="278"/>
    </row>
    <row r="34" spans="1:8" ht="15">
      <c r="A34" s="280" t="s">
        <v>3</v>
      </c>
      <c r="B34" s="281" t="s">
        <v>234</v>
      </c>
      <c r="C34" s="282"/>
      <c r="D34" s="282"/>
      <c r="E34" s="282"/>
      <c r="F34" s="282" t="s">
        <v>4</v>
      </c>
      <c r="G34" s="282" t="s">
        <v>4</v>
      </c>
      <c r="H34" s="283"/>
    </row>
    <row r="35" spans="1:8" ht="15">
      <c r="A35" s="284"/>
      <c r="B35" s="285" t="s">
        <v>726</v>
      </c>
      <c r="C35" s="282" t="s">
        <v>757</v>
      </c>
      <c r="D35" s="282" t="s">
        <v>758</v>
      </c>
      <c r="E35" s="282" t="s">
        <v>759</v>
      </c>
      <c r="F35" s="283" t="s">
        <v>238</v>
      </c>
      <c r="G35" s="283" t="s">
        <v>453</v>
      </c>
      <c r="H35" s="283" t="s">
        <v>454</v>
      </c>
    </row>
    <row r="36" spans="1:8">
      <c r="A36" s="287" t="s">
        <v>455</v>
      </c>
      <c r="B36" s="288">
        <v>2</v>
      </c>
      <c r="C36" s="289">
        <v>3</v>
      </c>
      <c r="D36" s="289">
        <v>4</v>
      </c>
      <c r="E36" s="289">
        <v>5</v>
      </c>
      <c r="F36" s="289">
        <v>6</v>
      </c>
      <c r="G36" s="289">
        <v>7</v>
      </c>
      <c r="H36" s="289">
        <v>8</v>
      </c>
    </row>
    <row r="37" spans="1:8" ht="24" customHeight="1">
      <c r="A37" s="291" t="s">
        <v>456</v>
      </c>
      <c r="B37" s="907">
        <v>387734520</v>
      </c>
      <c r="C37" s="376">
        <v>129965669</v>
      </c>
      <c r="D37" s="376">
        <v>162865625</v>
      </c>
      <c r="E37" s="376">
        <v>192177123</v>
      </c>
      <c r="F37" s="1083">
        <v>0.33519241206586403</v>
      </c>
      <c r="G37" s="1083">
        <v>0.42004417094459373</v>
      </c>
      <c r="H37" s="1112">
        <v>0.49564099425555402</v>
      </c>
    </row>
    <row r="38" spans="1:8" ht="24" customHeight="1">
      <c r="A38" s="292" t="s">
        <v>457</v>
      </c>
      <c r="B38" s="908">
        <v>416234520</v>
      </c>
      <c r="C38" s="908">
        <v>130040803</v>
      </c>
      <c r="D38" s="908">
        <v>164800901</v>
      </c>
      <c r="E38" s="908">
        <v>197217551</v>
      </c>
      <c r="F38" s="1083">
        <v>0.3124219562567756</v>
      </c>
      <c r="G38" s="1083">
        <v>0.39593280490046812</v>
      </c>
      <c r="H38" s="1113">
        <v>0.47381353905966278</v>
      </c>
    </row>
    <row r="39" spans="1:8" ht="24" customHeight="1">
      <c r="A39" s="291" t="s">
        <v>458</v>
      </c>
      <c r="B39" s="907">
        <v>-28500000</v>
      </c>
      <c r="C39" s="376">
        <v>-75134</v>
      </c>
      <c r="D39" s="376">
        <v>-1935276</v>
      </c>
      <c r="E39" s="376">
        <v>-5040428</v>
      </c>
      <c r="F39" s="1083">
        <v>2.6362807017543859E-3</v>
      </c>
      <c r="G39" s="1083">
        <v>6.7904421052631572E-2</v>
      </c>
      <c r="H39" s="1113">
        <v>0.17685712280701754</v>
      </c>
    </row>
    <row r="40" spans="1:8" ht="24" customHeight="1">
      <c r="A40" s="294" t="s">
        <v>459</v>
      </c>
      <c r="B40" s="909"/>
      <c r="C40" s="910"/>
      <c r="D40" s="910"/>
      <c r="E40" s="910"/>
      <c r="F40" s="1084"/>
      <c r="G40" s="1084"/>
      <c r="H40" s="1087"/>
    </row>
    <row r="41" spans="1:8" ht="18.75" customHeight="1">
      <c r="A41" s="1119" t="s">
        <v>460</v>
      </c>
      <c r="B41" s="907">
        <v>0</v>
      </c>
      <c r="C41" s="907"/>
      <c r="D41" s="907"/>
      <c r="E41" s="907">
        <v>0</v>
      </c>
      <c r="F41" s="1083"/>
      <c r="G41" s="1083"/>
      <c r="H41" s="1113"/>
    </row>
    <row r="42" spans="1:8" ht="37.5" customHeight="1">
      <c r="A42" s="1141" t="s">
        <v>762</v>
      </c>
      <c r="B42" s="907"/>
      <c r="C42" s="907"/>
      <c r="D42" s="907"/>
      <c r="E42" s="907">
        <v>0</v>
      </c>
      <c r="F42" s="1083"/>
      <c r="G42" s="1112"/>
      <c r="H42" s="1113"/>
    </row>
    <row r="43" spans="1:8" ht="24" customHeight="1">
      <c r="A43" s="291" t="s">
        <v>763</v>
      </c>
      <c r="B43" s="908">
        <v>-15565291</v>
      </c>
      <c r="C43" s="907">
        <v>402876</v>
      </c>
      <c r="D43" s="907">
        <v>897947</v>
      </c>
      <c r="E43" s="907">
        <v>-1648</v>
      </c>
      <c r="F43" s="1083">
        <v>-2.5882972570188376E-2</v>
      </c>
      <c r="G43" s="1085"/>
      <c r="H43" s="1113">
        <v>1.0587659427632931E-4</v>
      </c>
    </row>
    <row r="44" spans="1:8" ht="23.25" customHeight="1">
      <c r="A44" s="982" t="s">
        <v>764</v>
      </c>
      <c r="B44" s="905">
        <v>44065291</v>
      </c>
      <c r="C44" s="983">
        <v>75134</v>
      </c>
      <c r="D44" s="905">
        <v>1935276</v>
      </c>
      <c r="E44" s="905">
        <v>5040428</v>
      </c>
      <c r="F44" s="1086">
        <v>1.7050607926315522E-3</v>
      </c>
      <c r="G44" s="1087">
        <v>4.391837557591529E-2</v>
      </c>
      <c r="H44" s="1087">
        <v>0.11438544681345687</v>
      </c>
    </row>
    <row r="45" spans="1:8" ht="23.25" customHeight="1">
      <c r="A45" s="297" t="s">
        <v>461</v>
      </c>
      <c r="B45" s="911" t="s">
        <v>4</v>
      </c>
      <c r="C45" s="377"/>
      <c r="D45" s="377"/>
      <c r="E45" s="377"/>
      <c r="F45" s="1088"/>
      <c r="G45" s="1088"/>
      <c r="H45" s="1089"/>
    </row>
    <row r="46" spans="1:8" ht="15">
      <c r="A46" s="298" t="s">
        <v>750</v>
      </c>
      <c r="B46" s="378">
        <v>56287820</v>
      </c>
      <c r="C46" s="378">
        <v>2656342</v>
      </c>
      <c r="D46" s="378">
        <v>3027374</v>
      </c>
      <c r="E46" s="378">
        <v>10520133</v>
      </c>
      <c r="F46" s="1088">
        <v>4.7192127888413517E-2</v>
      </c>
      <c r="G46" s="1088">
        <v>5.3783820371796243E-2</v>
      </c>
      <c r="H46" s="1089">
        <v>0.18689892413669601</v>
      </c>
    </row>
    <row r="47" spans="1:8" ht="15">
      <c r="A47" s="297" t="s">
        <v>462</v>
      </c>
      <c r="B47" s="378">
        <v>0</v>
      </c>
      <c r="C47" s="377">
        <v>0</v>
      </c>
      <c r="D47" s="377">
        <v>0</v>
      </c>
      <c r="E47" s="373"/>
      <c r="F47" s="1089"/>
      <c r="G47" s="1088"/>
      <c r="H47" s="1089"/>
    </row>
    <row r="48" spans="1:8" ht="15">
      <c r="A48" s="297" t="s">
        <v>463</v>
      </c>
      <c r="B48" s="378">
        <v>57051751</v>
      </c>
      <c r="C48" s="377">
        <v>19053743</v>
      </c>
      <c r="D48" s="377">
        <v>19776531</v>
      </c>
      <c r="E48" s="373">
        <v>20505369</v>
      </c>
      <c r="F48" s="1089">
        <v>0.33397297481719712</v>
      </c>
      <c r="G48" s="1088">
        <v>0.34664196371466321</v>
      </c>
      <c r="H48" s="1089">
        <v>0.35941699668429106</v>
      </c>
    </row>
    <row r="49" spans="1:8" ht="15">
      <c r="A49" s="297" t="s">
        <v>464</v>
      </c>
      <c r="B49" s="378">
        <v>9000000</v>
      </c>
      <c r="C49" s="377">
        <v>15136944</v>
      </c>
      <c r="D49" s="377">
        <v>14036857</v>
      </c>
      <c r="E49" s="373">
        <v>14036857</v>
      </c>
      <c r="F49" s="1089">
        <v>1.6818826666666666</v>
      </c>
      <c r="G49" s="1088">
        <v>1.5596507777777777</v>
      </c>
      <c r="H49" s="1089">
        <v>1.5596507777777777</v>
      </c>
    </row>
    <row r="50" spans="1:8" ht="15">
      <c r="A50" s="297" t="s">
        <v>465</v>
      </c>
      <c r="B50" s="378">
        <v>-222161</v>
      </c>
      <c r="C50" s="377">
        <v>7277</v>
      </c>
      <c r="D50" s="377">
        <v>7823</v>
      </c>
      <c r="E50" s="373">
        <v>12081</v>
      </c>
      <c r="F50" s="1089">
        <v>-3.275552414690247E-2</v>
      </c>
      <c r="G50" s="1088">
        <v>-3.5213201236940779E-2</v>
      </c>
      <c r="H50" s="1089">
        <v>-5.4379481547166243E-2</v>
      </c>
    </row>
    <row r="51" spans="1:8" ht="15">
      <c r="A51" s="297" t="s">
        <v>466</v>
      </c>
      <c r="B51" s="378">
        <v>-701700</v>
      </c>
      <c r="C51" s="377">
        <v>5330752</v>
      </c>
      <c r="D51" s="377">
        <v>6760526</v>
      </c>
      <c r="E51" s="373">
        <v>9810802</v>
      </c>
      <c r="F51" s="1089">
        <v>-7.5969103605529424</v>
      </c>
      <c r="G51" s="1088">
        <v>-9.6344962234573188</v>
      </c>
      <c r="H51" s="1089">
        <v>-13.981476414422117</v>
      </c>
    </row>
    <row r="52" spans="1:8" ht="17.25" customHeight="1">
      <c r="A52" s="297" t="s">
        <v>467</v>
      </c>
      <c r="B52" s="378">
        <v>25156</v>
      </c>
      <c r="C52" s="377">
        <v>424829</v>
      </c>
      <c r="D52" s="377">
        <v>1548021</v>
      </c>
      <c r="E52" s="377">
        <v>1796163</v>
      </c>
      <c r="F52" s="1148" t="s">
        <v>760</v>
      </c>
      <c r="G52" s="1148" t="s">
        <v>760</v>
      </c>
      <c r="H52" s="1148" t="s">
        <v>760</v>
      </c>
    </row>
    <row r="53" spans="1:8" ht="15">
      <c r="A53" s="297" t="s">
        <v>735</v>
      </c>
      <c r="B53" s="378">
        <v>134774</v>
      </c>
      <c r="C53" s="377">
        <v>50002</v>
      </c>
      <c r="D53" s="377">
        <v>48116</v>
      </c>
      <c r="E53" s="377">
        <v>48221</v>
      </c>
      <c r="F53" s="1088">
        <v>0.3710062771751228</v>
      </c>
      <c r="G53" s="1088">
        <v>0.35701248015195808</v>
      </c>
      <c r="H53" s="1089">
        <v>0.35779156217074509</v>
      </c>
    </row>
    <row r="54" spans="1:8" ht="15">
      <c r="A54" s="297" t="s">
        <v>736</v>
      </c>
      <c r="B54" s="378">
        <v>0</v>
      </c>
      <c r="C54" s="377">
        <v>43057752</v>
      </c>
      <c r="D54" s="377">
        <v>42807135</v>
      </c>
      <c r="E54" s="377">
        <v>40327765</v>
      </c>
      <c r="F54" s="1088"/>
      <c r="G54" s="1088"/>
      <c r="H54" s="1089"/>
    </row>
    <row r="55" spans="1:8" ht="15">
      <c r="A55" s="297" t="s">
        <v>737</v>
      </c>
      <c r="B55" s="378">
        <v>9000000</v>
      </c>
      <c r="C55" s="377">
        <v>-5710547</v>
      </c>
      <c r="D55" s="377">
        <v>-3656635</v>
      </c>
      <c r="E55" s="377">
        <v>-4638404</v>
      </c>
      <c r="F55" s="1088">
        <v>-0.63450522222222228</v>
      </c>
      <c r="G55" s="1088">
        <v>-0.40629277777777778</v>
      </c>
      <c r="H55" s="1089">
        <v>-0.51537822222222218</v>
      </c>
    </row>
    <row r="56" spans="1:8" ht="15">
      <c r="A56" s="297" t="s">
        <v>468</v>
      </c>
      <c r="B56" s="378">
        <v>-12222529</v>
      </c>
      <c r="C56" s="377">
        <v>-2581208</v>
      </c>
      <c r="D56" s="377">
        <v>-1092097</v>
      </c>
      <c r="E56" s="377">
        <v>-5479705</v>
      </c>
      <c r="F56" s="1088">
        <v>0.21118444472498285</v>
      </c>
      <c r="G56" s="1088">
        <v>8.9351148195271207E-2</v>
      </c>
      <c r="H56" s="1089">
        <v>0.44832824696100126</v>
      </c>
    </row>
    <row r="57" spans="1:8" ht="15">
      <c r="A57" s="299"/>
      <c r="B57" s="912"/>
      <c r="C57" s="913"/>
      <c r="D57" s="981"/>
      <c r="E57" s="913"/>
      <c r="F57" s="1090"/>
      <c r="G57" s="1115"/>
      <c r="H57" s="1115"/>
    </row>
    <row r="60" spans="1:8" ht="15.75">
      <c r="A60" s="382"/>
      <c r="B60" s="94"/>
      <c r="C60" s="109"/>
      <c r="D60" s="109"/>
      <c r="E60" s="94"/>
      <c r="F60" s="94"/>
      <c r="G60" s="93"/>
      <c r="H60" s="273" t="s">
        <v>2</v>
      </c>
    </row>
    <row r="61" spans="1:8" ht="15">
      <c r="A61" s="274"/>
      <c r="B61" s="275" t="s">
        <v>233</v>
      </c>
      <c r="C61" s="1120" t="s">
        <v>235</v>
      </c>
      <c r="D61" s="277"/>
      <c r="E61" s="278"/>
      <c r="F61" s="279" t="s">
        <v>449</v>
      </c>
      <c r="G61" s="277"/>
      <c r="H61" s="278"/>
    </row>
    <row r="62" spans="1:8" ht="15">
      <c r="A62" s="280" t="s">
        <v>3</v>
      </c>
      <c r="B62" s="281" t="s">
        <v>234</v>
      </c>
      <c r="C62" s="282"/>
      <c r="D62" s="282"/>
      <c r="E62" s="282"/>
      <c r="F62" s="282" t="s">
        <v>4</v>
      </c>
      <c r="G62" s="282" t="s">
        <v>4</v>
      </c>
      <c r="H62" s="283"/>
    </row>
    <row r="63" spans="1:8" ht="15">
      <c r="A63" s="284"/>
      <c r="B63" s="285" t="s">
        <v>726</v>
      </c>
      <c r="C63" s="282" t="s">
        <v>772</v>
      </c>
      <c r="D63" s="282" t="s">
        <v>775</v>
      </c>
      <c r="E63" s="282" t="s">
        <v>774</v>
      </c>
      <c r="F63" s="283" t="s">
        <v>238</v>
      </c>
      <c r="G63" s="283" t="s">
        <v>453</v>
      </c>
      <c r="H63" s="283" t="s">
        <v>454</v>
      </c>
    </row>
    <row r="64" spans="1:8">
      <c r="A64" s="287" t="s">
        <v>455</v>
      </c>
      <c r="B64" s="288">
        <v>2</v>
      </c>
      <c r="C64" s="289">
        <v>3</v>
      </c>
      <c r="D64" s="289">
        <v>4</v>
      </c>
      <c r="E64" s="289">
        <v>5</v>
      </c>
      <c r="F64" s="289">
        <v>6</v>
      </c>
      <c r="G64" s="289">
        <v>7</v>
      </c>
      <c r="H64" s="289">
        <v>8</v>
      </c>
    </row>
    <row r="65" spans="1:8" ht="24" customHeight="1">
      <c r="A65" s="291" t="s">
        <v>456</v>
      </c>
      <c r="B65" s="907">
        <v>387734520</v>
      </c>
      <c r="C65" s="376">
        <v>228765890</v>
      </c>
      <c r="D65" s="376">
        <v>262843951</v>
      </c>
      <c r="E65" s="376">
        <v>296027884</v>
      </c>
      <c r="F65" s="1083">
        <v>0.5900065075454205</v>
      </c>
      <c r="G65" s="1083">
        <v>0.67789669849359813</v>
      </c>
      <c r="H65" s="1112">
        <v>0.76348085798499443</v>
      </c>
    </row>
    <row r="66" spans="1:8" ht="24" customHeight="1">
      <c r="A66" s="292" t="s">
        <v>457</v>
      </c>
      <c r="B66" s="908">
        <v>416234520</v>
      </c>
      <c r="C66" s="908">
        <v>233548799</v>
      </c>
      <c r="D66" s="908">
        <v>264824688</v>
      </c>
      <c r="E66" s="908">
        <v>297814203</v>
      </c>
      <c r="F66" s="1083">
        <v>0.56109906261498921</v>
      </c>
      <c r="G66" s="1083">
        <v>0.63623912788396308</v>
      </c>
      <c r="H66" s="1113">
        <v>0.71549616547901884</v>
      </c>
    </row>
    <row r="67" spans="1:8" ht="24" customHeight="1">
      <c r="A67" s="291" t="s">
        <v>458</v>
      </c>
      <c r="B67" s="907">
        <v>-28500000</v>
      </c>
      <c r="C67" s="376">
        <v>-4782909</v>
      </c>
      <c r="D67" s="376">
        <v>-1980738</v>
      </c>
      <c r="E67" s="376">
        <v>-1786319</v>
      </c>
      <c r="F67" s="1083">
        <v>0.16782136842105264</v>
      </c>
      <c r="G67" s="1083">
        <v>6.9499578947368426E-2</v>
      </c>
      <c r="H67" s="1113">
        <v>6.2677859649122813E-2</v>
      </c>
    </row>
    <row r="68" spans="1:8" ht="24" customHeight="1">
      <c r="A68" s="294" t="s">
        <v>459</v>
      </c>
      <c r="B68" s="909"/>
      <c r="C68" s="910"/>
      <c r="D68" s="910"/>
      <c r="E68" s="910"/>
      <c r="F68" s="1084"/>
      <c r="G68" s="1084"/>
      <c r="H68" s="1087"/>
    </row>
    <row r="69" spans="1:8" ht="18.75" customHeight="1">
      <c r="A69" s="1119" t="s">
        <v>460</v>
      </c>
      <c r="B69" s="907">
        <v>0</v>
      </c>
      <c r="C69" s="907"/>
      <c r="D69" s="907"/>
      <c r="E69" s="907"/>
      <c r="F69" s="1083"/>
      <c r="G69" s="1083"/>
      <c r="H69" s="1113"/>
    </row>
    <row r="70" spans="1:8" ht="37.5" customHeight="1">
      <c r="A70" s="1141" t="s">
        <v>762</v>
      </c>
      <c r="B70" s="907"/>
      <c r="C70" s="907">
        <v>-766455</v>
      </c>
      <c r="D70" s="907">
        <v>-766455</v>
      </c>
      <c r="E70" s="907">
        <v>-766455</v>
      </c>
      <c r="F70" s="1083"/>
      <c r="G70" s="1112"/>
      <c r="H70" s="1113"/>
    </row>
    <row r="71" spans="1:8" ht="24" customHeight="1">
      <c r="A71" s="291" t="s">
        <v>763</v>
      </c>
      <c r="B71" s="908">
        <v>-15565291</v>
      </c>
      <c r="C71" s="907">
        <v>784561</v>
      </c>
      <c r="D71" s="907">
        <v>1487835</v>
      </c>
      <c r="E71" s="907">
        <v>833715</v>
      </c>
      <c r="F71" s="1083"/>
      <c r="G71" s="1085"/>
      <c r="H71" s="1113"/>
    </row>
    <row r="72" spans="1:8" ht="23.25" customHeight="1">
      <c r="A72" s="982" t="s">
        <v>764</v>
      </c>
      <c r="B72" s="905">
        <v>44065291</v>
      </c>
      <c r="C72" s="983">
        <v>4016454</v>
      </c>
      <c r="D72" s="905">
        <v>1214282</v>
      </c>
      <c r="E72" s="905">
        <v>1019863</v>
      </c>
      <c r="F72" s="1086">
        <v>9.1147792488196669E-2</v>
      </c>
      <c r="G72" s="1087">
        <v>2.7556427574709538E-2</v>
      </c>
      <c r="H72" s="1087">
        <v>2.3144360943854882E-2</v>
      </c>
    </row>
    <row r="73" spans="1:8" ht="23.25" customHeight="1">
      <c r="A73" s="297" t="s">
        <v>461</v>
      </c>
      <c r="B73" s="911" t="s">
        <v>4</v>
      </c>
      <c r="C73" s="377"/>
      <c r="D73" s="377"/>
      <c r="E73" s="377"/>
      <c r="F73" s="1088"/>
      <c r="G73" s="1088"/>
      <c r="H73" s="1089"/>
    </row>
    <row r="74" spans="1:8" ht="15">
      <c r="A74" s="298" t="s">
        <v>750</v>
      </c>
      <c r="B74" s="378">
        <v>56287820</v>
      </c>
      <c r="C74" s="378">
        <v>7507755</v>
      </c>
      <c r="D74" s="378">
        <v>-5481993</v>
      </c>
      <c r="E74" s="378">
        <v>-3720843</v>
      </c>
      <c r="F74" s="1088">
        <v>0.13338152019388919</v>
      </c>
      <c r="G74" s="1088"/>
      <c r="H74" s="1089"/>
    </row>
    <row r="75" spans="1:8" ht="15">
      <c r="A75" s="297" t="s">
        <v>462</v>
      </c>
      <c r="B75" s="378">
        <v>0</v>
      </c>
      <c r="C75" s="377">
        <v>0</v>
      </c>
      <c r="D75" s="377"/>
      <c r="E75" s="373">
        <v>0</v>
      </c>
      <c r="F75" s="1089"/>
      <c r="G75" s="1088"/>
      <c r="H75" s="1089"/>
    </row>
    <row r="76" spans="1:8" ht="15">
      <c r="A76" s="297" t="s">
        <v>463</v>
      </c>
      <c r="B76" s="378">
        <v>57051751</v>
      </c>
      <c r="C76" s="377">
        <v>23366335</v>
      </c>
      <c r="D76" s="377">
        <v>24377049</v>
      </c>
      <c r="E76" s="373">
        <v>25424290</v>
      </c>
      <c r="F76" s="1089">
        <v>0.40956385370187848</v>
      </c>
      <c r="G76" s="1088">
        <v>0.42727959392517156</v>
      </c>
      <c r="H76" s="1089">
        <v>0.4456355774251346</v>
      </c>
    </row>
    <row r="77" spans="1:8" ht="15">
      <c r="A77" s="297" t="s">
        <v>464</v>
      </c>
      <c r="B77" s="378">
        <v>9000000</v>
      </c>
      <c r="C77" s="377">
        <v>14036857</v>
      </c>
      <c r="D77" s="377">
        <v>14036857</v>
      </c>
      <c r="E77" s="373">
        <v>14036857</v>
      </c>
      <c r="F77" s="1089">
        <v>1.5596507777777777</v>
      </c>
      <c r="G77" s="1088">
        <v>1.5596507777777777</v>
      </c>
      <c r="H77" s="1089">
        <v>1.5596507777777777</v>
      </c>
    </row>
    <row r="78" spans="1:8" ht="15">
      <c r="A78" s="297" t="s">
        <v>465</v>
      </c>
      <c r="B78" s="378">
        <v>-222161</v>
      </c>
      <c r="C78" s="377">
        <v>12628</v>
      </c>
      <c r="D78" s="377">
        <v>13174</v>
      </c>
      <c r="E78" s="373">
        <v>3608</v>
      </c>
      <c r="F78" s="1089"/>
      <c r="G78" s="1088"/>
      <c r="H78" s="1089"/>
    </row>
    <row r="79" spans="1:8" ht="15">
      <c r="A79" s="297" t="s">
        <v>466</v>
      </c>
      <c r="B79" s="378">
        <v>-701700</v>
      </c>
      <c r="C79" s="377">
        <v>10274511</v>
      </c>
      <c r="D79" s="377">
        <v>12114238</v>
      </c>
      <c r="E79" s="373">
        <v>14984849</v>
      </c>
      <c r="F79" s="1089"/>
      <c r="G79" s="1088"/>
      <c r="H79" s="1089"/>
    </row>
    <row r="80" spans="1:8" ht="17.25" customHeight="1">
      <c r="A80" s="297" t="s">
        <v>467</v>
      </c>
      <c r="B80" s="378">
        <v>25156</v>
      </c>
      <c r="C80" s="377">
        <v>1497556</v>
      </c>
      <c r="D80" s="377">
        <v>1514386</v>
      </c>
      <c r="E80" s="377">
        <v>1436269</v>
      </c>
      <c r="F80" s="1148" t="s">
        <v>760</v>
      </c>
      <c r="G80" s="1148" t="s">
        <v>760</v>
      </c>
      <c r="H80" s="1148" t="s">
        <v>760</v>
      </c>
    </row>
    <row r="81" spans="1:8" ht="15">
      <c r="A81" s="297" t="s">
        <v>735</v>
      </c>
      <c r="B81" s="378">
        <v>134774</v>
      </c>
      <c r="C81" s="377">
        <v>35278</v>
      </c>
      <c r="D81" s="377">
        <v>30579</v>
      </c>
      <c r="E81" s="377">
        <v>33776</v>
      </c>
      <c r="F81" s="1089">
        <v>0.26175671865493344</v>
      </c>
      <c r="G81" s="1088">
        <v>0.22689094335702731</v>
      </c>
      <c r="H81" s="1089">
        <v>0.25061213587190406</v>
      </c>
    </row>
    <row r="82" spans="1:8" ht="15">
      <c r="A82" s="297" t="s">
        <v>736</v>
      </c>
      <c r="B82" s="378">
        <v>0</v>
      </c>
      <c r="C82" s="377">
        <v>46401492</v>
      </c>
      <c r="D82" s="377">
        <v>62685984</v>
      </c>
      <c r="E82" s="377">
        <v>64387501</v>
      </c>
      <c r="F82" s="1089"/>
      <c r="G82" s="1088"/>
      <c r="H82" s="1089"/>
    </row>
    <row r="83" spans="1:8" ht="15">
      <c r="A83" s="297" t="s">
        <v>737</v>
      </c>
      <c r="B83" s="378">
        <v>9000000</v>
      </c>
      <c r="C83" s="377">
        <v>-4686083</v>
      </c>
      <c r="D83" s="377">
        <v>-5117708</v>
      </c>
      <c r="E83" s="377">
        <v>-4747008</v>
      </c>
      <c r="F83" s="1089"/>
      <c r="G83" s="1088"/>
      <c r="H83" s="1089"/>
    </row>
    <row r="84" spans="1:8" ht="15">
      <c r="A84" s="297" t="s">
        <v>468</v>
      </c>
      <c r="B84" s="378">
        <v>-12222529</v>
      </c>
      <c r="C84" s="377">
        <v>-3491302</v>
      </c>
      <c r="D84" s="377">
        <v>6696276</v>
      </c>
      <c r="E84" s="377">
        <v>4740706</v>
      </c>
      <c r="F84" s="1089">
        <v>0.28564481213339726</v>
      </c>
      <c r="G84" s="1088"/>
      <c r="H84" s="1089"/>
    </row>
    <row r="85" spans="1:8" ht="15">
      <c r="A85" s="299"/>
      <c r="B85" s="912"/>
      <c r="C85" s="913"/>
      <c r="D85" s="981"/>
      <c r="E85" s="913"/>
      <c r="F85" s="1090"/>
      <c r="G85" s="1115"/>
      <c r="H85" s="1115"/>
    </row>
    <row r="89" spans="1:8" ht="15">
      <c r="A89" s="274"/>
      <c r="B89" s="275" t="s">
        <v>233</v>
      </c>
      <c r="C89" s="1120" t="s">
        <v>235</v>
      </c>
      <c r="D89" s="277"/>
      <c r="E89" s="278"/>
      <c r="F89" s="279" t="s">
        <v>449</v>
      </c>
      <c r="G89" s="277"/>
      <c r="H89" s="278"/>
    </row>
    <row r="90" spans="1:8" ht="15">
      <c r="A90" s="280" t="s">
        <v>3</v>
      </c>
      <c r="B90" s="281" t="s">
        <v>234</v>
      </c>
      <c r="C90" s="282"/>
      <c r="D90" s="282"/>
      <c r="E90" s="282"/>
      <c r="F90" s="282" t="s">
        <v>4</v>
      </c>
      <c r="G90" s="282" t="s">
        <v>4</v>
      </c>
      <c r="H90" s="283"/>
    </row>
    <row r="91" spans="1:8" ht="15">
      <c r="A91" s="284"/>
      <c r="B91" s="285" t="s">
        <v>726</v>
      </c>
      <c r="C91" s="282" t="s">
        <v>781</v>
      </c>
      <c r="D91" s="282" t="s">
        <v>784</v>
      </c>
      <c r="E91" s="282" t="s">
        <v>783</v>
      </c>
      <c r="F91" s="283" t="s">
        <v>238</v>
      </c>
      <c r="G91" s="283" t="s">
        <v>453</v>
      </c>
      <c r="H91" s="283" t="s">
        <v>454</v>
      </c>
    </row>
    <row r="92" spans="1:8">
      <c r="A92" s="287" t="s">
        <v>455</v>
      </c>
      <c r="B92" s="288">
        <v>2</v>
      </c>
      <c r="C92" s="289">
        <v>3</v>
      </c>
      <c r="D92" s="289">
        <v>4</v>
      </c>
      <c r="E92" s="289">
        <v>5</v>
      </c>
      <c r="F92" s="289">
        <v>6</v>
      </c>
      <c r="G92" s="289">
        <v>7</v>
      </c>
      <c r="H92" s="289">
        <v>8</v>
      </c>
    </row>
    <row r="93" spans="1:8" ht="24" customHeight="1">
      <c r="A93" s="291" t="s">
        <v>456</v>
      </c>
      <c r="B93" s="907">
        <v>387734520</v>
      </c>
      <c r="C93" s="376">
        <v>332891924</v>
      </c>
      <c r="D93" s="376">
        <v>367107592</v>
      </c>
      <c r="E93" s="376"/>
      <c r="F93" s="1083">
        <v>0.85855632353807443</v>
      </c>
      <c r="G93" s="1083">
        <v>0.94680141453487299</v>
      </c>
      <c r="H93" s="1112"/>
    </row>
    <row r="94" spans="1:8" ht="24" customHeight="1">
      <c r="A94" s="292" t="s">
        <v>457</v>
      </c>
      <c r="B94" s="908">
        <v>416234520</v>
      </c>
      <c r="C94" s="908">
        <v>336083992</v>
      </c>
      <c r="D94" s="908">
        <v>368989937</v>
      </c>
      <c r="E94" s="908"/>
      <c r="F94" s="1083">
        <v>0.80743901779218119</v>
      </c>
      <c r="G94" s="1083">
        <v>0.88649527915176285</v>
      </c>
      <c r="H94" s="1113"/>
    </row>
    <row r="95" spans="1:8" ht="24" customHeight="1">
      <c r="A95" s="291" t="s">
        <v>458</v>
      </c>
      <c r="B95" s="907">
        <v>-28500000</v>
      </c>
      <c r="C95" s="376">
        <v>-3192068</v>
      </c>
      <c r="D95" s="376">
        <v>-1882346</v>
      </c>
      <c r="E95" s="376"/>
      <c r="F95" s="1083">
        <v>0.11200238596491228</v>
      </c>
      <c r="G95" s="1083">
        <v>6.6047228070175434E-2</v>
      </c>
      <c r="H95" s="1113"/>
    </row>
    <row r="96" spans="1:8" ht="21.75" customHeight="1">
      <c r="A96" s="294" t="s">
        <v>459</v>
      </c>
      <c r="B96" s="909"/>
      <c r="C96" s="910"/>
      <c r="D96" s="910"/>
      <c r="E96" s="910"/>
      <c r="F96" s="1084"/>
      <c r="G96" s="1084"/>
      <c r="H96" s="1087"/>
    </row>
    <row r="97" spans="1:8" ht="20.25" customHeight="1">
      <c r="A97" s="1119" t="s">
        <v>460</v>
      </c>
      <c r="B97" s="907">
        <v>0</v>
      </c>
      <c r="C97" s="907"/>
      <c r="D97" s="907">
        <v>1198524</v>
      </c>
      <c r="E97" s="907"/>
      <c r="F97" s="1083"/>
      <c r="G97" s="1083"/>
      <c r="H97" s="1113"/>
    </row>
    <row r="98" spans="1:8" ht="37.5" customHeight="1">
      <c r="A98" s="1141" t="s">
        <v>762</v>
      </c>
      <c r="B98" s="907"/>
      <c r="C98" s="907">
        <v>-766455</v>
      </c>
      <c r="D98" s="907">
        <v>-766455</v>
      </c>
      <c r="E98" s="907"/>
      <c r="F98" s="1083"/>
      <c r="G98" s="1112"/>
      <c r="H98" s="1113"/>
    </row>
    <row r="99" spans="1:8" ht="24" customHeight="1">
      <c r="A99" s="291" t="s">
        <v>763</v>
      </c>
      <c r="B99" s="908">
        <v>-15565291</v>
      </c>
      <c r="C99" s="907">
        <v>2156388</v>
      </c>
      <c r="D99" s="907">
        <v>-487414</v>
      </c>
      <c r="E99" s="907"/>
      <c r="F99" s="1083"/>
      <c r="G99" s="1085">
        <v>3.1314159176336634E-2</v>
      </c>
      <c r="H99" s="1113"/>
    </row>
    <row r="100" spans="1:8" ht="23.25" customHeight="1">
      <c r="A100" s="982" t="s">
        <v>764</v>
      </c>
      <c r="B100" s="905">
        <v>44065291</v>
      </c>
      <c r="C100" s="983">
        <v>2425613</v>
      </c>
      <c r="D100" s="905">
        <v>2314415</v>
      </c>
      <c r="E100" s="905"/>
      <c r="F100" s="1086">
        <v>5.5045886341701454E-2</v>
      </c>
      <c r="G100" s="1087">
        <v>5.2522403630558122E-2</v>
      </c>
      <c r="H100" s="1087"/>
    </row>
    <row r="101" spans="1:8" ht="23.25" customHeight="1">
      <c r="A101" s="297" t="s">
        <v>461</v>
      </c>
      <c r="B101" s="911" t="s">
        <v>4</v>
      </c>
      <c r="C101" s="377"/>
      <c r="D101" s="377"/>
      <c r="E101" s="377"/>
      <c r="F101" s="1088"/>
      <c r="G101" s="1088"/>
      <c r="H101" s="1089"/>
    </row>
    <row r="102" spans="1:8" ht="15">
      <c r="A102" s="298" t="s">
        <v>750</v>
      </c>
      <c r="B102" s="378">
        <v>56287820</v>
      </c>
      <c r="C102" s="378">
        <v>6283643</v>
      </c>
      <c r="D102" s="378">
        <v>13579564</v>
      </c>
      <c r="E102" s="378"/>
      <c r="F102" s="1088">
        <v>0.11163415104724254</v>
      </c>
      <c r="G102" s="1088">
        <v>0.24125226381124726</v>
      </c>
      <c r="H102" s="1089"/>
    </row>
    <row r="103" spans="1:8" ht="15">
      <c r="A103" s="297" t="s">
        <v>462</v>
      </c>
      <c r="B103" s="378">
        <v>0</v>
      </c>
      <c r="C103" s="377">
        <v>0</v>
      </c>
      <c r="D103" s="377"/>
      <c r="E103" s="373"/>
      <c r="F103" s="1089"/>
      <c r="G103" s="1088"/>
      <c r="H103" s="1089"/>
    </row>
    <row r="104" spans="1:8" ht="15">
      <c r="A104" s="297" t="s">
        <v>463</v>
      </c>
      <c r="B104" s="378">
        <v>57051751</v>
      </c>
      <c r="C104" s="377">
        <v>19791682</v>
      </c>
      <c r="D104" s="377">
        <v>20787397</v>
      </c>
      <c r="E104" s="373"/>
      <c r="F104" s="1089">
        <v>0.34690752962165877</v>
      </c>
      <c r="G104" s="1088">
        <v>0.36436036818571965</v>
      </c>
      <c r="H104" s="1089"/>
    </row>
    <row r="105" spans="1:8" ht="15">
      <c r="A105" s="297" t="s">
        <v>464</v>
      </c>
      <c r="B105" s="378">
        <v>9000000</v>
      </c>
      <c r="C105" s="377">
        <v>14036857</v>
      </c>
      <c r="D105" s="377">
        <v>14036857</v>
      </c>
      <c r="E105" s="373"/>
      <c r="F105" s="1089">
        <v>1.5596507777777777</v>
      </c>
      <c r="G105" s="1088">
        <v>1.5596507777777777</v>
      </c>
      <c r="H105" s="1089"/>
    </row>
    <row r="106" spans="1:8" ht="15">
      <c r="A106" s="297" t="s">
        <v>465</v>
      </c>
      <c r="B106" s="378">
        <v>-222161</v>
      </c>
      <c r="C106" s="377">
        <v>4217</v>
      </c>
      <c r="D106" s="377">
        <v>7826</v>
      </c>
      <c r="E106" s="373"/>
      <c r="F106" s="1089">
        <v>-1.8981729466468013E-2</v>
      </c>
      <c r="G106" s="1088">
        <v>-3.5226704957215714E-2</v>
      </c>
      <c r="H106" s="1089"/>
    </row>
    <row r="107" spans="1:8" ht="15">
      <c r="A107" s="297" t="s">
        <v>466</v>
      </c>
      <c r="B107" s="378">
        <v>-701700</v>
      </c>
      <c r="C107" s="377">
        <v>14722006</v>
      </c>
      <c r="D107" s="377">
        <v>13260492</v>
      </c>
      <c r="E107" s="373"/>
      <c r="F107" s="1089">
        <v>-20.980484537551661</v>
      </c>
      <c r="G107" s="1088">
        <v>-18.897665669089353</v>
      </c>
      <c r="H107" s="1089"/>
    </row>
    <row r="108" spans="1:8" ht="15">
      <c r="A108" s="297" t="s">
        <v>467</v>
      </c>
      <c r="B108" s="378">
        <v>25156</v>
      </c>
      <c r="C108" s="377">
        <v>1243814</v>
      </c>
      <c r="D108" s="377">
        <v>1250414</v>
      </c>
      <c r="E108" s="377"/>
      <c r="F108" s="1148" t="s">
        <v>760</v>
      </c>
      <c r="G108" s="1148" t="s">
        <v>760</v>
      </c>
      <c r="H108" s="1114"/>
    </row>
    <row r="109" spans="1:8" ht="15">
      <c r="A109" s="297" t="s">
        <v>735</v>
      </c>
      <c r="B109" s="378">
        <v>134774</v>
      </c>
      <c r="C109" s="377">
        <v>41185</v>
      </c>
      <c r="D109" s="377">
        <v>49278</v>
      </c>
      <c r="E109" s="377"/>
      <c r="F109" s="1089">
        <v>0.3055856470832653</v>
      </c>
      <c r="G109" s="1088">
        <v>0.3656343211598676</v>
      </c>
      <c r="H109" s="1089"/>
    </row>
    <row r="110" spans="1:8" ht="15">
      <c r="A110" s="297" t="s">
        <v>736</v>
      </c>
      <c r="B110" s="378">
        <v>0</v>
      </c>
      <c r="C110" s="377">
        <v>48877402</v>
      </c>
      <c r="D110" s="377">
        <v>40633322</v>
      </c>
      <c r="E110" s="377"/>
      <c r="F110" s="1089"/>
      <c r="G110" s="1088"/>
      <c r="H110" s="1089"/>
    </row>
    <row r="111" spans="1:8" ht="15">
      <c r="A111" s="297" t="s">
        <v>737</v>
      </c>
      <c r="B111" s="378">
        <v>9000000</v>
      </c>
      <c r="C111" s="377">
        <v>-5321283</v>
      </c>
      <c r="D111" s="377">
        <v>-4820621</v>
      </c>
      <c r="E111" s="377"/>
      <c r="F111" s="1089">
        <v>-0.59125366666666668</v>
      </c>
      <c r="G111" s="1088">
        <v>-0.53562455555555555</v>
      </c>
      <c r="H111" s="1089"/>
    </row>
    <row r="112" spans="1:8" ht="15">
      <c r="A112" s="297" t="s">
        <v>468</v>
      </c>
      <c r="B112" s="378">
        <v>-12222529</v>
      </c>
      <c r="C112" s="377">
        <v>-3858030</v>
      </c>
      <c r="D112" s="377">
        <v>-11265149</v>
      </c>
      <c r="E112" s="377"/>
      <c r="F112" s="1089">
        <v>0.3156490772081621</v>
      </c>
      <c r="G112" s="1088">
        <v>0.92167087515194279</v>
      </c>
      <c r="H112" s="1089"/>
    </row>
    <row r="113" spans="1:8" ht="15">
      <c r="A113" s="299"/>
      <c r="B113" s="912"/>
      <c r="C113" s="913"/>
      <c r="D113" s="981"/>
      <c r="E113" s="913"/>
      <c r="F113" s="1090"/>
      <c r="G113" s="1115"/>
      <c r="H113" s="1115"/>
    </row>
    <row r="115" spans="1:8" ht="18">
      <c r="A115" s="822" t="s">
        <v>754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8" firstPageNumber="5" fitToHeight="0" orientation="landscape" useFirstPageNumber="1" r:id="rId1"/>
  <headerFooter alignWithMargins="0">
    <oddHeader>&amp;C&amp;"Arial,Normalny"&amp;14 &amp;12- &amp;P -</oddHeader>
  </headerFooter>
  <rowBreaks count="3" manualBreakCount="3">
    <brk id="31" max="7" man="1"/>
    <brk id="58" max="7" man="1"/>
    <brk id="8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5" zoomScaleNormal="75" workbookViewId="0">
      <selection activeCell="C18" sqref="C18:C20"/>
    </sheetView>
  </sheetViews>
  <sheetFormatPr defaultColWidth="12.5703125" defaultRowHeight="12.75"/>
  <cols>
    <col min="1" max="1" width="65.5703125" style="301" customWidth="1"/>
    <col min="2" max="5" width="14.7109375" style="301" customWidth="1"/>
    <col min="6" max="7" width="9.7109375" style="301" customWidth="1"/>
    <col min="8" max="8" width="11.28515625" style="301" customWidth="1"/>
    <col min="9" max="16384" width="12.5703125" style="301"/>
  </cols>
  <sheetData>
    <row r="1" spans="1:20" ht="17.25" customHeight="1">
      <c r="A1" s="261" t="s">
        <v>469</v>
      </c>
      <c r="B1" s="300" t="s">
        <v>4</v>
      </c>
    </row>
    <row r="2" spans="1:20" ht="17.25" customHeight="1">
      <c r="A2" s="300"/>
      <c r="B2" s="300"/>
    </row>
    <row r="3" spans="1:20" ht="17.25" customHeight="1">
      <c r="A3" s="302" t="s">
        <v>470</v>
      </c>
      <c r="B3" s="303"/>
      <c r="C3" s="303"/>
      <c r="D3" s="303"/>
      <c r="E3" s="303"/>
      <c r="F3" s="303"/>
      <c r="G3" s="303"/>
    </row>
    <row r="4" spans="1:20" ht="17.25" customHeight="1">
      <c r="A4" s="302" t="s">
        <v>727</v>
      </c>
      <c r="B4" s="303"/>
      <c r="C4" s="303"/>
      <c r="D4" s="303"/>
      <c r="E4" s="303"/>
      <c r="F4" s="303"/>
      <c r="G4" s="303"/>
    </row>
    <row r="5" spans="1:20" ht="15.2" customHeight="1">
      <c r="G5" s="301" t="s">
        <v>4</v>
      </c>
    </row>
    <row r="6" spans="1:20" ht="15">
      <c r="G6" s="304" t="s">
        <v>4</v>
      </c>
      <c r="H6" s="304" t="s">
        <v>2</v>
      </c>
    </row>
    <row r="7" spans="1:20" ht="15.75" customHeight="1">
      <c r="A7" s="305"/>
      <c r="B7" s="1588" t="s">
        <v>749</v>
      </c>
      <c r="C7" s="1589"/>
      <c r="D7" s="1588" t="s">
        <v>728</v>
      </c>
      <c r="E7" s="1590"/>
      <c r="F7" s="1591" t="s">
        <v>449</v>
      </c>
      <c r="G7" s="1592"/>
      <c r="H7" s="1593"/>
      <c r="J7" s="306"/>
      <c r="K7" s="307"/>
      <c r="L7" s="307"/>
      <c r="M7" s="307"/>
      <c r="N7" s="308"/>
      <c r="O7" s="308"/>
      <c r="P7" s="308"/>
      <c r="Q7" s="308"/>
      <c r="R7" s="308"/>
      <c r="S7" s="308"/>
      <c r="T7" s="308"/>
    </row>
    <row r="8" spans="1:20" ht="15.75" customHeight="1">
      <c r="A8" s="309" t="s">
        <v>3</v>
      </c>
      <c r="B8" s="310" t="s">
        <v>237</v>
      </c>
      <c r="C8" s="915" t="s">
        <v>738</v>
      </c>
      <c r="D8" s="310" t="s">
        <v>237</v>
      </c>
      <c r="E8" s="311" t="s">
        <v>738</v>
      </c>
      <c r="F8" s="916" t="s">
        <v>4</v>
      </c>
      <c r="G8" s="312"/>
      <c r="H8" s="313" t="s">
        <v>4</v>
      </c>
      <c r="J8" s="306"/>
      <c r="K8" s="307"/>
      <c r="L8" s="307"/>
      <c r="M8" s="307"/>
      <c r="N8" s="308"/>
      <c r="O8" s="308"/>
      <c r="P8" s="308"/>
      <c r="Q8" s="308"/>
      <c r="R8" s="308"/>
      <c r="S8" s="308"/>
      <c r="T8" s="308"/>
    </row>
    <row r="9" spans="1:20" ht="15.75" customHeight="1">
      <c r="A9" s="314"/>
      <c r="B9" s="315" t="s">
        <v>234</v>
      </c>
      <c r="C9" s="917" t="s">
        <v>782</v>
      </c>
      <c r="D9" s="315" t="s">
        <v>471</v>
      </c>
      <c r="E9" s="917" t="s">
        <v>782</v>
      </c>
      <c r="F9" s="918" t="s">
        <v>238</v>
      </c>
      <c r="G9" s="316" t="s">
        <v>472</v>
      </c>
      <c r="H9" s="317" t="s">
        <v>473</v>
      </c>
      <c r="J9" s="306"/>
      <c r="K9" s="307"/>
      <c r="L9" s="307"/>
      <c r="M9" s="307"/>
      <c r="N9" s="308"/>
      <c r="O9" s="308"/>
      <c r="P9" s="308"/>
      <c r="Q9" s="308"/>
      <c r="R9" s="308"/>
      <c r="S9" s="308"/>
      <c r="T9" s="308"/>
    </row>
    <row r="10" spans="1:20" s="322" customFormat="1" ht="9.9499999999999993" customHeight="1">
      <c r="A10" s="318" t="s">
        <v>455</v>
      </c>
      <c r="B10" s="319" t="s">
        <v>32</v>
      </c>
      <c r="C10" s="320">
        <v>3</v>
      </c>
      <c r="D10" s="320">
        <v>4</v>
      </c>
      <c r="E10" s="321">
        <v>5</v>
      </c>
      <c r="F10" s="321">
        <v>6</v>
      </c>
      <c r="G10" s="320">
        <v>7</v>
      </c>
      <c r="H10" s="321">
        <v>8</v>
      </c>
      <c r="J10" s="323"/>
      <c r="K10" s="324"/>
      <c r="L10" s="324"/>
      <c r="M10" s="324"/>
      <c r="N10" s="325"/>
      <c r="O10" s="325"/>
      <c r="P10" s="325"/>
      <c r="Q10" s="325"/>
      <c r="R10" s="325"/>
      <c r="S10" s="325"/>
      <c r="T10" s="325"/>
    </row>
    <row r="11" spans="1:20" ht="24" customHeight="1">
      <c r="A11" s="326" t="s">
        <v>474</v>
      </c>
      <c r="B11" s="919">
        <v>355705405</v>
      </c>
      <c r="C11" s="1576">
        <v>343394851.65372998</v>
      </c>
      <c r="D11" s="1130">
        <v>387734520</v>
      </c>
      <c r="E11" s="1131">
        <v>367107592</v>
      </c>
      <c r="F11" s="1091">
        <v>0.96539115466555803</v>
      </c>
      <c r="G11" s="1092">
        <v>0.94680141453487299</v>
      </c>
      <c r="H11" s="1089">
        <v>1.0690538609768714</v>
      </c>
      <c r="J11" s="323"/>
      <c r="K11" s="307"/>
      <c r="L11" s="307"/>
      <c r="M11" s="307"/>
      <c r="N11" s="308"/>
      <c r="O11" s="308"/>
      <c r="P11" s="308"/>
      <c r="Q11" s="308"/>
      <c r="R11" s="308"/>
      <c r="S11" s="308"/>
      <c r="T11" s="308"/>
    </row>
    <row r="12" spans="1:20" ht="24" customHeight="1">
      <c r="A12" s="326" t="s">
        <v>475</v>
      </c>
      <c r="B12" s="1132">
        <v>397197405</v>
      </c>
      <c r="C12" s="1575">
        <v>332334756.93155998</v>
      </c>
      <c r="D12" s="1130">
        <v>416234520</v>
      </c>
      <c r="E12" s="1130">
        <v>368989937</v>
      </c>
      <c r="F12" s="1091">
        <v>0.83669921491949317</v>
      </c>
      <c r="G12" s="1092">
        <v>0.88649527915176285</v>
      </c>
      <c r="H12" s="1089">
        <v>1.1102959570250086</v>
      </c>
      <c r="J12" s="327"/>
      <c r="K12" s="307"/>
      <c r="L12" s="307"/>
      <c r="M12" s="307"/>
      <c r="N12" s="308"/>
      <c r="O12" s="308"/>
      <c r="P12" s="308"/>
      <c r="Q12" s="308"/>
      <c r="R12" s="308"/>
      <c r="S12" s="308"/>
      <c r="T12" s="308"/>
    </row>
    <row r="13" spans="1:20" ht="24" customHeight="1">
      <c r="A13" s="326" t="s">
        <v>476</v>
      </c>
      <c r="B13" s="1130">
        <v>-41492000</v>
      </c>
      <c r="C13" s="1575">
        <v>11060094.722169995</v>
      </c>
      <c r="D13" s="1130">
        <v>-28500000</v>
      </c>
      <c r="E13" s="1130">
        <v>-1882346</v>
      </c>
      <c r="F13" s="1091"/>
      <c r="G13" s="1092">
        <v>6.6047228070175434E-2</v>
      </c>
      <c r="H13" s="1089"/>
      <c r="J13" s="327"/>
      <c r="K13" s="307"/>
      <c r="L13" s="307"/>
      <c r="M13" s="307"/>
      <c r="N13" s="308"/>
      <c r="O13" s="308"/>
      <c r="P13" s="308"/>
      <c r="Q13" s="308"/>
      <c r="R13" s="308"/>
      <c r="S13" s="308"/>
      <c r="T13" s="308"/>
    </row>
    <row r="14" spans="1:20" ht="24" customHeight="1">
      <c r="A14" s="326" t="s">
        <v>477</v>
      </c>
      <c r="B14" s="1130"/>
      <c r="C14" s="1165"/>
      <c r="D14" s="1130"/>
      <c r="E14" s="1130"/>
      <c r="F14" s="1091"/>
      <c r="G14" s="1092"/>
      <c r="H14" s="1089"/>
      <c r="J14" s="327"/>
      <c r="K14" s="307"/>
      <c r="L14" s="307"/>
      <c r="M14" s="307"/>
      <c r="N14" s="308"/>
      <c r="O14" s="308"/>
      <c r="P14" s="308"/>
      <c r="Q14" s="308"/>
      <c r="R14" s="308"/>
      <c r="S14" s="308"/>
      <c r="T14" s="308"/>
    </row>
    <row r="15" spans="1:20" ht="18" customHeight="1">
      <c r="A15" s="326" t="s">
        <v>478</v>
      </c>
      <c r="B15" s="1130" t="s">
        <v>4</v>
      </c>
      <c r="C15" s="1577">
        <v>7513912.39977</v>
      </c>
      <c r="D15" s="1130"/>
      <c r="E15" s="1130">
        <v>1198524</v>
      </c>
      <c r="F15" s="1091"/>
      <c r="G15" s="1092"/>
      <c r="H15" s="1089">
        <v>0.15950731606036381</v>
      </c>
      <c r="J15" s="327"/>
      <c r="K15" s="328"/>
      <c r="L15" s="328"/>
      <c r="M15" s="328"/>
    </row>
    <row r="16" spans="1:20" ht="36.75" customHeight="1">
      <c r="A16" s="1142" t="s">
        <v>765</v>
      </c>
      <c r="B16" s="1130"/>
      <c r="C16" s="1164"/>
      <c r="D16" s="1130"/>
      <c r="E16" s="1130">
        <v>-766455</v>
      </c>
      <c r="F16" s="1091"/>
      <c r="G16" s="1092"/>
      <c r="H16" s="1089"/>
      <c r="J16" s="327"/>
      <c r="K16" s="328"/>
      <c r="L16" s="328"/>
      <c r="M16" s="328"/>
    </row>
    <row r="17" spans="1:10" ht="24" customHeight="1">
      <c r="A17" s="326" t="s">
        <v>766</v>
      </c>
      <c r="B17" s="1130">
        <v>-15460158</v>
      </c>
      <c r="C17" s="1579">
        <v>-4943568.9558199998</v>
      </c>
      <c r="D17" s="1130">
        <v>-15565291</v>
      </c>
      <c r="E17" s="1130">
        <v>-487414</v>
      </c>
      <c r="F17" s="1091">
        <v>0.31976186503527326</v>
      </c>
      <c r="G17" s="1092">
        <v>3.1314159176336634E-2</v>
      </c>
      <c r="H17" s="1089">
        <v>9.8595570195531265E-2</v>
      </c>
    </row>
    <row r="18" spans="1:10" ht="24" customHeight="1">
      <c r="A18" s="326" t="s">
        <v>479</v>
      </c>
      <c r="B18" s="1133">
        <v>56952158</v>
      </c>
      <c r="C18" s="1581">
        <v>-3546182.3223999953</v>
      </c>
      <c r="D18" s="1133">
        <v>44065291</v>
      </c>
      <c r="E18" s="1133">
        <v>2314415</v>
      </c>
      <c r="F18" s="1091"/>
      <c r="G18" s="1092">
        <v>5.2522403630558122E-2</v>
      </c>
      <c r="H18" s="1089"/>
    </row>
    <row r="19" spans="1:10" ht="24" customHeight="1">
      <c r="A19" s="326" t="s">
        <v>480</v>
      </c>
      <c r="B19" s="379">
        <v>52843344</v>
      </c>
      <c r="C19" s="1580">
        <v>5388189.6230600039</v>
      </c>
      <c r="D19" s="1132">
        <v>56287820</v>
      </c>
      <c r="E19" s="1132">
        <v>13579564</v>
      </c>
      <c r="F19" s="1091">
        <v>0.10196534161539822</v>
      </c>
      <c r="G19" s="1092">
        <v>0.24125226381124726</v>
      </c>
      <c r="H19" s="1089">
        <v>2.5202461216069891</v>
      </c>
    </row>
    <row r="20" spans="1:10" ht="24" customHeight="1">
      <c r="A20" s="326" t="s">
        <v>481</v>
      </c>
      <c r="B20" s="379">
        <v>4108814</v>
      </c>
      <c r="C20" s="1580">
        <v>-8934371.9454599991</v>
      </c>
      <c r="D20" s="1132">
        <v>-12222529</v>
      </c>
      <c r="E20" s="1132">
        <v>-11265149</v>
      </c>
      <c r="F20" s="1091"/>
      <c r="G20" s="1092">
        <v>0.92167087515194279</v>
      </c>
      <c r="H20" s="1089">
        <v>1.2608775489500843</v>
      </c>
    </row>
    <row r="21" spans="1:10" ht="8.1" customHeight="1">
      <c r="A21" s="329"/>
      <c r="B21" s="381" t="s">
        <v>4</v>
      </c>
      <c r="C21" s="1134"/>
      <c r="D21" s="920" t="s">
        <v>4</v>
      </c>
      <c r="E21" s="1134"/>
      <c r="F21" s="1093"/>
      <c r="G21" s="1094"/>
      <c r="H21" s="1095"/>
    </row>
    <row r="22" spans="1:10" ht="8.1" customHeight="1">
      <c r="A22" s="921"/>
      <c r="B22" s="922"/>
      <c r="C22" s="922"/>
      <c r="D22" s="922"/>
      <c r="E22" s="923"/>
      <c r="F22" s="923"/>
      <c r="G22" s="923"/>
    </row>
    <row r="23" spans="1:10" s="94" customFormat="1" ht="15.75" customHeight="1">
      <c r="A23" s="1594"/>
      <c r="B23" s="1595"/>
      <c r="C23" s="1595"/>
      <c r="F23" s="93"/>
      <c r="G23" s="93"/>
      <c r="H23" s="93"/>
      <c r="I23" s="93"/>
      <c r="J23" s="93"/>
    </row>
    <row r="25" spans="1:10" ht="24.75" customHeight="1">
      <c r="A25" s="330" t="s">
        <v>4</v>
      </c>
      <c r="B25" s="380"/>
      <c r="C25" s="380"/>
    </row>
    <row r="26" spans="1:10">
      <c r="B26" s="380"/>
      <c r="C26" s="380"/>
    </row>
    <row r="27" spans="1:10">
      <c r="B27" s="380"/>
      <c r="C27" s="380"/>
    </row>
    <row r="28" spans="1:10">
      <c r="B28" s="380"/>
      <c r="C28" s="380"/>
    </row>
    <row r="29" spans="1:10" ht="15">
      <c r="B29" s="373"/>
      <c r="C29" s="374"/>
    </row>
    <row r="30" spans="1:10">
      <c r="B30" s="380"/>
      <c r="C30" s="380"/>
    </row>
    <row r="31" spans="1:10">
      <c r="B31" s="380"/>
      <c r="C31" s="380"/>
    </row>
    <row r="32" spans="1:10">
      <c r="B32" s="380"/>
      <c r="C32" s="380"/>
    </row>
    <row r="33" spans="2:3">
      <c r="B33" s="380"/>
      <c r="C33" s="380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2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"/>
  <sheetViews>
    <sheetView showGridLines="0" showZeros="0" view="pageBreakPreview" topLeftCell="A130" zoomScale="70" zoomScaleNormal="70" zoomScaleSheetLayoutView="70" workbookViewId="0">
      <selection activeCell="F169" sqref="F169:F171"/>
    </sheetView>
  </sheetViews>
  <sheetFormatPr defaultColWidth="7.85546875" defaultRowHeight="15"/>
  <cols>
    <col min="1" max="1" width="104.28515625" style="431" customWidth="1"/>
    <col min="2" max="2" width="16.42578125" style="430" bestFit="1" customWidth="1"/>
    <col min="3" max="3" width="0.85546875" style="431" customWidth="1"/>
    <col min="4" max="4" width="14.140625" style="431" customWidth="1"/>
    <col min="5" max="5" width="1.28515625" style="431" customWidth="1"/>
    <col min="6" max="6" width="17.42578125" style="431" customWidth="1"/>
    <col min="7" max="7" width="0.28515625" style="431" customWidth="1"/>
    <col min="8" max="8" width="14.7109375" style="431" customWidth="1"/>
    <col min="9" max="9" width="0.85546875" style="431" customWidth="1"/>
    <col min="10" max="10" width="11.42578125" style="431" bestFit="1" customWidth="1"/>
    <col min="11" max="12" width="11.5703125" style="431" bestFit="1" customWidth="1"/>
    <col min="13" max="13" width="1.85546875" style="432" bestFit="1" customWidth="1"/>
    <col min="14" max="14" width="20.7109375" style="432" bestFit="1" customWidth="1"/>
    <col min="15" max="15" width="1.42578125" style="432" bestFit="1" customWidth="1"/>
    <col min="16" max="16" width="12.42578125" style="432" customWidth="1"/>
    <col min="17" max="17" width="3.5703125" style="432" customWidth="1"/>
    <col min="18" max="18" width="12.5703125" style="432" customWidth="1"/>
    <col min="19" max="19" width="7.85546875" style="433" customWidth="1"/>
    <col min="20" max="16384" width="7.85546875" style="431"/>
  </cols>
  <sheetData>
    <row r="1" spans="1:19" ht="15.75">
      <c r="A1" s="429" t="s">
        <v>550</v>
      </c>
      <c r="D1" s="429" t="s">
        <v>4</v>
      </c>
    </row>
    <row r="2" spans="1:19" ht="15.75">
      <c r="A2" s="1602" t="s">
        <v>551</v>
      </c>
      <c r="B2" s="1602"/>
      <c r="C2" s="1602"/>
      <c r="D2" s="1602"/>
      <c r="E2" s="1602"/>
      <c r="F2" s="1602"/>
      <c r="G2" s="1602"/>
      <c r="H2" s="1602"/>
      <c r="I2" s="1602"/>
      <c r="J2" s="1602"/>
      <c r="K2" s="1602"/>
      <c r="L2" s="1602"/>
    </row>
    <row r="3" spans="1:19" ht="15.75">
      <c r="A3" s="906"/>
      <c r="B3" s="434"/>
      <c r="C3" s="435"/>
      <c r="D3" s="434"/>
      <c r="E3" s="435"/>
      <c r="F3" s="435"/>
      <c r="G3" s="435"/>
      <c r="H3" s="435"/>
      <c r="I3" s="435"/>
      <c r="J3" s="435"/>
      <c r="K3" s="435"/>
      <c r="L3" s="435"/>
    </row>
    <row r="4" spans="1:19" ht="15.75">
      <c r="A4" s="433"/>
      <c r="B4" s="436" t="s">
        <v>4</v>
      </c>
      <c r="C4" s="437"/>
      <c r="D4" s="924"/>
      <c r="E4" s="433"/>
      <c r="F4" s="433"/>
      <c r="G4" s="433"/>
      <c r="H4" s="433"/>
      <c r="I4" s="433"/>
      <c r="J4" s="433"/>
      <c r="K4" s="438"/>
      <c r="L4" s="438" t="s">
        <v>2</v>
      </c>
    </row>
    <row r="5" spans="1:19" ht="15.75">
      <c r="A5" s="439"/>
      <c r="B5" s="440" t="s">
        <v>233</v>
      </c>
      <c r="C5" s="441"/>
      <c r="D5" s="1596" t="s">
        <v>235</v>
      </c>
      <c r="E5" s="1597"/>
      <c r="F5" s="1597"/>
      <c r="G5" s="1597"/>
      <c r="H5" s="1597"/>
      <c r="I5" s="1598"/>
      <c r="J5" s="1599" t="s">
        <v>449</v>
      </c>
      <c r="K5" s="1600"/>
      <c r="L5" s="1601"/>
    </row>
    <row r="6" spans="1:19" ht="15.75">
      <c r="A6" s="442" t="s">
        <v>3</v>
      </c>
      <c r="B6" s="443" t="s">
        <v>234</v>
      </c>
      <c r="C6" s="441"/>
      <c r="D6" s="444"/>
      <c r="E6" s="445"/>
      <c r="F6" s="444"/>
      <c r="G6" s="445"/>
      <c r="H6" s="444"/>
      <c r="I6" s="445"/>
      <c r="J6" s="446"/>
      <c r="K6" s="447"/>
      <c r="L6" s="447"/>
    </row>
    <row r="7" spans="1:19" ht="20.100000000000001" customHeight="1">
      <c r="A7" s="448"/>
      <c r="B7" s="449" t="s">
        <v>726</v>
      </c>
      <c r="C7" s="450" t="s">
        <v>4</v>
      </c>
      <c r="D7" s="451" t="s">
        <v>450</v>
      </c>
      <c r="E7" s="452"/>
      <c r="F7" s="449" t="s">
        <v>552</v>
      </c>
      <c r="G7" s="453"/>
      <c r="H7" s="449" t="s">
        <v>452</v>
      </c>
      <c r="I7" s="453"/>
      <c r="J7" s="454" t="s">
        <v>238</v>
      </c>
      <c r="K7" s="455" t="s">
        <v>453</v>
      </c>
      <c r="L7" s="455" t="s">
        <v>454</v>
      </c>
    </row>
    <row r="8" spans="1:19" s="461" customFormat="1">
      <c r="A8" s="456">
        <v>1</v>
      </c>
      <c r="B8" s="457">
        <v>2</v>
      </c>
      <c r="C8" s="458"/>
      <c r="D8" s="457">
        <v>3</v>
      </c>
      <c r="E8" s="458"/>
      <c r="F8" s="459">
        <v>4</v>
      </c>
      <c r="G8" s="458"/>
      <c r="H8" s="457">
        <v>5</v>
      </c>
      <c r="I8" s="458"/>
      <c r="J8" s="458">
        <v>6</v>
      </c>
      <c r="K8" s="458">
        <v>7</v>
      </c>
      <c r="L8" s="456">
        <v>8</v>
      </c>
      <c r="M8" s="432"/>
      <c r="N8" s="432"/>
      <c r="O8" s="432"/>
      <c r="P8" s="432"/>
      <c r="Q8" s="432"/>
      <c r="R8" s="432"/>
      <c r="S8" s="460"/>
    </row>
    <row r="9" spans="1:19" s="461" customFormat="1" ht="20.100000000000001" customHeight="1">
      <c r="A9" s="462" t="s">
        <v>553</v>
      </c>
      <c r="B9" s="1097">
        <v>387734520</v>
      </c>
      <c r="C9" s="1098"/>
      <c r="D9" s="1097">
        <v>38737015.888759993</v>
      </c>
      <c r="E9" s="463"/>
      <c r="F9" s="1097">
        <v>64777342.902799964</v>
      </c>
      <c r="G9" s="463"/>
      <c r="H9" s="1109">
        <v>90286468.818159923</v>
      </c>
      <c r="I9" s="463"/>
      <c r="J9" s="464">
        <v>9.9906028198778876E-2</v>
      </c>
      <c r="K9" s="464">
        <v>0.16706622588775424</v>
      </c>
      <c r="L9" s="464">
        <v>0.23285641118092845</v>
      </c>
      <c r="M9" s="465"/>
      <c r="N9" s="465"/>
      <c r="O9" s="465"/>
      <c r="P9" s="465"/>
      <c r="Q9" s="465"/>
      <c r="R9" s="465"/>
      <c r="S9" s="460"/>
    </row>
    <row r="10" spans="1:19" s="461" customFormat="1" ht="15.75">
      <c r="A10" s="466" t="s">
        <v>554</v>
      </c>
      <c r="B10" s="1099"/>
      <c r="C10" s="1100"/>
      <c r="D10" s="1099" t="s">
        <v>4</v>
      </c>
      <c r="E10" s="1101"/>
      <c r="F10" s="1099"/>
      <c r="G10" s="1101"/>
      <c r="H10" s="1110"/>
      <c r="I10" s="1101"/>
      <c r="J10" s="467"/>
      <c r="K10" s="469"/>
      <c r="L10" s="469"/>
      <c r="M10" s="465"/>
      <c r="N10" s="465"/>
      <c r="O10" s="465"/>
      <c r="P10" s="465"/>
      <c r="Q10" s="465"/>
      <c r="R10" s="465"/>
      <c r="S10" s="460"/>
    </row>
    <row r="11" spans="1:19" s="461" customFormat="1" ht="20.100000000000001" customHeight="1">
      <c r="A11" s="462" t="s">
        <v>555</v>
      </c>
      <c r="B11" s="1099">
        <v>359731300</v>
      </c>
      <c r="C11" s="1100"/>
      <c r="D11" s="1099">
        <v>36178821.237669997</v>
      </c>
      <c r="E11" s="1101"/>
      <c r="F11" s="1099">
        <v>60395233.505699977</v>
      </c>
      <c r="G11" s="1101"/>
      <c r="H11" s="1109">
        <v>83834060.405389994</v>
      </c>
      <c r="I11" s="1101"/>
      <c r="J11" s="464">
        <v>0.10057179132777715</v>
      </c>
      <c r="K11" s="464">
        <v>0.1678898486334105</v>
      </c>
      <c r="L11" s="464">
        <v>0.23304633320867546</v>
      </c>
      <c r="M11" s="465"/>
      <c r="N11" s="465"/>
      <c r="O11" s="465"/>
      <c r="P11" s="465"/>
      <c r="Q11" s="465"/>
      <c r="R11" s="465"/>
      <c r="S11" s="460"/>
    </row>
    <row r="12" spans="1:19" s="461" customFormat="1" ht="15.75">
      <c r="A12" s="466" t="s">
        <v>556</v>
      </c>
      <c r="B12" s="1102"/>
      <c r="C12" s="1103"/>
      <c r="D12" s="1102" t="s">
        <v>4</v>
      </c>
      <c r="E12" s="1101"/>
      <c r="F12" s="1099"/>
      <c r="G12" s="1101"/>
      <c r="H12" s="1110"/>
      <c r="I12" s="1101"/>
      <c r="J12" s="467"/>
      <c r="K12" s="469"/>
      <c r="L12" s="469"/>
      <c r="M12" s="465"/>
      <c r="N12" s="465"/>
      <c r="O12" s="465"/>
      <c r="P12" s="465"/>
      <c r="Q12" s="465"/>
      <c r="R12" s="465"/>
      <c r="S12" s="460"/>
    </row>
    <row r="13" spans="1:19" s="461" customFormat="1">
      <c r="A13" s="468" t="s">
        <v>557</v>
      </c>
      <c r="B13" s="1102">
        <v>179600000</v>
      </c>
      <c r="C13" s="1103"/>
      <c r="D13" s="1102">
        <v>20579063.035359997</v>
      </c>
      <c r="E13" s="1104"/>
      <c r="F13" s="1102">
        <v>32056097.851789989</v>
      </c>
      <c r="G13" s="1104"/>
      <c r="H13" s="1110">
        <v>42378324.527939998</v>
      </c>
      <c r="I13" s="1104"/>
      <c r="J13" s="469">
        <v>0.11458275632160354</v>
      </c>
      <c r="K13" s="469">
        <v>0.17848606821709348</v>
      </c>
      <c r="L13" s="469">
        <v>0.23595949069008906</v>
      </c>
      <c r="M13" s="465"/>
      <c r="N13" s="465"/>
      <c r="O13" s="465"/>
      <c r="P13" s="465"/>
      <c r="Q13" s="465"/>
      <c r="R13" s="465"/>
      <c r="S13" s="460"/>
    </row>
    <row r="14" spans="1:19" s="461" customFormat="1">
      <c r="A14" s="468" t="s">
        <v>558</v>
      </c>
      <c r="B14" s="1102">
        <v>73000000</v>
      </c>
      <c r="C14" s="1103"/>
      <c r="D14" s="1102">
        <v>5195960.233070001</v>
      </c>
      <c r="E14" s="1104"/>
      <c r="F14" s="1102">
        <v>10177775.302340003</v>
      </c>
      <c r="G14" s="1104"/>
      <c r="H14" s="1110">
        <v>15506397.175870003</v>
      </c>
      <c r="I14" s="1104"/>
      <c r="J14" s="469">
        <v>7.1177537439315083E-2</v>
      </c>
      <c r="K14" s="469">
        <v>0.13942157948410963</v>
      </c>
      <c r="L14" s="469">
        <v>0.21241639966945211</v>
      </c>
      <c r="M14" s="465"/>
      <c r="N14" s="465"/>
      <c r="O14" s="465"/>
      <c r="P14" s="465"/>
      <c r="Q14" s="465"/>
      <c r="R14" s="1111"/>
      <c r="S14" s="460"/>
    </row>
    <row r="15" spans="1:19" s="461" customFormat="1">
      <c r="A15" s="470" t="s">
        <v>559</v>
      </c>
      <c r="B15" s="1102"/>
      <c r="C15" s="1103"/>
      <c r="D15" s="1102"/>
      <c r="E15" s="1104"/>
      <c r="F15" s="1102"/>
      <c r="G15" s="1104"/>
      <c r="H15" s="1110"/>
      <c r="I15" s="1104"/>
      <c r="J15" s="471"/>
      <c r="K15" s="469"/>
      <c r="L15" s="469"/>
      <c r="M15" s="465"/>
      <c r="N15" s="465"/>
      <c r="O15" s="465"/>
      <c r="P15" s="465"/>
      <c r="Q15" s="465"/>
      <c r="R15" s="1111"/>
      <c r="S15" s="460"/>
    </row>
    <row r="16" spans="1:19" s="461" customFormat="1">
      <c r="A16" s="468" t="s">
        <v>560</v>
      </c>
      <c r="B16" s="1102">
        <v>4356552</v>
      </c>
      <c r="C16" s="1103"/>
      <c r="D16" s="1102">
        <v>316709.31197000004</v>
      </c>
      <c r="E16" s="1104"/>
      <c r="F16" s="1102">
        <v>647098.64843000006</v>
      </c>
      <c r="G16" s="1104"/>
      <c r="H16" s="1110">
        <v>996798.73357000004</v>
      </c>
      <c r="I16" s="1104"/>
      <c r="J16" s="469">
        <v>7.2697241297705162E-2</v>
      </c>
      <c r="K16" s="469">
        <v>0.14853458616584861</v>
      </c>
      <c r="L16" s="469">
        <v>0.22880450722727516</v>
      </c>
      <c r="M16" s="465"/>
      <c r="N16" s="465"/>
      <c r="O16" s="465"/>
      <c r="P16" s="465"/>
      <c r="Q16" s="465"/>
      <c r="R16" s="1111"/>
      <c r="S16" s="460"/>
    </row>
    <row r="17" spans="1:19" s="461" customFormat="1">
      <c r="A17" s="468" t="s">
        <v>561</v>
      </c>
      <c r="B17" s="1102">
        <v>68343974</v>
      </c>
      <c r="C17" s="1103"/>
      <c r="D17" s="1102">
        <v>4854540.0120400004</v>
      </c>
      <c r="E17" s="1104"/>
      <c r="F17" s="1102">
        <v>9492116.2753000017</v>
      </c>
      <c r="G17" s="1104"/>
      <c r="H17" s="1110">
        <v>14455936.424570004</v>
      </c>
      <c r="I17" s="1104"/>
      <c r="J17" s="469">
        <v>7.1030988219093025E-2</v>
      </c>
      <c r="K17" s="469">
        <v>0.1388873915248183</v>
      </c>
      <c r="L17" s="469">
        <v>0.21151735227702742</v>
      </c>
      <c r="M17" s="465"/>
      <c r="N17" s="465"/>
      <c r="O17" s="465"/>
      <c r="P17" s="465"/>
      <c r="Q17" s="465"/>
      <c r="R17" s="1111"/>
      <c r="S17" s="460"/>
    </row>
    <row r="18" spans="1:19" s="461" customFormat="1">
      <c r="A18" s="468" t="s">
        <v>562</v>
      </c>
      <c r="B18" s="1102">
        <v>299474</v>
      </c>
      <c r="C18" s="1103"/>
      <c r="D18" s="1102">
        <v>24710.909059999998</v>
      </c>
      <c r="E18" s="1104"/>
      <c r="F18" s="1102">
        <v>38560.378609999992</v>
      </c>
      <c r="G18" s="1104"/>
      <c r="H18" s="1110">
        <v>53662.017730000007</v>
      </c>
      <c r="I18" s="1104"/>
      <c r="J18" s="469">
        <v>8.2514372065688499E-2</v>
      </c>
      <c r="K18" s="469">
        <v>0.1287603551894321</v>
      </c>
      <c r="L18" s="469">
        <v>0.17918756796917265</v>
      </c>
      <c r="M18" s="465"/>
      <c r="N18" s="465"/>
      <c r="O18" s="465"/>
      <c r="P18" s="465"/>
      <c r="Q18" s="465"/>
      <c r="R18" s="1111"/>
      <c r="S18" s="460"/>
    </row>
    <row r="19" spans="1:19" s="461" customFormat="1">
      <c r="A19" s="468" t="s">
        <v>563</v>
      </c>
      <c r="B19" s="1102">
        <v>2080000</v>
      </c>
      <c r="C19" s="1103"/>
      <c r="D19" s="1102">
        <v>180661.2285</v>
      </c>
      <c r="E19" s="1104"/>
      <c r="F19" s="1102">
        <v>351725.00650000002</v>
      </c>
      <c r="G19" s="1104"/>
      <c r="H19" s="1110">
        <v>528442.03249999997</v>
      </c>
      <c r="I19" s="1104"/>
      <c r="J19" s="469">
        <v>8.6856359855769227E-2</v>
      </c>
      <c r="K19" s="469">
        <v>0.1690985608173077</v>
      </c>
      <c r="L19" s="469">
        <v>0.25405866947115385</v>
      </c>
      <c r="M19" s="465"/>
      <c r="N19" s="465"/>
      <c r="O19" s="465"/>
      <c r="P19" s="465"/>
      <c r="Q19" s="465"/>
      <c r="R19" s="1111"/>
      <c r="S19" s="460"/>
    </row>
    <row r="20" spans="1:19" s="461" customFormat="1">
      <c r="A20" s="468" t="s">
        <v>564</v>
      </c>
      <c r="B20" s="1102">
        <v>34800000</v>
      </c>
      <c r="C20" s="1103"/>
      <c r="D20" s="1102">
        <v>3204359.8084299993</v>
      </c>
      <c r="E20" s="1104"/>
      <c r="F20" s="1102">
        <v>6028590.5554799987</v>
      </c>
      <c r="G20" s="1104"/>
      <c r="H20" s="1110">
        <v>10306634.433659999</v>
      </c>
      <c r="I20" s="1104"/>
      <c r="J20" s="469">
        <v>9.2079304839942505E-2</v>
      </c>
      <c r="K20" s="469">
        <v>0.17323536078965512</v>
      </c>
      <c r="L20" s="469">
        <v>0.29616765613965512</v>
      </c>
      <c r="M20" s="465"/>
      <c r="N20" s="465"/>
      <c r="O20" s="465"/>
      <c r="P20" s="465"/>
      <c r="Q20" s="465"/>
      <c r="R20" s="1111"/>
      <c r="S20" s="460"/>
    </row>
    <row r="21" spans="1:19" s="461" customFormat="1">
      <c r="A21" s="470" t="s">
        <v>565</v>
      </c>
      <c r="B21" s="1102"/>
      <c r="C21" s="1103"/>
      <c r="D21" s="1102"/>
      <c r="E21" s="1104"/>
      <c r="F21" s="1102"/>
      <c r="G21" s="1104"/>
      <c r="H21" s="1110"/>
      <c r="I21" s="1104"/>
      <c r="J21" s="469"/>
      <c r="K21" s="469"/>
      <c r="L21" s="469"/>
      <c r="M21" s="465"/>
      <c r="N21" s="465"/>
      <c r="O21" s="465"/>
      <c r="P21" s="465"/>
      <c r="Q21" s="465"/>
      <c r="R21" s="1111"/>
      <c r="S21" s="460"/>
    </row>
    <row r="22" spans="1:19" s="461" customFormat="1">
      <c r="A22" s="468" t="s">
        <v>566</v>
      </c>
      <c r="B22" s="1102">
        <v>6240</v>
      </c>
      <c r="C22" s="1103"/>
      <c r="D22" s="1102">
        <v>173.46199999999999</v>
      </c>
      <c r="E22" s="1104"/>
      <c r="F22" s="1102">
        <v>716.32899999999995</v>
      </c>
      <c r="G22" s="1104"/>
      <c r="H22" s="1110">
        <v>105.48599</v>
      </c>
      <c r="I22" s="1104"/>
      <c r="J22" s="469">
        <v>2.7798397435897435E-2</v>
      </c>
      <c r="K22" s="469">
        <v>0.11479631410256409</v>
      </c>
      <c r="L22" s="469">
        <v>1.6904806089743589E-2</v>
      </c>
      <c r="M22" s="465"/>
      <c r="N22" s="465"/>
      <c r="O22" s="465"/>
      <c r="P22" s="465"/>
      <c r="Q22" s="465"/>
      <c r="R22" s="1111"/>
      <c r="S22" s="460"/>
    </row>
    <row r="23" spans="1:19" s="461" customFormat="1">
      <c r="A23" s="468" t="s">
        <v>567</v>
      </c>
      <c r="B23" s="1102">
        <v>64300000</v>
      </c>
      <c r="C23" s="1103"/>
      <c r="D23" s="1102">
        <v>6515490.2673099991</v>
      </c>
      <c r="E23" s="1104"/>
      <c r="F23" s="1102">
        <v>10759414.449999999</v>
      </c>
      <c r="G23" s="1104"/>
      <c r="H23" s="1110">
        <v>13586578.562350007</v>
      </c>
      <c r="I23" s="1104"/>
      <c r="J23" s="469">
        <v>0.10132955314634524</v>
      </c>
      <c r="K23" s="469">
        <v>0.16733148444790044</v>
      </c>
      <c r="L23" s="469">
        <v>0.21129982212052886</v>
      </c>
      <c r="M23" s="465"/>
      <c r="N23" s="465"/>
      <c r="O23" s="465"/>
      <c r="P23" s="465"/>
      <c r="Q23" s="465"/>
      <c r="R23" s="1111"/>
      <c r="S23" s="460"/>
    </row>
    <row r="24" spans="1:19" s="461" customFormat="1">
      <c r="A24" s="470" t="s">
        <v>559</v>
      </c>
      <c r="B24" s="1102"/>
      <c r="C24" s="1103"/>
      <c r="D24" s="1102"/>
      <c r="E24" s="1104"/>
      <c r="F24" s="1102"/>
      <c r="G24" s="1104"/>
      <c r="H24" s="1110"/>
      <c r="I24" s="1104"/>
      <c r="J24" s="471"/>
      <c r="K24" s="469"/>
      <c r="L24" s="469"/>
      <c r="M24" s="465"/>
      <c r="N24" s="465"/>
      <c r="O24" s="465"/>
      <c r="P24" s="465"/>
      <c r="Q24" s="465"/>
      <c r="R24" s="1111"/>
      <c r="S24" s="460"/>
    </row>
    <row r="25" spans="1:19" s="461" customFormat="1">
      <c r="A25" s="468" t="s">
        <v>568</v>
      </c>
      <c r="B25" s="1102">
        <v>53950000</v>
      </c>
      <c r="C25" s="1103"/>
      <c r="D25" s="1102">
        <v>5573022.0373200001</v>
      </c>
      <c r="E25" s="1104"/>
      <c r="F25" s="1102">
        <v>9048728.4494399987</v>
      </c>
      <c r="G25" s="1104"/>
      <c r="H25" s="1110">
        <v>11201951.399190007</v>
      </c>
      <c r="I25" s="1104"/>
      <c r="J25" s="469">
        <v>0.10329975972789621</v>
      </c>
      <c r="K25" s="469">
        <v>0.16772434568007413</v>
      </c>
      <c r="L25" s="469">
        <v>0.2076357997996294</v>
      </c>
      <c r="M25" s="465"/>
      <c r="N25" s="465"/>
      <c r="O25" s="465"/>
      <c r="P25" s="465"/>
      <c r="Q25" s="465"/>
      <c r="R25" s="1111"/>
      <c r="S25" s="460"/>
    </row>
    <row r="26" spans="1:19" s="461" customFormat="1">
      <c r="A26" s="468" t="s">
        <v>569</v>
      </c>
      <c r="B26" s="1102">
        <v>10346000</v>
      </c>
      <c r="C26" s="1103"/>
      <c r="D26" s="1102">
        <v>942468.22999000014</v>
      </c>
      <c r="E26" s="1104"/>
      <c r="F26" s="1102">
        <v>1710694.0003599999</v>
      </c>
      <c r="G26" s="1104"/>
      <c r="H26" s="1110">
        <v>2384635.1629599994</v>
      </c>
      <c r="I26" s="1104"/>
      <c r="J26" s="469">
        <v>9.1094938139377551E-2</v>
      </c>
      <c r="K26" s="469">
        <v>0.16534834722211483</v>
      </c>
      <c r="L26" s="469">
        <v>0.23048861037695723</v>
      </c>
      <c r="M26" s="465"/>
      <c r="N26" s="465"/>
      <c r="O26" s="465"/>
      <c r="P26" s="465"/>
      <c r="Q26" s="465"/>
      <c r="R26" s="1111"/>
      <c r="S26" s="460"/>
    </row>
    <row r="27" spans="1:19" s="461" customFormat="1">
      <c r="A27" s="468" t="s">
        <v>570</v>
      </c>
      <c r="B27" s="1102">
        <v>4000</v>
      </c>
      <c r="C27" s="1103"/>
      <c r="D27" s="1102">
        <v>0</v>
      </c>
      <c r="E27" s="1104"/>
      <c r="F27" s="1102">
        <v>-7.9998000000000005</v>
      </c>
      <c r="G27" s="1104"/>
      <c r="H27" s="1110">
        <v>-7.9998000000000005</v>
      </c>
      <c r="I27" s="1104"/>
      <c r="J27" s="469"/>
      <c r="K27" s="469"/>
      <c r="L27" s="469"/>
      <c r="M27" s="465"/>
      <c r="N27" s="465"/>
      <c r="O27" s="465"/>
      <c r="P27" s="465"/>
      <c r="Q27" s="465"/>
      <c r="R27" s="1111"/>
      <c r="S27" s="460"/>
    </row>
    <row r="28" spans="1:19" s="461" customFormat="1">
      <c r="A28" s="468" t="s">
        <v>571</v>
      </c>
      <c r="B28" s="1102">
        <v>1400000</v>
      </c>
      <c r="C28" s="1103"/>
      <c r="D28" s="1102">
        <v>109853.58</v>
      </c>
      <c r="E28" s="1104"/>
      <c r="F28" s="1102">
        <v>240349.125</v>
      </c>
      <c r="G28" s="1104"/>
      <c r="H28" s="1110">
        <v>378250.85100000002</v>
      </c>
      <c r="I28" s="1104"/>
      <c r="J28" s="469">
        <v>7.8466842857142852E-2</v>
      </c>
      <c r="K28" s="469">
        <v>0.17167794642857143</v>
      </c>
      <c r="L28" s="469">
        <v>0.27017917928571428</v>
      </c>
      <c r="M28" s="465"/>
      <c r="N28" s="465"/>
      <c r="O28" s="465"/>
      <c r="P28" s="465"/>
      <c r="Q28" s="465"/>
      <c r="R28" s="1111"/>
      <c r="S28" s="460"/>
    </row>
    <row r="29" spans="1:19" s="461" customFormat="1">
      <c r="A29" s="468" t="s">
        <v>572</v>
      </c>
      <c r="B29" s="1102">
        <v>4551300</v>
      </c>
      <c r="C29" s="1103"/>
      <c r="D29" s="1102">
        <v>393407.12099999998</v>
      </c>
      <c r="E29" s="1104"/>
      <c r="F29" s="1102">
        <v>781255.21699999995</v>
      </c>
      <c r="G29" s="1104"/>
      <c r="H29" s="1110">
        <v>1149406.7814800001</v>
      </c>
      <c r="I29" s="1104"/>
      <c r="J29" s="469">
        <v>8.6438406828818135E-2</v>
      </c>
      <c r="K29" s="469">
        <v>0.17165539889701842</v>
      </c>
      <c r="L29" s="469">
        <v>0.25254471941643047</v>
      </c>
      <c r="M29" s="465"/>
      <c r="N29" s="465"/>
      <c r="O29" s="465"/>
      <c r="P29" s="465"/>
      <c r="Q29" s="465"/>
      <c r="R29" s="1111"/>
      <c r="S29" s="460"/>
    </row>
    <row r="30" spans="1:19" s="461" customFormat="1">
      <c r="A30" s="468" t="s">
        <v>573</v>
      </c>
      <c r="B30" s="1102"/>
      <c r="C30" s="1103"/>
      <c r="D30" s="1102">
        <v>2.7E-2</v>
      </c>
      <c r="E30" s="1104"/>
      <c r="F30" s="1102">
        <v>5.1999999999999998E-2</v>
      </c>
      <c r="G30" s="1104"/>
      <c r="H30" s="1110">
        <v>7.4999999999999997E-2</v>
      </c>
      <c r="I30" s="1104"/>
      <c r="J30" s="469"/>
      <c r="K30" s="469"/>
      <c r="L30" s="469"/>
      <c r="M30" s="465"/>
      <c r="N30" s="465"/>
      <c r="O30" s="465"/>
      <c r="P30" s="465"/>
      <c r="Q30" s="465"/>
      <c r="R30" s="1111"/>
      <c r="S30" s="460"/>
    </row>
    <row r="31" spans="1:19" s="461" customFormat="1">
      <c r="A31" s="468" t="s">
        <v>574</v>
      </c>
      <c r="B31" s="1102"/>
      <c r="C31" s="1103"/>
      <c r="D31" s="1102"/>
      <c r="E31" s="1104"/>
      <c r="F31" s="1102">
        <v>8.5900000000000004E-3</v>
      </c>
      <c r="G31" s="1104"/>
      <c r="H31" s="1110">
        <v>8.5900000000000004E-3</v>
      </c>
      <c r="I31" s="1104"/>
      <c r="J31" s="469"/>
      <c r="K31" s="469"/>
      <c r="L31" s="469"/>
      <c r="M31" s="465"/>
      <c r="N31" s="465"/>
      <c r="O31" s="465"/>
      <c r="P31" s="465"/>
      <c r="Q31" s="465"/>
      <c r="R31" s="1111"/>
      <c r="S31" s="460"/>
    </row>
    <row r="32" spans="1:19" s="461" customFormat="1">
      <c r="A32" s="472" t="s">
        <v>575</v>
      </c>
      <c r="B32" s="1102"/>
      <c r="C32" s="1103"/>
      <c r="D32" s="1102">
        <v>25.937000000000001</v>
      </c>
      <c r="E32" s="1104"/>
      <c r="F32" s="1102">
        <v>25.937000000000001</v>
      </c>
      <c r="G32" s="1104"/>
      <c r="H32" s="1110">
        <v>25.957000000000001</v>
      </c>
      <c r="I32" s="1104"/>
      <c r="J32" s="469"/>
      <c r="K32" s="469"/>
      <c r="L32" s="469"/>
      <c r="M32" s="465"/>
      <c r="N32" s="465"/>
      <c r="O32" s="465"/>
      <c r="P32" s="465"/>
      <c r="Q32" s="465"/>
      <c r="R32" s="1111"/>
      <c r="S32" s="460"/>
    </row>
    <row r="33" spans="1:19" s="461" customFormat="1" ht="20.100000000000001" customHeight="1">
      <c r="A33" s="462" t="s">
        <v>576</v>
      </c>
      <c r="B33" s="1099">
        <v>25806040</v>
      </c>
      <c r="C33" s="1100"/>
      <c r="D33" s="1099">
        <v>2548922.2716499963</v>
      </c>
      <c r="E33" s="1101"/>
      <c r="F33" s="1099">
        <v>4360189.2207099861</v>
      </c>
      <c r="G33" s="1101"/>
      <c r="H33" s="1109">
        <v>6423433.8858299283</v>
      </c>
      <c r="I33" s="1101"/>
      <c r="J33" s="464">
        <v>9.8772313444836807E-2</v>
      </c>
      <c r="K33" s="464">
        <v>0.16896002721494605</v>
      </c>
      <c r="L33" s="464">
        <v>0.24891203322283964</v>
      </c>
      <c r="M33" s="465"/>
      <c r="N33" s="465"/>
      <c r="O33" s="465"/>
      <c r="P33" s="465"/>
      <c r="Q33" s="465"/>
      <c r="R33" s="1111"/>
      <c r="S33" s="460"/>
    </row>
    <row r="34" spans="1:19" s="461" customFormat="1" ht="15.75">
      <c r="A34" s="466" t="s">
        <v>556</v>
      </c>
      <c r="B34" s="1102"/>
      <c r="C34" s="1103"/>
      <c r="D34" s="1102"/>
      <c r="E34" s="1104"/>
      <c r="F34" s="1099"/>
      <c r="G34" s="1104"/>
      <c r="H34" s="1110"/>
      <c r="I34" s="1104"/>
      <c r="J34" s="471"/>
      <c r="K34" s="469"/>
      <c r="L34" s="469"/>
      <c r="M34" s="465"/>
      <c r="N34" s="465"/>
      <c r="O34" s="465"/>
      <c r="P34" s="465"/>
      <c r="Q34" s="465"/>
      <c r="R34" s="1111"/>
      <c r="S34" s="460"/>
    </row>
    <row r="35" spans="1:19" s="461" customFormat="1">
      <c r="A35" s="468" t="s">
        <v>577</v>
      </c>
      <c r="B35" s="1102">
        <v>2781618</v>
      </c>
      <c r="C35" s="1103"/>
      <c r="D35" s="1102">
        <v>65.680050000000008</v>
      </c>
      <c r="E35" s="1105"/>
      <c r="F35" s="1102">
        <v>12017.247049999998</v>
      </c>
      <c r="G35" s="1105"/>
      <c r="H35" s="1110">
        <v>39905.010040000001</v>
      </c>
      <c r="I35" s="1105"/>
      <c r="J35" s="469">
        <v>2.3612174640802586E-5</v>
      </c>
      <c r="K35" s="469">
        <v>4.3202362977231229E-3</v>
      </c>
      <c r="L35" s="469">
        <v>1.4345970596969102E-2</v>
      </c>
      <c r="M35" s="465"/>
      <c r="N35" s="465"/>
      <c r="O35" s="465"/>
      <c r="P35" s="465"/>
      <c r="Q35" s="465"/>
      <c r="R35" s="1111"/>
      <c r="S35" s="460"/>
    </row>
    <row r="36" spans="1:19" s="461" customFormat="1">
      <c r="A36" s="470" t="s">
        <v>578</v>
      </c>
      <c r="B36" s="1102"/>
      <c r="C36" s="1103"/>
      <c r="D36" s="1102"/>
      <c r="E36" s="1104"/>
      <c r="F36" s="1102"/>
      <c r="G36" s="1104"/>
      <c r="H36" s="1110"/>
      <c r="I36" s="1104"/>
      <c r="J36" s="471"/>
      <c r="K36" s="469"/>
      <c r="L36" s="469"/>
      <c r="M36" s="465"/>
      <c r="N36" s="465"/>
      <c r="O36" s="465"/>
      <c r="P36" s="465"/>
      <c r="Q36" s="465"/>
      <c r="R36" s="1111"/>
      <c r="S36" s="460"/>
    </row>
    <row r="37" spans="1:19" s="461" customFormat="1">
      <c r="A37" s="473" t="s">
        <v>579</v>
      </c>
      <c r="B37" s="1102">
        <v>2107518</v>
      </c>
      <c r="C37" s="1103"/>
      <c r="D37" s="1102"/>
      <c r="E37" s="1104"/>
      <c r="F37" s="1102"/>
      <c r="G37" s="1104"/>
      <c r="H37" s="1110">
        <v>194.42958999999999</v>
      </c>
      <c r="I37" s="1104"/>
      <c r="J37" s="469"/>
      <c r="K37" s="469"/>
      <c r="L37" s="469">
        <v>9.2255245269554046E-5</v>
      </c>
      <c r="M37" s="465"/>
      <c r="N37" s="465"/>
      <c r="O37" s="465"/>
      <c r="P37" s="465"/>
      <c r="Q37" s="465"/>
      <c r="R37" s="465"/>
      <c r="S37" s="460"/>
    </row>
    <row r="38" spans="1:19" s="461" customFormat="1">
      <c r="A38" s="473" t="s">
        <v>739</v>
      </c>
      <c r="B38" s="1102">
        <v>350000</v>
      </c>
      <c r="C38" s="1103"/>
      <c r="D38" s="1102">
        <v>65.680050000000008</v>
      </c>
      <c r="E38" s="1104"/>
      <c r="F38" s="1102">
        <v>12017.247049999998</v>
      </c>
      <c r="G38" s="1104"/>
      <c r="H38" s="1110">
        <v>39710.580450000001</v>
      </c>
      <c r="I38" s="1104"/>
      <c r="J38" s="469">
        <v>1.8765728571428574E-4</v>
      </c>
      <c r="K38" s="469">
        <v>3.4334991571428566E-2</v>
      </c>
      <c r="L38" s="469">
        <v>0.11345880128571428</v>
      </c>
      <c r="M38" s="465"/>
      <c r="N38" s="465"/>
      <c r="O38" s="465"/>
      <c r="P38" s="465"/>
      <c r="Q38" s="465"/>
      <c r="R38" s="465"/>
      <c r="S38" s="460"/>
    </row>
    <row r="39" spans="1:19" s="461" customFormat="1">
      <c r="A39" s="468" t="s">
        <v>740</v>
      </c>
      <c r="B39" s="1102">
        <v>324100</v>
      </c>
      <c r="C39" s="1103"/>
      <c r="D39" s="1102"/>
      <c r="E39" s="1104"/>
      <c r="F39" s="1102"/>
      <c r="G39" s="1104"/>
      <c r="H39" s="1110"/>
      <c r="I39" s="1104"/>
      <c r="J39" s="469"/>
      <c r="K39" s="469"/>
      <c r="L39" s="469"/>
      <c r="M39" s="465"/>
      <c r="N39" s="465"/>
      <c r="O39" s="465"/>
      <c r="P39" s="465"/>
      <c r="Q39" s="465"/>
      <c r="R39" s="465"/>
      <c r="S39" s="460"/>
    </row>
    <row r="40" spans="1:19" s="465" customFormat="1">
      <c r="A40" s="468" t="s">
        <v>580</v>
      </c>
      <c r="B40" s="1102">
        <v>4184000</v>
      </c>
      <c r="C40" s="1103"/>
      <c r="D40" s="1102">
        <v>349704.82879</v>
      </c>
      <c r="E40" s="1104"/>
      <c r="F40" s="1102">
        <v>729924.66813999997</v>
      </c>
      <c r="G40" s="1104"/>
      <c r="H40" s="1110">
        <v>1116614.24394</v>
      </c>
      <c r="I40" s="1104"/>
      <c r="J40" s="469">
        <v>8.358146003585086E-2</v>
      </c>
      <c r="K40" s="469">
        <v>0.17445618263384322</v>
      </c>
      <c r="L40" s="469">
        <v>0.26687720935468451</v>
      </c>
      <c r="S40" s="460"/>
    </row>
    <row r="41" spans="1:19" s="465" customFormat="1">
      <c r="A41" s="468" t="s">
        <v>581</v>
      </c>
      <c r="B41" s="1102">
        <v>16247096</v>
      </c>
      <c r="C41" s="1103"/>
      <c r="D41" s="1102">
        <v>1979520.7102899961</v>
      </c>
      <c r="E41" s="1104"/>
      <c r="F41" s="1102">
        <v>3181648.8340099864</v>
      </c>
      <c r="G41" s="1104"/>
      <c r="H41" s="1110">
        <v>4614212.5656799283</v>
      </c>
      <c r="I41" s="1104"/>
      <c r="J41" s="469">
        <v>0.12183843255988616</v>
      </c>
      <c r="K41" s="469">
        <v>0.19582877050827954</v>
      </c>
      <c r="L41" s="469">
        <v>0.28400229589829029</v>
      </c>
      <c r="S41" s="460"/>
    </row>
    <row r="42" spans="1:19" s="465" customFormat="1">
      <c r="A42" s="468" t="s">
        <v>582</v>
      </c>
      <c r="B42" s="1102">
        <v>2593326</v>
      </c>
      <c r="C42" s="1103"/>
      <c r="D42" s="1102">
        <v>219631.05252</v>
      </c>
      <c r="E42" s="1104"/>
      <c r="F42" s="1102">
        <v>436598.47151</v>
      </c>
      <c r="G42" s="1104"/>
      <c r="H42" s="1110">
        <v>652702.06617000012</v>
      </c>
      <c r="I42" s="1104"/>
      <c r="J42" s="469">
        <v>8.4690876704278592E-2</v>
      </c>
      <c r="K42" s="469">
        <v>0.16835464245914319</v>
      </c>
      <c r="L42" s="469">
        <v>0.25168531305744057</v>
      </c>
      <c r="S42" s="460"/>
    </row>
    <row r="43" spans="1:19" s="465" customFormat="1" ht="20.100000000000001" customHeight="1">
      <c r="A43" s="474" t="s">
        <v>583</v>
      </c>
      <c r="B43" s="1106">
        <v>2197180</v>
      </c>
      <c r="C43" s="1107"/>
      <c r="D43" s="1106">
        <v>9272.3794400000006</v>
      </c>
      <c r="E43" s="1108"/>
      <c r="F43" s="1106">
        <v>21920.176390000001</v>
      </c>
      <c r="G43" s="1108"/>
      <c r="H43" s="1106">
        <v>28974.52694</v>
      </c>
      <c r="I43" s="1107"/>
      <c r="J43" s="475">
        <v>4.2201273632565383E-3</v>
      </c>
      <c r="K43" s="475">
        <v>9.9765046059039318E-3</v>
      </c>
      <c r="L43" s="475">
        <v>1.3187143037894028E-2</v>
      </c>
      <c r="S43" s="460"/>
    </row>
    <row r="44" spans="1:19">
      <c r="A44" s="986"/>
    </row>
    <row r="45" spans="1:19">
      <c r="A45" s="986"/>
    </row>
    <row r="47" spans="1:19" ht="15.75">
      <c r="A47" s="433"/>
      <c r="B47" s="436" t="s">
        <v>4</v>
      </c>
      <c r="C47" s="437"/>
      <c r="D47" s="924"/>
      <c r="E47" s="433"/>
      <c r="F47" s="433"/>
      <c r="G47" s="433"/>
      <c r="H47" s="433"/>
      <c r="I47" s="433"/>
      <c r="J47" s="433"/>
      <c r="K47" s="438"/>
      <c r="L47" s="438" t="s">
        <v>2</v>
      </c>
    </row>
    <row r="48" spans="1:19" ht="15.75">
      <c r="A48" s="439"/>
      <c r="B48" s="440" t="s">
        <v>233</v>
      </c>
      <c r="C48" s="441"/>
      <c r="D48" s="1596" t="s">
        <v>235</v>
      </c>
      <c r="E48" s="1597"/>
      <c r="F48" s="1597"/>
      <c r="G48" s="1597"/>
      <c r="H48" s="1597"/>
      <c r="I48" s="1598"/>
      <c r="J48" s="1599" t="s">
        <v>449</v>
      </c>
      <c r="K48" s="1600"/>
      <c r="L48" s="1601"/>
    </row>
    <row r="49" spans="1:14" ht="15.75">
      <c r="A49" s="442" t="s">
        <v>3</v>
      </c>
      <c r="B49" s="443" t="s">
        <v>234</v>
      </c>
      <c r="C49" s="441"/>
      <c r="D49" s="444"/>
      <c r="E49" s="445"/>
      <c r="F49" s="444"/>
      <c r="G49" s="445"/>
      <c r="H49" s="444"/>
      <c r="I49" s="445"/>
      <c r="J49" s="446"/>
      <c r="K49" s="447"/>
      <c r="L49" s="447"/>
    </row>
    <row r="50" spans="1:14" ht="18.75">
      <c r="A50" s="448"/>
      <c r="B50" s="449" t="s">
        <v>726</v>
      </c>
      <c r="C50" s="450" t="s">
        <v>4</v>
      </c>
      <c r="D50" s="451" t="s">
        <v>757</v>
      </c>
      <c r="E50" s="452"/>
      <c r="F50" s="449" t="s">
        <v>761</v>
      </c>
      <c r="G50" s="453"/>
      <c r="H50" s="449" t="s">
        <v>759</v>
      </c>
      <c r="I50" s="453"/>
      <c r="J50" s="454" t="s">
        <v>238</v>
      </c>
      <c r="K50" s="455" t="s">
        <v>453</v>
      </c>
      <c r="L50" s="455" t="s">
        <v>454</v>
      </c>
    </row>
    <row r="51" spans="1:14">
      <c r="A51" s="456">
        <v>1</v>
      </c>
      <c r="B51" s="457">
        <v>2</v>
      </c>
      <c r="C51" s="458"/>
      <c r="D51" s="457">
        <v>3</v>
      </c>
      <c r="E51" s="458"/>
      <c r="F51" s="459">
        <v>4</v>
      </c>
      <c r="G51" s="458"/>
      <c r="H51" s="457">
        <v>5</v>
      </c>
      <c r="I51" s="458"/>
      <c r="J51" s="458">
        <v>6</v>
      </c>
      <c r="K51" s="458">
        <v>7</v>
      </c>
      <c r="L51" s="456">
        <v>8</v>
      </c>
    </row>
    <row r="52" spans="1:14" ht="21.75" customHeight="1">
      <c r="A52" s="462" t="s">
        <v>553</v>
      </c>
      <c r="B52" s="1097">
        <v>387734520</v>
      </c>
      <c r="C52" s="1098"/>
      <c r="D52" s="1097">
        <v>129965668.76865</v>
      </c>
      <c r="E52" s="463"/>
      <c r="F52" s="1097">
        <v>162865624.56773946</v>
      </c>
      <c r="G52" s="463"/>
      <c r="H52" s="1097">
        <v>192177122.98540974</v>
      </c>
      <c r="I52" s="463"/>
      <c r="J52" s="464">
        <v>0.33519241146919304</v>
      </c>
      <c r="K52" s="464">
        <v>0.4200441698297574</v>
      </c>
      <c r="L52" s="464">
        <v>0.49564099421792451</v>
      </c>
    </row>
    <row r="53" spans="1:14" ht="15.75">
      <c r="A53" s="466" t="s">
        <v>554</v>
      </c>
      <c r="B53" s="1099"/>
      <c r="C53" s="1100"/>
      <c r="D53" s="1099"/>
      <c r="E53" s="1101"/>
      <c r="F53" s="1102"/>
      <c r="G53" s="1101"/>
      <c r="H53" s="1102"/>
      <c r="I53" s="1101"/>
      <c r="J53" s="464"/>
      <c r="K53" s="464"/>
      <c r="L53" s="464"/>
    </row>
    <row r="54" spans="1:14" ht="15.75">
      <c r="A54" s="462" t="s">
        <v>555</v>
      </c>
      <c r="B54" s="1099">
        <v>359731300</v>
      </c>
      <c r="C54" s="1100"/>
      <c r="D54" s="1122">
        <v>119935856.70678997</v>
      </c>
      <c r="E54" s="1101"/>
      <c r="F54" s="1099">
        <v>150540098.24430999</v>
      </c>
      <c r="G54" s="1101"/>
      <c r="H54" s="1099">
        <v>177261062.71388</v>
      </c>
      <c r="I54" s="1101"/>
      <c r="J54" s="464">
        <v>0.33340400656487207</v>
      </c>
      <c r="K54" s="464">
        <v>0.41847928785821525</v>
      </c>
      <c r="L54" s="464">
        <v>0.49275963118549876</v>
      </c>
    </row>
    <row r="55" spans="1:14" ht="15.75">
      <c r="A55" s="466" t="s">
        <v>556</v>
      </c>
      <c r="B55" s="1102"/>
      <c r="C55" s="1103"/>
      <c r="D55" s="1102"/>
      <c r="E55" s="1101"/>
      <c r="F55" s="1102"/>
      <c r="G55" s="1101"/>
      <c r="H55" s="1102"/>
      <c r="I55" s="1101"/>
      <c r="J55" s="464"/>
      <c r="K55" s="469"/>
      <c r="L55" s="469"/>
      <c r="N55" s="1135"/>
    </row>
    <row r="56" spans="1:14">
      <c r="A56" s="468" t="s">
        <v>557</v>
      </c>
      <c r="B56" s="1102">
        <v>179600000</v>
      </c>
      <c r="C56" s="1103"/>
      <c r="D56" s="1102">
        <v>57032804.13345997</v>
      </c>
      <c r="E56" s="1104"/>
      <c r="F56" s="1102">
        <v>73025793.720869988</v>
      </c>
      <c r="G56" s="1104"/>
      <c r="H56" s="1102">
        <v>86611645.728689998</v>
      </c>
      <c r="I56" s="1104"/>
      <c r="J56" s="469">
        <v>0.31755458871636955</v>
      </c>
      <c r="K56" s="469">
        <v>0.40660241492689303</v>
      </c>
      <c r="L56" s="469">
        <v>0.48224747064972162</v>
      </c>
    </row>
    <row r="57" spans="1:14">
      <c r="A57" s="468" t="s">
        <v>558</v>
      </c>
      <c r="B57" s="1102">
        <v>73000000</v>
      </c>
      <c r="C57" s="1103"/>
      <c r="D57" s="1102">
        <v>22038569.221100003</v>
      </c>
      <c r="E57" s="1104"/>
      <c r="F57" s="1102">
        <v>27967380.416379996</v>
      </c>
      <c r="G57" s="1104"/>
      <c r="H57" s="1102">
        <v>33537848.843010001</v>
      </c>
      <c r="I57" s="1104"/>
      <c r="J57" s="469">
        <v>0.30189820850821919</v>
      </c>
      <c r="K57" s="469">
        <v>0.38311480022438349</v>
      </c>
      <c r="L57" s="469">
        <v>0.45942258689054793</v>
      </c>
    </row>
    <row r="58" spans="1:14">
      <c r="A58" s="470" t="s">
        <v>559</v>
      </c>
      <c r="B58" s="1102"/>
      <c r="C58" s="1103"/>
      <c r="D58" s="1102"/>
      <c r="E58" s="1104"/>
      <c r="F58" s="1102"/>
      <c r="G58" s="1104"/>
      <c r="H58" s="1102"/>
      <c r="I58" s="1104"/>
      <c r="J58" s="469"/>
      <c r="K58" s="469"/>
      <c r="L58" s="469"/>
    </row>
    <row r="59" spans="1:14">
      <c r="A59" s="468" t="s">
        <v>560</v>
      </c>
      <c r="B59" s="1102">
        <v>4356552</v>
      </c>
      <c r="C59" s="1103"/>
      <c r="D59" s="1102">
        <v>1382379.1477699999</v>
      </c>
      <c r="E59" s="1104"/>
      <c r="F59" s="1102">
        <v>1767796.2333999998</v>
      </c>
      <c r="G59" s="1104"/>
      <c r="H59" s="1102">
        <v>2077672.4156900002</v>
      </c>
      <c r="I59" s="1104"/>
      <c r="J59" s="469">
        <v>0.31731037475737689</v>
      </c>
      <c r="K59" s="469">
        <v>0.40577875195797036</v>
      </c>
      <c r="L59" s="469">
        <v>0.47690752128977232</v>
      </c>
    </row>
    <row r="60" spans="1:14">
      <c r="A60" s="468" t="s">
        <v>561</v>
      </c>
      <c r="B60" s="1102">
        <v>68343974</v>
      </c>
      <c r="C60" s="1103"/>
      <c r="D60" s="1102">
        <v>20586610.570050005</v>
      </c>
      <c r="E60" s="1104"/>
      <c r="F60" s="1102">
        <v>26113024.957709994</v>
      </c>
      <c r="G60" s="1104"/>
      <c r="H60" s="1102">
        <v>31362760.151710004</v>
      </c>
      <c r="I60" s="1104"/>
      <c r="J60" s="469">
        <v>0.30122056657182394</v>
      </c>
      <c r="K60" s="469">
        <v>0.38208233190697977</v>
      </c>
      <c r="L60" s="469">
        <v>0.45889576382710789</v>
      </c>
    </row>
    <row r="61" spans="1:14">
      <c r="A61" s="468" t="s">
        <v>562</v>
      </c>
      <c r="B61" s="1102">
        <v>299474</v>
      </c>
      <c r="C61" s="1103"/>
      <c r="D61" s="1102">
        <v>69579.503280000004</v>
      </c>
      <c r="E61" s="1104"/>
      <c r="F61" s="1102">
        <v>86559.225269999995</v>
      </c>
      <c r="G61" s="1104"/>
      <c r="H61" s="1102">
        <v>97416.275609999982</v>
      </c>
      <c r="I61" s="1104"/>
      <c r="J61" s="469">
        <v>0.23233904539292227</v>
      </c>
      <c r="K61" s="469">
        <v>0.28903753003599642</v>
      </c>
      <c r="L61" s="469">
        <v>0.32529126271395842</v>
      </c>
    </row>
    <row r="62" spans="1:14">
      <c r="A62" s="468" t="s">
        <v>563</v>
      </c>
      <c r="B62" s="1102">
        <v>2080000</v>
      </c>
      <c r="C62" s="1103"/>
      <c r="D62" s="1102">
        <v>741717.17404999991</v>
      </c>
      <c r="E62" s="1104"/>
      <c r="F62" s="1102">
        <v>936271.85604999994</v>
      </c>
      <c r="G62" s="1104"/>
      <c r="H62" s="1102">
        <v>1123095.2400499999</v>
      </c>
      <c r="I62" s="1104"/>
      <c r="J62" s="469">
        <v>0.35659479521634613</v>
      </c>
      <c r="K62" s="469">
        <v>0.45013070002403843</v>
      </c>
      <c r="L62" s="469">
        <v>0.53994963463942303</v>
      </c>
    </row>
    <row r="63" spans="1:14">
      <c r="A63" s="468" t="s">
        <v>564</v>
      </c>
      <c r="B63" s="1102">
        <v>34800000</v>
      </c>
      <c r="C63" s="1103"/>
      <c r="D63" s="1102">
        <v>18097719.360670008</v>
      </c>
      <c r="E63" s="1104"/>
      <c r="F63" s="1102">
        <v>20576937.592579998</v>
      </c>
      <c r="G63" s="1104"/>
      <c r="H63" s="1102">
        <v>22053386.466920007</v>
      </c>
      <c r="I63" s="1104"/>
      <c r="J63" s="469">
        <v>0.52004940691580481</v>
      </c>
      <c r="K63" s="469">
        <v>0.59129131013160918</v>
      </c>
      <c r="L63" s="469">
        <v>0.63371800192298866</v>
      </c>
    </row>
    <row r="64" spans="1:14">
      <c r="A64" s="470" t="s">
        <v>565</v>
      </c>
      <c r="B64" s="1102"/>
      <c r="C64" s="1103"/>
      <c r="D64" s="1102"/>
      <c r="E64" s="1104"/>
      <c r="F64" s="1102"/>
      <c r="G64" s="1104"/>
      <c r="H64" s="1102"/>
      <c r="I64" s="1104"/>
      <c r="J64" s="469"/>
      <c r="K64" s="469"/>
      <c r="L64" s="469"/>
    </row>
    <row r="65" spans="1:12">
      <c r="A65" s="468" t="s">
        <v>566</v>
      </c>
      <c r="B65" s="1102">
        <v>6240</v>
      </c>
      <c r="C65" s="1103"/>
      <c r="D65" s="1102">
        <v>144.82498999999999</v>
      </c>
      <c r="E65" s="1104"/>
      <c r="F65" s="1102">
        <v>152.30598999999998</v>
      </c>
      <c r="G65" s="1104"/>
      <c r="H65" s="1102">
        <v>161.83198999999999</v>
      </c>
      <c r="I65" s="1104"/>
      <c r="J65" s="469">
        <v>2.3209133012820512E-2</v>
      </c>
      <c r="K65" s="469">
        <v>2.4408011217948715E-2</v>
      </c>
      <c r="L65" s="469">
        <v>2.593461378205128E-2</v>
      </c>
    </row>
    <row r="66" spans="1:12">
      <c r="A66" s="468" t="s">
        <v>567</v>
      </c>
      <c r="B66" s="1102">
        <v>64300000</v>
      </c>
      <c r="C66" s="1103"/>
      <c r="D66" s="1102">
        <v>19953519.150699992</v>
      </c>
      <c r="E66" s="1104"/>
      <c r="F66" s="1102">
        <v>25417952.338999994</v>
      </c>
      <c r="G66" s="1104"/>
      <c r="H66" s="1102">
        <v>30787605.085489992</v>
      </c>
      <c r="I66" s="1104"/>
      <c r="J66" s="469">
        <v>0.31031911587402788</v>
      </c>
      <c r="K66" s="469">
        <v>0.39530252471228605</v>
      </c>
      <c r="L66" s="469">
        <v>0.47881189868569196</v>
      </c>
    </row>
    <row r="67" spans="1:12">
      <c r="A67" s="470" t="s">
        <v>559</v>
      </c>
      <c r="B67" s="1102"/>
      <c r="C67" s="1103"/>
      <c r="D67" s="1102"/>
      <c r="E67" s="1104"/>
      <c r="F67" s="1102"/>
      <c r="G67" s="1104"/>
      <c r="H67" s="1102"/>
      <c r="I67" s="1104"/>
      <c r="J67" s="469"/>
      <c r="K67" s="469"/>
      <c r="L67" s="469"/>
    </row>
    <row r="68" spans="1:12">
      <c r="A68" s="468" t="s">
        <v>568</v>
      </c>
      <c r="B68" s="1102">
        <v>53950000</v>
      </c>
      <c r="C68" s="1103"/>
      <c r="D68" s="1102">
        <v>15428091.604389992</v>
      </c>
      <c r="E68" s="1104"/>
      <c r="F68" s="1102">
        <v>19966639.58558999</v>
      </c>
      <c r="G68" s="1104"/>
      <c r="H68" s="1102">
        <v>24587686.398379989</v>
      </c>
      <c r="I68" s="1104"/>
      <c r="J68" s="469">
        <v>0.28597018729175144</v>
      </c>
      <c r="K68" s="469">
        <v>0.37009526571992568</v>
      </c>
      <c r="L68" s="469">
        <v>0.45574951618869303</v>
      </c>
    </row>
    <row r="69" spans="1:12">
      <c r="A69" s="468" t="s">
        <v>569</v>
      </c>
      <c r="B69" s="1102">
        <v>10346000</v>
      </c>
      <c r="C69" s="1103"/>
      <c r="D69" s="1102">
        <v>4525435.5461100005</v>
      </c>
      <c r="E69" s="1104"/>
      <c r="F69" s="1102">
        <v>5451320.7532100007</v>
      </c>
      <c r="G69" s="1104"/>
      <c r="H69" s="1102">
        <v>6199912.8269100012</v>
      </c>
      <c r="I69" s="1104"/>
      <c r="J69" s="469">
        <v>0.43740919641503967</v>
      </c>
      <c r="K69" s="469">
        <v>0.5269012906640248</v>
      </c>
      <c r="L69" s="469">
        <v>0.59925699080900841</v>
      </c>
    </row>
    <row r="70" spans="1:12">
      <c r="A70" s="468" t="s">
        <v>570</v>
      </c>
      <c r="B70" s="1102">
        <v>4000</v>
      </c>
      <c r="C70" s="1103"/>
      <c r="D70" s="1102">
        <v>-7.9998000000000005</v>
      </c>
      <c r="E70" s="1104"/>
      <c r="F70" s="1102">
        <v>-7.9998000000000005</v>
      </c>
      <c r="G70" s="1104"/>
      <c r="H70" s="1102">
        <v>5.8601999999999999</v>
      </c>
      <c r="I70" s="1104"/>
      <c r="J70" s="469"/>
      <c r="K70" s="469"/>
      <c r="L70" s="469">
        <v>1.4650499999999999E-3</v>
      </c>
    </row>
    <row r="71" spans="1:12">
      <c r="A71" s="468" t="s">
        <v>571</v>
      </c>
      <c r="B71" s="1102">
        <v>1400000</v>
      </c>
      <c r="C71" s="1103"/>
      <c r="D71" s="1102">
        <v>529443.44900000002</v>
      </c>
      <c r="E71" s="1104"/>
      <c r="F71" s="1102">
        <v>681843.21699999995</v>
      </c>
      <c r="G71" s="1104"/>
      <c r="H71" s="1102">
        <v>819744.89899999998</v>
      </c>
      <c r="I71" s="1104"/>
      <c r="J71" s="469">
        <v>0.37817389214285718</v>
      </c>
      <c r="K71" s="469">
        <v>0.48703086928571426</v>
      </c>
      <c r="L71" s="469">
        <v>0.5855320707142857</v>
      </c>
    </row>
    <row r="72" spans="1:12">
      <c r="A72" s="468" t="s">
        <v>572</v>
      </c>
      <c r="B72" s="1102">
        <v>4551300</v>
      </c>
      <c r="C72" s="1103"/>
      <c r="D72" s="1102">
        <v>1542011.41955</v>
      </c>
      <c r="E72" s="1104"/>
      <c r="F72" s="1102">
        <v>1933822.5865499999</v>
      </c>
      <c r="G72" s="1104"/>
      <c r="H72" s="1102">
        <v>2327826.9021000001</v>
      </c>
      <c r="I72" s="1104"/>
      <c r="J72" s="469">
        <v>0.33880680674752267</v>
      </c>
      <c r="K72" s="469">
        <v>0.42489455464372816</v>
      </c>
      <c r="L72" s="469">
        <v>0.51146417553226553</v>
      </c>
    </row>
    <row r="73" spans="1:12">
      <c r="A73" s="468" t="s">
        <v>573</v>
      </c>
      <c r="B73" s="1102">
        <v>0</v>
      </c>
      <c r="C73" s="1103"/>
      <c r="D73" s="1102">
        <v>0.24</v>
      </c>
      <c r="E73" s="1104"/>
      <c r="F73" s="1102">
        <v>23.849</v>
      </c>
      <c r="G73" s="1104"/>
      <c r="H73" s="1102">
        <v>23.873999999999999</v>
      </c>
      <c r="I73" s="1104"/>
      <c r="J73" s="469"/>
      <c r="K73" s="469"/>
      <c r="L73" s="469"/>
    </row>
    <row r="74" spans="1:12">
      <c r="A74" s="468" t="s">
        <v>574</v>
      </c>
      <c r="B74" s="1102">
        <v>0</v>
      </c>
      <c r="C74" s="1103"/>
      <c r="D74" s="1102">
        <v>8.5900000000000004E-3</v>
      </c>
      <c r="E74" s="1104"/>
      <c r="F74" s="1102">
        <v>8.6999999999999994E-3</v>
      </c>
      <c r="G74" s="1104"/>
      <c r="H74" s="1102">
        <v>4.4350000000000001E-2</v>
      </c>
      <c r="I74" s="1104"/>
      <c r="J74" s="469"/>
      <c r="K74" s="469"/>
      <c r="L74" s="469"/>
    </row>
    <row r="75" spans="1:12" ht="15.75">
      <c r="A75" s="472" t="s">
        <v>575</v>
      </c>
      <c r="B75" s="1102">
        <v>0</v>
      </c>
      <c r="C75" s="1103"/>
      <c r="D75" s="1102">
        <v>72.549669999999992</v>
      </c>
      <c r="E75" s="1104"/>
      <c r="F75" s="1102">
        <v>72.658180000000002</v>
      </c>
      <c r="G75" s="1104"/>
      <c r="H75" s="1102">
        <v>-114.36972999999999</v>
      </c>
      <c r="I75" s="1104"/>
      <c r="J75" s="469"/>
      <c r="K75" s="469"/>
      <c r="L75" s="464"/>
    </row>
    <row r="76" spans="1:12" ht="20.25" customHeight="1">
      <c r="A76" s="462" t="s">
        <v>576</v>
      </c>
      <c r="B76" s="1099">
        <v>25806040</v>
      </c>
      <c r="C76" s="1100"/>
      <c r="D76" s="1099">
        <v>9993888.7925100829</v>
      </c>
      <c r="E76" s="1101"/>
      <c r="F76" s="1099">
        <v>11932888.213369465</v>
      </c>
      <c r="G76" s="1101"/>
      <c r="H76" s="1099">
        <v>14490724.463609733</v>
      </c>
      <c r="I76" s="1101"/>
      <c r="J76" s="464">
        <v>0.38726936765617981</v>
      </c>
      <c r="K76" s="464">
        <v>0.46240679365642556</v>
      </c>
      <c r="L76" s="464">
        <v>0.56152452928111918</v>
      </c>
    </row>
    <row r="77" spans="1:12" ht="15.75">
      <c r="A77" s="466" t="s">
        <v>556</v>
      </c>
      <c r="B77" s="1102"/>
      <c r="C77" s="1103"/>
      <c r="D77" s="1102"/>
      <c r="E77" s="1104"/>
      <c r="F77" s="1102"/>
      <c r="G77" s="1104"/>
      <c r="H77" s="1102"/>
      <c r="I77" s="1104"/>
      <c r="J77" s="464"/>
      <c r="K77" s="469"/>
      <c r="L77" s="469"/>
    </row>
    <row r="78" spans="1:12">
      <c r="A78" s="468" t="s">
        <v>577</v>
      </c>
      <c r="B78" s="1102">
        <v>2781618</v>
      </c>
      <c r="C78" s="1103"/>
      <c r="D78" s="1102">
        <v>118061.58314</v>
      </c>
      <c r="E78" s="1105"/>
      <c r="F78" s="1102">
        <v>136091.58348</v>
      </c>
      <c r="G78" s="1105"/>
      <c r="H78" s="1102">
        <v>144539.28448</v>
      </c>
      <c r="I78" s="1105"/>
      <c r="J78" s="469">
        <v>4.2443492650680287E-2</v>
      </c>
      <c r="K78" s="469">
        <v>4.8925331760148232E-2</v>
      </c>
      <c r="L78" s="469">
        <v>5.1962305564603045E-2</v>
      </c>
    </row>
    <row r="79" spans="1:12">
      <c r="A79" s="470" t="s">
        <v>578</v>
      </c>
      <c r="B79" s="1102"/>
      <c r="C79" s="1103"/>
      <c r="D79" s="1102"/>
      <c r="E79" s="1104"/>
      <c r="F79" s="1102"/>
      <c r="G79" s="1104"/>
      <c r="H79" s="1102"/>
      <c r="I79" s="1104"/>
      <c r="J79" s="469"/>
      <c r="K79" s="469"/>
      <c r="L79" s="469"/>
    </row>
    <row r="80" spans="1:12">
      <c r="A80" s="473" t="s">
        <v>579</v>
      </c>
      <c r="B80" s="1102">
        <v>2107518</v>
      </c>
      <c r="C80" s="1103"/>
      <c r="D80" s="1102">
        <v>194.42958999999999</v>
      </c>
      <c r="E80" s="1104"/>
      <c r="F80" s="1102">
        <v>1009.6319299999999</v>
      </c>
      <c r="G80" s="1104"/>
      <c r="H80" s="1102">
        <v>1701.2059300000001</v>
      </c>
      <c r="I80" s="1104"/>
      <c r="J80" s="469">
        <v>9.2255245269554046E-5</v>
      </c>
      <c r="K80" s="469">
        <v>4.7906206732279387E-4</v>
      </c>
      <c r="L80" s="469">
        <v>8.0720825634703953E-4</v>
      </c>
    </row>
    <row r="81" spans="1:12">
      <c r="A81" s="473" t="s">
        <v>739</v>
      </c>
      <c r="B81" s="1102">
        <v>350000</v>
      </c>
      <c r="C81" s="1103"/>
      <c r="D81" s="1102">
        <v>117867.15355</v>
      </c>
      <c r="E81" s="1104"/>
      <c r="F81" s="1102">
        <v>135081.95155</v>
      </c>
      <c r="G81" s="1104"/>
      <c r="H81" s="1102">
        <v>142838.07855000001</v>
      </c>
      <c r="I81" s="1104"/>
      <c r="J81" s="469">
        <v>0.33676329585714287</v>
      </c>
      <c r="K81" s="469">
        <v>0.38594843299999998</v>
      </c>
      <c r="L81" s="469">
        <v>0.40810879585714288</v>
      </c>
    </row>
    <row r="82" spans="1:12">
      <c r="A82" s="468" t="s">
        <v>740</v>
      </c>
      <c r="B82" s="1102">
        <v>324100</v>
      </c>
      <c r="C82" s="1103"/>
      <c r="D82" s="1102"/>
      <c r="E82" s="1104"/>
      <c r="F82" s="1102"/>
      <c r="G82" s="1104"/>
      <c r="H82" s="1102"/>
      <c r="I82" s="1104"/>
      <c r="J82" s="469"/>
      <c r="K82" s="469"/>
      <c r="L82" s="469"/>
    </row>
    <row r="83" spans="1:12">
      <c r="A83" s="468" t="s">
        <v>580</v>
      </c>
      <c r="B83" s="1102">
        <v>4184000</v>
      </c>
      <c r="C83" s="1103"/>
      <c r="D83" s="1102">
        <v>1475589.4162999999</v>
      </c>
      <c r="E83" s="1104"/>
      <c r="F83" s="1102">
        <v>1812753.91447</v>
      </c>
      <c r="G83" s="1104"/>
      <c r="H83" s="1102">
        <v>2122853.0869300002</v>
      </c>
      <c r="I83" s="1104"/>
      <c r="J83" s="469">
        <v>0.3526743346797323</v>
      </c>
      <c r="K83" s="469">
        <v>0.43325858376434034</v>
      </c>
      <c r="L83" s="469">
        <v>0.50737406475382418</v>
      </c>
    </row>
    <row r="84" spans="1:12">
      <c r="A84" s="468" t="s">
        <v>581</v>
      </c>
      <c r="B84" s="1102">
        <v>16247096</v>
      </c>
      <c r="C84" s="1103"/>
      <c r="D84" s="1102">
        <v>7531398.9988400834</v>
      </c>
      <c r="E84" s="1104"/>
      <c r="F84" s="1102">
        <v>8899092.5971194636</v>
      </c>
      <c r="G84" s="1104"/>
      <c r="H84" s="1102">
        <v>10922268.346229734</v>
      </c>
      <c r="I84" s="1104"/>
      <c r="J84" s="469">
        <v>0.46355354820578909</v>
      </c>
      <c r="K84" s="469">
        <v>0.54773435185706199</v>
      </c>
      <c r="L84" s="469">
        <v>0.67225972852192994</v>
      </c>
    </row>
    <row r="85" spans="1:12">
      <c r="A85" s="468" t="s">
        <v>582</v>
      </c>
      <c r="B85" s="1102">
        <v>2593326</v>
      </c>
      <c r="C85" s="1103"/>
      <c r="D85" s="1102">
        <v>868838.79423</v>
      </c>
      <c r="E85" s="1104"/>
      <c r="F85" s="1102">
        <v>1084950.1183000002</v>
      </c>
      <c r="G85" s="1104"/>
      <c r="H85" s="1102">
        <v>1301063.74597</v>
      </c>
      <c r="I85" s="1104"/>
      <c r="J85" s="469">
        <v>0.33502876006718785</v>
      </c>
      <c r="K85" s="469">
        <v>0.41836241116620132</v>
      </c>
      <c r="L85" s="469">
        <v>0.50169695054536145</v>
      </c>
    </row>
    <row r="86" spans="1:12" ht="15.75">
      <c r="A86" s="474" t="s">
        <v>583</v>
      </c>
      <c r="B86" s="1106">
        <v>2197180</v>
      </c>
      <c r="C86" s="1107"/>
      <c r="D86" s="1106">
        <v>35923.269350000002</v>
      </c>
      <c r="E86" s="1108"/>
      <c r="F86" s="1106">
        <v>392638.11005999998</v>
      </c>
      <c r="G86" s="1108"/>
      <c r="H86" s="1106">
        <v>425335.80791999993</v>
      </c>
      <c r="I86" s="1107"/>
      <c r="J86" s="475">
        <v>1.6349716158894585E-2</v>
      </c>
      <c r="K86" s="475">
        <v>0.17870093031067094</v>
      </c>
      <c r="L86" s="475">
        <v>0.19358259583648127</v>
      </c>
    </row>
    <row r="90" spans="1:12" ht="15.75">
      <c r="A90" s="433"/>
      <c r="B90" s="436" t="s">
        <v>4</v>
      </c>
      <c r="C90" s="437"/>
      <c r="D90" s="924"/>
      <c r="E90" s="433"/>
      <c r="F90" s="433"/>
      <c r="G90" s="433"/>
      <c r="H90" s="433"/>
      <c r="I90" s="433"/>
      <c r="J90" s="433"/>
      <c r="K90" s="438"/>
      <c r="L90" s="438" t="s">
        <v>2</v>
      </c>
    </row>
    <row r="91" spans="1:12" ht="15.75">
      <c r="A91" s="439"/>
      <c r="B91" s="440" t="s">
        <v>233</v>
      </c>
      <c r="C91" s="441"/>
      <c r="D91" s="1596" t="s">
        <v>235</v>
      </c>
      <c r="E91" s="1597"/>
      <c r="F91" s="1597"/>
      <c r="G91" s="1597"/>
      <c r="H91" s="1597"/>
      <c r="I91" s="1598"/>
      <c r="J91" s="1599" t="s">
        <v>449</v>
      </c>
      <c r="K91" s="1600"/>
      <c r="L91" s="1601"/>
    </row>
    <row r="92" spans="1:12" ht="15.75">
      <c r="A92" s="442" t="s">
        <v>3</v>
      </c>
      <c r="B92" s="443" t="s">
        <v>234</v>
      </c>
      <c r="C92" s="441"/>
      <c r="D92" s="444"/>
      <c r="E92" s="445"/>
      <c r="F92" s="444"/>
      <c r="G92" s="445"/>
      <c r="H92" s="444"/>
      <c r="I92" s="445"/>
      <c r="J92" s="446"/>
      <c r="K92" s="447"/>
      <c r="L92" s="447"/>
    </row>
    <row r="93" spans="1:12" ht="18.75">
      <c r="A93" s="448"/>
      <c r="B93" s="449" t="s">
        <v>726</v>
      </c>
      <c r="C93" s="450" t="s">
        <v>4</v>
      </c>
      <c r="D93" s="451" t="s">
        <v>772</v>
      </c>
      <c r="E93" s="452"/>
      <c r="F93" s="449" t="s">
        <v>773</v>
      </c>
      <c r="G93" s="453"/>
      <c r="H93" s="449" t="s">
        <v>774</v>
      </c>
      <c r="I93" s="453"/>
      <c r="J93" s="454" t="s">
        <v>238</v>
      </c>
      <c r="K93" s="455" t="s">
        <v>453</v>
      </c>
      <c r="L93" s="455" t="s">
        <v>454</v>
      </c>
    </row>
    <row r="94" spans="1:12">
      <c r="A94" s="456">
        <v>1</v>
      </c>
      <c r="B94" s="457">
        <v>2</v>
      </c>
      <c r="C94" s="458"/>
      <c r="D94" s="457">
        <v>3</v>
      </c>
      <c r="E94" s="458"/>
      <c r="F94" s="459">
        <v>4</v>
      </c>
      <c r="G94" s="458"/>
      <c r="H94" s="457">
        <v>5</v>
      </c>
      <c r="I94" s="458"/>
      <c r="J94" s="458">
        <v>6</v>
      </c>
      <c r="K94" s="458">
        <v>7</v>
      </c>
      <c r="L94" s="456">
        <v>8</v>
      </c>
    </row>
    <row r="95" spans="1:12" ht="15.75">
      <c r="A95" s="462" t="s">
        <v>553</v>
      </c>
      <c r="B95" s="1097">
        <v>387734520</v>
      </c>
      <c r="C95" s="1098"/>
      <c r="D95" s="1143">
        <v>228765890.36033913</v>
      </c>
      <c r="E95" s="463"/>
      <c r="F95" s="1143">
        <v>262843950.80060926</v>
      </c>
      <c r="G95" s="463"/>
      <c r="H95" s="1143">
        <v>296027883.82620043</v>
      </c>
      <c r="I95" s="463"/>
      <c r="J95" s="464">
        <v>0.59000650847476555</v>
      </c>
      <c r="K95" s="464">
        <v>0.67789669797935259</v>
      </c>
      <c r="L95" s="464">
        <v>0.76348085753675077</v>
      </c>
    </row>
    <row r="96" spans="1:12" ht="15.75">
      <c r="A96" s="466" t="s">
        <v>554</v>
      </c>
      <c r="B96" s="1099"/>
      <c r="C96" s="1100"/>
      <c r="D96" s="1144"/>
      <c r="E96" s="1101"/>
      <c r="F96" s="1144"/>
      <c r="G96" s="1101"/>
      <c r="H96" s="1144"/>
      <c r="I96" s="1101"/>
      <c r="J96" s="464"/>
      <c r="K96" s="464"/>
      <c r="L96" s="464"/>
    </row>
    <row r="97" spans="1:12" ht="15.75">
      <c r="A97" s="462" t="s">
        <v>555</v>
      </c>
      <c r="B97" s="1099">
        <v>359731300</v>
      </c>
      <c r="C97" s="1100"/>
      <c r="D97" s="1145">
        <v>210748619.73145995</v>
      </c>
      <c r="E97" s="1101"/>
      <c r="F97" s="1145">
        <v>240969558.64991993</v>
      </c>
      <c r="G97" s="1101"/>
      <c r="H97" s="1145">
        <v>270267916.23803002</v>
      </c>
      <c r="I97" s="1101"/>
      <c r="J97" s="464">
        <v>0.58585010459601361</v>
      </c>
      <c r="K97" s="464">
        <v>0.66985986109610129</v>
      </c>
      <c r="L97" s="464">
        <v>0.75130497745964842</v>
      </c>
    </row>
    <row r="98" spans="1:12" ht="15.75">
      <c r="A98" s="466" t="s">
        <v>556</v>
      </c>
      <c r="B98" s="1102"/>
      <c r="C98" s="1103"/>
      <c r="D98" s="1144"/>
      <c r="E98" s="1101"/>
      <c r="F98" s="1144"/>
      <c r="G98" s="1101"/>
      <c r="H98" s="1144"/>
      <c r="I98" s="1101"/>
      <c r="J98" s="464"/>
      <c r="K98" s="469"/>
      <c r="L98" s="469"/>
    </row>
    <row r="99" spans="1:12">
      <c r="A99" s="468" t="s">
        <v>557</v>
      </c>
      <c r="B99" s="1102">
        <v>179600000</v>
      </c>
      <c r="C99" s="1103"/>
      <c r="D99" s="1144">
        <v>103871719.76296996</v>
      </c>
      <c r="E99" s="1104"/>
      <c r="F99" s="1144">
        <v>118811117.54181997</v>
      </c>
      <c r="G99" s="1104"/>
      <c r="H99" s="1144">
        <v>132705203.75449</v>
      </c>
      <c r="I99" s="1104"/>
      <c r="J99" s="469">
        <v>0.57835033275595749</v>
      </c>
      <c r="K99" s="469">
        <v>0.66153183486536737</v>
      </c>
      <c r="L99" s="469">
        <v>0.73889311667310698</v>
      </c>
    </row>
    <row r="100" spans="1:12">
      <c r="A100" s="468" t="s">
        <v>558</v>
      </c>
      <c r="B100" s="1102">
        <v>73000000</v>
      </c>
      <c r="C100" s="1103"/>
      <c r="D100" s="1144">
        <v>40535865.340590008</v>
      </c>
      <c r="E100" s="1104"/>
      <c r="F100" s="1144">
        <v>46663120.980870001</v>
      </c>
      <c r="G100" s="1104"/>
      <c r="H100" s="1144">
        <v>52861984.030760013</v>
      </c>
      <c r="I100" s="1104"/>
      <c r="J100" s="469">
        <v>0.55528582658342474</v>
      </c>
      <c r="K100" s="469">
        <v>0.63922083535438357</v>
      </c>
      <c r="L100" s="469">
        <v>0.72413676754465772</v>
      </c>
    </row>
    <row r="101" spans="1:12">
      <c r="A101" s="470" t="s">
        <v>559</v>
      </c>
      <c r="B101" s="1102"/>
      <c r="C101" s="1103"/>
      <c r="D101" s="1144"/>
      <c r="E101" s="1104"/>
      <c r="F101" s="1144"/>
      <c r="G101" s="1104"/>
      <c r="H101" s="1144"/>
      <c r="I101" s="1104"/>
      <c r="J101" s="469"/>
      <c r="K101" s="469"/>
      <c r="L101" s="469"/>
    </row>
    <row r="102" spans="1:12">
      <c r="A102" s="468" t="s">
        <v>560</v>
      </c>
      <c r="B102" s="1102">
        <v>4356552</v>
      </c>
      <c r="C102" s="1103"/>
      <c r="D102" s="1144">
        <v>2468260.84387</v>
      </c>
      <c r="E102" s="1104"/>
      <c r="F102" s="1144">
        <v>2777791.1276400001</v>
      </c>
      <c r="G102" s="1104"/>
      <c r="H102" s="1144">
        <v>3119486.7837200002</v>
      </c>
      <c r="I102" s="1104"/>
      <c r="J102" s="469">
        <v>0.56656292496221783</v>
      </c>
      <c r="K102" s="469">
        <v>0.63761229698164967</v>
      </c>
      <c r="L102" s="469">
        <v>0.71604488680956868</v>
      </c>
    </row>
    <row r="103" spans="1:12">
      <c r="A103" s="468" t="s">
        <v>561</v>
      </c>
      <c r="B103" s="1102">
        <v>68343974</v>
      </c>
      <c r="C103" s="1103"/>
      <c r="D103" s="1144">
        <v>37954451.697790004</v>
      </c>
      <c r="E103" s="1104"/>
      <c r="F103" s="1144">
        <v>43757514.747469999</v>
      </c>
      <c r="G103" s="1104"/>
      <c r="H103" s="1144">
        <v>49593051.632290006</v>
      </c>
      <c r="I103" s="1104"/>
      <c r="J103" s="469">
        <v>0.55534452383161104</v>
      </c>
      <c r="K103" s="469">
        <v>0.64025417584687128</v>
      </c>
      <c r="L103" s="469">
        <v>0.72563898072842536</v>
      </c>
    </row>
    <row r="104" spans="1:12">
      <c r="A104" s="468" t="s">
        <v>562</v>
      </c>
      <c r="B104" s="1102">
        <v>299474</v>
      </c>
      <c r="C104" s="1103"/>
      <c r="D104" s="1144">
        <v>113152.79892999998</v>
      </c>
      <c r="E104" s="1104"/>
      <c r="F104" s="1144">
        <v>127815.10576000001</v>
      </c>
      <c r="G104" s="1104"/>
      <c r="H104" s="1144">
        <v>149445.61475000001</v>
      </c>
      <c r="I104" s="1104"/>
      <c r="J104" s="469">
        <v>0.37783847322305097</v>
      </c>
      <c r="K104" s="469">
        <v>0.42679867287310419</v>
      </c>
      <c r="L104" s="469">
        <v>0.49902700985728315</v>
      </c>
    </row>
    <row r="105" spans="1:12">
      <c r="A105" s="468" t="s">
        <v>563</v>
      </c>
      <c r="B105" s="1102">
        <v>2080000</v>
      </c>
      <c r="C105" s="1103"/>
      <c r="D105" s="1144">
        <v>1309510.84305</v>
      </c>
      <c r="E105" s="1104"/>
      <c r="F105" s="1144">
        <v>1496491.05865</v>
      </c>
      <c r="G105" s="1104"/>
      <c r="H105" s="1144">
        <v>1699417.08715</v>
      </c>
      <c r="I105" s="1104"/>
      <c r="J105" s="469">
        <v>0.62957252069711545</v>
      </c>
      <c r="K105" s="469">
        <v>0.71946685512019237</v>
      </c>
      <c r="L105" s="469">
        <v>0.81702744574519237</v>
      </c>
    </row>
    <row r="106" spans="1:12">
      <c r="A106" s="468" t="s">
        <v>564</v>
      </c>
      <c r="B106" s="1102">
        <v>34800000</v>
      </c>
      <c r="C106" s="1103"/>
      <c r="D106" s="1144">
        <v>24950252.618799992</v>
      </c>
      <c r="E106" s="1104"/>
      <c r="F106" s="1144">
        <v>27627130.151999999</v>
      </c>
      <c r="G106" s="1104"/>
      <c r="H106" s="1144">
        <v>30445630.233240001</v>
      </c>
      <c r="I106" s="1104"/>
      <c r="J106" s="469">
        <v>0.71696128214942501</v>
      </c>
      <c r="K106" s="469">
        <v>0.79388305034482753</v>
      </c>
      <c r="L106" s="469">
        <v>0.8748744319896552</v>
      </c>
    </row>
    <row r="107" spans="1:12">
      <c r="A107" s="470" t="s">
        <v>565</v>
      </c>
      <c r="B107" s="1102"/>
      <c r="C107" s="1103"/>
      <c r="D107" s="1144"/>
      <c r="E107" s="1104"/>
      <c r="F107" s="1144"/>
      <c r="G107" s="1104"/>
      <c r="H107" s="1144"/>
      <c r="I107" s="1104"/>
      <c r="J107" s="469"/>
      <c r="K107" s="469"/>
      <c r="L107" s="469"/>
    </row>
    <row r="108" spans="1:12">
      <c r="A108" s="468" t="s">
        <v>566</v>
      </c>
      <c r="B108" s="1102">
        <v>6240</v>
      </c>
      <c r="C108" s="1103"/>
      <c r="D108" s="1144">
        <v>88.024989999999988</v>
      </c>
      <c r="E108" s="1104"/>
      <c r="F108" s="1144">
        <v>177.28398999999999</v>
      </c>
      <c r="G108" s="1104"/>
      <c r="H108" s="1144">
        <v>13945.921990000001</v>
      </c>
      <c r="I108" s="1104"/>
      <c r="J108" s="469">
        <v>1.4106568910256408E-2</v>
      </c>
      <c r="K108" s="469">
        <v>2.8410895833333331E-2</v>
      </c>
      <c r="L108" s="469">
        <v>2.2349233958333334</v>
      </c>
    </row>
    <row r="109" spans="1:12">
      <c r="A109" s="468" t="s">
        <v>567</v>
      </c>
      <c r="B109" s="1102">
        <v>64300000</v>
      </c>
      <c r="C109" s="1103"/>
      <c r="D109" s="1144">
        <v>36382154.187330008</v>
      </c>
      <c r="E109" s="1104"/>
      <c r="F109" s="1144">
        <v>42172652.27722998</v>
      </c>
      <c r="G109" s="1104"/>
      <c r="H109" s="1144">
        <v>47873577.507639959</v>
      </c>
      <c r="I109" s="1104"/>
      <c r="J109" s="469">
        <v>0.56581888316220852</v>
      </c>
      <c r="K109" s="469">
        <v>0.65587328580450976</v>
      </c>
      <c r="L109" s="469">
        <v>0.74453464242052814</v>
      </c>
    </row>
    <row r="110" spans="1:12">
      <c r="A110" s="470" t="s">
        <v>559</v>
      </c>
      <c r="B110" s="1102"/>
      <c r="C110" s="1103"/>
      <c r="D110" s="1144"/>
      <c r="E110" s="1104"/>
      <c r="F110" s="1144"/>
      <c r="G110" s="1104"/>
      <c r="H110" s="1144"/>
      <c r="I110" s="1104"/>
      <c r="J110" s="469"/>
      <c r="K110" s="469"/>
      <c r="L110" s="469"/>
    </row>
    <row r="111" spans="1:12">
      <c r="A111" s="468" t="s">
        <v>568</v>
      </c>
      <c r="B111" s="1102">
        <v>53950000</v>
      </c>
      <c r="C111" s="1103"/>
      <c r="D111" s="1144">
        <v>29307236.073240012</v>
      </c>
      <c r="E111" s="1104"/>
      <c r="F111" s="1144">
        <v>34181878.493289977</v>
      </c>
      <c r="G111" s="1104"/>
      <c r="H111" s="1144">
        <v>39175569.96530997</v>
      </c>
      <c r="I111" s="1104"/>
      <c r="J111" s="469">
        <v>0.54322958430472679</v>
      </c>
      <c r="K111" s="469">
        <v>0.63358440209990685</v>
      </c>
      <c r="L111" s="469">
        <v>0.72614587516793272</v>
      </c>
    </row>
    <row r="112" spans="1:12">
      <c r="A112" s="468" t="s">
        <v>569</v>
      </c>
      <c r="B112" s="1102">
        <v>10346000</v>
      </c>
      <c r="C112" s="1103"/>
      <c r="D112" s="1144">
        <v>7074914.2021900006</v>
      </c>
      <c r="E112" s="1104"/>
      <c r="F112" s="1144">
        <v>7990769.8720400007</v>
      </c>
      <c r="G112" s="1104"/>
      <c r="H112" s="1144">
        <v>8685614.1751299985</v>
      </c>
      <c r="I112" s="1104"/>
      <c r="J112" s="469">
        <v>0.68383087204620152</v>
      </c>
      <c r="K112" s="469">
        <v>0.7723535542277209</v>
      </c>
      <c r="L112" s="469">
        <v>0.83951422531703057</v>
      </c>
    </row>
    <row r="113" spans="1:12">
      <c r="A113" s="468" t="s">
        <v>570</v>
      </c>
      <c r="B113" s="1102">
        <v>4000</v>
      </c>
      <c r="C113" s="1103"/>
      <c r="D113" s="1144">
        <v>3.9118999999999997</v>
      </c>
      <c r="E113" s="1104"/>
      <c r="F113" s="1144">
        <v>3.9118999999999997</v>
      </c>
      <c r="G113" s="1104"/>
      <c r="H113" s="1144">
        <v>12393.367199999999</v>
      </c>
      <c r="I113" s="1104"/>
      <c r="J113" s="469">
        <v>9.7797499999999985E-4</v>
      </c>
      <c r="K113" s="469">
        <v>9.7797499999999985E-4</v>
      </c>
      <c r="L113" s="469">
        <v>3.0983417999999996</v>
      </c>
    </row>
    <row r="114" spans="1:12">
      <c r="A114" s="468" t="s">
        <v>571</v>
      </c>
      <c r="B114" s="1102">
        <v>1400000</v>
      </c>
      <c r="C114" s="1103"/>
      <c r="D114" s="1144">
        <v>976273.22100000002</v>
      </c>
      <c r="E114" s="1104"/>
      <c r="F114" s="1144">
        <v>1083594.801</v>
      </c>
      <c r="G114" s="1104"/>
      <c r="H114" s="1144">
        <v>1187264.0719999999</v>
      </c>
      <c r="I114" s="1104"/>
      <c r="J114" s="469">
        <v>0.69733801500000003</v>
      </c>
      <c r="K114" s="469">
        <v>0.77399628642857143</v>
      </c>
      <c r="L114" s="469">
        <v>0.84804576571428569</v>
      </c>
    </row>
    <row r="115" spans="1:12">
      <c r="A115" s="468" t="s">
        <v>572</v>
      </c>
      <c r="B115" s="1102">
        <v>4551300</v>
      </c>
      <c r="C115" s="1103"/>
      <c r="D115" s="1144">
        <v>2722933.7100999998</v>
      </c>
      <c r="E115" s="1104"/>
      <c r="F115" s="1144">
        <v>3115505.3750999998</v>
      </c>
      <c r="G115" s="1104"/>
      <c r="H115" s="1144">
        <v>3494893.1984600001</v>
      </c>
      <c r="I115" s="1104"/>
      <c r="J115" s="469">
        <v>0.59827603324324918</v>
      </c>
      <c r="K115" s="469">
        <v>0.68453087581570093</v>
      </c>
      <c r="L115" s="469">
        <v>0.76788899840924574</v>
      </c>
    </row>
    <row r="116" spans="1:12">
      <c r="A116" s="468" t="s">
        <v>573</v>
      </c>
      <c r="B116" s="1102">
        <v>0</v>
      </c>
      <c r="C116" s="1103"/>
      <c r="D116" s="1144">
        <v>23.898</v>
      </c>
      <c r="E116" s="1104"/>
      <c r="F116" s="1144">
        <v>23.922999999999998</v>
      </c>
      <c r="G116" s="1104"/>
      <c r="H116" s="1144">
        <v>23.949000000000002</v>
      </c>
      <c r="I116" s="1104"/>
      <c r="J116" s="469"/>
      <c r="K116" s="469"/>
      <c r="L116" s="469"/>
    </row>
    <row r="117" spans="1:12">
      <c r="A117" s="468" t="s">
        <v>574</v>
      </c>
      <c r="B117" s="1102">
        <v>0</v>
      </c>
      <c r="C117" s="1103"/>
      <c r="D117" s="1144">
        <v>0.51934999999999998</v>
      </c>
      <c r="E117" s="1104"/>
      <c r="F117" s="1144">
        <v>36.773980000000002</v>
      </c>
      <c r="G117" s="1104"/>
      <c r="H117" s="1144">
        <v>36.775019999999998</v>
      </c>
      <c r="I117" s="1104"/>
      <c r="J117" s="469"/>
      <c r="K117" s="469"/>
      <c r="L117" s="469"/>
    </row>
    <row r="118" spans="1:12">
      <c r="A118" s="472" t="s">
        <v>575</v>
      </c>
      <c r="B118" s="1102">
        <v>0</v>
      </c>
      <c r="C118" s="1103"/>
      <c r="D118" s="1144">
        <v>-114.36972999999999</v>
      </c>
      <c r="E118" s="1104"/>
      <c r="F118" s="1144">
        <v>-114.23372999999999</v>
      </c>
      <c r="G118" s="1104"/>
      <c r="H118" s="1144">
        <v>-114.36972999999999</v>
      </c>
      <c r="I118" s="1104"/>
      <c r="J118" s="469"/>
      <c r="K118" s="469"/>
      <c r="L118" s="469"/>
    </row>
    <row r="119" spans="1:12" ht="15.75">
      <c r="A119" s="462" t="s">
        <v>576</v>
      </c>
      <c r="B119" s="1099">
        <v>25806040</v>
      </c>
      <c r="C119" s="1100"/>
      <c r="D119" s="1145">
        <v>17574272.740019187</v>
      </c>
      <c r="E119" s="1101"/>
      <c r="F119" s="1145">
        <v>21028423.276309337</v>
      </c>
      <c r="G119" s="1101"/>
      <c r="H119" s="1145">
        <v>24893185.299690407</v>
      </c>
      <c r="I119" s="1101"/>
      <c r="J119" s="464">
        <v>0.68101393084794049</v>
      </c>
      <c r="K119" s="464">
        <v>0.81486439904415153</v>
      </c>
      <c r="L119" s="464">
        <v>0.96462631615274586</v>
      </c>
    </row>
    <row r="120" spans="1:12" ht="15.75">
      <c r="A120" s="466" t="s">
        <v>556</v>
      </c>
      <c r="B120" s="1102"/>
      <c r="C120" s="1103"/>
      <c r="D120" s="1144"/>
      <c r="E120" s="1104"/>
      <c r="F120" s="1144"/>
      <c r="G120" s="1104"/>
      <c r="H120" s="1144"/>
      <c r="I120" s="1104"/>
      <c r="J120" s="464"/>
      <c r="K120" s="469"/>
      <c r="L120" s="464"/>
    </row>
    <row r="121" spans="1:12">
      <c r="A121" s="468" t="s">
        <v>577</v>
      </c>
      <c r="B121" s="1102">
        <v>2781618</v>
      </c>
      <c r="C121" s="1103"/>
      <c r="D121" s="1144">
        <v>691818.12696000002</v>
      </c>
      <c r="E121" s="1105"/>
      <c r="F121" s="1144">
        <v>2069783.1612799999</v>
      </c>
      <c r="G121" s="1105"/>
      <c r="H121" s="1144">
        <v>3294826.8564899992</v>
      </c>
      <c r="I121" s="1105"/>
      <c r="J121" s="469">
        <v>0.24871068815344163</v>
      </c>
      <c r="K121" s="469">
        <v>0.74409324403278954</v>
      </c>
      <c r="L121" s="469">
        <v>1.1845001206096593</v>
      </c>
    </row>
    <row r="122" spans="1:12">
      <c r="A122" s="470" t="s">
        <v>578</v>
      </c>
      <c r="B122" s="1102"/>
      <c r="C122" s="1103"/>
      <c r="D122" s="1144"/>
      <c r="E122" s="1104"/>
      <c r="F122" s="1144"/>
      <c r="G122" s="1104"/>
      <c r="H122" s="1144"/>
      <c r="I122" s="1104"/>
      <c r="J122" s="469"/>
      <c r="K122" s="469"/>
      <c r="L122" s="469"/>
    </row>
    <row r="123" spans="1:12">
      <c r="A123" s="473" t="s">
        <v>579</v>
      </c>
      <c r="B123" s="1102">
        <v>2107518</v>
      </c>
      <c r="C123" s="1103"/>
      <c r="D123" s="1144">
        <v>84914.042580000008</v>
      </c>
      <c r="E123" s="1104"/>
      <c r="F123" s="1144">
        <v>1530359.2171299998</v>
      </c>
      <c r="G123" s="1104"/>
      <c r="H123" s="1144">
        <v>2788698.1983399992</v>
      </c>
      <c r="I123" s="1104"/>
      <c r="J123" s="469">
        <v>4.0291016532243144E-2</v>
      </c>
      <c r="K123" s="469">
        <v>0.72614289279142563</v>
      </c>
      <c r="L123" s="469">
        <v>1.3232144154118728</v>
      </c>
    </row>
    <row r="124" spans="1:12">
      <c r="A124" s="473" t="s">
        <v>739</v>
      </c>
      <c r="B124" s="1102">
        <v>350000</v>
      </c>
      <c r="C124" s="1103"/>
      <c r="D124" s="1144">
        <v>242159.43155000001</v>
      </c>
      <c r="E124" s="1104"/>
      <c r="F124" s="1144">
        <v>174679.29131999999</v>
      </c>
      <c r="G124" s="1104"/>
      <c r="H124" s="1144">
        <v>141384.00532</v>
      </c>
      <c r="I124" s="1104"/>
      <c r="J124" s="469">
        <v>0.69188409014285712</v>
      </c>
      <c r="K124" s="469">
        <v>0.49908368948571424</v>
      </c>
      <c r="L124" s="469">
        <v>0.40395430091428569</v>
      </c>
    </row>
    <row r="125" spans="1:12">
      <c r="A125" s="468" t="s">
        <v>740</v>
      </c>
      <c r="B125" s="1102">
        <v>324100</v>
      </c>
      <c r="C125" s="1103"/>
      <c r="D125" s="1144">
        <v>364744.65282999998</v>
      </c>
      <c r="E125" s="1104"/>
      <c r="F125" s="1144">
        <v>364744.65282999998</v>
      </c>
      <c r="G125" s="1104"/>
      <c r="H125" s="1144">
        <v>364744.65282999998</v>
      </c>
      <c r="I125" s="1104"/>
      <c r="J125" s="469">
        <v>1.1254077532551681</v>
      </c>
      <c r="K125" s="469">
        <v>1.1254077532551681</v>
      </c>
      <c r="L125" s="469">
        <v>1.1254077532551681</v>
      </c>
    </row>
    <row r="126" spans="1:12">
      <c r="A126" s="468" t="s">
        <v>580</v>
      </c>
      <c r="B126" s="1102">
        <v>4184000</v>
      </c>
      <c r="C126" s="1103"/>
      <c r="D126" s="1144">
        <v>2509628.4841499999</v>
      </c>
      <c r="E126" s="1104"/>
      <c r="F126" s="1144">
        <v>2898978.41187</v>
      </c>
      <c r="G126" s="1104"/>
      <c r="H126" s="1144">
        <v>3286379.73227</v>
      </c>
      <c r="I126" s="1104"/>
      <c r="J126" s="469">
        <v>0.59981560328632888</v>
      </c>
      <c r="K126" s="469">
        <v>0.69287246937619507</v>
      </c>
      <c r="L126" s="469">
        <v>0.78546360713910135</v>
      </c>
    </row>
    <row r="127" spans="1:12">
      <c r="A127" s="468" t="s">
        <v>581</v>
      </c>
      <c r="B127" s="1102">
        <v>16247096</v>
      </c>
      <c r="C127" s="1103"/>
      <c r="D127" s="1144">
        <v>12855623.164919188</v>
      </c>
      <c r="E127" s="1104"/>
      <c r="F127" s="1144">
        <v>14326374.554769337</v>
      </c>
      <c r="G127" s="1104"/>
      <c r="H127" s="1144">
        <v>16362579.44922041</v>
      </c>
      <c r="I127" s="1104"/>
      <c r="J127" s="469">
        <v>0.7912566753418081</v>
      </c>
      <c r="K127" s="469">
        <v>0.88178063050586619</v>
      </c>
      <c r="L127" s="469">
        <v>1.007107944042456</v>
      </c>
    </row>
    <row r="128" spans="1:12">
      <c r="A128" s="468" t="s">
        <v>582</v>
      </c>
      <c r="B128" s="1102">
        <v>2593326</v>
      </c>
      <c r="C128" s="1103"/>
      <c r="D128" s="1144">
        <v>1517202.9639900001</v>
      </c>
      <c r="E128" s="1104"/>
      <c r="F128" s="1144">
        <v>1733287.1483899998</v>
      </c>
      <c r="G128" s="1104"/>
      <c r="H128" s="1144">
        <v>1949399.26171</v>
      </c>
      <c r="I128" s="1104"/>
      <c r="J128" s="469">
        <v>0.58504135769664134</v>
      </c>
      <c r="K128" s="469">
        <v>0.66836454359768105</v>
      </c>
      <c r="L128" s="469">
        <v>0.75169849903560138</v>
      </c>
    </row>
    <row r="129" spans="1:12" ht="15.75">
      <c r="A129" s="474" t="s">
        <v>583</v>
      </c>
      <c r="B129" s="1106">
        <v>2197180</v>
      </c>
      <c r="C129" s="1107"/>
      <c r="D129" s="1146">
        <v>442997.88886000001</v>
      </c>
      <c r="E129" s="1108"/>
      <c r="F129" s="1146">
        <v>845968.87438000017</v>
      </c>
      <c r="G129" s="1108"/>
      <c r="H129" s="1146">
        <v>866782.28847999999</v>
      </c>
      <c r="I129" s="1107"/>
      <c r="J129" s="475">
        <v>0.20162111836991053</v>
      </c>
      <c r="K129" s="475">
        <v>0.38502483837464396</v>
      </c>
      <c r="L129" s="475">
        <v>0.39449762353562295</v>
      </c>
    </row>
    <row r="133" spans="1:12" ht="15.75">
      <c r="L133" s="438" t="s">
        <v>2</v>
      </c>
    </row>
    <row r="134" spans="1:12" ht="15.75">
      <c r="A134" s="439"/>
      <c r="B134" s="440" t="s">
        <v>233</v>
      </c>
      <c r="C134" s="1173"/>
      <c r="D134" s="1596" t="s">
        <v>235</v>
      </c>
      <c r="E134" s="1597"/>
      <c r="F134" s="1597"/>
      <c r="G134" s="1597"/>
      <c r="H134" s="1597"/>
      <c r="I134" s="1598"/>
      <c r="J134" s="1599" t="s">
        <v>449</v>
      </c>
      <c r="K134" s="1600"/>
      <c r="L134" s="1601"/>
    </row>
    <row r="135" spans="1:12" ht="15.75">
      <c r="A135" s="442" t="s">
        <v>3</v>
      </c>
      <c r="B135" s="443" t="s">
        <v>234</v>
      </c>
      <c r="C135" s="441"/>
      <c r="D135" s="444"/>
      <c r="E135" s="445"/>
      <c r="F135" s="444"/>
      <c r="G135" s="445"/>
      <c r="H135" s="444"/>
      <c r="I135" s="445"/>
      <c r="J135" s="446"/>
      <c r="K135" s="447"/>
      <c r="L135" s="447"/>
    </row>
    <row r="136" spans="1:12" ht="18.75">
      <c r="A136" s="448"/>
      <c r="B136" s="449" t="s">
        <v>726</v>
      </c>
      <c r="C136" s="450" t="s">
        <v>4</v>
      </c>
      <c r="D136" s="451" t="s">
        <v>781</v>
      </c>
      <c r="E136" s="452"/>
      <c r="F136" s="449" t="s">
        <v>782</v>
      </c>
      <c r="G136" s="453"/>
      <c r="H136" s="449" t="s">
        <v>783</v>
      </c>
      <c r="I136" s="453"/>
      <c r="J136" s="454" t="s">
        <v>238</v>
      </c>
      <c r="K136" s="455" t="s">
        <v>453</v>
      </c>
      <c r="L136" s="455" t="s">
        <v>454</v>
      </c>
    </row>
    <row r="137" spans="1:12">
      <c r="A137" s="456">
        <v>1</v>
      </c>
      <c r="B137" s="457">
        <v>2</v>
      </c>
      <c r="C137" s="458"/>
      <c r="D137" s="457">
        <v>3</v>
      </c>
      <c r="E137" s="458"/>
      <c r="F137" s="459">
        <v>4</v>
      </c>
      <c r="G137" s="458"/>
      <c r="H137" s="457">
        <v>5</v>
      </c>
      <c r="I137" s="458"/>
      <c r="J137" s="458">
        <v>6</v>
      </c>
      <c r="K137" s="458">
        <v>7</v>
      </c>
      <c r="L137" s="456">
        <v>8</v>
      </c>
    </row>
    <row r="138" spans="1:12" ht="15.75">
      <c r="A138" s="462" t="s">
        <v>553</v>
      </c>
      <c r="B138" s="1097">
        <v>387734520</v>
      </c>
      <c r="C138" s="1098"/>
      <c r="D138" s="1143">
        <v>332891923.55592865</v>
      </c>
      <c r="E138" s="463"/>
      <c r="F138" s="1143">
        <v>367107591.67405045</v>
      </c>
      <c r="G138" s="463"/>
      <c r="H138" s="1143"/>
      <c r="I138" s="463"/>
      <c r="J138" s="464">
        <v>0.85855632239277702</v>
      </c>
      <c r="K138" s="464">
        <v>0.94680141369422166</v>
      </c>
      <c r="L138" s="464"/>
    </row>
    <row r="139" spans="1:12" ht="15.75">
      <c r="A139" s="466" t="s">
        <v>554</v>
      </c>
      <c r="B139" s="1099"/>
      <c r="C139" s="1100"/>
      <c r="D139" s="1144"/>
      <c r="E139" s="1101"/>
      <c r="F139" s="1144"/>
      <c r="G139" s="1101"/>
      <c r="H139" s="1144"/>
      <c r="I139" s="1101"/>
      <c r="J139" s="464"/>
      <c r="K139" s="464"/>
      <c r="L139" s="464"/>
    </row>
    <row r="140" spans="1:12" ht="15.75">
      <c r="A140" s="462" t="s">
        <v>555</v>
      </c>
      <c r="B140" s="1099">
        <v>359731300</v>
      </c>
      <c r="C140" s="1100"/>
      <c r="D140" s="1145">
        <v>304546810.17242014</v>
      </c>
      <c r="E140" s="1101"/>
      <c r="F140" s="1145">
        <v>336238447.55371004</v>
      </c>
      <c r="G140" s="1101"/>
      <c r="H140" s="1145"/>
      <c r="I140" s="1101"/>
      <c r="J140" s="464">
        <v>0.84659525087869791</v>
      </c>
      <c r="K140" s="464">
        <v>0.93469333236699181</v>
      </c>
      <c r="L140" s="464"/>
    </row>
    <row r="141" spans="1:12" ht="15.75">
      <c r="A141" s="466" t="s">
        <v>556</v>
      </c>
      <c r="B141" s="1102"/>
      <c r="C141" s="1103"/>
      <c r="D141" s="1144"/>
      <c r="E141" s="1101"/>
      <c r="F141" s="1144"/>
      <c r="G141" s="1101"/>
      <c r="H141" s="1144"/>
      <c r="I141" s="1101"/>
      <c r="J141" s="469"/>
      <c r="K141" s="469"/>
      <c r="L141" s="469"/>
    </row>
    <row r="142" spans="1:12">
      <c r="A142" s="468" t="s">
        <v>557</v>
      </c>
      <c r="B142" s="1102">
        <v>179600000</v>
      </c>
      <c r="C142" s="1103"/>
      <c r="D142" s="1144">
        <v>150116141.72797006</v>
      </c>
      <c r="E142" s="1104"/>
      <c r="F142" s="1144">
        <v>166491379.29880002</v>
      </c>
      <c r="G142" s="1104"/>
      <c r="H142" s="1144"/>
      <c r="I142" s="1104"/>
      <c r="J142" s="469">
        <v>0.83583597844081325</v>
      </c>
      <c r="K142" s="469">
        <v>0.92701213418040096</v>
      </c>
      <c r="L142" s="469"/>
    </row>
    <row r="143" spans="1:12">
      <c r="A143" s="468" t="s">
        <v>558</v>
      </c>
      <c r="B143" s="1102">
        <v>73000000</v>
      </c>
      <c r="C143" s="1103"/>
      <c r="D143" s="1144">
        <v>59334864.058530018</v>
      </c>
      <c r="E143" s="1104"/>
      <c r="F143" s="1144">
        <v>65254514.098960012</v>
      </c>
      <c r="G143" s="1104"/>
      <c r="H143" s="1144"/>
      <c r="I143" s="1104"/>
      <c r="J143" s="469">
        <v>0.81280635696616466</v>
      </c>
      <c r="K143" s="469">
        <v>0.89389745341041116</v>
      </c>
      <c r="L143" s="469"/>
    </row>
    <row r="144" spans="1:12">
      <c r="A144" s="470" t="s">
        <v>559</v>
      </c>
      <c r="B144" s="1102"/>
      <c r="C144" s="1103"/>
      <c r="D144" s="1144"/>
      <c r="E144" s="1104"/>
      <c r="F144" s="1144"/>
      <c r="G144" s="1104"/>
      <c r="H144" s="1144"/>
      <c r="I144" s="1104"/>
      <c r="J144" s="469"/>
      <c r="K144" s="469"/>
      <c r="L144" s="469"/>
    </row>
    <row r="145" spans="1:12">
      <c r="A145" s="468" t="s">
        <v>560</v>
      </c>
      <c r="B145" s="1102">
        <v>4356552</v>
      </c>
      <c r="C145" s="1103"/>
      <c r="D145" s="1144">
        <v>3525256.8903000001</v>
      </c>
      <c r="E145" s="1104"/>
      <c r="F145" s="1144">
        <v>3886611.3375299997</v>
      </c>
      <c r="G145" s="1104"/>
      <c r="H145" s="1144"/>
      <c r="I145" s="1104"/>
      <c r="J145" s="469">
        <v>0.80918508267547362</v>
      </c>
      <c r="K145" s="469">
        <v>0.89213013812987874</v>
      </c>
      <c r="L145" s="469"/>
    </row>
    <row r="146" spans="1:12">
      <c r="A146" s="468" t="s">
        <v>561</v>
      </c>
      <c r="B146" s="1102">
        <v>68343974</v>
      </c>
      <c r="C146" s="1103"/>
      <c r="D146" s="1144">
        <v>55643222.69594001</v>
      </c>
      <c r="E146" s="1104"/>
      <c r="F146" s="1144">
        <v>61184587.242820017</v>
      </c>
      <c r="G146" s="1104"/>
      <c r="H146" s="1144"/>
      <c r="I146" s="1104"/>
      <c r="J146" s="469">
        <v>0.81416428456355217</v>
      </c>
      <c r="K146" s="469">
        <v>0.89524479865364603</v>
      </c>
      <c r="L146" s="469"/>
    </row>
    <row r="147" spans="1:12">
      <c r="A147" s="468" t="s">
        <v>562</v>
      </c>
      <c r="B147" s="1102">
        <v>299474</v>
      </c>
      <c r="C147" s="1103"/>
      <c r="D147" s="1144">
        <v>166384.47229000001</v>
      </c>
      <c r="E147" s="1104"/>
      <c r="F147" s="1144">
        <v>183315.51861000003</v>
      </c>
      <c r="G147" s="1104"/>
      <c r="H147" s="1144"/>
      <c r="I147" s="1104"/>
      <c r="J147" s="469">
        <v>0.5555890404175321</v>
      </c>
      <c r="K147" s="469">
        <v>0.61212498784535563</v>
      </c>
      <c r="L147" s="469"/>
    </row>
    <row r="148" spans="1:12">
      <c r="A148" s="468" t="s">
        <v>563</v>
      </c>
      <c r="B148" s="1102">
        <v>2080000</v>
      </c>
      <c r="C148" s="1103"/>
      <c r="D148" s="1144">
        <v>1902194.0981500002</v>
      </c>
      <c r="E148" s="1104"/>
      <c r="F148" s="1144">
        <v>2112142.85555</v>
      </c>
      <c r="G148" s="1104"/>
      <c r="H148" s="1144"/>
      <c r="I148" s="1104"/>
      <c r="J148" s="469">
        <v>0.91451639334134627</v>
      </c>
      <c r="K148" s="469">
        <v>1.0154532959375</v>
      </c>
      <c r="L148" s="469"/>
    </row>
    <row r="149" spans="1:12">
      <c r="A149" s="468" t="s">
        <v>564</v>
      </c>
      <c r="B149" s="1102">
        <v>34800000</v>
      </c>
      <c r="C149" s="1103"/>
      <c r="D149" s="1144">
        <v>34019866.998210005</v>
      </c>
      <c r="E149" s="1104"/>
      <c r="F149" s="1144">
        <v>37141939.820220016</v>
      </c>
      <c r="G149" s="1104"/>
      <c r="H149" s="1144"/>
      <c r="I149" s="1104"/>
      <c r="J149" s="469">
        <v>0.97758238500603467</v>
      </c>
      <c r="K149" s="469">
        <v>1.0672971212706901</v>
      </c>
      <c r="L149" s="469"/>
    </row>
    <row r="150" spans="1:12">
      <c r="A150" s="470" t="s">
        <v>565</v>
      </c>
      <c r="B150" s="1102"/>
      <c r="C150" s="1103"/>
      <c r="D150" s="1144"/>
      <c r="E150" s="1104"/>
      <c r="F150" s="1144"/>
      <c r="G150" s="1104"/>
      <c r="H150" s="1144"/>
      <c r="I150" s="1104"/>
      <c r="J150" s="469"/>
      <c r="K150" s="469"/>
      <c r="L150" s="469"/>
    </row>
    <row r="151" spans="1:12">
      <c r="A151" s="468" t="s">
        <v>566</v>
      </c>
      <c r="B151" s="1102">
        <v>6240</v>
      </c>
      <c r="C151" s="1103"/>
      <c r="D151" s="1144">
        <v>20902.843990000001</v>
      </c>
      <c r="E151" s="1104"/>
      <c r="F151" s="1144">
        <v>20958.117990000002</v>
      </c>
      <c r="G151" s="1104"/>
      <c r="H151" s="1144"/>
      <c r="I151" s="1104"/>
      <c r="J151" s="469">
        <v>3.3498147419871795</v>
      </c>
      <c r="K151" s="469">
        <v>3.3586727548076927</v>
      </c>
      <c r="L151" s="469"/>
    </row>
    <row r="152" spans="1:12">
      <c r="A152" s="468" t="s">
        <v>567</v>
      </c>
      <c r="B152" s="1102">
        <v>64300000</v>
      </c>
      <c r="C152" s="1103"/>
      <c r="D152" s="1144">
        <v>53974055.30529999</v>
      </c>
      <c r="E152" s="1104"/>
      <c r="F152" s="1144">
        <v>59492861.025599994</v>
      </c>
      <c r="G152" s="1104"/>
      <c r="H152" s="1144"/>
      <c r="I152" s="1104"/>
      <c r="J152" s="469">
        <v>0.83940988033125952</v>
      </c>
      <c r="K152" s="469">
        <v>0.92523889619906674</v>
      </c>
      <c r="L152" s="469"/>
    </row>
    <row r="153" spans="1:12">
      <c r="A153" s="470" t="s">
        <v>559</v>
      </c>
      <c r="B153" s="1102"/>
      <c r="C153" s="1103"/>
      <c r="D153" s="1144"/>
      <c r="E153" s="1104"/>
      <c r="F153" s="1144"/>
      <c r="G153" s="1104"/>
      <c r="H153" s="1144"/>
      <c r="I153" s="1104"/>
      <c r="J153" s="469"/>
      <c r="K153" s="469"/>
      <c r="L153" s="469"/>
    </row>
    <row r="154" spans="1:12">
      <c r="A154" s="468" t="s">
        <v>568</v>
      </c>
      <c r="B154" s="1102">
        <v>53950000</v>
      </c>
      <c r="C154" s="1103"/>
      <c r="D154" s="1144">
        <v>44515835.746719986</v>
      </c>
      <c r="E154" s="1104"/>
      <c r="F154" s="1144">
        <v>49311558.54801999</v>
      </c>
      <c r="G154" s="1104"/>
      <c r="H154" s="1144"/>
      <c r="I154" s="1104"/>
      <c r="J154" s="469">
        <v>0.82513133914216841</v>
      </c>
      <c r="K154" s="469">
        <v>0.9140233280448562</v>
      </c>
      <c r="L154" s="469"/>
    </row>
    <row r="155" spans="1:12">
      <c r="A155" s="468" t="s">
        <v>569</v>
      </c>
      <c r="B155" s="1102">
        <v>10346000</v>
      </c>
      <c r="C155" s="1103"/>
      <c r="D155" s="1144">
        <v>9445393.246030001</v>
      </c>
      <c r="E155" s="1104"/>
      <c r="F155" s="1144">
        <v>10168458.743690001</v>
      </c>
      <c r="G155" s="1104"/>
      <c r="H155" s="1144"/>
      <c r="I155" s="1104"/>
      <c r="J155" s="469">
        <v>0.91295121264546697</v>
      </c>
      <c r="K155" s="469">
        <v>0.98283962339938147</v>
      </c>
      <c r="L155" s="469"/>
    </row>
    <row r="156" spans="1:12">
      <c r="A156" s="468" t="s">
        <v>570</v>
      </c>
      <c r="B156" s="1102">
        <v>4000</v>
      </c>
      <c r="C156" s="1103"/>
      <c r="D156" s="1144">
        <v>12826.312550000001</v>
      </c>
      <c r="E156" s="1104"/>
      <c r="F156" s="1144">
        <v>12843.733890000001</v>
      </c>
      <c r="G156" s="1104"/>
      <c r="H156" s="1144"/>
      <c r="I156" s="1104"/>
      <c r="J156" s="469">
        <v>3.2065781375000002</v>
      </c>
      <c r="K156" s="469">
        <v>3.2109334725000003</v>
      </c>
      <c r="L156" s="469"/>
    </row>
    <row r="157" spans="1:12">
      <c r="A157" s="468" t="s">
        <v>571</v>
      </c>
      <c r="B157" s="1102">
        <v>1400000</v>
      </c>
      <c r="C157" s="1103"/>
      <c r="D157" s="1144">
        <v>1301946.69</v>
      </c>
      <c r="E157" s="1104"/>
      <c r="F157" s="1144">
        <v>1409771.175</v>
      </c>
      <c r="G157" s="1104"/>
      <c r="H157" s="1144"/>
      <c r="I157" s="1104"/>
      <c r="J157" s="469">
        <v>0.92996192142857137</v>
      </c>
      <c r="K157" s="469">
        <v>1.0069794107142858</v>
      </c>
      <c r="L157" s="469"/>
    </row>
    <row r="158" spans="1:12">
      <c r="A158" s="468" t="s">
        <v>572</v>
      </c>
      <c r="B158" s="1102">
        <v>4551300</v>
      </c>
      <c r="C158" s="1103"/>
      <c r="D158" s="1144">
        <v>3897794.8697800003</v>
      </c>
      <c r="E158" s="1104"/>
      <c r="F158" s="1144">
        <v>4335892.8125799997</v>
      </c>
      <c r="G158" s="1104"/>
      <c r="H158" s="1144"/>
      <c r="I158" s="1104"/>
      <c r="J158" s="469">
        <v>0.85641352356030154</v>
      </c>
      <c r="K158" s="469">
        <v>0.95267128349702279</v>
      </c>
      <c r="L158" s="469"/>
    </row>
    <row r="159" spans="1:12">
      <c r="A159" s="468" t="s">
        <v>573</v>
      </c>
      <c r="B159" s="1102">
        <v>0</v>
      </c>
      <c r="C159" s="1103"/>
      <c r="D159" s="1144">
        <v>23.972999999999999</v>
      </c>
      <c r="E159" s="1104"/>
      <c r="F159" s="1144">
        <v>23.998000000000001</v>
      </c>
      <c r="G159" s="1104"/>
      <c r="H159" s="1144"/>
      <c r="I159" s="1104"/>
      <c r="J159" s="469"/>
      <c r="K159" s="469"/>
      <c r="L159" s="469"/>
    </row>
    <row r="160" spans="1:12">
      <c r="A160" s="468" t="s">
        <v>574</v>
      </c>
      <c r="B160" s="1102">
        <v>0</v>
      </c>
      <c r="C160" s="1103"/>
      <c r="D160" s="1144">
        <v>36.821209999999994</v>
      </c>
      <c r="E160" s="1104"/>
      <c r="F160" s="1144">
        <v>36.838730000000005</v>
      </c>
      <c r="G160" s="1104"/>
      <c r="H160" s="1144"/>
      <c r="I160" s="1104"/>
      <c r="J160" s="469"/>
      <c r="K160" s="469"/>
      <c r="L160" s="469"/>
    </row>
    <row r="161" spans="1:12">
      <c r="A161" s="472" t="s">
        <v>575</v>
      </c>
      <c r="B161" s="1102">
        <v>0</v>
      </c>
      <c r="C161" s="1103"/>
      <c r="D161" s="1144">
        <v>-114.36972999999999</v>
      </c>
      <c r="E161" s="1104"/>
      <c r="F161" s="1144">
        <v>-114.36972999999999</v>
      </c>
      <c r="G161" s="1104"/>
      <c r="H161" s="1144"/>
      <c r="I161" s="1104"/>
      <c r="J161" s="469"/>
      <c r="K161" s="469"/>
      <c r="L161" s="469"/>
    </row>
    <row r="162" spans="1:12" ht="15.75">
      <c r="A162" s="462" t="s">
        <v>576</v>
      </c>
      <c r="B162" s="1099">
        <v>25806040</v>
      </c>
      <c r="C162" s="1100"/>
      <c r="D162" s="1145">
        <v>27342013.067178503</v>
      </c>
      <c r="E162" s="1101"/>
      <c r="F162" s="1145">
        <v>29460275.93950041</v>
      </c>
      <c r="G162" s="1101"/>
      <c r="H162" s="1145"/>
      <c r="I162" s="1101"/>
      <c r="J162" s="464">
        <v>1.0595199056956628</v>
      </c>
      <c r="K162" s="464">
        <v>1.1416039012378656</v>
      </c>
      <c r="L162" s="464"/>
    </row>
    <row r="163" spans="1:12" ht="15.75">
      <c r="A163" s="466" t="s">
        <v>556</v>
      </c>
      <c r="B163" s="1102"/>
      <c r="C163" s="1103"/>
      <c r="D163" s="1144"/>
      <c r="E163" s="1104"/>
      <c r="F163" s="1144"/>
      <c r="G163" s="1104"/>
      <c r="H163" s="1144"/>
      <c r="I163" s="1104"/>
      <c r="J163" s="469"/>
      <c r="K163" s="469"/>
      <c r="L163" s="464"/>
    </row>
    <row r="164" spans="1:12">
      <c r="A164" s="468" t="s">
        <v>577</v>
      </c>
      <c r="B164" s="1102">
        <v>2781618</v>
      </c>
      <c r="C164" s="1103"/>
      <c r="D164" s="1144">
        <v>3414154.6459399997</v>
      </c>
      <c r="E164" s="1105"/>
      <c r="F164" s="1144">
        <v>3431226.7390099997</v>
      </c>
      <c r="G164" s="1105"/>
      <c r="H164" s="1144"/>
      <c r="I164" s="1105"/>
      <c r="J164" s="469">
        <v>1.2273988182201869</v>
      </c>
      <c r="K164" s="469">
        <v>1.2335362867978277</v>
      </c>
      <c r="L164" s="469"/>
    </row>
    <row r="165" spans="1:12">
      <c r="A165" s="470" t="s">
        <v>578</v>
      </c>
      <c r="B165" s="1102"/>
      <c r="C165" s="1103"/>
      <c r="D165" s="1144"/>
      <c r="E165" s="1104"/>
      <c r="F165" s="1144"/>
      <c r="G165" s="1104"/>
      <c r="H165" s="1144"/>
      <c r="I165" s="1104"/>
      <c r="J165" s="469"/>
      <c r="K165" s="469"/>
      <c r="L165" s="469"/>
    </row>
    <row r="166" spans="1:12">
      <c r="A166" s="473" t="s">
        <v>579</v>
      </c>
      <c r="B166" s="1102">
        <v>2107518</v>
      </c>
      <c r="C166" s="1103"/>
      <c r="D166" s="1144">
        <v>2851137.9307299997</v>
      </c>
      <c r="E166" s="1104"/>
      <c r="F166" s="1144">
        <v>2855441.1535599995</v>
      </c>
      <c r="G166" s="1104"/>
      <c r="H166" s="1144"/>
      <c r="I166" s="1104"/>
      <c r="J166" s="469">
        <v>1.3528415561480376</v>
      </c>
      <c r="K166" s="469">
        <v>1.3548834000753491</v>
      </c>
      <c r="L166" s="469"/>
    </row>
    <row r="167" spans="1:12">
      <c r="A167" s="473" t="s">
        <v>739</v>
      </c>
      <c r="B167" s="1102">
        <v>350000</v>
      </c>
      <c r="C167" s="1103"/>
      <c r="D167" s="1144">
        <v>198272.06237999996</v>
      </c>
      <c r="E167" s="1104"/>
      <c r="F167" s="1144">
        <v>211040.93261999998</v>
      </c>
      <c r="G167" s="1104"/>
      <c r="H167" s="1144"/>
      <c r="I167" s="1104"/>
      <c r="J167" s="469">
        <v>0.56649160679999988</v>
      </c>
      <c r="K167" s="469">
        <v>0.60297409319999995</v>
      </c>
      <c r="L167" s="469"/>
    </row>
    <row r="168" spans="1:12">
      <c r="A168" s="468" t="s">
        <v>740</v>
      </c>
      <c r="B168" s="1102">
        <v>324100</v>
      </c>
      <c r="C168" s="1103"/>
      <c r="D168" s="1144">
        <v>364744.65282999998</v>
      </c>
      <c r="E168" s="1104"/>
      <c r="F168" s="1144">
        <v>364744.65282999998</v>
      </c>
      <c r="G168" s="1104"/>
      <c r="H168" s="1144"/>
      <c r="I168" s="1104"/>
      <c r="J168" s="469">
        <v>1.1254077532551681</v>
      </c>
      <c r="K168" s="469">
        <v>1.1254077532551681</v>
      </c>
      <c r="L168" s="469"/>
    </row>
    <row r="169" spans="1:12">
      <c r="A169" s="468" t="s">
        <v>580</v>
      </c>
      <c r="B169" s="1102">
        <v>4184000</v>
      </c>
      <c r="C169" s="1103"/>
      <c r="D169" s="1144">
        <v>3735714.8499000003</v>
      </c>
      <c r="E169" s="1104"/>
      <c r="F169" s="1144">
        <v>4086973.3052800004</v>
      </c>
      <c r="G169" s="1104"/>
      <c r="H169" s="1144"/>
      <c r="I169" s="1104"/>
      <c r="J169" s="469">
        <v>0.89285727770076484</v>
      </c>
      <c r="K169" s="469">
        <v>0.97681006340344179</v>
      </c>
      <c r="L169" s="469"/>
    </row>
    <row r="170" spans="1:12">
      <c r="A170" s="468" t="s">
        <v>581</v>
      </c>
      <c r="B170" s="1102">
        <v>16247096</v>
      </c>
      <c r="C170" s="1103"/>
      <c r="D170" s="1144">
        <v>18026632.296968505</v>
      </c>
      <c r="E170" s="1104"/>
      <c r="F170" s="1144">
        <v>19560452.649640407</v>
      </c>
      <c r="G170" s="1104"/>
      <c r="H170" s="1144"/>
      <c r="I170" s="1104"/>
      <c r="J170" s="469">
        <v>1.1095294997314291</v>
      </c>
      <c r="K170" s="469">
        <v>1.2039353155567252</v>
      </c>
      <c r="L170" s="469"/>
    </row>
    <row r="171" spans="1:12">
      <c r="A171" s="468" t="s">
        <v>582</v>
      </c>
      <c r="B171" s="1102">
        <v>2593326</v>
      </c>
      <c r="C171" s="1103"/>
      <c r="D171" s="1144">
        <v>2165511.2743699998</v>
      </c>
      <c r="E171" s="1104"/>
      <c r="F171" s="1144">
        <v>2381623.2455700003</v>
      </c>
      <c r="G171" s="1104"/>
      <c r="H171" s="1144"/>
      <c r="I171" s="1104"/>
      <c r="J171" s="469">
        <v>0.83503241565850173</v>
      </c>
      <c r="K171" s="469">
        <v>0.91836631629421073</v>
      </c>
      <c r="L171" s="469"/>
    </row>
    <row r="172" spans="1:12" ht="15.75">
      <c r="A172" s="474" t="s">
        <v>583</v>
      </c>
      <c r="B172" s="1106">
        <v>2197180</v>
      </c>
      <c r="C172" s="1107"/>
      <c r="D172" s="1146">
        <v>1003100.3163300002</v>
      </c>
      <c r="E172" s="1108"/>
      <c r="F172" s="1146">
        <v>1408868.1808399998</v>
      </c>
      <c r="G172" s="1108"/>
      <c r="H172" s="1146"/>
      <c r="I172" s="1107"/>
      <c r="J172" s="475">
        <v>0.45653989037311471</v>
      </c>
      <c r="K172" s="475">
        <v>0.64121655068769956</v>
      </c>
      <c r="L172" s="475"/>
    </row>
  </sheetData>
  <mergeCells count="9">
    <mergeCell ref="D134:I134"/>
    <mergeCell ref="J134:L134"/>
    <mergeCell ref="D91:I91"/>
    <mergeCell ref="J91:L91"/>
    <mergeCell ref="A2:L2"/>
    <mergeCell ref="D5:I5"/>
    <mergeCell ref="J5:L5"/>
    <mergeCell ref="D48:I48"/>
    <mergeCell ref="J48:L48"/>
  </mergeCells>
  <conditionalFormatting sqref="K9:K43 L39 K95:K129">
    <cfRule type="containsErrors" dxfId="10" priority="4">
      <formula>ISERROR(K9)</formula>
    </cfRule>
  </conditionalFormatting>
  <conditionalFormatting sqref="K52:K86">
    <cfRule type="containsErrors" dxfId="9" priority="3">
      <formula>ISERROR(K52)</formula>
    </cfRule>
  </conditionalFormatting>
  <conditionalFormatting sqref="K138:K172">
    <cfRule type="containsErrors" dxfId="8" priority="1">
      <formula>ISERROR(K138)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4" fitToHeight="100" orientation="landscape" useFirstPageNumber="1" r:id="rId1"/>
  <headerFooter alignWithMargins="0">
    <oddHeader>&amp;C&amp;"Arial,Normalny"&amp;12- &amp;P -</oddHeader>
  </headerFooter>
  <rowBreaks count="3" manualBreakCount="3">
    <brk id="45" max="11" man="1"/>
    <brk id="88" max="11" man="1"/>
    <brk id="13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H196"/>
  <sheetViews>
    <sheetView showGridLines="0" zoomScale="70" zoomScaleNormal="70" workbookViewId="0">
      <selection activeCell="B114" sqref="B114"/>
    </sheetView>
  </sheetViews>
  <sheetFormatPr defaultColWidth="96.42578125" defaultRowHeight="15"/>
  <cols>
    <col min="1" max="1" width="99" style="94" customWidth="1"/>
    <col min="2" max="3" width="21.140625" style="94" customWidth="1"/>
    <col min="4" max="4" width="2" style="94" customWidth="1"/>
    <col min="5" max="5" width="18.5703125" style="94" customWidth="1"/>
    <col min="6" max="6" width="8.5703125" style="94" customWidth="1"/>
    <col min="7" max="7" width="14.42578125" style="94" bestFit="1" customWidth="1"/>
    <col min="8" max="8" width="26.85546875" style="94" customWidth="1"/>
    <col min="9" max="16384" width="96.42578125" style="94"/>
  </cols>
  <sheetData>
    <row r="1" spans="1:8" ht="18" customHeight="1">
      <c r="A1" s="91" t="s">
        <v>231</v>
      </c>
      <c r="B1" s="92"/>
      <c r="C1" s="92"/>
      <c r="D1" s="92"/>
      <c r="E1" s="92"/>
    </row>
    <row r="2" spans="1:8" ht="18" customHeight="1">
      <c r="A2" s="1603" t="s">
        <v>232</v>
      </c>
      <c r="B2" s="1603"/>
      <c r="C2" s="1603"/>
      <c r="D2" s="1603"/>
      <c r="E2" s="1603"/>
    </row>
    <row r="3" spans="1:8" ht="18" customHeight="1">
      <c r="A3" s="95"/>
      <c r="B3" s="96"/>
      <c r="C3" s="96"/>
      <c r="D3" s="96"/>
      <c r="E3" s="96"/>
    </row>
    <row r="4" spans="1:8" ht="18" customHeight="1">
      <c r="A4" s="97"/>
      <c r="C4" s="94" t="s">
        <v>4</v>
      </c>
      <c r="E4" s="98" t="s">
        <v>2</v>
      </c>
      <c r="F4" s="833"/>
      <c r="G4" s="833"/>
      <c r="H4" s="833"/>
    </row>
    <row r="5" spans="1:8" ht="15.95" customHeight="1">
      <c r="A5" s="99"/>
      <c r="B5" s="100" t="s">
        <v>233</v>
      </c>
      <c r="C5" s="1605" t="s">
        <v>235</v>
      </c>
      <c r="D5" s="1606"/>
      <c r="E5" s="385"/>
      <c r="F5" s="833"/>
      <c r="G5" s="833"/>
      <c r="H5" s="833"/>
    </row>
    <row r="6" spans="1:8" ht="15.95" customHeight="1">
      <c r="A6" s="101" t="s">
        <v>3</v>
      </c>
      <c r="B6" s="102" t="s">
        <v>234</v>
      </c>
      <c r="C6" s="1607"/>
      <c r="D6" s="1608"/>
      <c r="E6" s="386" t="s">
        <v>236</v>
      </c>
      <c r="F6" s="833"/>
      <c r="G6" s="833"/>
      <c r="H6" s="833"/>
    </row>
    <row r="7" spans="1:8" ht="15.95" customHeight="1">
      <c r="A7" s="103"/>
      <c r="B7" s="104" t="s">
        <v>768</v>
      </c>
      <c r="C7" s="1607"/>
      <c r="D7" s="1608"/>
      <c r="E7" s="383" t="s">
        <v>238</v>
      </c>
      <c r="F7" s="833"/>
      <c r="G7" s="833"/>
      <c r="H7" s="834"/>
    </row>
    <row r="8" spans="1:8" s="107" customFormat="1" ht="9.9499999999999993" customHeight="1">
      <c r="A8" s="105">
        <v>1</v>
      </c>
      <c r="B8" s="106">
        <v>2</v>
      </c>
      <c r="C8" s="1609">
        <v>3</v>
      </c>
      <c r="D8" s="1610"/>
      <c r="E8" s="415">
        <v>4</v>
      </c>
      <c r="F8" s="835"/>
      <c r="G8" s="835"/>
      <c r="H8" s="836"/>
    </row>
    <row r="9" spans="1:8" ht="31.5" customHeight="1">
      <c r="A9" s="925" t="s">
        <v>239</v>
      </c>
      <c r="B9" s="995">
        <v>387734520000</v>
      </c>
      <c r="C9" s="1156">
        <v>367107591674.05127</v>
      </c>
      <c r="D9" s="993"/>
      <c r="E9" s="414">
        <v>0.94680141369422377</v>
      </c>
      <c r="F9" s="1604"/>
      <c r="G9" s="1604"/>
      <c r="H9" s="833"/>
    </row>
    <row r="10" spans="1:8" ht="19.5" customHeight="1">
      <c r="A10" s="926" t="s">
        <v>240</v>
      </c>
      <c r="B10" s="996">
        <v>415000</v>
      </c>
      <c r="C10" s="1155">
        <v>749517.62</v>
      </c>
      <c r="D10" s="994"/>
      <c r="E10" s="384">
        <v>1.8060665542168675</v>
      </c>
      <c r="F10" s="837"/>
      <c r="G10" s="838"/>
      <c r="H10" s="833"/>
    </row>
    <row r="11" spans="1:8" ht="19.5" customHeight="1">
      <c r="A11" s="926" t="s">
        <v>241</v>
      </c>
      <c r="B11" s="996">
        <v>4064000</v>
      </c>
      <c r="C11" s="1155">
        <v>10786263.620000003</v>
      </c>
      <c r="D11" s="994"/>
      <c r="E11" s="384">
        <v>2.6541003001968511</v>
      </c>
      <c r="F11" s="837"/>
      <c r="G11" s="838"/>
      <c r="H11" s="833"/>
    </row>
    <row r="12" spans="1:8" ht="19.5" customHeight="1">
      <c r="A12" s="926" t="s">
        <v>242</v>
      </c>
      <c r="B12" s="996">
        <v>450000</v>
      </c>
      <c r="C12" s="1155">
        <v>1654666.71</v>
      </c>
      <c r="D12" s="994"/>
      <c r="E12" s="384">
        <v>3.6770371333333332</v>
      </c>
      <c r="F12" s="837"/>
      <c r="G12" s="838"/>
      <c r="H12" s="833"/>
    </row>
    <row r="13" spans="1:8" ht="20.100000000000001" customHeight="1">
      <c r="A13" s="926" t="s">
        <v>243</v>
      </c>
      <c r="B13" s="996">
        <v>262000</v>
      </c>
      <c r="C13" s="1155">
        <v>2971801.0899999994</v>
      </c>
      <c r="D13" s="994"/>
      <c r="E13" s="384" t="s">
        <v>760</v>
      </c>
      <c r="F13" s="837"/>
      <c r="G13" s="838"/>
      <c r="H13" s="833"/>
    </row>
    <row r="14" spans="1:8" ht="20.100000000000001" customHeight="1">
      <c r="A14" s="926" t="s">
        <v>244</v>
      </c>
      <c r="B14" s="996">
        <v>53496000</v>
      </c>
      <c r="C14" s="1155">
        <v>45560509.029999979</v>
      </c>
      <c r="D14" s="994"/>
      <c r="E14" s="384">
        <v>0.85166197528787158</v>
      </c>
      <c r="F14" s="837"/>
      <c r="G14" s="838"/>
      <c r="H14" s="833"/>
    </row>
    <row r="15" spans="1:8" ht="20.100000000000001" customHeight="1">
      <c r="A15" s="926" t="s">
        <v>245</v>
      </c>
      <c r="B15" s="996">
        <v>30000</v>
      </c>
      <c r="C15" s="1155">
        <v>23974.500000000004</v>
      </c>
      <c r="D15" s="994"/>
      <c r="E15" s="384">
        <v>0.79915000000000014</v>
      </c>
      <c r="F15" s="837"/>
      <c r="G15" s="838"/>
      <c r="H15" s="833"/>
    </row>
    <row r="16" spans="1:8" ht="20.100000000000001" customHeight="1">
      <c r="A16" s="926" t="s">
        <v>246</v>
      </c>
      <c r="B16" s="996">
        <v>852000</v>
      </c>
      <c r="C16" s="1155">
        <v>945521.62</v>
      </c>
      <c r="D16" s="994"/>
      <c r="E16" s="384">
        <v>1.1097671596244132</v>
      </c>
      <c r="F16" s="837"/>
      <c r="G16" s="838"/>
      <c r="H16" s="833"/>
    </row>
    <row r="17" spans="1:8" ht="20.100000000000001" customHeight="1">
      <c r="A17" s="926" t="s">
        <v>247</v>
      </c>
      <c r="B17" s="996">
        <v>48000</v>
      </c>
      <c r="C17" s="1155">
        <v>48345.9</v>
      </c>
      <c r="D17" s="994"/>
      <c r="E17" s="384">
        <v>1.0072062500000001</v>
      </c>
      <c r="F17" s="837"/>
      <c r="G17" s="838"/>
      <c r="H17" s="833"/>
    </row>
    <row r="18" spans="1:8" ht="20.100000000000001" customHeight="1">
      <c r="A18" s="926" t="s">
        <v>248</v>
      </c>
      <c r="B18" s="996">
        <v>31802000</v>
      </c>
      <c r="C18" s="1155">
        <v>30457931.780000001</v>
      </c>
      <c r="D18" s="994"/>
      <c r="E18" s="384">
        <v>0.95773636186403377</v>
      </c>
      <c r="F18" s="837"/>
      <c r="G18" s="838"/>
      <c r="H18" s="833"/>
    </row>
    <row r="19" spans="1:8" ht="19.5" customHeight="1">
      <c r="A19" s="927" t="s">
        <v>729</v>
      </c>
      <c r="B19" s="996">
        <v>0</v>
      </c>
      <c r="C19" s="1155">
        <v>17996.939999999999</v>
      </c>
      <c r="D19" s="994"/>
      <c r="E19" s="384">
        <v>0</v>
      </c>
      <c r="F19" s="833"/>
      <c r="G19" s="833"/>
      <c r="H19" s="833"/>
    </row>
    <row r="20" spans="1:8" ht="20.100000000000001" customHeight="1">
      <c r="A20" s="926" t="s">
        <v>249</v>
      </c>
      <c r="B20" s="996">
        <v>10000</v>
      </c>
      <c r="C20" s="1155">
        <v>115793.06000000001</v>
      </c>
      <c r="D20" s="994"/>
      <c r="E20" s="384" t="s">
        <v>760</v>
      </c>
      <c r="F20" s="837"/>
      <c r="G20" s="838"/>
      <c r="H20" s="833"/>
    </row>
    <row r="21" spans="1:8" ht="20.100000000000001" customHeight="1">
      <c r="A21" s="926" t="s">
        <v>250</v>
      </c>
      <c r="B21" s="996">
        <v>1728000</v>
      </c>
      <c r="C21" s="1155">
        <v>2179364.1100000013</v>
      </c>
      <c r="D21" s="994"/>
      <c r="E21" s="384">
        <v>1.2612060821759266</v>
      </c>
      <c r="F21" s="837"/>
      <c r="G21" s="838"/>
      <c r="H21" s="833"/>
    </row>
    <row r="22" spans="1:8" ht="20.100000000000001" customHeight="1">
      <c r="A22" s="926" t="s">
        <v>251</v>
      </c>
      <c r="B22" s="996">
        <v>1667000</v>
      </c>
      <c r="C22" s="1155">
        <v>3067709.2999999993</v>
      </c>
      <c r="D22" s="994"/>
      <c r="E22" s="384">
        <v>1.8402575284943008</v>
      </c>
      <c r="F22" s="837"/>
      <c r="G22" s="838"/>
      <c r="H22" s="833"/>
    </row>
    <row r="23" spans="1:8" ht="20.100000000000001" customHeight="1">
      <c r="A23" s="926" t="s">
        <v>252</v>
      </c>
      <c r="B23" s="996">
        <v>2000</v>
      </c>
      <c r="C23" s="1155">
        <v>2293.46</v>
      </c>
      <c r="D23" s="994"/>
      <c r="E23" s="384">
        <v>1.14673</v>
      </c>
      <c r="F23" s="837"/>
      <c r="G23" s="838"/>
      <c r="H23" s="833"/>
    </row>
    <row r="24" spans="1:8" ht="20.100000000000001" customHeight="1">
      <c r="A24" s="926" t="s">
        <v>253</v>
      </c>
      <c r="B24" s="996">
        <v>2327238000</v>
      </c>
      <c r="C24" s="1155">
        <v>2371964652.8800015</v>
      </c>
      <c r="D24" s="994"/>
      <c r="E24" s="384">
        <v>1.0192187704394657</v>
      </c>
      <c r="F24" s="837"/>
      <c r="G24" s="838"/>
      <c r="H24" s="833"/>
    </row>
    <row r="25" spans="1:8" ht="20.100000000000001" customHeight="1">
      <c r="A25" s="926" t="s">
        <v>254</v>
      </c>
      <c r="B25" s="996">
        <v>1400720000</v>
      </c>
      <c r="C25" s="1155">
        <v>2094834862.5899999</v>
      </c>
      <c r="D25" s="994"/>
      <c r="E25" s="384">
        <v>1.4955414805171625</v>
      </c>
      <c r="F25" s="837"/>
      <c r="G25" s="838"/>
      <c r="H25" s="833"/>
    </row>
    <row r="26" spans="1:8" ht="20.100000000000001" customHeight="1">
      <c r="A26" s="926" t="s">
        <v>255</v>
      </c>
      <c r="B26" s="996">
        <v>30000</v>
      </c>
      <c r="C26" s="1155">
        <v>343774.11000000004</v>
      </c>
      <c r="D26" s="994"/>
      <c r="E26" s="384" t="s">
        <v>760</v>
      </c>
      <c r="F26" s="837"/>
      <c r="G26" s="838"/>
      <c r="H26" s="833"/>
    </row>
    <row r="27" spans="1:8" ht="20.100000000000001" customHeight="1">
      <c r="A27" s="928" t="s">
        <v>256</v>
      </c>
      <c r="B27" s="996">
        <v>10541000</v>
      </c>
      <c r="C27" s="1155">
        <v>45254056.129999995</v>
      </c>
      <c r="D27" s="994"/>
      <c r="E27" s="384">
        <v>4.2931463931315808</v>
      </c>
      <c r="F27" s="837"/>
      <c r="G27" s="838"/>
      <c r="H27" s="833"/>
    </row>
    <row r="28" spans="1:8" ht="20.100000000000001" customHeight="1">
      <c r="A28" s="926" t="s">
        <v>257</v>
      </c>
      <c r="B28" s="996">
        <v>579309000</v>
      </c>
      <c r="C28" s="1155">
        <v>725719299.06999993</v>
      </c>
      <c r="D28" s="994"/>
      <c r="E28" s="384">
        <v>1.2527326505716292</v>
      </c>
      <c r="F28" s="837"/>
      <c r="G28" s="838"/>
      <c r="H28" s="833"/>
    </row>
    <row r="29" spans="1:8" ht="20.100000000000001" customHeight="1">
      <c r="A29" s="926" t="s">
        <v>258</v>
      </c>
      <c r="B29" s="996">
        <v>65671000</v>
      </c>
      <c r="C29" s="1155">
        <v>63731571.040000007</v>
      </c>
      <c r="D29" s="994"/>
      <c r="E29" s="384">
        <v>0.97046749767781837</v>
      </c>
      <c r="F29" s="837"/>
      <c r="G29" s="838"/>
      <c r="H29" s="833"/>
    </row>
    <row r="30" spans="1:8" ht="20.100000000000001" customHeight="1">
      <c r="A30" s="926" t="s">
        <v>259</v>
      </c>
      <c r="B30" s="996">
        <v>12719000</v>
      </c>
      <c r="C30" s="1155">
        <v>2344244.0099999988</v>
      </c>
      <c r="D30" s="994"/>
      <c r="E30" s="384">
        <v>0.18431040254736999</v>
      </c>
      <c r="F30" s="837"/>
      <c r="G30" s="838"/>
      <c r="H30" s="833"/>
    </row>
    <row r="31" spans="1:8" ht="20.100000000000001" customHeight="1">
      <c r="A31" s="926" t="s">
        <v>260</v>
      </c>
      <c r="B31" s="996">
        <v>22818000</v>
      </c>
      <c r="C31" s="1155">
        <v>41058548.730000004</v>
      </c>
      <c r="D31" s="994"/>
      <c r="E31" s="384">
        <v>1.7993929673941627</v>
      </c>
      <c r="F31" s="837"/>
      <c r="G31" s="833"/>
      <c r="H31" s="833"/>
    </row>
    <row r="32" spans="1:8" ht="20.100000000000001" customHeight="1">
      <c r="A32" s="926" t="s">
        <v>261</v>
      </c>
      <c r="B32" s="996">
        <v>0</v>
      </c>
      <c r="C32" s="1155">
        <v>10181.67</v>
      </c>
      <c r="D32" s="994"/>
      <c r="E32" s="384">
        <v>0</v>
      </c>
      <c r="F32" s="837"/>
      <c r="G32" s="833"/>
      <c r="H32" s="833"/>
    </row>
    <row r="33" spans="1:8" ht="20.100000000000001" customHeight="1">
      <c r="A33" s="926" t="s">
        <v>262</v>
      </c>
      <c r="B33" s="996">
        <v>5289000</v>
      </c>
      <c r="C33" s="1155">
        <v>8488161.2599999979</v>
      </c>
      <c r="D33" s="994"/>
      <c r="E33" s="384">
        <v>1.6048707241444504</v>
      </c>
      <c r="F33" s="837"/>
      <c r="G33" s="838"/>
      <c r="H33" s="833"/>
    </row>
    <row r="34" spans="1:8" ht="20.100000000000001" customHeight="1">
      <c r="A34" s="926" t="s">
        <v>263</v>
      </c>
      <c r="B34" s="996">
        <v>748000</v>
      </c>
      <c r="C34" s="1155">
        <v>2317767.4</v>
      </c>
      <c r="D34" s="994"/>
      <c r="E34" s="384">
        <v>3.0986195187165775</v>
      </c>
      <c r="F34" s="837"/>
      <c r="G34" s="838"/>
      <c r="H34" s="833"/>
    </row>
    <row r="35" spans="1:8" ht="20.100000000000001" customHeight="1">
      <c r="A35" s="926" t="s">
        <v>264</v>
      </c>
      <c r="B35" s="996">
        <v>7000</v>
      </c>
      <c r="C35" s="1155">
        <v>22586.319999999996</v>
      </c>
      <c r="D35" s="994"/>
      <c r="E35" s="384">
        <v>3.2266171428571422</v>
      </c>
      <c r="F35" s="839"/>
      <c r="G35" s="838"/>
      <c r="H35" s="833"/>
    </row>
    <row r="36" spans="1:8" ht="20.100000000000001" customHeight="1">
      <c r="A36" s="926" t="s">
        <v>265</v>
      </c>
      <c r="B36" s="996">
        <v>717000</v>
      </c>
      <c r="C36" s="1155">
        <v>21383575.900000002</v>
      </c>
      <c r="D36" s="994"/>
      <c r="E36" s="384" t="s">
        <v>760</v>
      </c>
      <c r="F36" s="837"/>
      <c r="G36" s="838"/>
      <c r="H36" s="833"/>
    </row>
    <row r="37" spans="1:8" ht="20.100000000000001" customHeight="1">
      <c r="A37" s="926" t="s">
        <v>747</v>
      </c>
      <c r="B37" s="996">
        <v>31535000</v>
      </c>
      <c r="C37" s="1155">
        <v>106580651.80000003</v>
      </c>
      <c r="D37" s="994"/>
      <c r="E37" s="384">
        <v>3.3797574694783581</v>
      </c>
      <c r="F37" s="837"/>
      <c r="G37" s="838"/>
      <c r="H37" s="833"/>
    </row>
    <row r="38" spans="1:8" ht="20.100000000000001" customHeight="1">
      <c r="A38" s="926" t="s">
        <v>266</v>
      </c>
      <c r="B38" s="996">
        <v>118147000</v>
      </c>
      <c r="C38" s="1155">
        <v>152135164.60000008</v>
      </c>
      <c r="D38" s="994"/>
      <c r="E38" s="384">
        <v>1.2876769160452664</v>
      </c>
      <c r="F38" s="837"/>
      <c r="G38" s="838"/>
      <c r="H38" s="833"/>
    </row>
    <row r="39" spans="1:8" ht="20.100000000000001" customHeight="1">
      <c r="A39" s="926" t="s">
        <v>267</v>
      </c>
      <c r="B39" s="996">
        <v>5879000</v>
      </c>
      <c r="C39" s="1155">
        <v>8297328.4100000011</v>
      </c>
      <c r="D39" s="994"/>
      <c r="E39" s="384">
        <v>1.4113502993706415</v>
      </c>
      <c r="F39" s="837"/>
      <c r="G39" s="838"/>
      <c r="H39" s="833"/>
    </row>
    <row r="40" spans="1:8" ht="20.100000000000001" customHeight="1">
      <c r="A40" s="926" t="s">
        <v>268</v>
      </c>
      <c r="B40" s="996">
        <v>44660000</v>
      </c>
      <c r="C40" s="1155">
        <v>30309214.639999997</v>
      </c>
      <c r="D40" s="994"/>
      <c r="E40" s="384">
        <v>0.67866580026869672</v>
      </c>
      <c r="F40" s="837"/>
      <c r="G40" s="838"/>
      <c r="H40" s="833"/>
    </row>
    <row r="41" spans="1:8" s="108" customFormat="1" ht="20.100000000000001" customHeight="1">
      <c r="A41" s="926" t="s">
        <v>269</v>
      </c>
      <c r="B41" s="996">
        <v>45784000</v>
      </c>
      <c r="C41" s="1155">
        <v>48337796.43</v>
      </c>
      <c r="D41" s="994"/>
      <c r="E41" s="384">
        <v>1.055779233575048</v>
      </c>
      <c r="F41" s="837"/>
      <c r="G41" s="838"/>
      <c r="H41" s="840"/>
    </row>
    <row r="42" spans="1:8" ht="20.100000000000001" customHeight="1">
      <c r="A42" s="926" t="s">
        <v>270</v>
      </c>
      <c r="B42" s="996">
        <v>77714000</v>
      </c>
      <c r="C42" s="1155">
        <v>786115498.93000007</v>
      </c>
      <c r="D42" s="994"/>
      <c r="E42" s="384" t="s">
        <v>760</v>
      </c>
      <c r="F42" s="837"/>
      <c r="G42" s="838"/>
      <c r="H42" s="833"/>
    </row>
    <row r="43" spans="1:8" ht="20.100000000000001" customHeight="1">
      <c r="A43" s="926" t="s">
        <v>271</v>
      </c>
      <c r="B43" s="996">
        <v>400000</v>
      </c>
      <c r="C43" s="1155">
        <v>44269276.089999989</v>
      </c>
      <c r="D43" s="994"/>
      <c r="E43" s="384" t="s">
        <v>760</v>
      </c>
      <c r="F43" s="837"/>
      <c r="G43" s="838"/>
      <c r="H43" s="833"/>
    </row>
    <row r="44" spans="1:8" ht="20.100000000000001" customHeight="1">
      <c r="A44" s="926" t="s">
        <v>272</v>
      </c>
      <c r="B44" s="996">
        <v>390000</v>
      </c>
      <c r="C44" s="1155">
        <v>6395478.4300000006</v>
      </c>
      <c r="D44" s="994"/>
      <c r="E44" s="384" t="s">
        <v>760</v>
      </c>
      <c r="F44" s="841"/>
      <c r="G44" s="842"/>
      <c r="H44" s="833"/>
    </row>
    <row r="45" spans="1:8" ht="20.100000000000001" customHeight="1">
      <c r="A45" s="926" t="s">
        <v>273</v>
      </c>
      <c r="B45" s="996">
        <v>63625000</v>
      </c>
      <c r="C45" s="1155">
        <v>66438513.489999995</v>
      </c>
      <c r="D45" s="994"/>
      <c r="E45" s="384">
        <v>1.0442202513163064</v>
      </c>
      <c r="F45" s="837"/>
      <c r="G45" s="838"/>
      <c r="H45" s="833"/>
    </row>
    <row r="46" spans="1:8" ht="20.100000000000001" hidden="1" customHeight="1">
      <c r="A46" s="926" t="s">
        <v>274</v>
      </c>
      <c r="B46" s="996">
        <v>0</v>
      </c>
      <c r="C46" s="1155">
        <v>0</v>
      </c>
      <c r="D46" s="994"/>
      <c r="E46" s="384">
        <v>0</v>
      </c>
      <c r="F46" s="837"/>
      <c r="G46" s="838"/>
      <c r="H46" s="833"/>
    </row>
    <row r="47" spans="1:8" ht="20.100000000000001" customHeight="1">
      <c r="A47" s="926" t="s">
        <v>275</v>
      </c>
      <c r="B47" s="996">
        <v>111584000</v>
      </c>
      <c r="C47" s="1155">
        <v>148196877.78</v>
      </c>
      <c r="D47" s="994"/>
      <c r="E47" s="384">
        <v>1.3281194237525094</v>
      </c>
      <c r="F47" s="837"/>
      <c r="G47" s="838"/>
      <c r="H47" s="833"/>
    </row>
    <row r="48" spans="1:8" ht="20.100000000000001" customHeight="1">
      <c r="A48" s="926" t="s">
        <v>276</v>
      </c>
      <c r="B48" s="996">
        <v>0</v>
      </c>
      <c r="C48" s="1155">
        <v>13499.869999999999</v>
      </c>
      <c r="D48" s="994"/>
      <c r="E48" s="384">
        <v>0</v>
      </c>
      <c r="F48" s="837"/>
      <c r="G48" s="833"/>
      <c r="H48" s="833"/>
    </row>
    <row r="49" spans="1:8" ht="20.100000000000001" customHeight="1">
      <c r="A49" s="926" t="s">
        <v>277</v>
      </c>
      <c r="B49" s="996">
        <v>4709434000</v>
      </c>
      <c r="C49" s="1155">
        <v>5376802942.8199997</v>
      </c>
      <c r="D49" s="994"/>
      <c r="E49" s="384">
        <v>1.1417089490626686</v>
      </c>
      <c r="F49" s="837"/>
      <c r="G49" s="838"/>
      <c r="H49" s="833"/>
    </row>
    <row r="50" spans="1:8" ht="20.100000000000001" customHeight="1">
      <c r="A50" s="926" t="s">
        <v>278</v>
      </c>
      <c r="B50" s="996">
        <v>114724000</v>
      </c>
      <c r="C50" s="1155">
        <v>131292486.87999997</v>
      </c>
      <c r="D50" s="994"/>
      <c r="E50" s="384">
        <v>1.1444204079355669</v>
      </c>
      <c r="F50" s="837"/>
      <c r="G50" s="838"/>
      <c r="H50" s="833"/>
    </row>
    <row r="51" spans="1:8" ht="20.100000000000001" customHeight="1">
      <c r="A51" s="926" t="s">
        <v>279</v>
      </c>
      <c r="B51" s="996">
        <v>11000</v>
      </c>
      <c r="C51" s="1155">
        <v>56002.619999999995</v>
      </c>
      <c r="D51" s="994"/>
      <c r="E51" s="384">
        <v>5.0911472727272722</v>
      </c>
      <c r="F51" s="837"/>
      <c r="G51" s="838"/>
      <c r="H51" s="833"/>
    </row>
    <row r="52" spans="1:8" ht="20.100000000000001" customHeight="1">
      <c r="A52" s="926" t="s">
        <v>280</v>
      </c>
      <c r="B52" s="996">
        <v>340000</v>
      </c>
      <c r="C52" s="1155">
        <v>1325851.43</v>
      </c>
      <c r="D52" s="994"/>
      <c r="E52" s="384">
        <v>3.8995630294117647</v>
      </c>
      <c r="F52" s="837"/>
      <c r="G52" s="838"/>
      <c r="H52" s="833"/>
    </row>
    <row r="53" spans="1:8" ht="20.100000000000001" customHeight="1">
      <c r="A53" s="926" t="s">
        <v>281</v>
      </c>
      <c r="B53" s="996">
        <v>236515000</v>
      </c>
      <c r="C53" s="1155">
        <v>197573472.52000004</v>
      </c>
      <c r="D53" s="994"/>
      <c r="E53" s="384">
        <v>0.83535282125869414</v>
      </c>
      <c r="F53" s="837"/>
      <c r="G53" s="838"/>
      <c r="H53" s="833"/>
    </row>
    <row r="54" spans="1:8" ht="20.100000000000001" customHeight="1">
      <c r="A54" s="926" t="s">
        <v>282</v>
      </c>
      <c r="B54" s="996">
        <v>188181000</v>
      </c>
      <c r="C54" s="1155">
        <v>201258153.41999996</v>
      </c>
      <c r="D54" s="994"/>
      <c r="E54" s="384">
        <v>1.0694924217641524</v>
      </c>
      <c r="F54" s="837"/>
      <c r="G54" s="838"/>
      <c r="H54" s="833"/>
    </row>
    <row r="55" spans="1:8" ht="20.100000000000001" customHeight="1">
      <c r="A55" s="926" t="s">
        <v>283</v>
      </c>
      <c r="B55" s="996">
        <v>620384000</v>
      </c>
      <c r="C55" s="1155">
        <v>462025842.43999994</v>
      </c>
      <c r="D55" s="994"/>
      <c r="E55" s="384">
        <v>0.74474171229432085</v>
      </c>
      <c r="F55" s="837"/>
      <c r="G55" s="838"/>
      <c r="H55" s="833"/>
    </row>
    <row r="56" spans="1:8" ht="20.100000000000001" customHeight="1">
      <c r="A56" s="926" t="s">
        <v>284</v>
      </c>
      <c r="B56" s="996">
        <v>13401000</v>
      </c>
      <c r="C56" s="1155">
        <v>140781712.34</v>
      </c>
      <c r="D56" s="994"/>
      <c r="E56" s="384" t="s">
        <v>760</v>
      </c>
      <c r="F56" s="837"/>
      <c r="G56" s="838"/>
      <c r="H56" s="833"/>
    </row>
    <row r="57" spans="1:8" ht="20.100000000000001" customHeight="1">
      <c r="A57" s="926" t="s">
        <v>285</v>
      </c>
      <c r="B57" s="996">
        <v>22350000</v>
      </c>
      <c r="C57" s="1155">
        <v>17600848.959999997</v>
      </c>
      <c r="D57" s="994"/>
      <c r="E57" s="384">
        <v>0.78751002058165531</v>
      </c>
      <c r="F57" s="837"/>
      <c r="G57" s="838"/>
      <c r="H57" s="833"/>
    </row>
    <row r="58" spans="1:8" ht="20.100000000000001" customHeight="1">
      <c r="A58" s="926" t="s">
        <v>286</v>
      </c>
      <c r="B58" s="996">
        <v>111800000</v>
      </c>
      <c r="C58" s="1155">
        <v>138096797.00999999</v>
      </c>
      <c r="D58" s="994"/>
      <c r="E58" s="384">
        <v>1.2352128533989266</v>
      </c>
      <c r="F58" s="837"/>
      <c r="G58" s="838"/>
      <c r="H58" s="833"/>
    </row>
    <row r="59" spans="1:8" ht="20.100000000000001" customHeight="1">
      <c r="A59" s="926" t="s">
        <v>287</v>
      </c>
      <c r="B59" s="996">
        <v>0</v>
      </c>
      <c r="C59" s="1155">
        <v>9544.48</v>
      </c>
      <c r="D59" s="994"/>
      <c r="E59" s="384">
        <v>0</v>
      </c>
      <c r="F59" s="837"/>
      <c r="G59" s="833"/>
      <c r="H59" s="833"/>
    </row>
    <row r="60" spans="1:8" ht="20.100000000000001" customHeight="1">
      <c r="A60" s="926" t="s">
        <v>288</v>
      </c>
      <c r="B60" s="996">
        <v>28480000</v>
      </c>
      <c r="C60" s="1155">
        <v>21026452.850000001</v>
      </c>
      <c r="D60" s="994"/>
      <c r="E60" s="384">
        <v>0.73828837254213486</v>
      </c>
      <c r="F60" s="837"/>
      <c r="G60" s="838"/>
      <c r="H60" s="833"/>
    </row>
    <row r="61" spans="1:8" ht="20.100000000000001" customHeight="1">
      <c r="A61" s="926" t="s">
        <v>289</v>
      </c>
      <c r="B61" s="996">
        <v>1000</v>
      </c>
      <c r="C61" s="1155">
        <v>25287.559999999998</v>
      </c>
      <c r="D61" s="994"/>
      <c r="E61" s="384" t="s">
        <v>760</v>
      </c>
      <c r="F61" s="837"/>
      <c r="G61" s="838"/>
      <c r="H61" s="833"/>
    </row>
    <row r="62" spans="1:8" ht="20.100000000000001" customHeight="1">
      <c r="A62" s="926" t="s">
        <v>290</v>
      </c>
      <c r="B62" s="996">
        <v>213000</v>
      </c>
      <c r="C62" s="1155">
        <v>1038532.24</v>
      </c>
      <c r="D62" s="994"/>
      <c r="E62" s="384">
        <v>4.8757382159624409</v>
      </c>
      <c r="F62" s="839"/>
      <c r="G62" s="838"/>
      <c r="H62" s="833"/>
    </row>
    <row r="63" spans="1:8" ht="20.100000000000001" customHeight="1">
      <c r="A63" s="926" t="s">
        <v>291</v>
      </c>
      <c r="B63" s="996">
        <v>10126000</v>
      </c>
      <c r="C63" s="1155">
        <v>10432651.249999998</v>
      </c>
      <c r="D63" s="994"/>
      <c r="E63" s="384">
        <v>1.0302835522417537</v>
      </c>
      <c r="F63" s="839"/>
      <c r="G63" s="838"/>
      <c r="H63" s="833"/>
    </row>
    <row r="64" spans="1:8" ht="20.100000000000001" customHeight="1">
      <c r="A64" s="926" t="s">
        <v>292</v>
      </c>
      <c r="B64" s="996">
        <v>2520000</v>
      </c>
      <c r="C64" s="1155">
        <v>2020677.3799999992</v>
      </c>
      <c r="D64" s="994"/>
      <c r="E64" s="384">
        <v>0.80185610317460287</v>
      </c>
      <c r="F64" s="837"/>
      <c r="G64" s="838"/>
      <c r="H64" s="833"/>
    </row>
    <row r="65" spans="1:8" ht="20.100000000000001" customHeight="1">
      <c r="A65" s="926" t="s">
        <v>293</v>
      </c>
      <c r="B65" s="996">
        <v>59000</v>
      </c>
      <c r="C65" s="1155">
        <v>320817.38</v>
      </c>
      <c r="D65" s="994"/>
      <c r="E65" s="384">
        <v>5.4375827118644064</v>
      </c>
      <c r="F65" s="837"/>
      <c r="G65" s="838"/>
      <c r="H65" s="833"/>
    </row>
    <row r="66" spans="1:8" ht="20.100000000000001" customHeight="1">
      <c r="A66" s="926" t="s">
        <v>294</v>
      </c>
      <c r="B66" s="996">
        <v>650000</v>
      </c>
      <c r="C66" s="1155">
        <v>591539.75999999989</v>
      </c>
      <c r="D66" s="994"/>
      <c r="E66" s="384">
        <v>0.91006116923076907</v>
      </c>
      <c r="F66" s="837"/>
      <c r="G66" s="838"/>
      <c r="H66" s="833"/>
    </row>
    <row r="67" spans="1:8" ht="20.100000000000001" customHeight="1">
      <c r="A67" s="926" t="s">
        <v>295</v>
      </c>
      <c r="B67" s="996">
        <v>73000000</v>
      </c>
      <c r="C67" s="1155">
        <v>70675993.510000005</v>
      </c>
      <c r="D67" s="994"/>
      <c r="E67" s="384">
        <v>0.96816429465753429</v>
      </c>
      <c r="F67" s="837"/>
      <c r="G67" s="838"/>
      <c r="H67" s="833"/>
    </row>
    <row r="68" spans="1:8" ht="20.100000000000001" customHeight="1">
      <c r="A68" s="926" t="s">
        <v>296</v>
      </c>
      <c r="B68" s="996">
        <v>1690000</v>
      </c>
      <c r="C68" s="1155">
        <v>2175658.2000000002</v>
      </c>
      <c r="D68" s="1117"/>
      <c r="E68" s="384">
        <v>1.2873717159763314</v>
      </c>
      <c r="F68" s="837"/>
      <c r="G68" s="838"/>
      <c r="H68" s="833"/>
    </row>
    <row r="69" spans="1:8" ht="19.5" customHeight="1">
      <c r="A69" s="926" t="s">
        <v>297</v>
      </c>
      <c r="B69" s="996">
        <v>0</v>
      </c>
      <c r="C69" s="1155">
        <v>3852.2999999999997</v>
      </c>
      <c r="D69" s="994"/>
      <c r="E69" s="384">
        <v>0</v>
      </c>
      <c r="F69" s="837"/>
      <c r="G69" s="833"/>
      <c r="H69" s="833"/>
    </row>
    <row r="70" spans="1:8" ht="20.100000000000001" customHeight="1">
      <c r="A70" s="926" t="s">
        <v>298</v>
      </c>
      <c r="B70" s="996">
        <v>66874000</v>
      </c>
      <c r="C70" s="1155">
        <v>67450934.509999976</v>
      </c>
      <c r="D70" s="994"/>
      <c r="E70" s="384">
        <v>1.0086271870981245</v>
      </c>
      <c r="F70" s="837"/>
      <c r="G70" s="838"/>
      <c r="H70" s="833"/>
    </row>
    <row r="71" spans="1:8" ht="20.100000000000001" customHeight="1">
      <c r="A71" s="926" t="s">
        <v>299</v>
      </c>
      <c r="B71" s="996">
        <v>10718000</v>
      </c>
      <c r="C71" s="1155">
        <v>9517658.7100000028</v>
      </c>
      <c r="D71" s="994"/>
      <c r="E71" s="384">
        <v>0.88800697051688771</v>
      </c>
      <c r="F71" s="837"/>
      <c r="G71" s="838"/>
      <c r="H71" s="833"/>
    </row>
    <row r="72" spans="1:8" ht="20.100000000000001" customHeight="1">
      <c r="A72" s="926" t="s">
        <v>300</v>
      </c>
      <c r="B72" s="996">
        <v>28000</v>
      </c>
      <c r="C72" s="1155">
        <v>100480.81</v>
      </c>
      <c r="D72" s="994"/>
      <c r="E72" s="384">
        <v>3.5886003571428571</v>
      </c>
      <c r="F72" s="837"/>
      <c r="G72" s="838"/>
      <c r="H72" s="833"/>
    </row>
    <row r="73" spans="1:8" ht="20.100000000000001" customHeight="1">
      <c r="A73" s="926" t="s">
        <v>301</v>
      </c>
      <c r="B73" s="996">
        <v>0</v>
      </c>
      <c r="C73" s="1155">
        <v>9914.0499999999993</v>
      </c>
      <c r="D73" s="994"/>
      <c r="E73" s="384">
        <v>0</v>
      </c>
      <c r="F73" s="837"/>
      <c r="G73" s="833"/>
      <c r="H73" s="833"/>
    </row>
    <row r="74" spans="1:8" ht="20.100000000000001" customHeight="1">
      <c r="A74" s="926" t="s">
        <v>302</v>
      </c>
      <c r="B74" s="996">
        <v>360000</v>
      </c>
      <c r="C74" s="1155">
        <v>394899.07</v>
      </c>
      <c r="D74" s="994"/>
      <c r="E74" s="384">
        <v>1.096941861111111</v>
      </c>
      <c r="F74" s="837"/>
      <c r="G74" s="838"/>
      <c r="H74" s="833"/>
    </row>
    <row r="75" spans="1:8" ht="20.100000000000001" customHeight="1">
      <c r="A75" s="926" t="s">
        <v>303</v>
      </c>
      <c r="B75" s="996">
        <v>833000</v>
      </c>
      <c r="C75" s="1155">
        <v>754891.03000000026</v>
      </c>
      <c r="D75" s="994"/>
      <c r="E75" s="384">
        <v>0.90623172869147695</v>
      </c>
      <c r="F75" s="837"/>
      <c r="G75" s="838"/>
      <c r="H75" s="833"/>
    </row>
    <row r="76" spans="1:8" ht="20.100000000000001" hidden="1" customHeight="1">
      <c r="A76" s="926" t="s">
        <v>304</v>
      </c>
      <c r="B76" s="996">
        <v>0</v>
      </c>
      <c r="C76" s="1155">
        <v>0</v>
      </c>
      <c r="D76" s="994"/>
      <c r="E76" s="384">
        <v>0</v>
      </c>
      <c r="F76" s="837"/>
      <c r="G76" s="838"/>
      <c r="H76" s="833"/>
    </row>
    <row r="77" spans="1:8" ht="20.100000000000001" customHeight="1">
      <c r="A77" s="926" t="s">
        <v>305</v>
      </c>
      <c r="B77" s="996">
        <v>3061000</v>
      </c>
      <c r="C77" s="1155">
        <v>4083243.4699999993</v>
      </c>
      <c r="D77" s="994"/>
      <c r="E77" s="384">
        <v>1.3339573570728518</v>
      </c>
      <c r="F77" s="837"/>
      <c r="G77" s="838"/>
      <c r="H77" s="833"/>
    </row>
    <row r="78" spans="1:8" ht="20.100000000000001" customHeight="1">
      <c r="A78" s="926" t="s">
        <v>306</v>
      </c>
      <c r="B78" s="996">
        <v>4000</v>
      </c>
      <c r="C78" s="1155">
        <v>51403.5</v>
      </c>
      <c r="D78" s="994"/>
      <c r="E78" s="384" t="s">
        <v>760</v>
      </c>
      <c r="F78" s="837"/>
      <c r="G78" s="838"/>
      <c r="H78" s="833"/>
    </row>
    <row r="79" spans="1:8" ht="20.100000000000001" customHeight="1">
      <c r="A79" s="926" t="s">
        <v>307</v>
      </c>
      <c r="B79" s="996">
        <v>275423000</v>
      </c>
      <c r="C79" s="1155">
        <v>312296241.31999999</v>
      </c>
      <c r="D79" s="994"/>
      <c r="E79" s="384">
        <v>1.1338785842867154</v>
      </c>
      <c r="F79" s="837"/>
      <c r="G79" s="838"/>
      <c r="H79" s="833"/>
    </row>
    <row r="80" spans="1:8" ht="20.100000000000001" customHeight="1">
      <c r="A80" s="926" t="s">
        <v>358</v>
      </c>
      <c r="B80" s="996">
        <v>4510000</v>
      </c>
      <c r="C80" s="1155">
        <v>6703786.879999999</v>
      </c>
      <c r="D80" s="994"/>
      <c r="E80" s="384">
        <v>1.4864272461197336</v>
      </c>
      <c r="F80" s="837"/>
      <c r="G80" s="838"/>
      <c r="H80" s="833"/>
    </row>
    <row r="81" spans="1:8" ht="20.100000000000001" customHeight="1">
      <c r="A81" s="926" t="s">
        <v>308</v>
      </c>
      <c r="B81" s="996">
        <v>554000</v>
      </c>
      <c r="C81" s="1155">
        <v>666831.11</v>
      </c>
      <c r="D81" s="994"/>
      <c r="E81" s="384">
        <v>1.2036662635379061</v>
      </c>
      <c r="F81" s="837"/>
      <c r="G81" s="838"/>
      <c r="H81" s="833"/>
    </row>
    <row r="82" spans="1:8" ht="20.100000000000001" customHeight="1">
      <c r="A82" s="926" t="s">
        <v>309</v>
      </c>
      <c r="B82" s="996">
        <v>707502000</v>
      </c>
      <c r="C82" s="1155">
        <v>689276649.35000002</v>
      </c>
      <c r="D82" s="994"/>
      <c r="E82" s="384">
        <v>0.97423985988732187</v>
      </c>
      <c r="F82" s="839"/>
      <c r="G82" s="838"/>
      <c r="H82" s="833"/>
    </row>
    <row r="83" spans="1:8" ht="20.100000000000001" customHeight="1">
      <c r="A83" s="926" t="s">
        <v>310</v>
      </c>
      <c r="B83" s="996">
        <v>368864092000</v>
      </c>
      <c r="C83" s="1155">
        <v>344864697651.73126</v>
      </c>
      <c r="D83" s="994"/>
      <c r="E83" s="384">
        <v>0.93493702729874628</v>
      </c>
      <c r="F83" s="837"/>
      <c r="G83" s="838"/>
      <c r="H83" s="833"/>
    </row>
    <row r="84" spans="1:8" ht="20.100000000000001" customHeight="1">
      <c r="A84" s="926" t="s">
        <v>311</v>
      </c>
      <c r="B84" s="996">
        <v>1501968000</v>
      </c>
      <c r="C84" s="1155">
        <v>2338513922.9500003</v>
      </c>
      <c r="D84" s="994"/>
      <c r="E84" s="384">
        <v>1.5569665418637417</v>
      </c>
      <c r="F84" s="837"/>
      <c r="G84" s="838"/>
      <c r="H84" s="833"/>
    </row>
    <row r="85" spans="1:8" ht="20.100000000000001" customHeight="1">
      <c r="A85" s="926" t="s">
        <v>312</v>
      </c>
      <c r="B85" s="996">
        <v>2592000</v>
      </c>
      <c r="C85" s="1155">
        <v>2798663.2199999993</v>
      </c>
      <c r="D85" s="994"/>
      <c r="E85" s="384">
        <v>1.0797311805555552</v>
      </c>
      <c r="F85" s="837"/>
      <c r="G85" s="838"/>
      <c r="H85" s="833"/>
    </row>
    <row r="86" spans="1:8" ht="20.100000000000001" hidden="1" customHeight="1">
      <c r="A86" s="926" t="s">
        <v>313</v>
      </c>
      <c r="B86" s="996">
        <v>0</v>
      </c>
      <c r="C86" s="1155">
        <v>0</v>
      </c>
      <c r="D86" s="994"/>
      <c r="E86" s="384">
        <v>0</v>
      </c>
      <c r="F86" s="837"/>
      <c r="G86" s="838"/>
      <c r="H86" s="833"/>
    </row>
    <row r="87" spans="1:8" ht="19.5" customHeight="1">
      <c r="A87" s="926" t="s">
        <v>314</v>
      </c>
      <c r="B87" s="996">
        <v>2593326000</v>
      </c>
      <c r="C87" s="1155">
        <v>2465697671.1999998</v>
      </c>
      <c r="D87" s="994"/>
      <c r="E87" s="384">
        <v>0.95078585229932522</v>
      </c>
      <c r="F87" s="837"/>
      <c r="G87" s="833"/>
      <c r="H87" s="833"/>
    </row>
    <row r="88" spans="1:8" ht="20.100000000000001" hidden="1" customHeight="1">
      <c r="A88" s="926" t="s">
        <v>315</v>
      </c>
      <c r="B88" s="996">
        <v>0</v>
      </c>
      <c r="C88" s="1155">
        <v>0</v>
      </c>
      <c r="D88" s="994"/>
      <c r="E88" s="384">
        <v>0</v>
      </c>
      <c r="F88" s="837"/>
      <c r="G88" s="838"/>
      <c r="H88" s="833"/>
    </row>
    <row r="89" spans="1:8" ht="20.100000000000001" hidden="1" customHeight="1">
      <c r="A89" s="926" t="s">
        <v>316</v>
      </c>
      <c r="B89" s="996">
        <v>0</v>
      </c>
      <c r="C89" s="1155">
        <v>0</v>
      </c>
      <c r="D89" s="994"/>
      <c r="E89" s="384">
        <v>0</v>
      </c>
      <c r="F89" s="837"/>
      <c r="G89" s="838"/>
      <c r="H89" s="833"/>
    </row>
    <row r="90" spans="1:8" ht="20.100000000000001" customHeight="1">
      <c r="A90" s="926" t="s">
        <v>317</v>
      </c>
      <c r="B90" s="996">
        <v>2537937000</v>
      </c>
      <c r="C90" s="1155">
        <v>2684013792.8699832</v>
      </c>
      <c r="D90" s="994"/>
      <c r="E90" s="384">
        <v>1.0575572966822988</v>
      </c>
      <c r="F90" s="833"/>
      <c r="G90" s="833"/>
      <c r="H90" s="833"/>
    </row>
    <row r="91" spans="1:8" ht="20.100000000000001" customHeight="1">
      <c r="A91" s="926" t="s">
        <v>318</v>
      </c>
      <c r="B91" s="996">
        <v>0</v>
      </c>
      <c r="C91" s="1155">
        <v>225422.3299999999</v>
      </c>
      <c r="D91" s="994"/>
      <c r="E91" s="384">
        <v>0</v>
      </c>
      <c r="F91" s="833"/>
      <c r="G91" s="838"/>
      <c r="H91" s="833"/>
    </row>
    <row r="92" spans="1:8" ht="20.100000000000001" hidden="1" customHeight="1">
      <c r="A92" s="926" t="s">
        <v>319</v>
      </c>
      <c r="B92" s="996">
        <v>0</v>
      </c>
      <c r="C92" s="1155">
        <v>0</v>
      </c>
      <c r="D92" s="994"/>
      <c r="E92" s="384">
        <v>0</v>
      </c>
      <c r="F92" s="833"/>
      <c r="G92" s="833"/>
      <c r="H92" s="833"/>
    </row>
    <row r="93" spans="1:8" ht="20.100000000000001" customHeight="1">
      <c r="A93" s="926" t="s">
        <v>320</v>
      </c>
      <c r="B93" s="996">
        <v>10508000</v>
      </c>
      <c r="C93" s="1155">
        <v>12058228.270000005</v>
      </c>
      <c r="D93" s="994"/>
      <c r="E93" s="384">
        <v>1.14752838503997</v>
      </c>
      <c r="F93" s="833"/>
      <c r="G93" s="833"/>
      <c r="H93" s="833"/>
    </row>
    <row r="94" spans="1:8" ht="6" customHeight="1">
      <c r="A94" s="929"/>
      <c r="B94" s="1136"/>
      <c r="C94" s="1157" t="s">
        <v>4</v>
      </c>
      <c r="D94" s="807"/>
      <c r="E94" s="930">
        <f t="shared" ref="E94" si="0">IF(B94=0,0,(IF(C94/B94&gt;1000%,"*)",C94/B94)))</f>
        <v>0</v>
      </c>
      <c r="F94" s="833"/>
      <c r="G94" s="833"/>
      <c r="H94" s="833"/>
    </row>
    <row r="95" spans="1:8" ht="18">
      <c r="A95" s="822" t="s">
        <v>754</v>
      </c>
      <c r="C95" s="109"/>
      <c r="D95" s="109"/>
      <c r="F95" s="833"/>
      <c r="G95" s="833"/>
      <c r="H95" s="833"/>
    </row>
    <row r="96" spans="1:8" ht="18">
      <c r="A96" s="822" t="s">
        <v>767</v>
      </c>
    </row>
    <row r="97" spans="1:5">
      <c r="A97" s="1118"/>
      <c r="C97" s="375"/>
      <c r="D97" s="375"/>
      <c r="E97" s="375"/>
    </row>
    <row r="98" spans="1:5">
      <c r="C98" s="373"/>
      <c r="D98" s="373"/>
      <c r="E98" s="374"/>
    </row>
    <row r="99" spans="1:5">
      <c r="C99" s="375"/>
      <c r="D99" s="375"/>
      <c r="E99" s="375"/>
    </row>
    <row r="196" spans="3:3">
      <c r="C196" s="94" t="s">
        <v>124</v>
      </c>
    </row>
  </sheetData>
  <mergeCells count="4">
    <mergeCell ref="A2:E2"/>
    <mergeCell ref="F9:G9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9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5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31"/>
  <sheetViews>
    <sheetView showGridLines="0" zoomScale="75" zoomScaleNormal="75" zoomScaleSheetLayoutView="85" workbookViewId="0">
      <selection activeCell="D17" sqref="D17"/>
    </sheetView>
  </sheetViews>
  <sheetFormatPr defaultColWidth="16.28515625" defaultRowHeight="15"/>
  <cols>
    <col min="1" max="1" width="52" style="111" customWidth="1"/>
    <col min="2" max="4" width="26.5703125" style="111" customWidth="1"/>
    <col min="5" max="5" width="44.5703125" style="111" customWidth="1"/>
    <col min="6" max="16384" width="16.28515625" style="111"/>
  </cols>
  <sheetData>
    <row r="1" spans="1:5" ht="15" customHeight="1">
      <c r="A1" s="110" t="s">
        <v>321</v>
      </c>
    </row>
    <row r="2" spans="1:5" ht="15.75">
      <c r="A2" s="112" t="s">
        <v>322</v>
      </c>
      <c r="B2" s="113"/>
      <c r="C2" s="113"/>
      <c r="D2" s="113"/>
    </row>
    <row r="3" spans="1:5" ht="15.75">
      <c r="A3" s="112"/>
      <c r="B3" s="113"/>
      <c r="C3" s="113"/>
      <c r="D3" s="113"/>
    </row>
    <row r="4" spans="1:5" ht="15.75" customHeight="1">
      <c r="A4" s="112"/>
      <c r="B4" s="113"/>
      <c r="C4" s="113"/>
      <c r="D4" s="115" t="s">
        <v>2</v>
      </c>
    </row>
    <row r="5" spans="1:5" ht="15.95" customHeight="1">
      <c r="A5" s="116"/>
      <c r="B5" s="117" t="s">
        <v>233</v>
      </c>
      <c r="C5" s="118"/>
      <c r="D5" s="417"/>
    </row>
    <row r="6" spans="1:5" ht="15.95" customHeight="1">
      <c r="A6" s="119" t="s">
        <v>3</v>
      </c>
      <c r="B6" s="120" t="s">
        <v>234</v>
      </c>
      <c r="C6" s="121" t="s">
        <v>235</v>
      </c>
      <c r="D6" s="418" t="s">
        <v>236</v>
      </c>
    </row>
    <row r="7" spans="1:5" ht="15.95" customHeight="1">
      <c r="A7" s="122"/>
      <c r="B7" s="123" t="s">
        <v>769</v>
      </c>
      <c r="C7" s="124"/>
      <c r="D7" s="419" t="s">
        <v>238</v>
      </c>
    </row>
    <row r="8" spans="1:5" s="128" customFormat="1" ht="13.5" customHeight="1">
      <c r="A8" s="125">
        <v>1</v>
      </c>
      <c r="B8" s="126">
        <v>2</v>
      </c>
      <c r="C8" s="127">
        <v>3</v>
      </c>
      <c r="D8" s="416">
        <v>4</v>
      </c>
    </row>
    <row r="9" spans="1:5" ht="19.5" customHeight="1">
      <c r="A9" s="129" t="s">
        <v>323</v>
      </c>
      <c r="B9" s="997">
        <v>2537937000</v>
      </c>
      <c r="C9" s="998">
        <v>2684013792.8699994</v>
      </c>
      <c r="D9" s="931">
        <v>1.057557296682305</v>
      </c>
      <c r="E9" s="114"/>
    </row>
    <row r="10" spans="1:5" ht="22.5" customHeight="1">
      <c r="A10" s="130" t="s">
        <v>324</v>
      </c>
      <c r="B10" s="999">
        <v>190374000</v>
      </c>
      <c r="C10" s="1000">
        <v>206013744.49000013</v>
      </c>
      <c r="D10" s="899">
        <v>1.0821527335140309</v>
      </c>
      <c r="E10" s="131"/>
    </row>
    <row r="11" spans="1:5" ht="24" customHeight="1">
      <c r="A11" s="130" t="s">
        <v>325</v>
      </c>
      <c r="B11" s="999">
        <v>100321000</v>
      </c>
      <c r="C11" s="1000">
        <v>128226477.16000004</v>
      </c>
      <c r="D11" s="899">
        <v>1.2781618719909096</v>
      </c>
      <c r="E11" s="132"/>
    </row>
    <row r="12" spans="1:5" ht="24" customHeight="1">
      <c r="A12" s="130" t="s">
        <v>326</v>
      </c>
      <c r="B12" s="999">
        <v>87674000</v>
      </c>
      <c r="C12" s="1000">
        <v>103449955.09999998</v>
      </c>
      <c r="D12" s="899">
        <v>1.1799388085407303</v>
      </c>
      <c r="E12" s="132"/>
    </row>
    <row r="13" spans="1:5" ht="24" customHeight="1">
      <c r="A13" s="130" t="s">
        <v>327</v>
      </c>
      <c r="B13" s="999">
        <v>51161000</v>
      </c>
      <c r="C13" s="1000">
        <v>59228135.719999976</v>
      </c>
      <c r="D13" s="899">
        <v>1.1576813533746404</v>
      </c>
      <c r="E13" s="132"/>
    </row>
    <row r="14" spans="1:5" ht="24" customHeight="1">
      <c r="A14" s="130" t="s">
        <v>328</v>
      </c>
      <c r="B14" s="999">
        <v>155842000</v>
      </c>
      <c r="C14" s="1000">
        <v>158494535.97999999</v>
      </c>
      <c r="D14" s="899">
        <v>1.017020674657666</v>
      </c>
      <c r="E14" s="132"/>
    </row>
    <row r="15" spans="1:5" ht="24" customHeight="1">
      <c r="A15" s="130" t="s">
        <v>329</v>
      </c>
      <c r="B15" s="999">
        <v>193879000</v>
      </c>
      <c r="C15" s="1000">
        <v>210417254.56000006</v>
      </c>
      <c r="D15" s="899">
        <v>1.0853019386318274</v>
      </c>
      <c r="E15" s="132"/>
    </row>
    <row r="16" spans="1:5" ht="24" customHeight="1">
      <c r="A16" s="130" t="s">
        <v>330</v>
      </c>
      <c r="B16" s="999">
        <v>572675000</v>
      </c>
      <c r="C16" s="1000">
        <v>563098427.06999958</v>
      </c>
      <c r="D16" s="899">
        <v>0.9832774733836811</v>
      </c>
      <c r="E16" s="133"/>
    </row>
    <row r="17" spans="1:5" ht="24" customHeight="1">
      <c r="A17" s="130" t="s">
        <v>331</v>
      </c>
      <c r="B17" s="999">
        <v>44141000</v>
      </c>
      <c r="C17" s="1000">
        <v>51630883.04999999</v>
      </c>
      <c r="D17" s="899">
        <v>1.1696808647289365</v>
      </c>
      <c r="E17" s="132"/>
    </row>
    <row r="18" spans="1:5" ht="24" customHeight="1">
      <c r="A18" s="130" t="s">
        <v>332</v>
      </c>
      <c r="B18" s="999">
        <v>81239000</v>
      </c>
      <c r="C18" s="1000">
        <v>87989023.580000043</v>
      </c>
      <c r="D18" s="899">
        <v>1.0830884621918049</v>
      </c>
      <c r="E18" s="133"/>
    </row>
    <row r="19" spans="1:5" ht="24" customHeight="1">
      <c r="A19" s="130" t="s">
        <v>333</v>
      </c>
      <c r="B19" s="999">
        <v>58910000</v>
      </c>
      <c r="C19" s="1000">
        <v>74957577.879999951</v>
      </c>
      <c r="D19" s="899">
        <v>1.2724083836360542</v>
      </c>
      <c r="E19" s="132" t="s">
        <v>4</v>
      </c>
    </row>
    <row r="20" spans="1:5" ht="24" customHeight="1">
      <c r="A20" s="130" t="s">
        <v>334</v>
      </c>
      <c r="B20" s="999">
        <v>170067000</v>
      </c>
      <c r="C20" s="1000">
        <v>184722896.20000008</v>
      </c>
      <c r="D20" s="899">
        <v>1.0861771901662292</v>
      </c>
      <c r="E20" s="132"/>
    </row>
    <row r="21" spans="1:5" ht="24" customHeight="1">
      <c r="A21" s="130" t="s">
        <v>335</v>
      </c>
      <c r="B21" s="999">
        <v>301988000</v>
      </c>
      <c r="C21" s="1000">
        <v>309304193.3500002</v>
      </c>
      <c r="D21" s="899">
        <v>1.0242267684477535</v>
      </c>
      <c r="E21" s="132"/>
    </row>
    <row r="22" spans="1:5" ht="24" customHeight="1">
      <c r="A22" s="130" t="s">
        <v>336</v>
      </c>
      <c r="B22" s="999">
        <v>63294000</v>
      </c>
      <c r="C22" s="1000">
        <v>66232721.94000002</v>
      </c>
      <c r="D22" s="899">
        <v>1.0464297080291973</v>
      </c>
      <c r="E22" s="132"/>
    </row>
    <row r="23" spans="1:5" ht="24" customHeight="1">
      <c r="A23" s="130" t="s">
        <v>337</v>
      </c>
      <c r="B23" s="999">
        <v>80470000</v>
      </c>
      <c r="C23" s="1000">
        <v>85120399.120000005</v>
      </c>
      <c r="D23" s="899">
        <v>1.0577904699888159</v>
      </c>
      <c r="E23" s="132"/>
    </row>
    <row r="24" spans="1:5" ht="24" customHeight="1">
      <c r="A24" s="130" t="s">
        <v>338</v>
      </c>
      <c r="B24" s="999">
        <v>276500000</v>
      </c>
      <c r="C24" s="1000">
        <v>262993236.22999996</v>
      </c>
      <c r="D24" s="899">
        <v>0.95115094477396012</v>
      </c>
      <c r="E24" s="132"/>
    </row>
    <row r="25" spans="1:5" ht="24" customHeight="1">
      <c r="A25" s="134" t="s">
        <v>339</v>
      </c>
      <c r="B25" s="1001">
        <v>109402000</v>
      </c>
      <c r="C25" s="1002">
        <v>132134331.43999992</v>
      </c>
      <c r="D25" s="900">
        <v>1.2077871651340919</v>
      </c>
      <c r="E25" s="132"/>
    </row>
    <row r="26" spans="1:5" ht="23.25" customHeight="1">
      <c r="A26" s="822" t="s">
        <v>767</v>
      </c>
    </row>
    <row r="31" spans="1:5">
      <c r="D31" s="111" t="s">
        <v>4</v>
      </c>
    </row>
  </sheetData>
  <phoneticPr fontId="50" type="noConversion"/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2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6"/>
  <sheetViews>
    <sheetView showGridLines="0" showZeros="0" topLeftCell="B100" zoomScale="70" zoomScaleNormal="70" zoomScaleSheetLayoutView="70" workbookViewId="0">
      <selection activeCell="H136" activeCellId="6" sqref="H114 H124 H125 H129 H134 H135 H136"/>
    </sheetView>
  </sheetViews>
  <sheetFormatPr defaultColWidth="7.85546875" defaultRowHeight="15"/>
  <cols>
    <col min="1" max="1" width="6.7109375" style="745" hidden="1" customWidth="1"/>
    <col min="2" max="2" width="2.28515625" style="745" customWidth="1"/>
    <col min="3" max="3" width="4.5703125" style="745" customWidth="1"/>
    <col min="4" max="4" width="66.28515625" style="745" customWidth="1"/>
    <col min="5" max="5" width="16" style="747" customWidth="1"/>
    <col min="6" max="6" width="19.140625" style="745" bestFit="1" customWidth="1"/>
    <col min="7" max="7" width="16" style="745" customWidth="1"/>
    <col min="8" max="8" width="16.42578125" style="745" customWidth="1"/>
    <col min="9" max="9" width="16" style="745" customWidth="1"/>
    <col min="10" max="10" width="11.5703125" style="745" bestFit="1" customWidth="1"/>
    <col min="11" max="12" width="9.28515625" style="745" customWidth="1"/>
    <col min="13" max="13" width="7.85546875" style="745" customWidth="1"/>
    <col min="14" max="14" width="7.85546875" style="745"/>
    <col min="15" max="15" width="14.140625" style="745" bestFit="1" customWidth="1"/>
    <col min="16" max="16" width="16.28515625" style="745" bestFit="1" customWidth="1"/>
    <col min="17" max="17" width="16.42578125" style="745" customWidth="1"/>
    <col min="18" max="19" width="7.85546875" style="745"/>
    <col min="20" max="20" width="16" style="745" customWidth="1"/>
    <col min="21" max="16384" width="7.85546875" style="745"/>
  </cols>
  <sheetData>
    <row r="1" spans="1:17" ht="19.5" customHeight="1">
      <c r="B1" s="746" t="s">
        <v>668</v>
      </c>
      <c r="C1" s="746"/>
      <c r="D1" s="746"/>
      <c r="I1" s="748"/>
    </row>
    <row r="2" spans="1:17" ht="15.75" customHeight="1">
      <c r="B2" s="1616" t="s">
        <v>669</v>
      </c>
      <c r="C2" s="1616"/>
      <c r="D2" s="1616"/>
      <c r="E2" s="1616"/>
      <c r="F2" s="1616"/>
      <c r="G2" s="1616"/>
      <c r="H2" s="1616"/>
      <c r="I2" s="1616"/>
      <c r="J2" s="1616"/>
      <c r="K2" s="1616"/>
      <c r="L2" s="1616"/>
    </row>
    <row r="3" spans="1:17" ht="15" customHeight="1"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</row>
    <row r="4" spans="1:17" ht="15" customHeight="1">
      <c r="B4" s="914"/>
      <c r="C4" s="914"/>
      <c r="D4" s="914"/>
      <c r="E4" s="914"/>
      <c r="F4" s="914"/>
      <c r="G4" s="914"/>
      <c r="H4" s="914"/>
      <c r="I4" s="914"/>
      <c r="J4" s="914"/>
      <c r="K4" s="914"/>
      <c r="L4" s="914"/>
    </row>
    <row r="5" spans="1:17" ht="15.75">
      <c r="B5" s="749"/>
      <c r="C5" s="750"/>
      <c r="D5" s="751"/>
      <c r="E5" s="752" t="s">
        <v>233</v>
      </c>
      <c r="F5" s="753" t="s">
        <v>534</v>
      </c>
      <c r="G5" s="754" t="s">
        <v>235</v>
      </c>
      <c r="H5" s="755"/>
      <c r="I5" s="755"/>
      <c r="J5" s="755" t="s">
        <v>449</v>
      </c>
      <c r="K5" s="755"/>
      <c r="L5" s="756"/>
    </row>
    <row r="6" spans="1:17" ht="15.75">
      <c r="B6" s="757" t="s">
        <v>3</v>
      </c>
      <c r="C6" s="758"/>
      <c r="D6" s="759"/>
      <c r="E6" s="760" t="s">
        <v>234</v>
      </c>
      <c r="F6" s="761" t="s">
        <v>537</v>
      </c>
      <c r="G6" s="762"/>
      <c r="H6" s="762"/>
      <c r="I6" s="762"/>
      <c r="J6" s="762"/>
      <c r="K6" s="987"/>
      <c r="L6" s="987"/>
    </row>
    <row r="7" spans="1:17" ht="15.75">
      <c r="B7" s="763"/>
      <c r="C7" s="747"/>
      <c r="D7" s="764"/>
      <c r="E7" s="765" t="s">
        <v>726</v>
      </c>
      <c r="F7" s="761"/>
      <c r="G7" s="766" t="s">
        <v>450</v>
      </c>
      <c r="H7" s="767" t="s">
        <v>552</v>
      </c>
      <c r="I7" s="767" t="s">
        <v>452</v>
      </c>
      <c r="J7" s="988" t="s">
        <v>549</v>
      </c>
      <c r="K7" s="989" t="s">
        <v>473</v>
      </c>
      <c r="L7" s="989" t="s">
        <v>756</v>
      </c>
    </row>
    <row r="8" spans="1:17" s="768" customFormat="1" ht="15" customHeight="1">
      <c r="B8" s="769"/>
      <c r="C8" s="770"/>
      <c r="D8" s="771"/>
      <c r="E8" s="1611" t="s">
        <v>670</v>
      </c>
      <c r="F8" s="1612"/>
      <c r="G8" s="1612"/>
      <c r="H8" s="1612"/>
      <c r="I8" s="1613"/>
      <c r="J8" s="990"/>
      <c r="K8" s="990"/>
      <c r="L8" s="990"/>
      <c r="M8" s="745"/>
    </row>
    <row r="9" spans="1:17" s="768" customFormat="1" ht="9.9499999999999993" customHeight="1">
      <c r="B9" s="1614">
        <v>1</v>
      </c>
      <c r="C9" s="1615"/>
      <c r="D9" s="1615"/>
      <c r="E9" s="772">
        <v>2</v>
      </c>
      <c r="F9" s="773">
        <v>3</v>
      </c>
      <c r="G9" s="773">
        <v>4</v>
      </c>
      <c r="H9" s="774">
        <v>5</v>
      </c>
      <c r="I9" s="774">
        <v>6</v>
      </c>
      <c r="J9" s="901">
        <v>7</v>
      </c>
      <c r="K9" s="1129">
        <v>8</v>
      </c>
      <c r="L9" s="901">
        <v>9</v>
      </c>
    </row>
    <row r="10" spans="1:17" ht="21.75" customHeight="1">
      <c r="A10" s="775" t="s">
        <v>671</v>
      </c>
      <c r="B10" s="776" t="s">
        <v>672</v>
      </c>
      <c r="C10" s="777"/>
      <c r="D10" s="778"/>
      <c r="E10" s="980">
        <v>416234520000</v>
      </c>
      <c r="F10" s="808">
        <v>416234520000</v>
      </c>
      <c r="G10" s="813">
        <v>32149648836.799999</v>
      </c>
      <c r="H10" s="813">
        <v>65570214102.400055</v>
      </c>
      <c r="I10" s="813">
        <v>94776282167.559921</v>
      </c>
      <c r="J10" s="1123">
        <v>7.7239266067600537E-2</v>
      </c>
      <c r="K10" s="816">
        <v>0.15753189836921755</v>
      </c>
      <c r="L10" s="1127">
        <v>0.22769923592007679</v>
      </c>
      <c r="O10" s="832"/>
    </row>
    <row r="11" spans="1:17" ht="15.75">
      <c r="A11" s="775"/>
      <c r="B11" s="780" t="s">
        <v>554</v>
      </c>
      <c r="C11" s="781"/>
      <c r="D11" s="778"/>
      <c r="E11" s="809"/>
      <c r="F11" s="809"/>
      <c r="G11" s="814"/>
      <c r="H11" s="814"/>
      <c r="I11" s="814"/>
      <c r="J11" s="1124"/>
      <c r="K11" s="779"/>
      <c r="L11" s="1127"/>
    </row>
    <row r="12" spans="1:17" ht="21.75" customHeight="1">
      <c r="A12" s="775" t="s">
        <v>673</v>
      </c>
      <c r="B12" s="783" t="s">
        <v>646</v>
      </c>
      <c r="C12" s="784" t="s">
        <v>674</v>
      </c>
      <c r="D12" s="785"/>
      <c r="E12" s="809">
        <v>222579619000</v>
      </c>
      <c r="F12" s="809">
        <v>229387943247.38968</v>
      </c>
      <c r="G12" s="814">
        <v>18713797051.48</v>
      </c>
      <c r="H12" s="814">
        <v>36784247799.010017</v>
      </c>
      <c r="I12" s="814">
        <v>52697223136.579971</v>
      </c>
      <c r="J12" s="1124">
        <v>8.1581432688018804E-2</v>
      </c>
      <c r="K12" s="779">
        <v>0.16035824410936472</v>
      </c>
      <c r="L12" s="1127">
        <v>0.22972969891336972</v>
      </c>
      <c r="O12" s="832"/>
    </row>
    <row r="13" spans="1:17" ht="12" customHeight="1">
      <c r="A13" s="775"/>
      <c r="B13" s="786"/>
      <c r="C13" s="787" t="s">
        <v>588</v>
      </c>
      <c r="D13" s="788"/>
      <c r="E13" s="810"/>
      <c r="F13" s="810"/>
      <c r="G13" s="815"/>
      <c r="H13" s="815"/>
      <c r="I13" s="815"/>
      <c r="J13" s="1125"/>
      <c r="K13" s="782"/>
      <c r="L13" s="1128"/>
      <c r="O13" s="832"/>
    </row>
    <row r="14" spans="1:17" ht="15.95" customHeight="1">
      <c r="A14" s="775" t="s">
        <v>675</v>
      </c>
      <c r="B14" s="786"/>
      <c r="C14" s="789" t="s">
        <v>676</v>
      </c>
      <c r="D14" s="788" t="s">
        <v>677</v>
      </c>
      <c r="E14" s="810">
        <v>60762707000</v>
      </c>
      <c r="F14" s="810">
        <v>61477929041</v>
      </c>
      <c r="G14" s="815">
        <v>8215124912</v>
      </c>
      <c r="H14" s="815">
        <v>16434506200</v>
      </c>
      <c r="I14" s="815">
        <v>21130512626</v>
      </c>
      <c r="J14" s="1125">
        <v>0.13362722264963225</v>
      </c>
      <c r="K14" s="782">
        <v>0.2673236795117111</v>
      </c>
      <c r="L14" s="1128">
        <v>0.34370892051207408</v>
      </c>
      <c r="O14" s="832"/>
    </row>
    <row r="15" spans="1:17" ht="15.95" customHeight="1">
      <c r="A15" s="775" t="s">
        <v>678</v>
      </c>
      <c r="B15" s="786"/>
      <c r="C15" s="789" t="s">
        <v>679</v>
      </c>
      <c r="D15" s="788" t="s">
        <v>680</v>
      </c>
      <c r="E15" s="810">
        <v>68327537000</v>
      </c>
      <c r="F15" s="810">
        <v>67827537000</v>
      </c>
      <c r="G15" s="815">
        <v>3366656719.3600001</v>
      </c>
      <c r="H15" s="815">
        <v>7580686548.8800001</v>
      </c>
      <c r="I15" s="815">
        <v>11444522605.84</v>
      </c>
      <c r="J15" s="1125">
        <v>4.963554432707766E-2</v>
      </c>
      <c r="K15" s="782">
        <v>0.11176414306301584</v>
      </c>
      <c r="L15" s="1128">
        <v>0.16872973886461481</v>
      </c>
      <c r="O15" s="832"/>
      <c r="Q15" s="832"/>
    </row>
    <row r="16" spans="1:17" ht="12" customHeight="1">
      <c r="A16" s="775"/>
      <c r="B16" s="786"/>
      <c r="C16" s="789"/>
      <c r="D16" s="788" t="s">
        <v>588</v>
      </c>
      <c r="E16" s="810"/>
      <c r="F16" s="810"/>
      <c r="G16" s="815"/>
      <c r="H16" s="815"/>
      <c r="I16" s="815"/>
      <c r="J16" s="1125"/>
      <c r="K16" s="782"/>
      <c r="L16" s="1128"/>
      <c r="O16" s="832"/>
    </row>
    <row r="17" spans="1:15" ht="15.95" customHeight="1">
      <c r="A17" s="775" t="s">
        <v>681</v>
      </c>
      <c r="B17" s="790"/>
      <c r="C17" s="789"/>
      <c r="D17" s="788" t="s">
        <v>682</v>
      </c>
      <c r="E17" s="810">
        <v>49390438000</v>
      </c>
      <c r="F17" s="810">
        <v>48390438000</v>
      </c>
      <c r="G17" s="815">
        <v>2055415253.6800001</v>
      </c>
      <c r="H17" s="815">
        <v>4954705804.4700003</v>
      </c>
      <c r="I17" s="815">
        <v>7173339454.4300003</v>
      </c>
      <c r="J17" s="1125">
        <v>4.2475648880880144E-2</v>
      </c>
      <c r="K17" s="782">
        <v>0.10239018304546035</v>
      </c>
      <c r="L17" s="1128">
        <v>0.14823877920737152</v>
      </c>
      <c r="O17" s="832"/>
    </row>
    <row r="18" spans="1:15" ht="15.95" customHeight="1">
      <c r="A18" s="775" t="s">
        <v>683</v>
      </c>
      <c r="B18" s="786"/>
      <c r="C18" s="789"/>
      <c r="D18" s="791" t="s">
        <v>684</v>
      </c>
      <c r="E18" s="810">
        <v>17368778000</v>
      </c>
      <c r="F18" s="810">
        <v>18186739000</v>
      </c>
      <c r="G18" s="815">
        <v>1251421465.6800001</v>
      </c>
      <c r="H18" s="815">
        <v>2506340744.4099998</v>
      </c>
      <c r="I18" s="815">
        <v>4086723151.4099998</v>
      </c>
      <c r="J18" s="1125">
        <v>6.8809557649669909E-2</v>
      </c>
      <c r="K18" s="782">
        <v>0.13781144296456885</v>
      </c>
      <c r="L18" s="1128">
        <v>0.22470895697189033</v>
      </c>
      <c r="O18" s="832"/>
    </row>
    <row r="19" spans="1:15" ht="45">
      <c r="A19" s="792" t="s">
        <v>685</v>
      </c>
      <c r="B19" s="786"/>
      <c r="C19" s="793" t="s">
        <v>686</v>
      </c>
      <c r="D19" s="794" t="s">
        <v>687</v>
      </c>
      <c r="E19" s="810">
        <v>39546629000</v>
      </c>
      <c r="F19" s="810">
        <v>51251346498.98999</v>
      </c>
      <c r="G19" s="815">
        <v>3583006096.9300003</v>
      </c>
      <c r="H19" s="815">
        <v>7219847428.6399994</v>
      </c>
      <c r="I19" s="815">
        <v>10723130415.100002</v>
      </c>
      <c r="J19" s="1125">
        <v>6.991047731791028E-2</v>
      </c>
      <c r="K19" s="782">
        <v>0.14087137064354555</v>
      </c>
      <c r="L19" s="1128">
        <v>0.20922631594296401</v>
      </c>
      <c r="O19" s="832"/>
    </row>
    <row r="20" spans="1:15" ht="30">
      <c r="A20" s="792" t="s">
        <v>688</v>
      </c>
      <c r="B20" s="786"/>
      <c r="C20" s="793" t="s">
        <v>689</v>
      </c>
      <c r="D20" s="794" t="s">
        <v>690</v>
      </c>
      <c r="E20" s="810">
        <v>3054780000</v>
      </c>
      <c r="F20" s="810">
        <v>5999310251.2399998</v>
      </c>
      <c r="G20" s="815">
        <v>264524660.39000002</v>
      </c>
      <c r="H20" s="815">
        <v>560789770.02999997</v>
      </c>
      <c r="I20" s="815">
        <v>882335363.85000014</v>
      </c>
      <c r="J20" s="1125">
        <v>4.4092512190934838E-2</v>
      </c>
      <c r="K20" s="782">
        <v>9.347570746388556E-2</v>
      </c>
      <c r="L20" s="1128">
        <v>0.1470728011887083</v>
      </c>
      <c r="O20" s="832"/>
    </row>
    <row r="21" spans="1:15" ht="15" customHeight="1">
      <c r="A21" s="792" t="s">
        <v>691</v>
      </c>
      <c r="B21" s="786"/>
      <c r="C21" s="793" t="s">
        <v>692</v>
      </c>
      <c r="D21" s="794" t="s">
        <v>693</v>
      </c>
      <c r="E21" s="810">
        <v>16146947000</v>
      </c>
      <c r="F21" s="810">
        <v>19836078110</v>
      </c>
      <c r="G21" s="815">
        <v>2315038420.4000001</v>
      </c>
      <c r="H21" s="815">
        <v>3069374050.8000002</v>
      </c>
      <c r="I21" s="815">
        <v>4861947485.8000002</v>
      </c>
      <c r="J21" s="1125">
        <v>0.1167084747076548</v>
      </c>
      <c r="K21" s="779">
        <v>0.15473694113216013</v>
      </c>
      <c r="L21" s="1127">
        <v>0.24510628859385955</v>
      </c>
      <c r="O21" s="832"/>
    </row>
    <row r="22" spans="1:15" ht="21.75" customHeight="1">
      <c r="A22" s="775" t="s">
        <v>694</v>
      </c>
      <c r="B22" s="776" t="s">
        <v>661</v>
      </c>
      <c r="C22" s="777" t="s">
        <v>695</v>
      </c>
      <c r="D22" s="795"/>
      <c r="E22" s="809">
        <v>28476092000</v>
      </c>
      <c r="F22" s="809">
        <v>28164637529.400009</v>
      </c>
      <c r="G22" s="814">
        <v>2152903654.8199987</v>
      </c>
      <c r="H22" s="814">
        <v>4393994387.3099985</v>
      </c>
      <c r="I22" s="814">
        <v>6713761133.9299994</v>
      </c>
      <c r="J22" s="1124">
        <v>7.6439956046750593E-2</v>
      </c>
      <c r="K22" s="779">
        <v>0.15601103982692027</v>
      </c>
      <c r="L22" s="1127">
        <v>0.23837555611790692</v>
      </c>
      <c r="O22" s="832"/>
    </row>
    <row r="23" spans="1:15" ht="21.75" customHeight="1">
      <c r="A23" s="775" t="s">
        <v>696</v>
      </c>
      <c r="B23" s="796" t="s">
        <v>697</v>
      </c>
      <c r="C23" s="777" t="s">
        <v>698</v>
      </c>
      <c r="D23" s="795"/>
      <c r="E23" s="809">
        <v>81440065000</v>
      </c>
      <c r="F23" s="809">
        <v>79704564116.940277</v>
      </c>
      <c r="G23" s="814">
        <v>4354256662.4700031</v>
      </c>
      <c r="H23" s="814">
        <v>11318593129.180044</v>
      </c>
      <c r="I23" s="814">
        <v>17954169303.869946</v>
      </c>
      <c r="J23" s="1124">
        <v>5.4629953889234764E-2</v>
      </c>
      <c r="K23" s="779">
        <v>0.14200683805978445</v>
      </c>
      <c r="L23" s="1127">
        <v>0.22525898614197423</v>
      </c>
      <c r="O23" s="832"/>
    </row>
    <row r="24" spans="1:15" ht="12" customHeight="1">
      <c r="A24" s="775"/>
      <c r="B24" s="796"/>
      <c r="C24" s="787" t="s">
        <v>588</v>
      </c>
      <c r="D24" s="795"/>
      <c r="E24" s="810"/>
      <c r="F24" s="810"/>
      <c r="G24" s="815"/>
      <c r="H24" s="815"/>
      <c r="I24" s="815"/>
      <c r="J24" s="1124"/>
      <c r="K24" s="779"/>
      <c r="L24" s="1127"/>
      <c r="O24" s="832"/>
    </row>
    <row r="25" spans="1:15" ht="15.75" customHeight="1">
      <c r="A25" s="775" t="s">
        <v>699</v>
      </c>
      <c r="B25" s="796"/>
      <c r="C25" s="789" t="s">
        <v>700</v>
      </c>
      <c r="D25" s="788" t="s">
        <v>701</v>
      </c>
      <c r="E25" s="810">
        <v>51110861000</v>
      </c>
      <c r="F25" s="810">
        <v>52243306904.980003</v>
      </c>
      <c r="G25" s="815">
        <v>2930915598.940001</v>
      </c>
      <c r="H25" s="815">
        <v>8474690978.2500029</v>
      </c>
      <c r="I25" s="815">
        <v>13473263568.089993</v>
      </c>
      <c r="J25" s="1125">
        <v>5.61012648810831E-2</v>
      </c>
      <c r="K25" s="782">
        <v>0.1622158220892056</v>
      </c>
      <c r="L25" s="1128">
        <v>0.25789453934443951</v>
      </c>
      <c r="O25" s="832"/>
    </row>
    <row r="26" spans="1:15" ht="15.75" customHeight="1">
      <c r="A26" s="775" t="s">
        <v>702</v>
      </c>
      <c r="B26" s="796"/>
      <c r="C26" s="789" t="s">
        <v>703</v>
      </c>
      <c r="D26" s="788" t="s">
        <v>704</v>
      </c>
      <c r="E26" s="810">
        <v>20361288000</v>
      </c>
      <c r="F26" s="810">
        <v>21714734714.84</v>
      </c>
      <c r="G26" s="815">
        <v>753686527.5200007</v>
      </c>
      <c r="H26" s="815">
        <v>1658734321.4699991</v>
      </c>
      <c r="I26" s="815">
        <v>2875662305.5600019</v>
      </c>
      <c r="J26" s="1125">
        <v>3.4708530286806871E-2</v>
      </c>
      <c r="K26" s="782">
        <v>7.6387501079458672E-2</v>
      </c>
      <c r="L26" s="1128">
        <v>0.13242907838034762</v>
      </c>
      <c r="O26" s="832"/>
    </row>
    <row r="27" spans="1:15" ht="21.75" customHeight="1">
      <c r="A27" s="775" t="s">
        <v>705</v>
      </c>
      <c r="B27" s="796" t="s">
        <v>706</v>
      </c>
      <c r="C27" s="777" t="s">
        <v>707</v>
      </c>
      <c r="D27" s="795"/>
      <c r="E27" s="809">
        <v>21783880000</v>
      </c>
      <c r="F27" s="809">
        <v>20235499614.269989</v>
      </c>
      <c r="G27" s="814">
        <v>390825235.82999992</v>
      </c>
      <c r="H27" s="814">
        <v>916038020.17000008</v>
      </c>
      <c r="I27" s="814">
        <v>1758347178.0199997</v>
      </c>
      <c r="J27" s="1124">
        <v>1.9313841678235195E-2</v>
      </c>
      <c r="K27" s="779">
        <v>4.5268861042798959E-2</v>
      </c>
      <c r="L27" s="1127">
        <v>8.6894181588677982E-2</v>
      </c>
      <c r="O27" s="832"/>
    </row>
    <row r="28" spans="1:15" ht="12" customHeight="1">
      <c r="A28" s="775"/>
      <c r="B28" s="796"/>
      <c r="C28" s="787" t="s">
        <v>588</v>
      </c>
      <c r="D28" s="795"/>
      <c r="E28" s="810"/>
      <c r="F28" s="810"/>
      <c r="G28" s="815"/>
      <c r="H28" s="815"/>
      <c r="I28" s="815"/>
      <c r="J28" s="1124"/>
      <c r="K28" s="779"/>
      <c r="L28" s="1127"/>
      <c r="O28" s="832"/>
    </row>
    <row r="29" spans="1:15" ht="30" customHeight="1">
      <c r="A29" s="792" t="s">
        <v>708</v>
      </c>
      <c r="B29" s="796"/>
      <c r="C29" s="793" t="s">
        <v>709</v>
      </c>
      <c r="D29" s="797" t="s">
        <v>710</v>
      </c>
      <c r="E29" s="810">
        <v>14847721000</v>
      </c>
      <c r="F29" s="810">
        <v>15190667868.500004</v>
      </c>
      <c r="G29" s="843">
        <v>268428336.09000003</v>
      </c>
      <c r="H29" s="843">
        <v>745800593.03000009</v>
      </c>
      <c r="I29" s="843">
        <v>1394990619.0300002</v>
      </c>
      <c r="J29" s="1125">
        <v>1.7670607929400135E-2</v>
      </c>
      <c r="K29" s="782">
        <v>4.9095971255913175E-2</v>
      </c>
      <c r="L29" s="1128">
        <v>9.1832079478395445E-2</v>
      </c>
      <c r="O29" s="832"/>
    </row>
    <row r="30" spans="1:15" ht="47.25" customHeight="1">
      <c r="A30" s="792" t="s">
        <v>711</v>
      </c>
      <c r="B30" s="796"/>
      <c r="C30" s="793" t="s">
        <v>712</v>
      </c>
      <c r="D30" s="797" t="s">
        <v>713</v>
      </c>
      <c r="E30" s="810">
        <v>43339000</v>
      </c>
      <c r="F30" s="810">
        <v>171298966.24000001</v>
      </c>
      <c r="G30" s="843">
        <v>11500</v>
      </c>
      <c r="H30" s="843">
        <v>494678.73</v>
      </c>
      <c r="I30" s="843">
        <v>4091933.05</v>
      </c>
      <c r="J30" s="1125">
        <v>6.7134088736343087E-5</v>
      </c>
      <c r="K30" s="782">
        <v>2.8878091961566524E-3</v>
      </c>
      <c r="L30" s="1128">
        <v>2.3887669259293479E-2</v>
      </c>
      <c r="M30" s="798"/>
      <c r="O30" s="832"/>
    </row>
    <row r="31" spans="1:15" ht="30">
      <c r="A31" s="792" t="s">
        <v>714</v>
      </c>
      <c r="B31" s="796"/>
      <c r="C31" s="793" t="s">
        <v>715</v>
      </c>
      <c r="D31" s="797" t="s">
        <v>716</v>
      </c>
      <c r="E31" s="811">
        <v>35700000</v>
      </c>
      <c r="F31" s="811">
        <v>538478319.76000011</v>
      </c>
      <c r="G31" s="843">
        <v>0</v>
      </c>
      <c r="H31" s="843">
        <v>0</v>
      </c>
      <c r="I31" s="843">
        <v>135000</v>
      </c>
      <c r="J31" s="1125">
        <v>0</v>
      </c>
      <c r="K31" s="782">
        <v>0</v>
      </c>
      <c r="L31" s="1128">
        <v>2.5070647237974134E-4</v>
      </c>
      <c r="O31" s="832"/>
    </row>
    <row r="32" spans="1:15" ht="21.75" customHeight="1">
      <c r="A32" s="792" t="s">
        <v>717</v>
      </c>
      <c r="B32" s="799" t="s">
        <v>718</v>
      </c>
      <c r="C32" s="800" t="s">
        <v>719</v>
      </c>
      <c r="D32" s="801"/>
      <c r="E32" s="809">
        <v>29199900000</v>
      </c>
      <c r="F32" s="809">
        <v>28081994163</v>
      </c>
      <c r="G32" s="821">
        <v>4218826905.1700001</v>
      </c>
      <c r="H32" s="821">
        <v>4929443944.3800001</v>
      </c>
      <c r="I32" s="821">
        <v>6126942374.8400002</v>
      </c>
      <c r="J32" s="1124">
        <v>0.15023245431510704</v>
      </c>
      <c r="K32" s="779">
        <v>0.17553753183507489</v>
      </c>
      <c r="L32" s="1127">
        <v>0.21818045895446689</v>
      </c>
      <c r="O32" s="832"/>
    </row>
    <row r="33" spans="1:23" ht="21.75" customHeight="1">
      <c r="A33" s="792" t="s">
        <v>720</v>
      </c>
      <c r="B33" s="799" t="s">
        <v>721</v>
      </c>
      <c r="C33" s="800" t="s">
        <v>722</v>
      </c>
      <c r="D33" s="801"/>
      <c r="E33" s="809">
        <v>22207223000</v>
      </c>
      <c r="F33" s="809">
        <v>21747223000</v>
      </c>
      <c r="G33" s="844">
        <v>1810114112.6900001</v>
      </c>
      <c r="H33" s="844">
        <v>6154077427.0199995</v>
      </c>
      <c r="I33" s="844">
        <v>7957372212.8000002</v>
      </c>
      <c r="J33" s="1124">
        <v>8.3234264562882354E-2</v>
      </c>
      <c r="K33" s="779">
        <v>0.2829822192479472</v>
      </c>
      <c r="L33" s="1127">
        <v>0.36590291150276982</v>
      </c>
      <c r="O33" s="832"/>
    </row>
    <row r="34" spans="1:23" ht="21.75" customHeight="1">
      <c r="A34" s="792" t="s">
        <v>723</v>
      </c>
      <c r="B34" s="802" t="s">
        <v>724</v>
      </c>
      <c r="C34" s="803" t="s">
        <v>725</v>
      </c>
      <c r="D34" s="804"/>
      <c r="E34" s="812">
        <v>10547741000</v>
      </c>
      <c r="F34" s="812">
        <v>8912658328.9999981</v>
      </c>
      <c r="G34" s="845">
        <v>508925214.33999985</v>
      </c>
      <c r="H34" s="845">
        <v>1073819395.329999</v>
      </c>
      <c r="I34" s="845">
        <v>1568466827.5200016</v>
      </c>
      <c r="J34" s="1126">
        <v>5.7101393944841296E-2</v>
      </c>
      <c r="K34" s="805">
        <v>0.12048250428674087</v>
      </c>
      <c r="L34" s="805">
        <v>0.1759819314980948</v>
      </c>
      <c r="O34" s="832"/>
    </row>
    <row r="35" spans="1:23" s="984" customFormat="1" ht="14.25">
      <c r="E35" s="985"/>
    </row>
    <row r="36" spans="1:23" s="984" customFormat="1" ht="14.25">
      <c r="E36" s="985"/>
    </row>
    <row r="37" spans="1:23" s="984" customFormat="1" ht="14.25">
      <c r="E37" s="985"/>
    </row>
    <row r="38" spans="1:23" s="984" customFormat="1" ht="14.25">
      <c r="E38" s="985"/>
    </row>
    <row r="39" spans="1:23" ht="15.75">
      <c r="B39" s="749"/>
      <c r="C39" s="750"/>
      <c r="D39" s="751"/>
      <c r="E39" s="752" t="s">
        <v>233</v>
      </c>
      <c r="F39" s="753" t="s">
        <v>534</v>
      </c>
      <c r="G39" s="754" t="s">
        <v>235</v>
      </c>
      <c r="H39" s="755"/>
      <c r="I39" s="755"/>
      <c r="J39" s="755" t="s">
        <v>449</v>
      </c>
      <c r="K39" s="755"/>
      <c r="L39" s="756"/>
      <c r="O39" s="747"/>
      <c r="P39" s="747"/>
      <c r="Q39" s="747"/>
      <c r="R39" s="747"/>
      <c r="S39" s="747"/>
      <c r="T39" s="747"/>
      <c r="U39" s="747"/>
      <c r="V39" s="747"/>
      <c r="W39" s="747"/>
    </row>
    <row r="40" spans="1:23" ht="15.75">
      <c r="B40" s="757" t="s">
        <v>3</v>
      </c>
      <c r="C40" s="758"/>
      <c r="D40" s="759"/>
      <c r="E40" s="760" t="s">
        <v>234</v>
      </c>
      <c r="F40" s="761" t="s">
        <v>537</v>
      </c>
      <c r="G40" s="762"/>
      <c r="H40" s="762"/>
      <c r="I40" s="762"/>
      <c r="J40" s="762"/>
      <c r="K40" s="987"/>
      <c r="L40" s="987"/>
      <c r="O40" s="747"/>
      <c r="P40" s="747"/>
      <c r="Q40" s="747"/>
      <c r="R40" s="747"/>
      <c r="S40" s="747"/>
      <c r="T40" s="747"/>
      <c r="U40" s="747"/>
      <c r="V40" s="747"/>
      <c r="W40" s="747"/>
    </row>
    <row r="41" spans="1:23" ht="15.75">
      <c r="B41" s="763"/>
      <c r="C41" s="747"/>
      <c r="D41" s="764"/>
      <c r="E41" s="765" t="s">
        <v>726</v>
      </c>
      <c r="F41" s="761"/>
      <c r="G41" s="766" t="s">
        <v>757</v>
      </c>
      <c r="H41" s="767" t="s">
        <v>761</v>
      </c>
      <c r="I41" s="767" t="s">
        <v>759</v>
      </c>
      <c r="J41" s="988" t="s">
        <v>549</v>
      </c>
      <c r="K41" s="989" t="s">
        <v>473</v>
      </c>
      <c r="L41" s="989" t="s">
        <v>756</v>
      </c>
      <c r="O41" s="747"/>
      <c r="P41" s="747"/>
      <c r="Q41" s="747"/>
      <c r="R41" s="747"/>
      <c r="S41" s="747"/>
      <c r="T41" s="747"/>
      <c r="U41" s="747"/>
      <c r="V41" s="747"/>
      <c r="W41" s="747"/>
    </row>
    <row r="42" spans="1:23">
      <c r="B42" s="769"/>
      <c r="C42" s="770"/>
      <c r="D42" s="771"/>
      <c r="E42" s="1611" t="s">
        <v>670</v>
      </c>
      <c r="F42" s="1612"/>
      <c r="G42" s="1612"/>
      <c r="H42" s="1612"/>
      <c r="I42" s="1613"/>
      <c r="J42" s="990"/>
      <c r="K42" s="990"/>
      <c r="L42" s="990"/>
      <c r="O42" s="747"/>
      <c r="P42" s="747"/>
      <c r="Q42" s="747"/>
      <c r="R42" s="747"/>
      <c r="S42" s="747"/>
      <c r="T42" s="747"/>
      <c r="U42" s="747"/>
      <c r="V42" s="747"/>
      <c r="W42" s="747"/>
    </row>
    <row r="43" spans="1:23">
      <c r="B43" s="1614">
        <v>1</v>
      </c>
      <c r="C43" s="1615"/>
      <c r="D43" s="1615"/>
      <c r="E43" s="1152">
        <v>2</v>
      </c>
      <c r="F43" s="773">
        <v>3</v>
      </c>
      <c r="G43" s="773">
        <v>4</v>
      </c>
      <c r="H43" s="774">
        <v>5</v>
      </c>
      <c r="I43" s="774">
        <v>6</v>
      </c>
      <c r="J43" s="773">
        <v>7</v>
      </c>
      <c r="K43" s="1147">
        <v>8</v>
      </c>
      <c r="L43" s="773">
        <v>9</v>
      </c>
      <c r="O43" s="747"/>
      <c r="P43" s="747"/>
      <c r="Q43" s="747"/>
      <c r="R43" s="747"/>
      <c r="S43" s="747"/>
      <c r="T43" s="747"/>
      <c r="U43" s="747"/>
      <c r="V43" s="747"/>
      <c r="W43" s="747"/>
    </row>
    <row r="44" spans="1:23" ht="23.25" customHeight="1">
      <c r="B44" s="776" t="s">
        <v>672</v>
      </c>
      <c r="C44" s="777"/>
      <c r="D44" s="778"/>
      <c r="E44" s="980">
        <v>416234520000</v>
      </c>
      <c r="F44" s="808">
        <v>416234520000</v>
      </c>
      <c r="G44" s="813">
        <v>130040803115.6501</v>
      </c>
      <c r="H44" s="813">
        <v>164800901044.14993</v>
      </c>
      <c r="I44" s="813">
        <v>197217550867.65012</v>
      </c>
      <c r="J44" s="816">
        <v>0.31242195653462401</v>
      </c>
      <c r="K44" s="816">
        <v>0.39593280500653799</v>
      </c>
      <c r="L44" s="816">
        <v>0.4738135387416933</v>
      </c>
      <c r="O44" s="747"/>
      <c r="P44" s="747"/>
      <c r="Q44" s="1149"/>
      <c r="R44" s="747"/>
      <c r="S44" s="747"/>
      <c r="T44" s="1149"/>
      <c r="U44" s="747"/>
      <c r="V44" s="747"/>
      <c r="W44" s="747"/>
    </row>
    <row r="45" spans="1:23" ht="15.75">
      <c r="B45" s="780" t="s">
        <v>554</v>
      </c>
      <c r="C45" s="781"/>
      <c r="D45" s="778"/>
      <c r="E45" s="809"/>
      <c r="F45" s="809"/>
      <c r="G45" s="814"/>
      <c r="H45" s="814"/>
      <c r="I45" s="814"/>
      <c r="J45" s="779"/>
      <c r="K45" s="779"/>
      <c r="L45" s="779"/>
      <c r="O45" s="747"/>
      <c r="P45" s="747"/>
      <c r="Q45" s="1149"/>
      <c r="R45" s="747"/>
      <c r="S45" s="747"/>
      <c r="T45" s="1149"/>
      <c r="U45" s="747"/>
      <c r="V45" s="747"/>
      <c r="W45" s="747"/>
    </row>
    <row r="46" spans="1:23" ht="15.75" customHeight="1">
      <c r="B46" s="783" t="s">
        <v>646</v>
      </c>
      <c r="C46" s="784" t="s">
        <v>674</v>
      </c>
      <c r="D46" s="785"/>
      <c r="E46" s="809">
        <v>222579619000</v>
      </c>
      <c r="F46" s="809">
        <v>229387943247.38968</v>
      </c>
      <c r="G46" s="814">
        <v>71661345629.849976</v>
      </c>
      <c r="H46" s="814">
        <v>93948656037.050156</v>
      </c>
      <c r="I46" s="814">
        <v>112915459847.06012</v>
      </c>
      <c r="J46" s="779">
        <v>0.31240240709846223</v>
      </c>
      <c r="K46" s="779">
        <v>0.40956231049915587</v>
      </c>
      <c r="L46" s="779">
        <v>0.49224670768891876</v>
      </c>
      <c r="O46" s="747"/>
      <c r="P46" s="747"/>
      <c r="Q46" s="1149"/>
      <c r="R46" s="747"/>
      <c r="S46" s="747"/>
      <c r="T46" s="1149"/>
      <c r="U46" s="747"/>
      <c r="V46" s="747"/>
      <c r="W46" s="747"/>
    </row>
    <row r="47" spans="1:23" ht="15.75">
      <c r="B47" s="786"/>
      <c r="C47" s="787" t="s">
        <v>588</v>
      </c>
      <c r="D47" s="788"/>
      <c r="E47" s="810"/>
      <c r="F47" s="810"/>
      <c r="G47" s="815"/>
      <c r="H47" s="815"/>
      <c r="I47" s="815"/>
      <c r="J47" s="782"/>
      <c r="K47" s="782"/>
      <c r="L47" s="779"/>
      <c r="O47" s="747"/>
      <c r="P47" s="747"/>
      <c r="Q47" s="1150"/>
      <c r="R47" s="747"/>
      <c r="S47" s="747"/>
      <c r="T47" s="1150"/>
      <c r="U47" s="747"/>
      <c r="V47" s="747"/>
      <c r="W47" s="747"/>
    </row>
    <row r="48" spans="1:23">
      <c r="B48" s="786"/>
      <c r="C48" s="789" t="s">
        <v>676</v>
      </c>
      <c r="D48" s="788" t="s">
        <v>677</v>
      </c>
      <c r="E48" s="810">
        <v>60762707000</v>
      </c>
      <c r="F48" s="810">
        <v>61477929041</v>
      </c>
      <c r="G48" s="815">
        <v>25826283941</v>
      </c>
      <c r="H48" s="815">
        <v>30529382255</v>
      </c>
      <c r="I48" s="815">
        <v>35228732506</v>
      </c>
      <c r="J48" s="782">
        <v>0.42009033719688732</v>
      </c>
      <c r="K48" s="782">
        <v>0.49659093484817568</v>
      </c>
      <c r="L48" s="782">
        <v>0.573030566506327</v>
      </c>
      <c r="O48" s="747"/>
      <c r="P48" s="747"/>
      <c r="Q48" s="1150"/>
      <c r="R48" s="747"/>
      <c r="S48" s="747"/>
      <c r="T48" s="1150"/>
      <c r="U48" s="747"/>
      <c r="V48" s="747"/>
      <c r="W48" s="747"/>
    </row>
    <row r="49" spans="2:23">
      <c r="B49" s="786"/>
      <c r="C49" s="789" t="s">
        <v>679</v>
      </c>
      <c r="D49" s="788" t="s">
        <v>680</v>
      </c>
      <c r="E49" s="810">
        <v>68327537000</v>
      </c>
      <c r="F49" s="810">
        <v>67827537000</v>
      </c>
      <c r="G49" s="815">
        <v>17366705220.790001</v>
      </c>
      <c r="H49" s="815">
        <v>27408904018.48</v>
      </c>
      <c r="I49" s="815">
        <v>34232843368.510002</v>
      </c>
      <c r="J49" s="782">
        <v>0.2560421030884551</v>
      </c>
      <c r="K49" s="782">
        <v>0.4040969970423664</v>
      </c>
      <c r="L49" s="782">
        <v>0.50470420838825392</v>
      </c>
      <c r="O49" s="747"/>
      <c r="P49" s="747"/>
      <c r="Q49" s="1150"/>
      <c r="R49" s="747"/>
      <c r="S49" s="747"/>
      <c r="T49" s="1150"/>
      <c r="U49" s="747"/>
      <c r="V49" s="747"/>
      <c r="W49" s="747"/>
    </row>
    <row r="50" spans="2:23">
      <c r="B50" s="786"/>
      <c r="C50" s="789"/>
      <c r="D50" s="788" t="s">
        <v>588</v>
      </c>
      <c r="E50" s="810"/>
      <c r="F50" s="810"/>
      <c r="G50" s="815"/>
      <c r="H50" s="815"/>
      <c r="I50" s="815"/>
      <c r="J50" s="782"/>
      <c r="K50" s="782"/>
      <c r="L50" s="782"/>
      <c r="O50" s="747"/>
      <c r="P50" s="747"/>
      <c r="Q50" s="1150"/>
      <c r="R50" s="747"/>
      <c r="S50" s="747"/>
      <c r="T50" s="1150"/>
      <c r="U50" s="747"/>
      <c r="V50" s="747"/>
      <c r="W50" s="747"/>
    </row>
    <row r="51" spans="2:23">
      <c r="B51" s="790"/>
      <c r="C51" s="789"/>
      <c r="D51" s="788" t="s">
        <v>682</v>
      </c>
      <c r="E51" s="810">
        <v>49390438000</v>
      </c>
      <c r="F51" s="810">
        <v>48390438000</v>
      </c>
      <c r="G51" s="815">
        <v>11470334592.530001</v>
      </c>
      <c r="H51" s="815">
        <v>18932479082.099998</v>
      </c>
      <c r="I51" s="815">
        <v>24225166591.150002</v>
      </c>
      <c r="J51" s="782">
        <v>0.23703721368527395</v>
      </c>
      <c r="K51" s="782">
        <v>0.39124421816764704</v>
      </c>
      <c r="L51" s="782">
        <v>0.50061887414926898</v>
      </c>
      <c r="O51" s="747"/>
      <c r="P51" s="747"/>
      <c r="Q51" s="1150"/>
      <c r="R51" s="747"/>
      <c r="S51" s="747"/>
      <c r="T51" s="1150"/>
      <c r="U51" s="747"/>
      <c r="V51" s="747"/>
      <c r="W51" s="747"/>
    </row>
    <row r="52" spans="2:23">
      <c r="B52" s="786"/>
      <c r="C52" s="789"/>
      <c r="D52" s="791" t="s">
        <v>684</v>
      </c>
      <c r="E52" s="810">
        <v>17368778000</v>
      </c>
      <c r="F52" s="810">
        <v>18186739000</v>
      </c>
      <c r="G52" s="815">
        <v>5637090628.2600002</v>
      </c>
      <c r="H52" s="815">
        <v>8158574936.3800001</v>
      </c>
      <c r="I52" s="815">
        <v>9630006777.3600006</v>
      </c>
      <c r="J52" s="782">
        <v>0.30995609648656641</v>
      </c>
      <c r="K52" s="782">
        <v>0.44860021009703832</v>
      </c>
      <c r="L52" s="782">
        <v>0.52950706431537842</v>
      </c>
      <c r="O52" s="747"/>
      <c r="P52" s="747"/>
      <c r="Q52" s="1150"/>
      <c r="R52" s="747"/>
      <c r="S52" s="747"/>
      <c r="T52" s="1150"/>
      <c r="U52" s="747"/>
      <c r="V52" s="747"/>
      <c r="W52" s="747"/>
    </row>
    <row r="53" spans="2:23" ht="45">
      <c r="B53" s="786"/>
      <c r="C53" s="793" t="s">
        <v>686</v>
      </c>
      <c r="D53" s="794" t="s">
        <v>687</v>
      </c>
      <c r="E53" s="810">
        <v>39546629000</v>
      </c>
      <c r="F53" s="810">
        <v>51251346498.98999</v>
      </c>
      <c r="G53" s="815">
        <v>14979265961.430002</v>
      </c>
      <c r="H53" s="815">
        <v>18484201021.929996</v>
      </c>
      <c r="I53" s="815">
        <v>21970410659.099995</v>
      </c>
      <c r="J53" s="782">
        <v>0.29227068135127332</v>
      </c>
      <c r="K53" s="782">
        <v>0.36065786139480771</v>
      </c>
      <c r="L53" s="782">
        <v>0.42867967692386316</v>
      </c>
      <c r="O53" s="747"/>
      <c r="P53" s="747"/>
      <c r="Q53" s="1150"/>
      <c r="R53" s="747"/>
      <c r="S53" s="747"/>
      <c r="T53" s="1150"/>
      <c r="U53" s="747"/>
      <c r="V53" s="747"/>
      <c r="W53" s="747"/>
    </row>
    <row r="54" spans="2:23" ht="30">
      <c r="B54" s="786"/>
      <c r="C54" s="793" t="s">
        <v>689</v>
      </c>
      <c r="D54" s="794" t="s">
        <v>690</v>
      </c>
      <c r="E54" s="810">
        <v>3054780000</v>
      </c>
      <c r="F54" s="810">
        <v>5999310251.2399998</v>
      </c>
      <c r="G54" s="815">
        <v>1645709192.7700002</v>
      </c>
      <c r="H54" s="815">
        <v>2216385836.54</v>
      </c>
      <c r="I54" s="815">
        <v>2735345288.2399998</v>
      </c>
      <c r="J54" s="782">
        <v>0.27431640036116617</v>
      </c>
      <c r="K54" s="782">
        <v>0.36944010956624462</v>
      </c>
      <c r="L54" s="782">
        <v>0.45594329576048015</v>
      </c>
      <c r="O54" s="747"/>
      <c r="P54" s="747"/>
      <c r="Q54" s="1150"/>
      <c r="R54" s="747"/>
      <c r="S54" s="747"/>
      <c r="T54" s="1150"/>
      <c r="U54" s="747"/>
      <c r="V54" s="747"/>
      <c r="W54" s="747"/>
    </row>
    <row r="55" spans="2:23">
      <c r="B55" s="786"/>
      <c r="C55" s="793" t="s">
        <v>692</v>
      </c>
      <c r="D55" s="794" t="s">
        <v>693</v>
      </c>
      <c r="E55" s="810">
        <v>16146947000</v>
      </c>
      <c r="F55" s="810">
        <v>19836078110</v>
      </c>
      <c r="G55" s="815">
        <v>6455574018.8000002</v>
      </c>
      <c r="H55" s="815">
        <v>8090475476</v>
      </c>
      <c r="I55" s="815">
        <v>9861863332</v>
      </c>
      <c r="J55" s="782">
        <v>0.32544608783051421</v>
      </c>
      <c r="K55" s="782">
        <v>0.40786668771592166</v>
      </c>
      <c r="L55" s="782">
        <v>0.49716800253112131</v>
      </c>
      <c r="O55" s="747"/>
      <c r="P55" s="747"/>
      <c r="Q55" s="1150"/>
      <c r="R55" s="747"/>
      <c r="S55" s="747"/>
      <c r="T55" s="1150"/>
      <c r="U55" s="747"/>
      <c r="V55" s="747"/>
      <c r="W55" s="747"/>
    </row>
    <row r="56" spans="2:23" ht="19.5" customHeight="1">
      <c r="B56" s="776" t="s">
        <v>661</v>
      </c>
      <c r="C56" s="777" t="s">
        <v>695</v>
      </c>
      <c r="D56" s="795"/>
      <c r="E56" s="809">
        <v>28476092000</v>
      </c>
      <c r="F56" s="809">
        <v>28164637529.400009</v>
      </c>
      <c r="G56" s="814">
        <v>9083468553.1399937</v>
      </c>
      <c r="H56" s="814">
        <v>11953762582.249996</v>
      </c>
      <c r="I56" s="814">
        <v>14406315201.800005</v>
      </c>
      <c r="J56" s="779">
        <v>0.32251324177909629</v>
      </c>
      <c r="K56" s="779">
        <v>0.42442451353303984</v>
      </c>
      <c r="L56" s="779">
        <v>0.51150366081444476</v>
      </c>
      <c r="O56" s="747"/>
      <c r="P56" s="747"/>
      <c r="Q56" s="1149"/>
      <c r="R56" s="747"/>
      <c r="S56" s="747"/>
      <c r="T56" s="1149"/>
      <c r="U56" s="747"/>
      <c r="V56" s="747"/>
      <c r="W56" s="747"/>
    </row>
    <row r="57" spans="2:23" ht="18" customHeight="1">
      <c r="B57" s="796" t="s">
        <v>697</v>
      </c>
      <c r="C57" s="777" t="s">
        <v>698</v>
      </c>
      <c r="D57" s="795"/>
      <c r="E57" s="809">
        <v>81440065000</v>
      </c>
      <c r="F57" s="809">
        <v>79704564116.940277</v>
      </c>
      <c r="G57" s="814">
        <v>24177706989.57011</v>
      </c>
      <c r="H57" s="814">
        <v>29950127245.979782</v>
      </c>
      <c r="I57" s="814">
        <v>35755749197.599968</v>
      </c>
      <c r="J57" s="779">
        <v>0.30334156214815083</v>
      </c>
      <c r="K57" s="779">
        <v>0.37576426868149992</v>
      </c>
      <c r="L57" s="779">
        <v>0.44860353473786202</v>
      </c>
      <c r="O57" s="747"/>
      <c r="P57" s="747"/>
      <c r="Q57" s="1149"/>
      <c r="R57" s="747"/>
      <c r="S57" s="747"/>
      <c r="T57" s="1149"/>
      <c r="U57" s="747"/>
      <c r="V57" s="747"/>
      <c r="W57" s="747"/>
    </row>
    <row r="58" spans="2:23" ht="15.75">
      <c r="B58" s="796"/>
      <c r="C58" s="787" t="s">
        <v>588</v>
      </c>
      <c r="D58" s="795"/>
      <c r="E58" s="810"/>
      <c r="F58" s="810"/>
      <c r="G58" s="815"/>
      <c r="H58" s="815"/>
      <c r="I58" s="815"/>
      <c r="J58" s="779"/>
      <c r="K58" s="779"/>
      <c r="L58" s="779"/>
      <c r="O58" s="747"/>
      <c r="P58" s="747"/>
      <c r="Q58" s="1150"/>
      <c r="R58" s="747"/>
      <c r="S58" s="747"/>
      <c r="T58" s="1150"/>
      <c r="U58" s="747"/>
      <c r="V58" s="747"/>
      <c r="W58" s="747"/>
    </row>
    <row r="59" spans="2:23" ht="15.75">
      <c r="B59" s="796"/>
      <c r="C59" s="789" t="s">
        <v>700</v>
      </c>
      <c r="D59" s="788" t="s">
        <v>701</v>
      </c>
      <c r="E59" s="810">
        <v>51110861000</v>
      </c>
      <c r="F59" s="810">
        <v>52243306904.980003</v>
      </c>
      <c r="G59" s="815">
        <v>17883215855.589989</v>
      </c>
      <c r="H59" s="815">
        <v>21756109973.959999</v>
      </c>
      <c r="I59" s="815">
        <v>25698822305.319992</v>
      </c>
      <c r="J59" s="782">
        <v>0.34230635300548523</v>
      </c>
      <c r="K59" s="782">
        <v>0.41643822458501639</v>
      </c>
      <c r="L59" s="782">
        <v>0.49190650109612982</v>
      </c>
      <c r="O59" s="747"/>
      <c r="P59" s="747"/>
      <c r="Q59" s="1150"/>
      <c r="R59" s="747"/>
      <c r="S59" s="747"/>
      <c r="T59" s="1150"/>
      <c r="U59" s="747"/>
      <c r="V59" s="747"/>
      <c r="W59" s="747"/>
    </row>
    <row r="60" spans="2:23" ht="15.75">
      <c r="B60" s="796"/>
      <c r="C60" s="789" t="s">
        <v>703</v>
      </c>
      <c r="D60" s="788" t="s">
        <v>704</v>
      </c>
      <c r="E60" s="810">
        <v>20361288000</v>
      </c>
      <c r="F60" s="810">
        <v>21714734714.84</v>
      </c>
      <c r="G60" s="815">
        <v>4248289165.8899984</v>
      </c>
      <c r="H60" s="815">
        <v>5515101246.6299915</v>
      </c>
      <c r="I60" s="815">
        <v>7029908468.1900005</v>
      </c>
      <c r="J60" s="782">
        <v>0.1956408504031453</v>
      </c>
      <c r="K60" s="782">
        <v>0.25397967412703104</v>
      </c>
      <c r="L60" s="782">
        <v>0.3237390905533703</v>
      </c>
      <c r="O60" s="747"/>
      <c r="P60" s="747"/>
      <c r="Q60" s="1150"/>
      <c r="R60" s="747"/>
      <c r="S60" s="747"/>
      <c r="T60" s="1150"/>
      <c r="U60" s="747"/>
      <c r="V60" s="747"/>
      <c r="W60" s="747"/>
    </row>
    <row r="61" spans="2:23" ht="20.25" customHeight="1">
      <c r="B61" s="796" t="s">
        <v>706</v>
      </c>
      <c r="C61" s="777" t="s">
        <v>707</v>
      </c>
      <c r="D61" s="795"/>
      <c r="E61" s="809">
        <v>21783880000</v>
      </c>
      <c r="F61" s="809">
        <v>20235499614.269989</v>
      </c>
      <c r="G61" s="814">
        <v>2397754198.4300003</v>
      </c>
      <c r="H61" s="814">
        <v>3019696000.3400002</v>
      </c>
      <c r="I61" s="814">
        <v>4250552999.8900023</v>
      </c>
      <c r="J61" s="779">
        <v>0.11849246344968493</v>
      </c>
      <c r="K61" s="779">
        <v>0.14922764734756158</v>
      </c>
      <c r="L61" s="779">
        <v>0.21005426507446004</v>
      </c>
      <c r="O61" s="747"/>
      <c r="P61" s="747"/>
      <c r="Q61" s="1149"/>
      <c r="R61" s="747"/>
      <c r="S61" s="747"/>
      <c r="T61" s="1149"/>
      <c r="U61" s="747"/>
      <c r="V61" s="747"/>
      <c r="W61" s="747"/>
    </row>
    <row r="62" spans="2:23" ht="15.75">
      <c r="B62" s="796"/>
      <c r="C62" s="787" t="s">
        <v>588</v>
      </c>
      <c r="D62" s="795"/>
      <c r="E62" s="810"/>
      <c r="F62" s="810"/>
      <c r="G62" s="815"/>
      <c r="H62" s="815"/>
      <c r="I62" s="815"/>
      <c r="J62" s="779"/>
      <c r="K62" s="779"/>
      <c r="L62" s="779"/>
      <c r="O62" s="747"/>
      <c r="P62" s="747"/>
      <c r="Q62" s="1150"/>
      <c r="R62" s="747"/>
      <c r="S62" s="747"/>
      <c r="T62" s="1150"/>
      <c r="U62" s="747"/>
      <c r="V62" s="747"/>
      <c r="W62" s="747"/>
    </row>
    <row r="63" spans="2:23" ht="30">
      <c r="B63" s="796"/>
      <c r="C63" s="793" t="s">
        <v>709</v>
      </c>
      <c r="D63" s="797" t="s">
        <v>710</v>
      </c>
      <c r="E63" s="810">
        <v>14847721000</v>
      </c>
      <c r="F63" s="810">
        <v>15190667868.500004</v>
      </c>
      <c r="G63" s="843">
        <v>1865117512.8599994</v>
      </c>
      <c r="H63" s="843">
        <v>2340914114.6199994</v>
      </c>
      <c r="I63" s="843">
        <v>3369877981.7499981</v>
      </c>
      <c r="J63" s="782">
        <v>0.12278048134589159</v>
      </c>
      <c r="K63" s="782">
        <v>0.15410211946468894</v>
      </c>
      <c r="L63" s="782">
        <v>0.22183869800339168</v>
      </c>
      <c r="O63" s="747"/>
      <c r="P63" s="747"/>
      <c r="Q63" s="1150"/>
      <c r="R63" s="747"/>
      <c r="S63" s="747"/>
      <c r="T63" s="1150"/>
      <c r="U63" s="747"/>
      <c r="V63" s="747"/>
      <c r="W63" s="747"/>
    </row>
    <row r="64" spans="2:23" ht="45">
      <c r="B64" s="796"/>
      <c r="C64" s="793" t="s">
        <v>712</v>
      </c>
      <c r="D64" s="797" t="s">
        <v>713</v>
      </c>
      <c r="E64" s="810">
        <v>43339000</v>
      </c>
      <c r="F64" s="810">
        <v>171298966.24000001</v>
      </c>
      <c r="G64" s="843">
        <v>7816546.5300000003</v>
      </c>
      <c r="H64" s="843">
        <v>17002475.280000001</v>
      </c>
      <c r="I64" s="843">
        <v>23746002.729999997</v>
      </c>
      <c r="J64" s="782">
        <v>4.5631019857110842E-2</v>
      </c>
      <c r="K64" s="782">
        <v>9.9256146450869553E-2</v>
      </c>
      <c r="L64" s="782">
        <v>0.13862315255732741</v>
      </c>
      <c r="O64" s="747"/>
      <c r="P64" s="747"/>
      <c r="Q64" s="1150"/>
      <c r="R64" s="747"/>
      <c r="S64" s="747"/>
      <c r="T64" s="1150"/>
      <c r="U64" s="747"/>
      <c r="V64" s="747"/>
      <c r="W64" s="747"/>
    </row>
    <row r="65" spans="2:23" ht="30">
      <c r="B65" s="796"/>
      <c r="C65" s="793" t="s">
        <v>715</v>
      </c>
      <c r="D65" s="797" t="s">
        <v>716</v>
      </c>
      <c r="E65" s="811">
        <v>35700000</v>
      </c>
      <c r="F65" s="811">
        <v>538478319.76000011</v>
      </c>
      <c r="G65" s="843">
        <v>8563188.6199999992</v>
      </c>
      <c r="H65" s="843">
        <v>18446945.149999999</v>
      </c>
      <c r="I65" s="843">
        <v>48590674.909999996</v>
      </c>
      <c r="J65" s="782">
        <v>1.5902568972167002E-2</v>
      </c>
      <c r="K65" s="782">
        <v>3.4257544775845028E-2</v>
      </c>
      <c r="L65" s="782">
        <v>9.0237012572125228E-2</v>
      </c>
      <c r="O65" s="747"/>
      <c r="P65" s="747"/>
      <c r="Q65" s="1150"/>
      <c r="R65" s="747"/>
      <c r="S65" s="747"/>
      <c r="T65" s="1150"/>
      <c r="U65" s="747"/>
      <c r="V65" s="747"/>
      <c r="W65" s="747"/>
    </row>
    <row r="66" spans="2:23" ht="15.75">
      <c r="B66" s="799" t="s">
        <v>718</v>
      </c>
      <c r="C66" s="800" t="s">
        <v>719</v>
      </c>
      <c r="D66" s="801"/>
      <c r="E66" s="809">
        <v>29199900000</v>
      </c>
      <c r="F66" s="809">
        <v>28081994163</v>
      </c>
      <c r="G66" s="821">
        <v>11303585165.119999</v>
      </c>
      <c r="H66" s="821">
        <v>12814616057.040001</v>
      </c>
      <c r="I66" s="821">
        <v>14249356153.099998</v>
      </c>
      <c r="J66" s="779">
        <v>0.40252074334568683</v>
      </c>
      <c r="K66" s="779">
        <v>0.45632856351505685</v>
      </c>
      <c r="L66" s="779">
        <v>0.50741966793350191</v>
      </c>
      <c r="O66" s="747"/>
      <c r="P66" s="747"/>
      <c r="Q66" s="1151"/>
      <c r="R66" s="747"/>
      <c r="S66" s="747"/>
      <c r="T66" s="1151"/>
      <c r="U66" s="747"/>
      <c r="V66" s="747"/>
      <c r="W66" s="747"/>
    </row>
    <row r="67" spans="2:23" ht="15.75">
      <c r="B67" s="799" t="s">
        <v>721</v>
      </c>
      <c r="C67" s="800" t="s">
        <v>722</v>
      </c>
      <c r="D67" s="801"/>
      <c r="E67" s="809">
        <v>22207223000</v>
      </c>
      <c r="F67" s="809">
        <v>21747223000</v>
      </c>
      <c r="G67" s="844">
        <v>9323327640.710001</v>
      </c>
      <c r="H67" s="844">
        <v>10524896020.500002</v>
      </c>
      <c r="I67" s="844">
        <v>12521357910.07</v>
      </c>
      <c r="J67" s="779">
        <v>0.42871347945022686</v>
      </c>
      <c r="K67" s="779">
        <v>0.48396505707878207</v>
      </c>
      <c r="L67" s="779">
        <v>0.57576812957084222</v>
      </c>
      <c r="O67" s="747"/>
      <c r="P67" s="747"/>
      <c r="Q67" s="1149"/>
      <c r="R67" s="747"/>
      <c r="S67" s="747"/>
      <c r="T67" s="1149"/>
      <c r="U67" s="747"/>
      <c r="V67" s="747"/>
      <c r="W67" s="747"/>
    </row>
    <row r="68" spans="2:23" ht="15.75">
      <c r="B68" s="802" t="s">
        <v>724</v>
      </c>
      <c r="C68" s="803" t="s">
        <v>725</v>
      </c>
      <c r="D68" s="804"/>
      <c r="E68" s="812">
        <v>10547741000</v>
      </c>
      <c r="F68" s="812">
        <v>8912658328.9999981</v>
      </c>
      <c r="G68" s="845">
        <v>2093614938.8300018</v>
      </c>
      <c r="H68" s="845">
        <v>2589147100.9899945</v>
      </c>
      <c r="I68" s="845">
        <v>3118759558.1299963</v>
      </c>
      <c r="J68" s="805">
        <v>0.23490353400149985</v>
      </c>
      <c r="K68" s="805">
        <v>0.29050222788922925</v>
      </c>
      <c r="L68" s="805">
        <v>0.34992472986226564</v>
      </c>
      <c r="O68" s="747"/>
      <c r="P68" s="747"/>
      <c r="Q68" s="1149"/>
      <c r="R68" s="747"/>
      <c r="S68" s="747"/>
      <c r="T68" s="1149"/>
      <c r="U68" s="747"/>
      <c r="V68" s="747"/>
      <c r="W68" s="747"/>
    </row>
    <row r="69" spans="2:23">
      <c r="O69" s="747"/>
      <c r="P69" s="747"/>
      <c r="Q69" s="747"/>
      <c r="R69" s="747"/>
      <c r="S69" s="747"/>
      <c r="T69" s="747"/>
      <c r="U69" s="747"/>
      <c r="V69" s="747"/>
      <c r="W69" s="747"/>
    </row>
    <row r="70" spans="2:23">
      <c r="O70" s="747"/>
      <c r="P70" s="747"/>
      <c r="Q70" s="747"/>
      <c r="R70" s="747"/>
      <c r="S70" s="747"/>
      <c r="T70" s="747"/>
      <c r="U70" s="747"/>
      <c r="V70" s="747"/>
      <c r="W70" s="747"/>
    </row>
    <row r="73" spans="2:23" ht="15.75">
      <c r="B73" s="749"/>
      <c r="C73" s="750"/>
      <c r="D73" s="751"/>
      <c r="E73" s="752" t="s">
        <v>233</v>
      </c>
      <c r="F73" s="753" t="s">
        <v>534</v>
      </c>
      <c r="G73" s="754" t="s">
        <v>235</v>
      </c>
      <c r="H73" s="755"/>
      <c r="I73" s="755"/>
      <c r="J73" s="755" t="s">
        <v>449</v>
      </c>
      <c r="K73" s="755"/>
      <c r="L73" s="756"/>
      <c r="O73" s="747"/>
      <c r="P73" s="747"/>
      <c r="Q73" s="747"/>
      <c r="R73" s="747"/>
      <c r="S73" s="747"/>
      <c r="T73" s="747"/>
      <c r="U73" s="747"/>
      <c r="V73" s="747"/>
      <c r="W73" s="747"/>
    </row>
    <row r="74" spans="2:23" ht="15.75">
      <c r="B74" s="757" t="s">
        <v>3</v>
      </c>
      <c r="C74" s="758"/>
      <c r="D74" s="759"/>
      <c r="E74" s="760" t="s">
        <v>234</v>
      </c>
      <c r="F74" s="761" t="s">
        <v>537</v>
      </c>
      <c r="G74" s="762"/>
      <c r="H74" s="762"/>
      <c r="I74" s="762"/>
      <c r="J74" s="762"/>
      <c r="K74" s="987"/>
      <c r="L74" s="987"/>
      <c r="O74" s="747"/>
      <c r="P74" s="747"/>
      <c r="Q74" s="747"/>
      <c r="R74" s="747"/>
      <c r="S74" s="747"/>
      <c r="T74" s="747"/>
      <c r="U74" s="747"/>
      <c r="V74" s="747"/>
      <c r="W74" s="747"/>
    </row>
    <row r="75" spans="2:23" ht="15.75">
      <c r="B75" s="763"/>
      <c r="C75" s="747"/>
      <c r="D75" s="764"/>
      <c r="E75" s="765" t="s">
        <v>726</v>
      </c>
      <c r="F75" s="761"/>
      <c r="G75" s="766" t="s">
        <v>772</v>
      </c>
      <c r="H75" s="767" t="s">
        <v>773</v>
      </c>
      <c r="I75" s="767" t="s">
        <v>774</v>
      </c>
      <c r="J75" s="988" t="s">
        <v>549</v>
      </c>
      <c r="K75" s="989" t="s">
        <v>473</v>
      </c>
      <c r="L75" s="989" t="s">
        <v>756</v>
      </c>
      <c r="O75" s="747"/>
      <c r="P75" s="747"/>
      <c r="Q75" s="747"/>
      <c r="R75" s="747"/>
      <c r="S75" s="747"/>
      <c r="T75" s="747"/>
      <c r="U75" s="747"/>
      <c r="V75" s="747"/>
      <c r="W75" s="747"/>
    </row>
    <row r="76" spans="2:23">
      <c r="B76" s="769"/>
      <c r="C76" s="770"/>
      <c r="D76" s="771"/>
      <c r="E76" s="1611" t="s">
        <v>670</v>
      </c>
      <c r="F76" s="1612"/>
      <c r="G76" s="1612"/>
      <c r="H76" s="1612"/>
      <c r="I76" s="1613"/>
      <c r="J76" s="990"/>
      <c r="K76" s="990"/>
      <c r="L76" s="990"/>
      <c r="O76" s="747"/>
      <c r="P76" s="747"/>
      <c r="Q76" s="747"/>
      <c r="R76" s="747"/>
      <c r="S76" s="747"/>
      <c r="T76" s="747"/>
      <c r="U76" s="747"/>
      <c r="V76" s="747"/>
      <c r="W76" s="747"/>
    </row>
    <row r="77" spans="2:23">
      <c r="B77" s="1614">
        <v>1</v>
      </c>
      <c r="C77" s="1615"/>
      <c r="D77" s="1615"/>
      <c r="E77" s="1152">
        <v>2</v>
      </c>
      <c r="F77" s="773">
        <v>3</v>
      </c>
      <c r="G77" s="773">
        <v>4</v>
      </c>
      <c r="H77" s="774">
        <v>5</v>
      </c>
      <c r="I77" s="774">
        <v>6</v>
      </c>
      <c r="J77" s="773">
        <v>7</v>
      </c>
      <c r="K77" s="1147">
        <v>8</v>
      </c>
      <c r="L77" s="773">
        <v>9</v>
      </c>
      <c r="O77" s="747"/>
      <c r="P77" s="747"/>
      <c r="Q77" s="747"/>
      <c r="R77" s="747"/>
      <c r="S77" s="747"/>
      <c r="T77" s="747"/>
      <c r="U77" s="747"/>
      <c r="V77" s="747"/>
      <c r="W77" s="747"/>
    </row>
    <row r="78" spans="2:23" ht="23.25" customHeight="1">
      <c r="B78" s="776" t="s">
        <v>672</v>
      </c>
      <c r="C78" s="777"/>
      <c r="D78" s="778"/>
      <c r="E78" s="980">
        <v>416234520000</v>
      </c>
      <c r="F78" s="808">
        <v>416234520000</v>
      </c>
      <c r="G78" s="813">
        <v>233548799492.33054</v>
      </c>
      <c r="H78" s="813">
        <v>264824688498.24042</v>
      </c>
      <c r="I78" s="813">
        <v>297814202620.23029</v>
      </c>
      <c r="J78" s="816">
        <v>0.56109906379780927</v>
      </c>
      <c r="K78" s="816">
        <v>0.63623912908098157</v>
      </c>
      <c r="L78" s="816">
        <v>0.71549616456662524</v>
      </c>
      <c r="O78" s="747"/>
      <c r="P78" s="747"/>
      <c r="Q78" s="1149"/>
      <c r="R78" s="747"/>
      <c r="S78" s="747"/>
      <c r="T78" s="1149"/>
      <c r="U78" s="747"/>
      <c r="V78" s="747"/>
      <c r="W78" s="747"/>
    </row>
    <row r="79" spans="2:23" ht="15.75">
      <c r="B79" s="780" t="s">
        <v>554</v>
      </c>
      <c r="C79" s="781"/>
      <c r="D79" s="778"/>
      <c r="E79" s="809"/>
      <c r="F79" s="809"/>
      <c r="G79" s="814"/>
      <c r="H79" s="814"/>
      <c r="I79" s="814"/>
      <c r="J79" s="779"/>
      <c r="K79" s="779"/>
      <c r="L79" s="779"/>
      <c r="O79" s="747"/>
      <c r="P79" s="747"/>
      <c r="Q79" s="1149"/>
      <c r="R79" s="747"/>
      <c r="S79" s="747"/>
      <c r="T79" s="1149"/>
      <c r="U79" s="747"/>
      <c r="V79" s="747"/>
      <c r="W79" s="747"/>
    </row>
    <row r="80" spans="2:23" ht="15.75" customHeight="1">
      <c r="B80" s="783" t="s">
        <v>646</v>
      </c>
      <c r="C80" s="784" t="s">
        <v>674</v>
      </c>
      <c r="D80" s="785"/>
      <c r="E80" s="809">
        <v>222579619000</v>
      </c>
      <c r="F80" s="809">
        <v>229387943247.38968</v>
      </c>
      <c r="G80" s="814">
        <v>131856680004.31012</v>
      </c>
      <c r="H80" s="814">
        <v>151518088641.49002</v>
      </c>
      <c r="I80" s="814">
        <v>171007846987.83014</v>
      </c>
      <c r="J80" s="779">
        <v>0.57481957481133039</v>
      </c>
      <c r="K80" s="779">
        <v>0.66053205105937585</v>
      </c>
      <c r="L80" s="779">
        <v>0.7454962303899384</v>
      </c>
      <c r="O80" s="747"/>
      <c r="P80" s="747"/>
      <c r="Q80" s="1149"/>
      <c r="R80" s="747"/>
      <c r="S80" s="747"/>
      <c r="T80" s="1149"/>
      <c r="U80" s="747"/>
      <c r="V80" s="747"/>
      <c r="W80" s="747"/>
    </row>
    <row r="81" spans="2:23">
      <c r="B81" s="786"/>
      <c r="C81" s="787" t="s">
        <v>588</v>
      </c>
      <c r="D81" s="788"/>
      <c r="E81" s="810"/>
      <c r="F81" s="810"/>
      <c r="G81" s="815"/>
      <c r="H81" s="815"/>
      <c r="I81" s="815"/>
      <c r="J81" s="782"/>
      <c r="K81" s="782"/>
      <c r="L81" s="782"/>
      <c r="O81" s="747"/>
      <c r="P81" s="747"/>
      <c r="Q81" s="1150"/>
      <c r="R81" s="747"/>
      <c r="S81" s="747"/>
      <c r="T81" s="1150"/>
      <c r="U81" s="747"/>
      <c r="V81" s="747"/>
      <c r="W81" s="747"/>
    </row>
    <row r="82" spans="2:23">
      <c r="B82" s="786"/>
      <c r="C82" s="789" t="s">
        <v>676</v>
      </c>
      <c r="D82" s="788" t="s">
        <v>677</v>
      </c>
      <c r="E82" s="810">
        <v>60762707000</v>
      </c>
      <c r="F82" s="810">
        <v>61477929041</v>
      </c>
      <c r="G82" s="815">
        <v>39929672774</v>
      </c>
      <c r="H82" s="815">
        <v>44638679738</v>
      </c>
      <c r="I82" s="815">
        <v>49906736432</v>
      </c>
      <c r="J82" s="782">
        <v>0.64949606138116101</v>
      </c>
      <c r="K82" s="782">
        <v>0.72609276913394716</v>
      </c>
      <c r="L82" s="782">
        <v>0.81178297985146664</v>
      </c>
      <c r="O82" s="747"/>
      <c r="P82" s="747"/>
      <c r="Q82" s="1150"/>
      <c r="R82" s="747"/>
      <c r="S82" s="747"/>
      <c r="T82" s="1150"/>
      <c r="U82" s="747"/>
      <c r="V82" s="747"/>
      <c r="W82" s="747"/>
    </row>
    <row r="83" spans="2:23">
      <c r="B83" s="786"/>
      <c r="C83" s="789" t="s">
        <v>679</v>
      </c>
      <c r="D83" s="788" t="s">
        <v>680</v>
      </c>
      <c r="E83" s="810">
        <v>68327537000</v>
      </c>
      <c r="F83" s="810">
        <v>67827537000</v>
      </c>
      <c r="G83" s="815">
        <v>39572806832.809998</v>
      </c>
      <c r="H83" s="815">
        <v>44714100246.379997</v>
      </c>
      <c r="I83" s="815">
        <v>49723736660.370003</v>
      </c>
      <c r="J83" s="782">
        <v>0.58343275582614773</v>
      </c>
      <c r="K83" s="782">
        <v>0.65923225616138759</v>
      </c>
      <c r="L83" s="782">
        <v>0.7330907012054706</v>
      </c>
      <c r="O83" s="747"/>
      <c r="P83" s="747"/>
      <c r="Q83" s="1150"/>
      <c r="R83" s="747"/>
      <c r="S83" s="747"/>
      <c r="T83" s="1150"/>
      <c r="U83" s="747"/>
      <c r="V83" s="747"/>
      <c r="W83" s="747"/>
    </row>
    <row r="84" spans="2:23">
      <c r="B84" s="786"/>
      <c r="C84" s="789"/>
      <c r="D84" s="788" t="s">
        <v>588</v>
      </c>
      <c r="E84" s="810"/>
      <c r="F84" s="810"/>
      <c r="G84" s="815"/>
      <c r="H84" s="815"/>
      <c r="I84" s="815"/>
      <c r="J84" s="782"/>
      <c r="K84" s="782" t="e">
        <v>#DIV/0!</v>
      </c>
      <c r="L84" s="782"/>
      <c r="O84" s="747"/>
      <c r="P84" s="747"/>
      <c r="Q84" s="1150"/>
      <c r="R84" s="747"/>
      <c r="S84" s="747"/>
      <c r="T84" s="1150"/>
      <c r="U84" s="747"/>
      <c r="V84" s="747"/>
      <c r="W84" s="747"/>
    </row>
    <row r="85" spans="2:23">
      <c r="B85" s="790"/>
      <c r="C85" s="789"/>
      <c r="D85" s="788" t="s">
        <v>682</v>
      </c>
      <c r="E85" s="810">
        <v>49390438000</v>
      </c>
      <c r="F85" s="810">
        <v>48390438000</v>
      </c>
      <c r="G85" s="815">
        <v>27937739844.549999</v>
      </c>
      <c r="H85" s="815">
        <v>31469279436.709999</v>
      </c>
      <c r="I85" s="815">
        <v>34886944378.720001</v>
      </c>
      <c r="J85" s="782">
        <v>0.57734009029945133</v>
      </c>
      <c r="K85" s="782">
        <v>0.65032020244805389</v>
      </c>
      <c r="L85" s="782">
        <v>0.72094706765663086</v>
      </c>
      <c r="O85" s="747"/>
      <c r="P85" s="747"/>
      <c r="Q85" s="1150"/>
      <c r="R85" s="747"/>
      <c r="S85" s="747"/>
      <c r="T85" s="1150"/>
      <c r="U85" s="747"/>
      <c r="V85" s="747"/>
      <c r="W85" s="747"/>
    </row>
    <row r="86" spans="2:23">
      <c r="B86" s="786"/>
      <c r="C86" s="789"/>
      <c r="D86" s="791" t="s">
        <v>684</v>
      </c>
      <c r="E86" s="810">
        <v>17368778000</v>
      </c>
      <c r="F86" s="810">
        <v>18186739000</v>
      </c>
      <c r="G86" s="815">
        <v>11197576988.26</v>
      </c>
      <c r="H86" s="815">
        <v>12497510809.67</v>
      </c>
      <c r="I86" s="815">
        <v>14029662281.65</v>
      </c>
      <c r="J86" s="782">
        <v>0.61570009820122229</v>
      </c>
      <c r="K86" s="782">
        <v>0.68717711348197164</v>
      </c>
      <c r="L86" s="782">
        <v>0.77142264380931624</v>
      </c>
      <c r="O86" s="747"/>
      <c r="P86" s="747"/>
      <c r="Q86" s="1150"/>
      <c r="R86" s="747"/>
      <c r="S86" s="747"/>
      <c r="T86" s="1150"/>
      <c r="U86" s="747"/>
      <c r="V86" s="747"/>
      <c r="W86" s="747"/>
    </row>
    <row r="87" spans="2:23" ht="45">
      <c r="B87" s="786"/>
      <c r="C87" s="793" t="s">
        <v>686</v>
      </c>
      <c r="D87" s="794" t="s">
        <v>687</v>
      </c>
      <c r="E87" s="810">
        <v>39546629000</v>
      </c>
      <c r="F87" s="810">
        <v>51251346498.98999</v>
      </c>
      <c r="G87" s="815">
        <v>26630951103.470001</v>
      </c>
      <c r="H87" s="815">
        <v>32491069033.119995</v>
      </c>
      <c r="I87" s="815">
        <v>38229213309.220001</v>
      </c>
      <c r="J87" s="782">
        <v>0.51961466229955178</v>
      </c>
      <c r="K87" s="782">
        <v>0.63395542268846139</v>
      </c>
      <c r="L87" s="782">
        <v>0.74591627187733267</v>
      </c>
      <c r="O87" s="747"/>
      <c r="P87" s="747"/>
      <c r="Q87" s="1150"/>
      <c r="R87" s="747"/>
      <c r="S87" s="747"/>
      <c r="T87" s="1150"/>
      <c r="U87" s="747"/>
      <c r="V87" s="747"/>
      <c r="W87" s="747"/>
    </row>
    <row r="88" spans="2:23" ht="30">
      <c r="B88" s="786"/>
      <c r="C88" s="793" t="s">
        <v>689</v>
      </c>
      <c r="D88" s="794" t="s">
        <v>690</v>
      </c>
      <c r="E88" s="810">
        <v>3054780000</v>
      </c>
      <c r="F88" s="810">
        <v>5999310251.2399998</v>
      </c>
      <c r="G88" s="815">
        <v>3216958331.9700003</v>
      </c>
      <c r="H88" s="815">
        <v>3741540958.230001</v>
      </c>
      <c r="I88" s="815">
        <v>4186314421.6399989</v>
      </c>
      <c r="J88" s="782">
        <v>0.53622136499859896</v>
      </c>
      <c r="K88" s="782">
        <v>0.62366185470349034</v>
      </c>
      <c r="L88" s="782">
        <v>0.69779928797226776</v>
      </c>
      <c r="O88" s="747"/>
      <c r="P88" s="747"/>
      <c r="Q88" s="1150"/>
      <c r="R88" s="747"/>
      <c r="S88" s="747"/>
      <c r="T88" s="1150"/>
      <c r="U88" s="747"/>
      <c r="V88" s="747"/>
      <c r="W88" s="747"/>
    </row>
    <row r="89" spans="2:23">
      <c r="B89" s="786"/>
      <c r="C89" s="793" t="s">
        <v>692</v>
      </c>
      <c r="D89" s="794" t="s">
        <v>693</v>
      </c>
      <c r="E89" s="810">
        <v>16146947000</v>
      </c>
      <c r="F89" s="810">
        <v>19836078110</v>
      </c>
      <c r="G89" s="815">
        <v>11469665884.549999</v>
      </c>
      <c r="H89" s="815">
        <v>12979178238.549999</v>
      </c>
      <c r="I89" s="815">
        <v>14494202017.549999</v>
      </c>
      <c r="J89" s="782">
        <v>0.57822246015293588</v>
      </c>
      <c r="K89" s="782">
        <v>0.65432179519432232</v>
      </c>
      <c r="L89" s="782">
        <v>0.7306989787584578</v>
      </c>
      <c r="O89" s="747"/>
      <c r="P89" s="747"/>
      <c r="Q89" s="1150"/>
      <c r="R89" s="747"/>
      <c r="S89" s="747"/>
      <c r="T89" s="1150"/>
      <c r="U89" s="747"/>
      <c r="V89" s="747"/>
      <c r="W89" s="747"/>
    </row>
    <row r="90" spans="2:23" ht="19.5" customHeight="1">
      <c r="B90" s="776" t="s">
        <v>661</v>
      </c>
      <c r="C90" s="777" t="s">
        <v>695</v>
      </c>
      <c r="D90" s="795"/>
      <c r="E90" s="809">
        <v>28476092000</v>
      </c>
      <c r="F90" s="809">
        <v>28164637529.400009</v>
      </c>
      <c r="G90" s="814">
        <v>16846399923.159992</v>
      </c>
      <c r="H90" s="814">
        <v>19214425695.630016</v>
      </c>
      <c r="I90" s="814">
        <v>21614869684.830029</v>
      </c>
      <c r="J90" s="779">
        <v>0.5981401289320577</v>
      </c>
      <c r="K90" s="779">
        <v>0.68221810685732409</v>
      </c>
      <c r="L90" s="779">
        <v>0.76744711030870094</v>
      </c>
      <c r="O90" s="747"/>
      <c r="P90" s="747"/>
      <c r="Q90" s="1149"/>
      <c r="R90" s="747"/>
      <c r="S90" s="747"/>
      <c r="T90" s="1149"/>
      <c r="U90" s="747"/>
      <c r="V90" s="747"/>
      <c r="W90" s="747"/>
    </row>
    <row r="91" spans="2:23" ht="18" customHeight="1">
      <c r="B91" s="796" t="s">
        <v>697</v>
      </c>
      <c r="C91" s="777" t="s">
        <v>698</v>
      </c>
      <c r="D91" s="795"/>
      <c r="E91" s="809">
        <v>81440065000</v>
      </c>
      <c r="F91" s="809">
        <v>79704564116.940277</v>
      </c>
      <c r="G91" s="814">
        <v>41931480703.56044</v>
      </c>
      <c r="H91" s="814">
        <v>47749842982.220406</v>
      </c>
      <c r="I91" s="814">
        <v>53636971925.330093</v>
      </c>
      <c r="J91" s="779">
        <v>0.52608631849538456</v>
      </c>
      <c r="K91" s="779">
        <v>0.59908542893683214</v>
      </c>
      <c r="L91" s="779">
        <v>0.67294730884715015</v>
      </c>
      <c r="O91" s="747"/>
      <c r="P91" s="747"/>
      <c r="Q91" s="1149"/>
      <c r="R91" s="747"/>
      <c r="S91" s="747"/>
      <c r="T91" s="1149"/>
      <c r="U91" s="747"/>
      <c r="V91" s="747"/>
      <c r="W91" s="747"/>
    </row>
    <row r="92" spans="2:23" ht="15.75">
      <c r="B92" s="796"/>
      <c r="C92" s="787" t="s">
        <v>588</v>
      </c>
      <c r="D92" s="795"/>
      <c r="E92" s="810"/>
      <c r="F92" s="810"/>
      <c r="G92" s="815"/>
      <c r="H92" s="815"/>
      <c r="I92" s="815"/>
      <c r="J92" s="779"/>
      <c r="K92" s="779"/>
      <c r="L92" s="779"/>
      <c r="O92" s="747"/>
      <c r="P92" s="747"/>
      <c r="Q92" s="1150"/>
      <c r="R92" s="747"/>
      <c r="S92" s="747"/>
      <c r="T92" s="1150"/>
      <c r="U92" s="747"/>
      <c r="V92" s="747"/>
      <c r="W92" s="747"/>
    </row>
    <row r="93" spans="2:23" ht="15.75">
      <c r="B93" s="796"/>
      <c r="C93" s="789" t="s">
        <v>700</v>
      </c>
      <c r="D93" s="788" t="s">
        <v>701</v>
      </c>
      <c r="E93" s="810">
        <v>51110861000</v>
      </c>
      <c r="F93" s="810">
        <v>52243306904.980003</v>
      </c>
      <c r="G93" s="815">
        <v>29771442507.099998</v>
      </c>
      <c r="H93" s="815">
        <v>33742705005.970005</v>
      </c>
      <c r="I93" s="815">
        <v>37740938202.230003</v>
      </c>
      <c r="J93" s="782">
        <v>0.56986137116565427</v>
      </c>
      <c r="K93" s="782">
        <v>0.64587613236928421</v>
      </c>
      <c r="L93" s="782">
        <v>0.72240714529945682</v>
      </c>
      <c r="O93" s="747"/>
      <c r="P93" s="747"/>
      <c r="Q93" s="1150"/>
      <c r="R93" s="747"/>
      <c r="S93" s="747"/>
      <c r="T93" s="1150"/>
      <c r="U93" s="747"/>
      <c r="V93" s="747"/>
      <c r="W93" s="747"/>
    </row>
    <row r="94" spans="2:23" ht="15.75">
      <c r="B94" s="796"/>
      <c r="C94" s="789" t="s">
        <v>703</v>
      </c>
      <c r="D94" s="788" t="s">
        <v>704</v>
      </c>
      <c r="E94" s="810">
        <v>20361288000</v>
      </c>
      <c r="F94" s="810">
        <v>21714734714.84</v>
      </c>
      <c r="G94" s="815">
        <v>8642359981.6600056</v>
      </c>
      <c r="H94" s="815">
        <v>10135335150.170006</v>
      </c>
      <c r="I94" s="815">
        <v>11739971499.849993</v>
      </c>
      <c r="J94" s="782">
        <v>0.39799519059994581</v>
      </c>
      <c r="K94" s="782">
        <v>0.46674920431993339</v>
      </c>
      <c r="L94" s="782">
        <v>0.54064540294967611</v>
      </c>
      <c r="O94" s="747"/>
      <c r="P94" s="747"/>
      <c r="Q94" s="1150"/>
      <c r="R94" s="747"/>
      <c r="S94" s="747"/>
      <c r="T94" s="1150"/>
      <c r="U94" s="747"/>
      <c r="V94" s="747"/>
      <c r="W94" s="747"/>
    </row>
    <row r="95" spans="2:23" ht="20.25" customHeight="1">
      <c r="B95" s="796" t="s">
        <v>706</v>
      </c>
      <c r="C95" s="777" t="s">
        <v>707</v>
      </c>
      <c r="D95" s="795"/>
      <c r="E95" s="809">
        <v>21783880000</v>
      </c>
      <c r="F95" s="809">
        <v>20235499614.269989</v>
      </c>
      <c r="G95" s="814">
        <v>5466922280.9199991</v>
      </c>
      <c r="H95" s="814">
        <v>6098867534.6099958</v>
      </c>
      <c r="I95" s="814">
        <v>7319321898.2599955</v>
      </c>
      <c r="J95" s="779">
        <v>0.27016492723830493</v>
      </c>
      <c r="K95" s="779">
        <v>0.30139446274452747</v>
      </c>
      <c r="L95" s="779">
        <v>0.36170700194120436</v>
      </c>
      <c r="O95" s="747"/>
      <c r="P95" s="747"/>
      <c r="Q95" s="1149"/>
      <c r="R95" s="747"/>
      <c r="S95" s="747"/>
      <c r="T95" s="1149"/>
      <c r="U95" s="747"/>
      <c r="V95" s="747"/>
      <c r="W95" s="747"/>
    </row>
    <row r="96" spans="2:23" ht="15.75">
      <c r="B96" s="796"/>
      <c r="C96" s="787" t="s">
        <v>588</v>
      </c>
      <c r="D96" s="795"/>
      <c r="E96" s="810"/>
      <c r="F96" s="810"/>
      <c r="G96" s="815"/>
      <c r="H96" s="815"/>
      <c r="I96" s="815"/>
      <c r="J96" s="779"/>
      <c r="K96" s="782"/>
      <c r="L96" s="782"/>
      <c r="O96" s="747"/>
      <c r="P96" s="747"/>
      <c r="Q96" s="1150"/>
      <c r="R96" s="747"/>
      <c r="S96" s="747"/>
      <c r="T96" s="1150"/>
      <c r="U96" s="747"/>
      <c r="V96" s="747"/>
      <c r="W96" s="747"/>
    </row>
    <row r="97" spans="2:23" ht="30">
      <c r="B97" s="796"/>
      <c r="C97" s="793" t="s">
        <v>709</v>
      </c>
      <c r="D97" s="797" t="s">
        <v>710</v>
      </c>
      <c r="E97" s="810">
        <v>14847721000</v>
      </c>
      <c r="F97" s="810">
        <v>15190667868.500004</v>
      </c>
      <c r="G97" s="843">
        <v>4243675866.5099978</v>
      </c>
      <c r="H97" s="843">
        <v>4528738171.0599995</v>
      </c>
      <c r="I97" s="843">
        <v>5349838943.6200008</v>
      </c>
      <c r="J97" s="782">
        <v>0.27936071693792075</v>
      </c>
      <c r="K97" s="782">
        <v>0.2981263371869895</v>
      </c>
      <c r="L97" s="782">
        <v>0.35217931100407029</v>
      </c>
      <c r="O97" s="747"/>
      <c r="P97" s="747"/>
      <c r="Q97" s="1150"/>
      <c r="R97" s="747"/>
      <c r="S97" s="747"/>
      <c r="T97" s="1150"/>
      <c r="U97" s="747"/>
      <c r="V97" s="747"/>
      <c r="W97" s="747"/>
    </row>
    <row r="98" spans="2:23" ht="45">
      <c r="B98" s="796"/>
      <c r="C98" s="793" t="s">
        <v>712</v>
      </c>
      <c r="D98" s="797" t="s">
        <v>713</v>
      </c>
      <c r="E98" s="810">
        <v>43339000</v>
      </c>
      <c r="F98" s="810">
        <v>171298966.24000001</v>
      </c>
      <c r="G98" s="843">
        <v>41293064.330000006</v>
      </c>
      <c r="H98" s="843">
        <v>58072475.060000002</v>
      </c>
      <c r="I98" s="843">
        <v>70201920.280000016</v>
      </c>
      <c r="J98" s="782">
        <v>0.24105845608049947</v>
      </c>
      <c r="K98" s="782">
        <v>0.33901240815800965</v>
      </c>
      <c r="L98" s="782">
        <v>0.40982103874253956</v>
      </c>
      <c r="O98" s="747"/>
      <c r="P98" s="747"/>
      <c r="Q98" s="1150"/>
      <c r="R98" s="747"/>
      <c r="S98" s="747"/>
      <c r="T98" s="1150"/>
      <c r="U98" s="747"/>
      <c r="V98" s="747"/>
      <c r="W98" s="747"/>
    </row>
    <row r="99" spans="2:23" ht="30">
      <c r="B99" s="796"/>
      <c r="C99" s="793" t="s">
        <v>715</v>
      </c>
      <c r="D99" s="797" t="s">
        <v>716</v>
      </c>
      <c r="E99" s="811">
        <v>35700000</v>
      </c>
      <c r="F99" s="811">
        <v>538478319.76000011</v>
      </c>
      <c r="G99" s="843">
        <v>95714867.439999998</v>
      </c>
      <c r="H99" s="843">
        <v>178926633.13000003</v>
      </c>
      <c r="I99" s="843">
        <v>229714596.17000002</v>
      </c>
      <c r="J99" s="782">
        <v>0.1777506427420516</v>
      </c>
      <c r="K99" s="782">
        <v>0.3322819630133812</v>
      </c>
      <c r="L99" s="782">
        <v>0.42659952636975962</v>
      </c>
      <c r="O99" s="747"/>
      <c r="P99" s="747"/>
      <c r="Q99" s="1150"/>
      <c r="R99" s="747"/>
      <c r="S99" s="747"/>
      <c r="T99" s="1150"/>
      <c r="U99" s="747"/>
      <c r="V99" s="747"/>
      <c r="W99" s="747"/>
    </row>
    <row r="100" spans="2:23" ht="15.75">
      <c r="B100" s="799" t="s">
        <v>718</v>
      </c>
      <c r="C100" s="800" t="s">
        <v>719</v>
      </c>
      <c r="D100" s="801"/>
      <c r="E100" s="809">
        <v>29199900000</v>
      </c>
      <c r="F100" s="809">
        <v>28081994163</v>
      </c>
      <c r="G100" s="821">
        <v>19596235857.109997</v>
      </c>
      <c r="H100" s="821">
        <v>20128786931.690002</v>
      </c>
      <c r="I100" s="821">
        <v>21815392827.780003</v>
      </c>
      <c r="J100" s="779">
        <v>0.69782208996145345</v>
      </c>
      <c r="K100" s="779">
        <v>0.7167862372897682</v>
      </c>
      <c r="L100" s="779">
        <v>0.77684628453214744</v>
      </c>
      <c r="O100" s="747"/>
      <c r="P100" s="747"/>
      <c r="Q100" s="1151"/>
      <c r="R100" s="747"/>
      <c r="S100" s="747"/>
      <c r="T100" s="1151"/>
      <c r="U100" s="747"/>
      <c r="V100" s="747"/>
      <c r="W100" s="747"/>
    </row>
    <row r="101" spans="2:23" ht="15.75">
      <c r="B101" s="799" t="s">
        <v>721</v>
      </c>
      <c r="C101" s="800" t="s">
        <v>722</v>
      </c>
      <c r="D101" s="801"/>
      <c r="E101" s="809">
        <v>22207223000</v>
      </c>
      <c r="F101" s="809">
        <v>21747223000</v>
      </c>
      <c r="G101" s="844">
        <v>14290829031.559999</v>
      </c>
      <c r="H101" s="844">
        <v>16068419953.82</v>
      </c>
      <c r="I101" s="844">
        <v>17894877799.139999</v>
      </c>
      <c r="J101" s="779">
        <v>0.6571335122447588</v>
      </c>
      <c r="K101" s="779">
        <v>0.7388722667634392</v>
      </c>
      <c r="L101" s="779">
        <v>0.82285806326352562</v>
      </c>
      <c r="O101" s="747"/>
      <c r="P101" s="747"/>
      <c r="Q101" s="1149"/>
      <c r="R101" s="747"/>
      <c r="S101" s="747"/>
      <c r="T101" s="1149"/>
      <c r="U101" s="747"/>
      <c r="V101" s="747"/>
      <c r="W101" s="747"/>
    </row>
    <row r="102" spans="2:23" ht="15.75">
      <c r="B102" s="802" t="s">
        <v>724</v>
      </c>
      <c r="C102" s="803" t="s">
        <v>725</v>
      </c>
      <c r="D102" s="804"/>
      <c r="E102" s="812">
        <v>10547741000</v>
      </c>
      <c r="F102" s="812">
        <v>8912658328.9999981</v>
      </c>
      <c r="G102" s="845">
        <v>3560251691.7100034</v>
      </c>
      <c r="H102" s="845">
        <v>4046256758.7799969</v>
      </c>
      <c r="I102" s="845">
        <v>4524921497.0600061</v>
      </c>
      <c r="J102" s="805">
        <v>0.39946013414714443</v>
      </c>
      <c r="K102" s="805">
        <v>0.45398988824852526</v>
      </c>
      <c r="L102" s="805">
        <v>0.50769605767751935</v>
      </c>
      <c r="O102" s="747"/>
      <c r="P102" s="747"/>
      <c r="Q102" s="1149"/>
      <c r="R102" s="747"/>
      <c r="S102" s="747"/>
      <c r="T102" s="1149"/>
      <c r="U102" s="747"/>
      <c r="V102" s="747"/>
      <c r="W102" s="747"/>
    </row>
    <row r="107" spans="2:23" ht="15.75">
      <c r="B107" s="749"/>
      <c r="C107" s="750"/>
      <c r="D107" s="751"/>
      <c r="E107" s="752" t="s">
        <v>233</v>
      </c>
      <c r="F107" s="753" t="s">
        <v>534</v>
      </c>
      <c r="G107" s="754" t="s">
        <v>235</v>
      </c>
      <c r="H107" s="755"/>
      <c r="I107" s="755"/>
      <c r="J107" s="755" t="s">
        <v>449</v>
      </c>
      <c r="K107" s="755"/>
      <c r="L107" s="756"/>
    </row>
    <row r="108" spans="2:23" ht="15.75">
      <c r="B108" s="757" t="s">
        <v>3</v>
      </c>
      <c r="C108" s="758"/>
      <c r="D108" s="759"/>
      <c r="E108" s="760" t="s">
        <v>234</v>
      </c>
      <c r="F108" s="761" t="s">
        <v>537</v>
      </c>
      <c r="G108" s="762"/>
      <c r="H108" s="762"/>
      <c r="I108" s="762"/>
      <c r="J108" s="762"/>
      <c r="K108" s="987"/>
      <c r="L108" s="987"/>
    </row>
    <row r="109" spans="2:23" ht="15.75">
      <c r="B109" s="763"/>
      <c r="C109" s="747"/>
      <c r="D109" s="764"/>
      <c r="E109" s="765" t="s">
        <v>726</v>
      </c>
      <c r="F109" s="761"/>
      <c r="G109" s="766" t="s">
        <v>781</v>
      </c>
      <c r="H109" s="767" t="s">
        <v>782</v>
      </c>
      <c r="I109" s="767" t="s">
        <v>783</v>
      </c>
      <c r="J109" s="988" t="s">
        <v>549</v>
      </c>
      <c r="K109" s="989" t="s">
        <v>473</v>
      </c>
      <c r="L109" s="989" t="s">
        <v>756</v>
      </c>
    </row>
    <row r="110" spans="2:23">
      <c r="B110" s="769"/>
      <c r="C110" s="770"/>
      <c r="D110" s="771"/>
      <c r="E110" s="1611" t="s">
        <v>670</v>
      </c>
      <c r="F110" s="1612"/>
      <c r="G110" s="1612"/>
      <c r="H110" s="1612"/>
      <c r="I110" s="1613"/>
      <c r="J110" s="990"/>
      <c r="K110" s="990"/>
      <c r="L110" s="990"/>
    </row>
    <row r="111" spans="2:23">
      <c r="B111" s="1614">
        <v>1</v>
      </c>
      <c r="C111" s="1615"/>
      <c r="D111" s="1615"/>
      <c r="E111" s="1172">
        <v>2</v>
      </c>
      <c r="F111" s="773">
        <v>3</v>
      </c>
      <c r="G111" s="773">
        <v>4</v>
      </c>
      <c r="H111" s="774">
        <v>5</v>
      </c>
      <c r="I111" s="774">
        <v>6</v>
      </c>
      <c r="J111" s="773">
        <v>7</v>
      </c>
      <c r="K111" s="1147">
        <v>8</v>
      </c>
      <c r="L111" s="773">
        <v>9</v>
      </c>
    </row>
    <row r="112" spans="2:23" ht="15.75">
      <c r="B112" s="776" t="s">
        <v>672</v>
      </c>
      <c r="C112" s="777"/>
      <c r="D112" s="778"/>
      <c r="E112" s="980">
        <v>416234520000</v>
      </c>
      <c r="F112" s="808">
        <v>416234520000</v>
      </c>
      <c r="G112" s="813">
        <v>336083991680</v>
      </c>
      <c r="H112" s="1174">
        <v>368989937380.78052</v>
      </c>
      <c r="J112" s="816">
        <v>0.80743901702338383</v>
      </c>
      <c r="K112" s="816">
        <v>0.88649528006658485</v>
      </c>
      <c r="L112" s="816"/>
    </row>
    <row r="113" spans="2:12" ht="15.75">
      <c r="B113" s="780" t="s">
        <v>554</v>
      </c>
      <c r="C113" s="781"/>
      <c r="D113" s="778"/>
      <c r="E113" s="809"/>
      <c r="F113" s="809"/>
      <c r="G113" s="814"/>
      <c r="H113" s="844"/>
      <c r="J113" s="779"/>
      <c r="K113" s="779"/>
      <c r="L113" s="779"/>
    </row>
    <row r="114" spans="2:12" ht="15.75">
      <c r="B114" s="783" t="s">
        <v>646</v>
      </c>
      <c r="C114" s="784" t="s">
        <v>674</v>
      </c>
      <c r="D114" s="785"/>
      <c r="E114" s="809">
        <v>222579619000</v>
      </c>
      <c r="F114" s="809">
        <v>229387943247.38968</v>
      </c>
      <c r="G114" s="814">
        <v>193070091657.3898</v>
      </c>
      <c r="H114" s="844">
        <v>212245126171.78003</v>
      </c>
      <c r="J114" s="779">
        <v>0.84167497613058107</v>
      </c>
      <c r="K114" s="779">
        <v>0.92526713988136022</v>
      </c>
      <c r="L114" s="779"/>
    </row>
    <row r="115" spans="2:12">
      <c r="B115" s="786"/>
      <c r="C115" s="787" t="s">
        <v>588</v>
      </c>
      <c r="D115" s="788"/>
      <c r="E115" s="810"/>
      <c r="F115" s="810"/>
      <c r="G115" s="815"/>
      <c r="H115" s="843"/>
      <c r="J115" s="782"/>
      <c r="K115" s="782"/>
      <c r="L115" s="782"/>
    </row>
    <row r="116" spans="2:12">
      <c r="B116" s="786"/>
      <c r="C116" s="789" t="s">
        <v>676</v>
      </c>
      <c r="D116" s="788" t="s">
        <v>677</v>
      </c>
      <c r="E116" s="810">
        <v>60762707000</v>
      </c>
      <c r="F116" s="810">
        <v>61477929041</v>
      </c>
      <c r="G116" s="815">
        <v>54921401558</v>
      </c>
      <c r="H116" s="843">
        <v>59990701971</v>
      </c>
      <c r="J116" s="782">
        <v>0.89335152329826506</v>
      </c>
      <c r="K116" s="782">
        <v>0.97580876432893238</v>
      </c>
      <c r="L116" s="782"/>
    </row>
    <row r="117" spans="2:12">
      <c r="B117" s="786"/>
      <c r="C117" s="789" t="s">
        <v>679</v>
      </c>
      <c r="D117" s="788" t="s">
        <v>680</v>
      </c>
      <c r="E117" s="810">
        <v>68327537000</v>
      </c>
      <c r="F117" s="810">
        <v>67827537000</v>
      </c>
      <c r="G117" s="815">
        <v>56576792884.330002</v>
      </c>
      <c r="H117" s="843">
        <v>61526571952.25</v>
      </c>
      <c r="J117" s="782">
        <v>0.834127190617728</v>
      </c>
      <c r="K117" s="782">
        <v>0.90710314237490297</v>
      </c>
      <c r="L117" s="782"/>
    </row>
    <row r="118" spans="2:12">
      <c r="B118" s="786"/>
      <c r="C118" s="789"/>
      <c r="D118" s="788" t="s">
        <v>588</v>
      </c>
      <c r="E118" s="810"/>
      <c r="F118" s="810"/>
      <c r="G118" s="815"/>
      <c r="H118" s="843"/>
      <c r="J118" s="782"/>
      <c r="K118" s="782"/>
      <c r="L118" s="782"/>
    </row>
    <row r="119" spans="2:12">
      <c r="B119" s="790"/>
      <c r="C119" s="789"/>
      <c r="D119" s="788" t="s">
        <v>682</v>
      </c>
      <c r="E119" s="810">
        <v>49390438000</v>
      </c>
      <c r="F119" s="810">
        <v>48390438000</v>
      </c>
      <c r="G119" s="815">
        <v>39861109190.160004</v>
      </c>
      <c r="H119" s="843">
        <v>43428911105.809998</v>
      </c>
      <c r="J119" s="782">
        <v>0.82373937574526612</v>
      </c>
      <c r="K119" s="782">
        <v>0.89746885750052519</v>
      </c>
      <c r="L119" s="782"/>
    </row>
    <row r="120" spans="2:12">
      <c r="B120" s="786"/>
      <c r="C120" s="789"/>
      <c r="D120" s="791" t="s">
        <v>684</v>
      </c>
      <c r="E120" s="810">
        <v>17368778000</v>
      </c>
      <c r="F120" s="810">
        <v>18186739000</v>
      </c>
      <c r="G120" s="815">
        <v>15584983694.17</v>
      </c>
      <c r="H120" s="843">
        <v>16907140846.440001</v>
      </c>
      <c r="J120" s="782">
        <v>0.85694217606410916</v>
      </c>
      <c r="K120" s="782">
        <v>0.92964114382682905</v>
      </c>
      <c r="L120" s="782"/>
    </row>
    <row r="121" spans="2:12" ht="45">
      <c r="B121" s="786"/>
      <c r="C121" s="793" t="s">
        <v>686</v>
      </c>
      <c r="D121" s="794" t="s">
        <v>687</v>
      </c>
      <c r="E121" s="810">
        <v>39546629000</v>
      </c>
      <c r="F121" s="810">
        <v>51251346498.98999</v>
      </c>
      <c r="G121" s="815">
        <v>43853972184.889999</v>
      </c>
      <c r="H121" s="843">
        <v>48621216042.860001</v>
      </c>
      <c r="J121" s="782">
        <v>0.85566478113417432</v>
      </c>
      <c r="K121" s="782">
        <v>0.94868172963647268</v>
      </c>
      <c r="L121" s="782"/>
    </row>
    <row r="122" spans="2:12" ht="30">
      <c r="B122" s="786"/>
      <c r="C122" s="793" t="s">
        <v>689</v>
      </c>
      <c r="D122" s="794" t="s">
        <v>690</v>
      </c>
      <c r="E122" s="810">
        <v>3054780000</v>
      </c>
      <c r="F122" s="810">
        <v>5999310251.2399998</v>
      </c>
      <c r="G122" s="815">
        <v>4771875560.6899996</v>
      </c>
      <c r="H122" s="843">
        <v>5381167987.3699999</v>
      </c>
      <c r="J122" s="782">
        <v>0.7954040316057498</v>
      </c>
      <c r="K122" s="782">
        <v>0.8969644445805689</v>
      </c>
      <c r="L122" s="782"/>
    </row>
    <row r="123" spans="2:12">
      <c r="B123" s="786"/>
      <c r="C123" s="793" t="s">
        <v>692</v>
      </c>
      <c r="D123" s="794" t="s">
        <v>693</v>
      </c>
      <c r="E123" s="810">
        <v>16146947000</v>
      </c>
      <c r="F123" s="810">
        <v>19836078110</v>
      </c>
      <c r="G123" s="815">
        <v>16255093276.67</v>
      </c>
      <c r="H123" s="843">
        <v>17988881434.389999</v>
      </c>
      <c r="J123" s="782">
        <v>0.81947112662735933</v>
      </c>
      <c r="K123" s="782">
        <v>0.90687692066110737</v>
      </c>
      <c r="L123" s="782"/>
    </row>
    <row r="124" spans="2:12" ht="15.75">
      <c r="B124" s="776" t="s">
        <v>661</v>
      </c>
      <c r="C124" s="777" t="s">
        <v>695</v>
      </c>
      <c r="D124" s="795"/>
      <c r="E124" s="809">
        <v>28476092000</v>
      </c>
      <c r="F124" s="809">
        <v>28164637529.400009</v>
      </c>
      <c r="G124" s="814">
        <v>23871049370.709972</v>
      </c>
      <c r="H124" s="844">
        <v>26063942706.709976</v>
      </c>
      <c r="J124" s="779">
        <v>0.8475539351710768</v>
      </c>
      <c r="K124" s="779">
        <v>0.92541374549922051</v>
      </c>
      <c r="L124" s="779"/>
    </row>
    <row r="125" spans="2:12" ht="15.75">
      <c r="B125" s="796" t="s">
        <v>697</v>
      </c>
      <c r="C125" s="777" t="s">
        <v>698</v>
      </c>
      <c r="D125" s="795"/>
      <c r="E125" s="809">
        <v>81440065000</v>
      </c>
      <c r="F125" s="809">
        <v>79704564116.940277</v>
      </c>
      <c r="G125" s="814">
        <v>60317951659.460258</v>
      </c>
      <c r="H125" s="844">
        <v>66974529658.000427</v>
      </c>
      <c r="J125" s="779">
        <v>0.75676910510373618</v>
      </c>
      <c r="K125" s="779">
        <v>0.84028474906076012</v>
      </c>
      <c r="L125" s="779"/>
    </row>
    <row r="126" spans="2:12" ht="15.75">
      <c r="B126" s="796"/>
      <c r="C126" s="787" t="s">
        <v>588</v>
      </c>
      <c r="D126" s="795"/>
      <c r="E126" s="810"/>
      <c r="F126" s="810"/>
      <c r="G126" s="815"/>
      <c r="H126" s="843"/>
      <c r="J126" s="779"/>
      <c r="K126" s="782"/>
      <c r="L126" s="779"/>
    </row>
    <row r="127" spans="2:12" ht="15.75">
      <c r="B127" s="796"/>
      <c r="C127" s="789" t="s">
        <v>700</v>
      </c>
      <c r="D127" s="788" t="s">
        <v>701</v>
      </c>
      <c r="E127" s="810">
        <v>51110861000</v>
      </c>
      <c r="F127" s="810">
        <v>52243306904.980003</v>
      </c>
      <c r="G127" s="815">
        <v>41917518628.470001</v>
      </c>
      <c r="H127" s="843">
        <v>46043425104.409988</v>
      </c>
      <c r="J127" s="782">
        <v>0.80235193964098561</v>
      </c>
      <c r="K127" s="782">
        <v>0.88132677336359388</v>
      </c>
      <c r="L127" s="782"/>
    </row>
    <row r="128" spans="2:12" ht="15.75">
      <c r="B128" s="796"/>
      <c r="C128" s="789" t="s">
        <v>703</v>
      </c>
      <c r="D128" s="788" t="s">
        <v>704</v>
      </c>
      <c r="E128" s="810">
        <v>20361288000</v>
      </c>
      <c r="F128" s="810">
        <v>21714734714.84</v>
      </c>
      <c r="G128" s="815">
        <v>13816576850.450003</v>
      </c>
      <c r="H128" s="843">
        <v>15880979145.060001</v>
      </c>
      <c r="J128" s="782">
        <v>0.63627656666731724</v>
      </c>
      <c r="K128" s="782">
        <v>0.73134575916356137</v>
      </c>
      <c r="L128" s="782"/>
    </row>
    <row r="129" spans="2:12" ht="15.75">
      <c r="B129" s="796" t="s">
        <v>706</v>
      </c>
      <c r="C129" s="777" t="s">
        <v>707</v>
      </c>
      <c r="D129" s="795"/>
      <c r="E129" s="809">
        <v>21783880000</v>
      </c>
      <c r="F129" s="809">
        <v>20235499614.269989</v>
      </c>
      <c r="G129" s="814">
        <v>8756799292.590004</v>
      </c>
      <c r="H129" s="844">
        <v>10741544405.150011</v>
      </c>
      <c r="J129" s="779">
        <v>0.43274440757641319</v>
      </c>
      <c r="K129" s="779">
        <v>0.53082674556624831</v>
      </c>
      <c r="L129" s="779"/>
    </row>
    <row r="130" spans="2:12" ht="15.75">
      <c r="B130" s="796"/>
      <c r="C130" s="787" t="s">
        <v>588</v>
      </c>
      <c r="D130" s="795"/>
      <c r="E130" s="810"/>
      <c r="F130" s="810"/>
      <c r="G130" s="815"/>
      <c r="H130" s="843"/>
      <c r="J130" s="779"/>
      <c r="K130" s="779"/>
      <c r="L130" s="782"/>
    </row>
    <row r="131" spans="2:12" ht="30">
      <c r="B131" s="796"/>
      <c r="C131" s="793" t="s">
        <v>709</v>
      </c>
      <c r="D131" s="797" t="s">
        <v>710</v>
      </c>
      <c r="E131" s="810">
        <v>14847721000</v>
      </c>
      <c r="F131" s="810">
        <v>15190667868.500004</v>
      </c>
      <c r="G131" s="843">
        <v>6327457785.4099998</v>
      </c>
      <c r="H131" s="843">
        <v>7875070288.4599943</v>
      </c>
      <c r="J131" s="782">
        <v>0.4165358521550509</v>
      </c>
      <c r="K131" s="782">
        <v>0.51841501352222075</v>
      </c>
      <c r="L131" s="782"/>
    </row>
    <row r="132" spans="2:12" ht="45">
      <c r="B132" s="796"/>
      <c r="C132" s="793" t="s">
        <v>712</v>
      </c>
      <c r="D132" s="797" t="s">
        <v>713</v>
      </c>
      <c r="E132" s="810">
        <v>43339000</v>
      </c>
      <c r="F132" s="810">
        <v>171298966.24000001</v>
      </c>
      <c r="G132" s="843">
        <v>94081446.830000013</v>
      </c>
      <c r="H132" s="843">
        <v>110368492.00000001</v>
      </c>
      <c r="J132" s="782">
        <v>0.54922366955902302</v>
      </c>
      <c r="K132" s="782">
        <v>0.64430331614124992</v>
      </c>
      <c r="L132" s="782"/>
    </row>
    <row r="133" spans="2:12" ht="30">
      <c r="B133" s="796"/>
      <c r="C133" s="793" t="s">
        <v>715</v>
      </c>
      <c r="D133" s="797" t="s">
        <v>716</v>
      </c>
      <c r="E133" s="811">
        <v>35700000</v>
      </c>
      <c r="F133" s="811">
        <v>538478319.76000011</v>
      </c>
      <c r="G133" s="843">
        <v>328509831.61999995</v>
      </c>
      <c r="H133" s="843">
        <v>385487452.06000006</v>
      </c>
      <c r="J133" s="782">
        <v>0.61007067427787409</v>
      </c>
      <c r="K133" s="782">
        <v>0.71588295742679464</v>
      </c>
      <c r="L133" s="782"/>
    </row>
    <row r="134" spans="2:12" ht="15.75">
      <c r="B134" s="799" t="s">
        <v>718</v>
      </c>
      <c r="C134" s="800" t="s">
        <v>719</v>
      </c>
      <c r="D134" s="801"/>
      <c r="E134" s="809">
        <v>29199900000</v>
      </c>
      <c r="F134" s="809">
        <v>28081994163</v>
      </c>
      <c r="G134" s="821">
        <v>24953096389.610001</v>
      </c>
      <c r="H134" s="821">
        <v>26413986211.220001</v>
      </c>
      <c r="J134" s="779">
        <v>0.88857992935870123</v>
      </c>
      <c r="K134" s="779">
        <v>0.9406022256789115</v>
      </c>
      <c r="L134" s="779"/>
    </row>
    <row r="135" spans="2:12" ht="15.75">
      <c r="B135" s="799" t="s">
        <v>721</v>
      </c>
      <c r="C135" s="800" t="s">
        <v>722</v>
      </c>
      <c r="D135" s="801"/>
      <c r="E135" s="809">
        <v>22207223000</v>
      </c>
      <c r="F135" s="809">
        <v>21747223000</v>
      </c>
      <c r="G135" s="844">
        <v>19711986003.839996</v>
      </c>
      <c r="H135" s="844">
        <v>20603125114.390003</v>
      </c>
      <c r="J135" s="779">
        <v>0.90641393633752665</v>
      </c>
      <c r="K135" s="779">
        <v>0.94739108135277794</v>
      </c>
      <c r="L135" s="779"/>
    </row>
    <row r="136" spans="2:12" ht="15.75">
      <c r="B136" s="802" t="s">
        <v>724</v>
      </c>
      <c r="C136" s="803" t="s">
        <v>725</v>
      </c>
      <c r="D136" s="804"/>
      <c r="E136" s="812">
        <v>10547741000</v>
      </c>
      <c r="F136" s="812">
        <v>8912658328.9999981</v>
      </c>
      <c r="G136" s="845">
        <v>5403017306.3999987</v>
      </c>
      <c r="H136" s="845">
        <v>5947683113.5300045</v>
      </c>
      <c r="I136" s="1175"/>
      <c r="J136" s="805">
        <v>0.60621838142495232</v>
      </c>
      <c r="K136" s="805">
        <v>0.66732986882010714</v>
      </c>
      <c r="L136" s="805"/>
    </row>
  </sheetData>
  <mergeCells count="9">
    <mergeCell ref="E110:I110"/>
    <mergeCell ref="B111:D111"/>
    <mergeCell ref="E76:I76"/>
    <mergeCell ref="B77:D77"/>
    <mergeCell ref="B2:L2"/>
    <mergeCell ref="E8:I8"/>
    <mergeCell ref="B9:D9"/>
    <mergeCell ref="E42:I42"/>
    <mergeCell ref="B43:D43"/>
  </mergeCells>
  <conditionalFormatting sqref="J44:J68">
    <cfRule type="containsErrors" dxfId="7" priority="11">
      <formula>ISERROR(J44)</formula>
    </cfRule>
  </conditionalFormatting>
  <conditionalFormatting sqref="J10:J34">
    <cfRule type="containsErrors" dxfId="6" priority="9">
      <formula>ISERROR(J10)</formula>
    </cfRule>
  </conditionalFormatting>
  <conditionalFormatting sqref="K10:K34">
    <cfRule type="containsErrors" dxfId="5" priority="8">
      <formula>ISERROR(K10)</formula>
    </cfRule>
  </conditionalFormatting>
  <conditionalFormatting sqref="K44:K68">
    <cfRule type="containsErrors" dxfId="4" priority="7">
      <formula>ISERROR(K44)</formula>
    </cfRule>
  </conditionalFormatting>
  <conditionalFormatting sqref="J78:J102">
    <cfRule type="containsErrors" dxfId="3" priority="6">
      <formula>ISERROR(J78)</formula>
    </cfRule>
  </conditionalFormatting>
  <conditionalFormatting sqref="K78:K102">
    <cfRule type="containsErrors" dxfId="2" priority="5">
      <formula>ISERROR(K78)</formula>
    </cfRule>
  </conditionalFormatting>
  <conditionalFormatting sqref="J112:J136">
    <cfRule type="containsErrors" dxfId="1" priority="4">
      <formula>ISERROR(J112)</formula>
    </cfRule>
  </conditionalFormatting>
  <conditionalFormatting sqref="K112:K136">
    <cfRule type="containsErrors" dxfId="0" priority="1">
      <formula>ISERROR(K112)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4" fitToWidth="0" fitToHeight="4" orientation="landscape" useFirstPageNumber="1" r:id="rId1"/>
  <headerFooter alignWithMargins="0">
    <oddHeader>&amp;C&amp;"Helv,Standardowy"&amp;12- &amp;P -</oddHeader>
  </headerFooter>
  <rowBreaks count="3" manualBreakCount="3">
    <brk id="36" min="1" max="11" man="1"/>
    <brk id="70" min="1" max="11" man="1"/>
    <brk id="10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58</vt:i4>
      </vt:variant>
    </vt:vector>
  </HeadingPairs>
  <TitlesOfParts>
    <vt:vector size="89" baseType="lpstr">
      <vt:lpstr>TYTUŁ</vt:lpstr>
      <vt:lpstr>SPIS TREŚCI   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   '!Obszar_wydruku</vt:lpstr>
      <vt:lpstr>'TABLICA  7'!Obszar_wydruku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 7'!Print_Titles_MI</vt:lpstr>
      <vt:lpstr>'TABLICA 10 '!Print_Titles_MI</vt:lpstr>
      <vt:lpstr>'TABLICA 9 '!Print_Titles_MI</vt:lpstr>
      <vt:lpstr>'TABLICA  7'!Tytuły_wydruku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17'!Tytuły_wydruku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 - listopad 2019 r.</dc:title>
  <cp:lastPrinted>2020-01-14T12:24:26Z</cp:lastPrinted>
  <dcterms:created xsi:type="dcterms:W3CDTF">2019-07-31T09:18:36Z</dcterms:created>
  <dcterms:modified xsi:type="dcterms:W3CDTF">2020-01-15T10:34:04Z</dcterms:modified>
</cp:coreProperties>
</file>