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I_ 2023" sheetId="78" r:id="rId14"/>
    <sheet name="Eksport_I-VIII_ 2023" sheetId="77" r:id="rId15"/>
    <sheet name="Import_I-V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externalReferences>
    <externalReference r:id="rId33"/>
    <externalReference r:id="rId34"/>
  </externalReference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fileRecoveryPr repairLoad="1"/>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R51" i="63" l="1"/>
  <c r="P51" i="63"/>
  <c r="N51" i="63"/>
  <c r="K51" i="63"/>
  <c r="J51" i="63"/>
  <c r="I51" i="63"/>
  <c r="F51" i="63"/>
  <c r="D51" i="63"/>
  <c r="P50" i="63"/>
  <c r="N50" i="63"/>
  <c r="K50" i="63"/>
  <c r="J50" i="63"/>
  <c r="I50" i="63"/>
  <c r="F50" i="63"/>
  <c r="D50" i="63"/>
  <c r="R49" i="63"/>
  <c r="P49" i="63"/>
  <c r="N49" i="63"/>
  <c r="K49" i="63"/>
  <c r="J49" i="63"/>
  <c r="I49" i="63"/>
  <c r="F49" i="63"/>
  <c r="D49" i="63"/>
  <c r="R48" i="63"/>
  <c r="P48" i="63"/>
  <c r="N48" i="63"/>
  <c r="K48" i="63"/>
  <c r="J48" i="63"/>
  <c r="I48" i="63"/>
  <c r="F48" i="63"/>
  <c r="D48" i="63"/>
  <c r="R47" i="63"/>
  <c r="P47" i="63"/>
  <c r="N47" i="63"/>
  <c r="K47" i="63"/>
  <c r="J47" i="63"/>
  <c r="I47" i="63"/>
  <c r="F47" i="63"/>
  <c r="D47" i="63"/>
  <c r="R43" i="63"/>
  <c r="Q43" i="63"/>
  <c r="N43" i="63"/>
  <c r="L43" i="63"/>
  <c r="J43" i="63"/>
  <c r="I43" i="63"/>
  <c r="H43" i="63"/>
  <c r="G43" i="63"/>
  <c r="F43" i="63"/>
  <c r="D43" i="63"/>
  <c r="Q42" i="63"/>
  <c r="N42" i="63"/>
  <c r="L42" i="63"/>
  <c r="J42" i="63"/>
  <c r="I42" i="63"/>
  <c r="H42" i="63"/>
  <c r="G42" i="63"/>
  <c r="F42" i="63"/>
  <c r="D42" i="63"/>
  <c r="R41" i="63"/>
  <c r="Q41" i="63"/>
  <c r="N41" i="63"/>
  <c r="L41" i="63"/>
  <c r="J41" i="63"/>
  <c r="I41" i="63"/>
  <c r="H41" i="63"/>
  <c r="G41" i="63"/>
  <c r="F41" i="63"/>
  <c r="D41" i="63"/>
  <c r="R40" i="63"/>
  <c r="Q40" i="63"/>
  <c r="N40" i="63"/>
  <c r="L40" i="63"/>
  <c r="J40" i="63"/>
  <c r="I40" i="63"/>
  <c r="H40" i="63"/>
  <c r="G40" i="63"/>
  <c r="F40" i="63"/>
  <c r="D40" i="63"/>
  <c r="R39" i="63"/>
  <c r="Q39" i="63"/>
  <c r="N39" i="63"/>
  <c r="L39" i="63"/>
  <c r="J39" i="63"/>
  <c r="I39" i="63"/>
  <c r="H39" i="63"/>
  <c r="G39" i="63"/>
  <c r="F39" i="63"/>
  <c r="D39" i="63"/>
  <c r="R37" i="63"/>
  <c r="Q37" i="63"/>
  <c r="N37" i="63"/>
  <c r="L37" i="63"/>
  <c r="J37" i="63"/>
  <c r="I37" i="63"/>
  <c r="H37" i="63"/>
  <c r="G37" i="63"/>
  <c r="F37" i="63"/>
  <c r="D37" i="63"/>
  <c r="Q36" i="63"/>
  <c r="N36" i="63"/>
  <c r="L36" i="63"/>
  <c r="J36" i="63"/>
  <c r="I36" i="63"/>
  <c r="H36" i="63"/>
  <c r="G36" i="63"/>
  <c r="F36" i="63"/>
  <c r="D36" i="63"/>
  <c r="R35" i="63"/>
  <c r="Q35" i="63"/>
  <c r="N35" i="63"/>
  <c r="L35" i="63"/>
  <c r="J35" i="63"/>
  <c r="I35" i="63"/>
  <c r="H35" i="63"/>
  <c r="G35" i="63"/>
  <c r="F35" i="63"/>
  <c r="D35" i="63"/>
  <c r="R34" i="63"/>
  <c r="Q34" i="63"/>
  <c r="N34" i="63"/>
  <c r="L34" i="63"/>
  <c r="J34" i="63"/>
  <c r="I34" i="63"/>
  <c r="H34" i="63"/>
  <c r="G34" i="63"/>
  <c r="F34" i="63"/>
  <c r="D34" i="63"/>
  <c r="R33" i="63"/>
  <c r="Q33" i="63"/>
  <c r="N33" i="63"/>
  <c r="L33" i="63"/>
  <c r="J33" i="63"/>
  <c r="I33" i="63"/>
  <c r="H33" i="63"/>
  <c r="G33" i="63"/>
  <c r="F33" i="63"/>
  <c r="D33" i="63"/>
  <c r="R31" i="63"/>
  <c r="Q31" i="63"/>
  <c r="N31" i="63"/>
  <c r="M31" i="63"/>
  <c r="L31" i="63"/>
  <c r="J31" i="63"/>
  <c r="I31" i="63"/>
  <c r="H31" i="63"/>
  <c r="G31" i="63"/>
  <c r="F31" i="63"/>
  <c r="D31" i="63"/>
  <c r="Q30" i="63"/>
  <c r="N30" i="63"/>
  <c r="M30" i="63"/>
  <c r="L30" i="63"/>
  <c r="J30" i="63"/>
  <c r="I30" i="63"/>
  <c r="H30" i="63"/>
  <c r="G30" i="63"/>
  <c r="D30" i="63"/>
  <c r="R29" i="63"/>
  <c r="Q29" i="63"/>
  <c r="N29" i="63"/>
  <c r="M29" i="63"/>
  <c r="L29" i="63"/>
  <c r="J29" i="63"/>
  <c r="I29" i="63"/>
  <c r="H29" i="63"/>
  <c r="G29" i="63"/>
  <c r="D29" i="63"/>
  <c r="R28" i="63"/>
  <c r="Q28" i="63"/>
  <c r="N28" i="63"/>
  <c r="M28" i="63"/>
  <c r="L28" i="63"/>
  <c r="J28" i="63"/>
  <c r="I28" i="63"/>
  <c r="H28" i="63"/>
  <c r="G28" i="63"/>
  <c r="D28" i="63"/>
  <c r="R27" i="63"/>
  <c r="Q27" i="63"/>
  <c r="N27" i="63"/>
  <c r="M27" i="63"/>
  <c r="L27" i="63"/>
  <c r="J27" i="63"/>
  <c r="I27" i="63"/>
  <c r="H27" i="63"/>
  <c r="G27" i="63"/>
  <c r="D27" i="63"/>
  <c r="R22" i="63"/>
  <c r="O22" i="63"/>
  <c r="N22" i="63"/>
  <c r="M22" i="63"/>
  <c r="L22" i="63"/>
  <c r="K22" i="63"/>
  <c r="J22" i="63"/>
  <c r="I22" i="63"/>
  <c r="H22" i="63"/>
  <c r="G22" i="63"/>
  <c r="F22" i="63"/>
  <c r="E22" i="63"/>
  <c r="D22" i="63"/>
  <c r="O21" i="63"/>
  <c r="M21" i="63"/>
  <c r="L21" i="63"/>
  <c r="K21" i="63"/>
  <c r="J21" i="63"/>
  <c r="I21" i="63"/>
  <c r="H21" i="63"/>
  <c r="G21" i="63"/>
  <c r="F21" i="63"/>
  <c r="E21" i="63"/>
  <c r="D21" i="63"/>
  <c r="R20" i="63"/>
  <c r="O20" i="63"/>
  <c r="N20" i="63"/>
  <c r="M20" i="63"/>
  <c r="L20" i="63"/>
  <c r="K20" i="63"/>
  <c r="J20" i="63"/>
  <c r="I20" i="63"/>
  <c r="H20" i="63"/>
  <c r="G20" i="63"/>
  <c r="F20" i="63"/>
  <c r="E20" i="63"/>
  <c r="D20" i="63"/>
  <c r="R19" i="63"/>
  <c r="O19" i="63"/>
  <c r="N19" i="63"/>
  <c r="M19" i="63"/>
  <c r="L19" i="63"/>
  <c r="K19" i="63"/>
  <c r="J19" i="63"/>
  <c r="I19" i="63"/>
  <c r="H19" i="63"/>
  <c r="G19" i="63"/>
  <c r="F19" i="63"/>
  <c r="E19" i="63"/>
  <c r="D19" i="63"/>
  <c r="R18" i="63"/>
  <c r="O18" i="63"/>
  <c r="N18" i="63"/>
  <c r="M18" i="63"/>
  <c r="L18" i="63"/>
  <c r="K18" i="63"/>
  <c r="J18" i="63"/>
  <c r="I18" i="63"/>
  <c r="H18" i="63"/>
  <c r="G18" i="63"/>
  <c r="F18" i="63"/>
  <c r="E18" i="63"/>
  <c r="D18" i="63"/>
  <c r="R16" i="63"/>
  <c r="O16" i="63"/>
  <c r="N16" i="63"/>
  <c r="M16" i="63"/>
  <c r="L16" i="63"/>
  <c r="K16" i="63"/>
  <c r="J16" i="63"/>
  <c r="I16" i="63"/>
  <c r="H16" i="63"/>
  <c r="G16" i="63"/>
  <c r="F16" i="63"/>
  <c r="E16" i="63"/>
  <c r="D16" i="63"/>
  <c r="O15" i="63"/>
  <c r="M15" i="63"/>
  <c r="L15" i="63"/>
  <c r="K15" i="63"/>
  <c r="J15" i="63"/>
  <c r="I15" i="63"/>
  <c r="H15" i="63"/>
  <c r="G15" i="63"/>
  <c r="F15" i="63"/>
  <c r="E15" i="63"/>
  <c r="D15" i="63"/>
  <c r="R14" i="63"/>
  <c r="O14" i="63"/>
  <c r="N14" i="63"/>
  <c r="M14" i="63"/>
  <c r="L14" i="63"/>
  <c r="K14" i="63"/>
  <c r="J14" i="63"/>
  <c r="I14" i="63"/>
  <c r="H14" i="63"/>
  <c r="G14" i="63"/>
  <c r="F14" i="63"/>
  <c r="E14" i="63"/>
  <c r="D14" i="63"/>
  <c r="R13" i="63"/>
  <c r="Q13" i="63"/>
  <c r="P13" i="63"/>
  <c r="O13" i="63"/>
  <c r="N13" i="63"/>
  <c r="M13" i="63"/>
  <c r="L13" i="63"/>
  <c r="K13" i="63"/>
  <c r="J13" i="63"/>
  <c r="I13" i="63"/>
  <c r="H13" i="63"/>
  <c r="G13" i="63"/>
  <c r="F13" i="63"/>
  <c r="E13" i="63"/>
  <c r="D13" i="63"/>
  <c r="R12" i="63"/>
  <c r="Q12" i="63"/>
  <c r="P12" i="63"/>
  <c r="O12" i="63"/>
  <c r="N12" i="63"/>
  <c r="M12" i="63"/>
  <c r="L12" i="63"/>
  <c r="K12" i="63"/>
  <c r="J12" i="63"/>
  <c r="I12" i="63"/>
  <c r="H12" i="63"/>
  <c r="G12" i="63"/>
  <c r="F12" i="63"/>
  <c r="E12" i="63"/>
  <c r="D12" i="63"/>
  <c r="S4" i="63"/>
  <c r="S3" i="63"/>
  <c r="Q3" i="63"/>
  <c r="S2" i="63"/>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K597" i="36"/>
  <c r="H597" i="36"/>
  <c r="Z596" i="36"/>
  <c r="W596" i="36"/>
  <c r="S596" i="36"/>
  <c r="M596" i="36"/>
  <c r="L596" i="36"/>
  <c r="K596" i="36"/>
  <c r="C596" i="36"/>
  <c r="Z595" i="36"/>
  <c r="W595" i="36"/>
  <c r="S595" i="36"/>
  <c r="P595" i="36"/>
  <c r="M595" i="36"/>
  <c r="L595" i="36"/>
  <c r="K595" i="36"/>
  <c r="J595" i="36"/>
  <c r="C595" i="36"/>
  <c r="Z594" i="36"/>
  <c r="W594" i="36"/>
  <c r="S594" i="36"/>
  <c r="P594" i="36"/>
  <c r="M594" i="36"/>
  <c r="L594" i="36"/>
  <c r="K594" i="36"/>
  <c r="J594" i="36"/>
  <c r="F594" i="36"/>
  <c r="Z593" i="36"/>
  <c r="W593" i="36"/>
  <c r="S593" i="36"/>
  <c r="P593" i="36"/>
  <c r="M593" i="36"/>
  <c r="L593" i="36"/>
  <c r="K593" i="36"/>
  <c r="J593" i="36"/>
  <c r="I593" i="36"/>
  <c r="H593" i="36"/>
  <c r="G593" i="36"/>
  <c r="Z592" i="36"/>
  <c r="W592" i="36"/>
  <c r="S592" i="36"/>
  <c r="M592" i="36"/>
  <c r="L592" i="36"/>
  <c r="K592" i="36"/>
  <c r="G592" i="36"/>
  <c r="C592" i="36"/>
  <c r="Z591" i="36"/>
  <c r="W591" i="36"/>
  <c r="S591" i="36"/>
  <c r="P591" i="36"/>
  <c r="M591" i="36"/>
  <c r="L591" i="36"/>
  <c r="K591" i="36"/>
  <c r="F591" i="36"/>
  <c r="Z403" i="36"/>
  <c r="W403" i="36"/>
  <c r="V403" i="36"/>
  <c r="V597" i="36" s="1"/>
  <c r="S403" i="36"/>
  <c r="R403" i="36"/>
  <c r="R597" i="36" s="1"/>
  <c r="Q403" i="36"/>
  <c r="Q597" i="36" s="1"/>
  <c r="P403" i="36"/>
  <c r="P597" i="36" s="1"/>
  <c r="M403" i="36"/>
  <c r="L403" i="36"/>
  <c r="K403" i="36"/>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<sst xmlns="http://schemas.openxmlformats.org/spreadsheetml/2006/main" count="7432" uniqueCount="541">
  <si>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</si>
  <si>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</si>
  <si>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</si>
  <si>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</si>
  <si>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</si>
  <si>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</si>
  <si>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</si>
  <si>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</si>
  <si>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</si>
  <si>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</si>
  <si>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</si>
  <si>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</si>
  <si>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</si>
  <si>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</si>
  <si>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</si>
  <si>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</si>
  <si>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</si>
  <si>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</si>
  <si>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</si>
  <si>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</si>
  <si>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</si>
  <si>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</si>
  <si>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</si>
  <si>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</si>
  <si>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</si>
  <si>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</si>
  <si>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</si>
  <si>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</si>
  <si>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</si>
  <si>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</si>
  <si>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</si>
  <si>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</si>
  <si>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</si>
  <si>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</si>
  <si>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</si>
  <si>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</si>
  <si>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</si>
  <si>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</si>
  <si>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</si>
  <si>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</si>
  <si>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</si>
  <si>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</si>
  <si>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</si>
  <si>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</si>
  <si>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</si>
  <si>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</si>
  <si>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</si>
  <si>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</si>
  <si>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</si>
  <si>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</si>
  <si>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</si>
  <si>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</si>
  <si>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</si>
  <si>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</si>
  <si>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</si>
  <si>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</si>
  <si>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</si>
  <si>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</si>
  <si>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</si>
  <si>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</si>
  <si>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</si>
  <si>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</si>
  <si>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</si>
  <si>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</si>
  <si>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</si>
  <si>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</si>
  <si>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</si>
  <si>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</si>
  <si>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</si>
  <si>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</si>
  <si>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</si>
  <si>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</si>
  <si>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</si>
  <si>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</si>
  <si>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</si>
  <si>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</si>
  <si>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</si>
  <si>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</si>
  <si>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</si>
  <si>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</si>
  <si>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</si>
  <si>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</si>
  <si>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</si>
  <si>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</si>
  <si>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</si>
  <si>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</si>
  <si>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</si>
  <si>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</si>
  <si>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</si>
  <si>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</si>
  <si>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</si>
  <si>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</si>
  <si>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</si>
  <si>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</si>
  <si>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</si>
  <si>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</si>
  <si>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</si>
  <si>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</si>
  <si>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</si>
  <si>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</si>
  <si>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</si>
  <si>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</si>
  <si>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</si>
  <si>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</si>
  <si>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</si>
  <si>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</si>
  <si>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</si>
  <si>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</si>
  <si>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</si>
  <si>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</si>
  <si>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</si>
  <si>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</si>
  <si>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</si>
  <si>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</si>
  <si>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</si>
  <si>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</si>
  <si>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</si>
  <si>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</si>
  <si>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</si>
  <si>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</si>
  <si>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</si>
  <si>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</si>
  <si>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</si>
  <si>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</si>
  <si>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</si>
  <si>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</si>
  <si>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</si>
  <si>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</si>
  <si>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</si>
  <si>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</si>
  <si>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</si>
  <si>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</si>
  <si>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</si>
  <si>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</si>
  <si>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</si>
  <si>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</si>
  <si>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</si>
  <si>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</si>
  <si>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</si>
  <si>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</si>
  <si>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</si>
  <si>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</si>
  <si>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</si>
  <si>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</si>
  <si>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</si>
  <si>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</si>
  <si>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</si>
  <si>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</si>
  <si>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</si>
  <si>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</si>
  <si>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</si>
  <si>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</si>
  <si>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</si>
  <si>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</si>
  <si>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</si>
  <si>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</si>
  <si>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</si>
  <si>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</si>
  <si>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</si>
  <si>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</si>
  <si>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</si>
  <si>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</si>
  <si>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</si>
  <si>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</si>
  <si>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</si>
  <si>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</si>
  <si>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</si>
  <si>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</si>
  <si>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</si>
  <si>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</si>
  <si>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</si>
  <si>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</si>
  <si>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</si>
  <si>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</si>
  <si>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</si>
  <si>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</si>
  <si>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</si>
  <si>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</si>
  <si>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</si>
  <si>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</si>
  <si>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</si>
  <si>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</si>
  <si>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</si>
  <si>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</si>
  <si>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</si>
  <si>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</si>
  <si>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</si>
  <si>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</si>
  <si>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</si>
  <si>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</si>
  <si>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</si>
  <si>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</si>
  <si>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</si>
  <si>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</si>
  <si>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</si>
  <si>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</si>
  <si>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</si>
  <si>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</si>
  <si>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</si>
  <si>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</si>
  <si>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</si>
  <si>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</si>
  <si>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</si>
  <si>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</si>
  <si>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</si>
  <si>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</si>
  <si>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</si>
  <si>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</si>
  <si>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</si>
  <si>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</si>
  <si>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</si>
  <si>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</si>
  <si>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</si>
  <si>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</si>
  <si>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</si>
  <si>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</si>
  <si>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</si>
  <si>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</si>
  <si>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</si>
  <si>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</si>
  <si>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</si>
  <si>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</si>
  <si>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</si>
  <si>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</si>
  <si>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</si>
  <si>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</si>
  <si>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</si>
  <si>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</si>
  <si>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</si>
  <si>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</si>
  <si>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</si>
  <si>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</si>
  <si>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</si>
  <si>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</si>
  <si>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</si>
  <si>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</si>
  <si>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</si>
  <si>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</si>
  <si>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</si>
  <si>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</si>
  <si>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</si>
  <si>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</si>
  <si>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</si>
  <si>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</si>
  <si>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</si>
  <si>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</si>
  <si>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</si>
  <si>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</si>
  <si>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</si>
  <si>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</si>
  <si>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</si>
  <si>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</si>
  <si>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</si>
  <si>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</si>
  <si>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</si>
  <si>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</si>
  <si>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</si>
  <si>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</si>
  <si>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</si>
  <si>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</si>
  <si>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</si>
  <si>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</si>
  <si>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</si>
  <si>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</si>
  <si>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</si>
  <si>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</si>
  <si>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</si>
  <si>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</si>
  <si>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</si>
  <si>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</si>
  <si>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</si>
  <si>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</si>
  <si>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</si>
  <si>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</si>
  <si>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</si>
  <si>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</si>
  <si>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</si>
  <si>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</si>
  <si>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</si>
  <si>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</si>
  <si>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</si>
  <si>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</si>
  <si>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</si>
  <si>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</si>
  <si>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</si>
  <si>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</si>
  <si>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</si>
  <si>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</si>
  <si>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</si>
  <si>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</si>
  <si>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</si>
  <si>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</si>
  <si>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</si>
  <si>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</si>
  <si>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</si>
  <si>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</si>
  <si>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</si>
  <si>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</si>
  <si>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</si>
  <si>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</si>
  <si>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</si>
  <si>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</si>
  <si>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</si>
  <si>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</si>
  <si>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</si>
  <si>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</si>
  <si>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</si>
  <si>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</si>
  <si>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</si>
  <si>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</si>
  <si>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</si>
  <si>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</si>
  <si>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</si>
  <si>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</si>
  <si>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</si>
  <si>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</si>
  <si>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</si>
  <si>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</si>
  <si>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</si>
  <si>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</si>
  <si>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</si>
  <si>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</si>
  <si>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</si>
  <si>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</si>
  <si>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</si>
  <si>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</si>
  <si>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</si>
  <si>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</si>
  <si>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</si>
  <si>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</si>
  <si>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</si>
  <si>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</si>
  <si>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</si>
  <si>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</si>
  <si>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</si>
  <si>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</si>
  <si>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</si>
  <si>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</si>
  <si>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</si>
  <si>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</si>
  <si>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</si>
  <si>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</si>
  <si>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</si>
  <si>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</si>
  <si>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</si>
  <si>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</si>
  <si>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</si>
  <si>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</si>
  <si>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</si>
  <si>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</si>
  <si>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</si>
  <si>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</si>
  <si>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</si>
  <si>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</si>
  <si>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</si>
  <si>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</si>
  <si>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</si>
  <si>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</si>
  <si>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</si>
  <si>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</si>
  <si>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</si>
  <si>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</si>
  <si>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</si>
  <si>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</si>
  <si>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</si>
  <si>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</si>
  <si>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</si>
  <si>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</si>
  <si>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</si>
  <si>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</si>
  <si>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</si>
  <si>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</si>
  <si>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</si>
  <si>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</si>
  <si>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</si>
  <si>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</si>
  <si>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</si>
  <si>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</si>
  <si>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</si>
  <si>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</si>
  <si>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</si>
  <si>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</si>
  <si>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</si>
  <si>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</si>
  <si>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</si>
  <si>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</si>
  <si>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</si>
  <si>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</si>
  <si>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</si>
  <si>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</si>
  <si>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</si>
  <si>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</si>
  <si>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</si>
  <si>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</si>
  <si>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</si>
  <si>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</si>
  <si>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</si>
  <si>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</si>
  <si>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</si>
  <si>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</si>
  <si>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</si>
  <si>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</si>
  <si>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</si>
  <si>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</si>
  <si>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</si>
  <si>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</si>
  <si>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</si>
  <si>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</si>
  <si>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</si>
  <si>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</si>
  <si>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</si>
  <si>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</si>
  <si>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</si>
  <si>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</si>
  <si>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</si>
  <si>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</si>
  <si>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</si>
  <si>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</si>
  <si>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</si>
  <si>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</si>
  <si>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</si>
  <si>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</si>
  <si>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</si>
  <si>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</si>
  <si>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</si>
  <si>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</si>
  <si>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</si>
  <si>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</si>
  <si>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</si>
  <si>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</si>
  <si>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</si>
  <si>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</si>
  <si>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</si>
  <si>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</si>
  <si>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</si>
  <si>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</si>
  <si>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</si>
  <si>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</si>
  <si>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</si>
  <si>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</si>
  <si>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</si>
  <si>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</si>
  <si>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</si>
  <si>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</si>
  <si>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</si>
  <si>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</si>
  <si>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</si>
  <si>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</si>
  <si>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</si>
  <si>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</si>
  <si>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</si>
  <si>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</si>
  <si>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</si>
  <si>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</si>
  <si>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</si>
  <si>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</si>
  <si>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</si>
  <si>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</si>
  <si>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</si>
  <si>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</si>
  <si>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</si>
  <si>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</si>
  <si>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</si>
  <si>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</si>
  <si>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</si>
  <si>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</si>
  <si>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</si>
  <si>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</si>
  <si>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</si>
  <si>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</si>
  <si>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</si>
  <si>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</si>
  <si>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</si>
  <si>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</si>
  <si>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</si>
  <si>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</si>
  <si>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</si>
  <si>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</si>
  <si>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</si>
  <si>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</si>
  <si>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</si>
  <si>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</si>
  <si>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</si>
  <si>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</si>
  <si>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</si>
  <si>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</si>
  <si>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</si>
  <si>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</si>
  <si>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</si>
  <si>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</si>
  <si>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</si>
  <si>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</si>
  <si>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</si>
  <si>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</si>
  <si>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</si>
  <si>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</si>
  <si>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</si>
  <si>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</si>
  <si>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</si>
  <si>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</si>
  <si>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</si>
  <si>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</si>
  <si>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</si>
  <si>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</si>
  <si>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</si>
  <si>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</si>
  <si>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</si>
  <si>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</si>
  <si>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</si>
  <si>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</si>
  <si>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</si>
  <si>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</si>
  <si>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</si>
  <si>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</si>
  <si>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</si>
  <si>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</si>
  <si>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06.10.2023</t>
  </si>
  <si>
    <t>Prices not received : IT</t>
  </si>
  <si>
    <t>OKRES: I-VIII 2023 r. (wstępne) - ważniejsze państwa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</si>
  <si>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</si>
  <si>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2023 r. (dane wstępne) </t>
    </r>
    <r>
      <rPr>
        <b/>
        <sz val="11"/>
        <rFont val="Calibri"/>
        <family val="2"/>
        <charset val="238"/>
        <scheme val="minor"/>
      </rPr>
      <t xml:space="preserve">w porównaniu do I - VIII 2022 r. </t>
    </r>
    <r>
      <rPr>
        <i/>
        <sz val="11"/>
        <rFont val="Calibri"/>
        <family val="2"/>
        <charset val="238"/>
        <scheme val="minor"/>
      </rPr>
      <t>(wg wstępnych danych Min. Finansów).</t>
    </r>
  </si>
  <si>
    <t>I-VIII 2023 r. (wstępne)</t>
  </si>
  <si>
    <t>I-VIII 2022 r.</t>
  </si>
  <si>
    <t>zm. w stos. do  I-VIII 2022 r. (%)</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</si>
  <si>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</si>
  <si>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</si>
  <si>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2023 r. (dane wstępne)  </t>
    </r>
    <r>
      <rPr>
        <b/>
        <sz val="11"/>
        <rFont val="Calibri"/>
        <family val="2"/>
        <charset val="238"/>
        <scheme val="minor"/>
      </rPr>
      <t>w porównaniu do I-VIII 2022 r.  (</t>
    </r>
    <r>
      <rPr>
        <i/>
        <sz val="11"/>
        <rFont val="Calibri"/>
        <family val="2"/>
        <charset val="238"/>
        <scheme val="minor"/>
      </rPr>
      <t>wg wstępnych danych Min. Finansów</t>
    </r>
    <r>
      <rPr>
        <b/>
        <sz val="11"/>
        <rFont val="Calibri"/>
        <family val="2"/>
        <charset val="238"/>
        <scheme val="minor"/>
      </rPr>
      <t>).</t>
    </r>
  </si>
  <si>
    <t>I-VIII  2023 r. (wstępne)</t>
  </si>
  <si>
    <t>zm. w stos. do I-VIII 2022 r. (%)</t>
  </si>
  <si>
    <t>22.10.2023</t>
  </si>
  <si>
    <t>nld</t>
  </si>
  <si>
    <t>NR 43/2023</t>
  </si>
  <si>
    <t>07 listopada 2023r.</t>
  </si>
  <si>
    <t>23 - 29 października 2023 r.</t>
  </si>
  <si>
    <r>
      <t>Tablica 6. Średnie ceny sprzedaży netto (bez VAT) elementów mięsa wołowego (kraj) wg makroregionów:</t>
    </r>
    <r>
      <rPr>
        <b/>
        <sz val="14"/>
        <color rgb="FF0000FF"/>
        <rFont val="Calibri"/>
        <family val="2"/>
        <charset val="238"/>
        <scheme val="minor"/>
      </rPr>
      <t xml:space="preserve"> 23-29.10.2023 r.</t>
    </r>
  </si>
  <si>
    <t>29.10.2023</t>
  </si>
  <si>
    <r>
      <t>Tablica 5. Ceny sprzedaży netto (bez VAT) ćwierci wołowych (zagranica):</t>
    </r>
    <r>
      <rPr>
        <b/>
        <sz val="14"/>
        <color rgb="FF0000FF"/>
        <rFont val="Calibri"/>
        <family val="2"/>
        <charset val="238"/>
        <scheme val="minor"/>
      </rPr>
      <t xml:space="preserve"> 23-29.10.2023r.</t>
    </r>
  </si>
  <si>
    <r>
      <t>Tablica 7. Średnie ceny sprzedaży netto (bez VAT) elementów mięsa wołowego (zagranica):</t>
    </r>
    <r>
      <rPr>
        <b/>
        <sz val="14"/>
        <color rgb="FF0000FF"/>
        <rFont val="Calibri"/>
        <family val="2"/>
        <charset val="238"/>
        <scheme val="minor"/>
      </rPr>
      <t xml:space="preserve"> 23-29.10.2023 r.</t>
    </r>
  </si>
  <si>
    <t>23.10.2023 - 29.10.2023</t>
  </si>
  <si>
    <r>
      <t>Tablica 9. Średnie ceny zakupu mięsa wołowego płacone przez podmioty handlu detalicznego w okresie:</t>
    </r>
    <r>
      <rPr>
        <b/>
        <sz val="16"/>
        <color rgb="FF0000FF"/>
        <rFont val="Calibri"/>
        <family val="2"/>
        <charset val="238"/>
        <scheme val="minor"/>
      </rPr>
      <t xml:space="preserve"> 23.10 - 29.10.2023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</si>
  <si>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- 16 748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</si>
</sst>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0">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28" fillId="0" borderId="0" xfId="96" applyFont="1" applyAlignment="1">
      <alignment vertical="center"/>
    </xf>
    <xf numFmtId="0" fontId="128" fillId="59" borderId="0" xfId="96" applyFont="1" applyFill="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60" borderId="36" xfId="0" applyFont="1" applyFill="1" applyBorder="1" applyAlignment="1">
      <alignment horizontal="center" vertical="center" wrapText="1"/>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0" fontId="206" fillId="4" borderId="28" xfId="0" applyFont="1" applyFill="1" applyBorder="1" applyAlignment="1">
      <alignment horizontal="center"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3" fontId="193" fillId="59" borderId="55" xfId="0" applyNumberFormat="1" applyFont="1" applyFill="1" applyBorder="1" applyAlignment="1">
      <alignment vertical="center"/>
    </xf>
    <xf numFmtId="3" fontId="193" fillId="59" borderId="56" xfId="0" applyNumberFormat="1" applyFont="1" applyFill="1" applyBorder="1" applyAlignment="1">
      <alignment horizontal="right" vertical="center"/>
    </xf>
    <xf numFmtId="165" fontId="206" fillId="59" borderId="55" xfId="0" applyNumberFormat="1" applyFont="1" applyFill="1" applyBorder="1" applyAlignment="1">
      <alignment horizontal="center" vertical="center"/>
    </xf>
    <xf numFmtId="165" fontId="206" fillId="59" borderId="27" xfId="0" quotePrefix="1" applyNumberFormat="1" applyFont="1" applyFill="1" applyBorder="1" applyAlignment="1">
      <alignment horizontal="center" vertical="center"/>
    </xf>
    <xf numFmtId="0" fontId="192" fillId="0" borderId="18" xfId="0" applyFont="1" applyBorder="1" applyAlignment="1">
      <alignment vertical="center"/>
    </xf>
    <xf numFmtId="3" fontId="192" fillId="0" borderId="1" xfId="0" applyNumberFormat="1" applyFont="1" applyFill="1" applyBorder="1" applyAlignment="1">
      <alignment vertical="center"/>
    </xf>
    <xf numFmtId="3" fontId="192" fillId="0" borderId="1" xfId="0" quotePrefix="1" applyNumberFormat="1" applyFont="1" applyFill="1" applyBorder="1" applyAlignment="1">
      <alignment horizontal="right" vertical="center"/>
    </xf>
    <xf numFmtId="165" fontId="206" fillId="0" borderId="1" xfId="0" quotePrefix="1" applyNumberFormat="1" applyFont="1" applyFill="1" applyBorder="1" applyAlignment="1">
      <alignment horizontal="center" vertical="center"/>
    </xf>
    <xf numFmtId="165" fontId="206" fillId="0" borderId="7" xfId="0" quotePrefix="1" applyNumberFormat="1" applyFont="1" applyFill="1" applyBorder="1" applyAlignment="1">
      <alignment horizontal="center" vertical="center"/>
    </xf>
    <xf numFmtId="0" fontId="192" fillId="0" borderId="20" xfId="0" applyFont="1" applyBorder="1" applyAlignment="1">
      <alignment vertical="center"/>
    </xf>
    <xf numFmtId="3" fontId="192" fillId="0" borderId="46" xfId="0" applyNumberFormat="1" applyFont="1" applyFill="1" applyBorder="1" applyAlignment="1">
      <alignment horizontal="right" vertical="center"/>
    </xf>
    <xf numFmtId="165" fontId="206" fillId="0" borderId="46" xfId="0" quotePrefix="1" applyNumberFormat="1" applyFont="1" applyFill="1" applyBorder="1" applyAlignment="1">
      <alignment horizontal="center" vertical="center"/>
    </xf>
    <xf numFmtId="165" fontId="206" fillId="0" borderId="29" xfId="0" quotePrefix="1" applyNumberFormat="1" applyFont="1" applyFill="1" applyBorder="1" applyAlignment="1">
      <alignment horizontal="center" vertical="center"/>
    </xf>
    <xf numFmtId="0" fontId="192" fillId="0" borderId="26" xfId="0" applyFont="1" applyBorder="1" applyAlignment="1">
      <alignment vertical="center"/>
    </xf>
    <xf numFmtId="3" fontId="192" fillId="59" borderId="43" xfId="0" quotePrefix="1" applyNumberFormat="1" applyFont="1" applyFill="1" applyBorder="1" applyAlignment="1">
      <alignment horizontal="right" vertical="center"/>
    </xf>
    <xf numFmtId="3" fontId="192" fillId="0" borderId="43"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center" vertical="center"/>
    </xf>
    <xf numFmtId="3" fontId="192" fillId="0" borderId="30" xfId="0" quotePrefix="1" applyNumberFormat="1" applyFont="1" applyFill="1" applyBorder="1" applyAlignment="1">
      <alignment horizontal="center"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0" fontId="192" fillId="0" borderId="25" xfId="0" applyFont="1" applyBorder="1" applyAlignment="1">
      <alignment wrapText="1"/>
    </xf>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3" fontId="193" fillId="59" borderId="22" xfId="0" applyNumberFormat="1" applyFont="1" applyFill="1" applyBorder="1" applyAlignment="1"/>
    <xf numFmtId="3" fontId="193" fillId="59" borderId="51" xfId="0" applyNumberFormat="1" applyFont="1" applyFill="1" applyBorder="1" applyAlignment="1"/>
    <xf numFmtId="3" fontId="193" fillId="59" borderId="30" xfId="0" quotePrefix="1" applyNumberFormat="1" applyFont="1" applyFill="1" applyBorder="1" applyAlignment="1">
      <alignment horizontal="right"/>
    </xf>
    <xf numFmtId="165" fontId="206" fillId="59" borderId="22" xfId="0" quotePrefix="1" applyNumberFormat="1" applyFont="1" applyFill="1" applyBorder="1" applyAlignment="1">
      <alignment horizontal="center"/>
    </xf>
    <xf numFmtId="165" fontId="206" fillId="59" borderId="51" xfId="0" applyNumberFormat="1" applyFont="1" applyFill="1" applyBorder="1" applyAlignment="1">
      <alignment horizontal="center"/>
    </xf>
    <xf numFmtId="165" fontId="206" fillId="59" borderId="30" xfId="0" quotePrefix="1" applyNumberFormat="1" applyFont="1" applyFill="1" applyBorder="1" applyAlignment="1">
      <alignment horizontal="center"/>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0" fontId="141" fillId="62" borderId="0" xfId="96" applyFont="1" applyFill="1" applyAlignment="1">
      <alignment horizontal="center" vertical="center"/>
    </xf>
    <xf numFmtId="2" fontId="154" fillId="0" borderId="0" xfId="96" applyNumberFormat="1" applyFont="1" applyAlignment="1">
      <alignment vertical="center"/>
    </xf>
    <xf numFmtId="0" fontId="27" fillId="0" borderId="0" xfId="96" applyAlignment="1">
      <alignment vertical="center"/>
    </xf>
    <xf numFmtId="0" fontId="164" fillId="0" borderId="0" xfId="96" applyFont="1" applyAlignment="1">
      <alignment horizontal="right"/>
    </xf>
    <xf numFmtId="179" fontId="150" fillId="0" borderId="0" xfId="96" applyNumberFormat="1" applyFont="1" applyAlignment="1">
      <alignment horizontal="right"/>
    </xf>
    <xf numFmtId="0" fontId="164" fillId="0" borderId="0" xfId="96" applyFont="1" applyAlignment="1">
      <alignment horizontal="right" vertical="top"/>
    </xf>
    <xf numFmtId="179" fontId="150"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xf numFmtId="0" fontId="177" fillId="0" borderId="0" xfId="188" applyFont="1" applyFill="1" applyBorder="1"/>
    <xf numFmtId="3" fontId="177" fillId="0" borderId="0" xfId="188" applyNumberFormat="1" applyFont="1" applyFill="1" applyBorder="1" applyAlignment="1"/>
    <xf numFmtId="3" fontId="175"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2" fillId="0" borderId="0" xfId="0"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2" fontId="176" fillId="59" borderId="27" xfId="188" applyNumberFormat="1" applyFont="1" applyFill="1" applyBorder="1" applyAlignment="1"/>
    <xf numFmtId="0" fontId="5" fillId="0" borderId="11" xfId="0" applyFont="1" applyBorder="1"/>
    <xf numFmtId="0" fontId="5" fillId="0" borderId="11" xfId="0" applyFont="1" applyBorder="1" applyAlignment="1">
      <alignment horizontal="left"/>
    </xf>
    <xf numFmtId="0" fontId="208" fillId="0" borderId="0" xfId="0" applyFont="1" applyAlignment="1">
      <alignment vertical="center"/>
    </xf>
    <xf numFmtId="0" fontId="204" fillId="0" borderId="0" xfId="0" applyFont="1" applyAlignment="1">
      <alignment vertical="center"/>
    </xf>
    <xf numFmtId="0" fontId="208" fillId="0" borderId="0" xfId="0" quotePrefix="1" applyFont="1" applyAlignment="1">
      <alignment vertical="center"/>
    </xf>
    <xf numFmtId="2" fontId="192" fillId="0" borderId="58" xfId="0" quotePrefix="1" applyNumberFormat="1" applyFont="1" applyFill="1" applyBorder="1"/>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0"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9525</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0"/>
          <a:ext cx="6645216" cy="3629025"/>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7" name="Obraz 6"/>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2%20BEEF\BEEF.GEN\BEEF%20MARKET%20OBSERVATORY\BMO%20Web%20Site\Excel_files\11%20PRI\01-Beef%20Weekly%20Carcase%20Prices_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3.11.01.22%20BEEF\BEEF.GEN\BEEF.STAT\BEEF-STAT-Prices\New%20Prices27\outil%20dwami%20-%20v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RL"/>
      <sheetName val="Current Weekly Price ACZ"/>
      <sheetName val="Graph (future)"/>
      <sheetName val="cas_old"/>
      <sheetName val="Chart3"/>
      <sheetName val="Chart4"/>
      <sheetName val="graph bm"/>
      <sheetName val="Sheet1"/>
      <sheetName val="PROD"/>
      <sheetName val="Current Weekly All"/>
      <sheetName val="Current Weekly Live Bovine"/>
      <sheetName val="Sheet3"/>
    </sheetNames>
    <sheetDataSet>
      <sheetData sheetId="0"/>
      <sheetData sheetId="1">
        <row r="2">
          <cell r="AA2" t="str">
            <v>06.10.2023</v>
          </cell>
        </row>
        <row r="5">
          <cell r="AA5">
            <v>45194</v>
          </cell>
        </row>
        <row r="6">
          <cell r="AA6">
            <v>45200</v>
          </cell>
        </row>
      </sheetData>
      <sheetData sheetId="2"/>
      <sheetData sheetId="3"/>
      <sheetData sheetId="4" refreshError="1"/>
      <sheetData sheetId="5" refreshError="1"/>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vx beef male"/>
      <sheetName val="vx dairy male"/>
      <sheetName val="BETMGR BEEF"/>
      <sheetName val="BETMGR MED MALE"/>
      <sheetName val="BETMGR MED FEMALE"/>
      <sheetName val="VX ABATTUS"/>
      <sheetName val="DATA"/>
      <sheetName val="graphiques"/>
      <sheetName val="Coefficients"/>
      <sheetName val="graph data historique evol"/>
      <sheetName val="graphique historique"/>
      <sheetName val="BEEF MALE"/>
      <sheetName val="DAIRY BEEF"/>
      <sheetName val="MED MALE"/>
      <sheetName val="MED FEMALE"/>
      <sheetName val="WEANLING BEEF"/>
      <sheetName val="VX ABATTUS C"/>
      <sheetName val="Coeff_data"/>
      <sheetName val="Coeff_data (3)"/>
      <sheetName val="catégories"/>
      <sheetName val="Coeff_data (2)"/>
      <sheetName val="1Month avgBETMGRBEEF"/>
      <sheetName val="1Month avg VX BEEF "/>
    </sheetNames>
    <sheetDataSet>
      <sheetData sheetId="0" refreshError="1">
        <row r="10">
          <cell r="D10">
            <v>89.42</v>
          </cell>
          <cell r="E10">
            <v>97.227999999999994</v>
          </cell>
          <cell r="F10">
            <v>131.46</v>
          </cell>
          <cell r="G10">
            <v>86.39</v>
          </cell>
          <cell r="H10">
            <v>115.79</v>
          </cell>
          <cell r="I10">
            <v>66.06</v>
          </cell>
          <cell r="J10">
            <v>133.94</v>
          </cell>
          <cell r="K10">
            <v>93</v>
          </cell>
          <cell r="L10">
            <v>172.72</v>
          </cell>
          <cell r="M10">
            <v>179.19579999999999</v>
          </cell>
          <cell r="N10" t="e">
            <v>#N/A</v>
          </cell>
          <cell r="O10">
            <v>48.271000000000001</v>
          </cell>
          <cell r="P10" t="e">
            <v>#N/A</v>
          </cell>
          <cell r="Q10" t="e">
            <v>#N/A</v>
          </cell>
          <cell r="R10">
            <v>111.0001</v>
          </cell>
        </row>
        <row r="11">
          <cell r="D11">
            <v>97.25</v>
          </cell>
          <cell r="E11">
            <v>97.247600000000006</v>
          </cell>
          <cell r="F11">
            <v>134.47</v>
          </cell>
          <cell r="G11">
            <v>112.33</v>
          </cell>
          <cell r="H11">
            <v>117.21</v>
          </cell>
          <cell r="I11">
            <v>72.95</v>
          </cell>
          <cell r="J11">
            <v>133.94</v>
          </cell>
          <cell r="K11">
            <v>100</v>
          </cell>
          <cell r="L11">
            <v>136.59</v>
          </cell>
          <cell r="M11">
            <v>179.1026</v>
          </cell>
          <cell r="N11" t="e">
            <v>#N/A</v>
          </cell>
          <cell r="O11">
            <v>49.016599999999997</v>
          </cell>
          <cell r="P11" t="e">
            <v>#N/A</v>
          </cell>
          <cell r="Q11" t="e">
            <v>#N/A</v>
          </cell>
          <cell r="R11">
            <v>114.98650000000001</v>
          </cell>
        </row>
        <row r="12">
          <cell r="D12">
            <v>7.8299999999999983</v>
          </cell>
          <cell r="E12">
            <v>-1.9600000000011164E-2</v>
          </cell>
          <cell r="F12">
            <v>-3.0099999999999909</v>
          </cell>
          <cell r="G12">
            <v>-25.939999999999998</v>
          </cell>
          <cell r="H12">
            <v>-1.4199999999999875</v>
          </cell>
          <cell r="I12">
            <v>-6.8900000000000006</v>
          </cell>
          <cell r="J12">
            <v>0</v>
          </cell>
          <cell r="K12">
            <v>-7</v>
          </cell>
          <cell r="L12">
            <v>36.129999999999995</v>
          </cell>
          <cell r="M12">
            <v>9.3199999999995953E-2</v>
          </cell>
          <cell r="N12" t="e">
            <v>#N/A</v>
          </cell>
          <cell r="O12">
            <v>-0.74559999999999604</v>
          </cell>
          <cell r="R12">
            <v>-3.9864000000000033</v>
          </cell>
        </row>
        <row r="13">
          <cell r="D13">
            <v>80.55848598334596</v>
          </cell>
          <cell r="E13">
            <v>87.592713880437927</v>
          </cell>
          <cell r="F13">
            <v>118.43232573664349</v>
          </cell>
          <cell r="G13">
            <v>77.82875871282998</v>
          </cell>
          <cell r="H13">
            <v>104.31522133763845</v>
          </cell>
          <cell r="I13">
            <v>59.513459897783875</v>
          </cell>
          <cell r="J13">
            <v>120.6665579580559</v>
          </cell>
          <cell r="K13">
            <v>83.783708302965493</v>
          </cell>
          <cell r="L13">
            <v>155.60346342030323</v>
          </cell>
          <cell r="M13">
            <v>161.43751221845747</v>
          </cell>
          <cell r="O13">
            <v>43.487348209596206</v>
          </cell>
        </row>
        <row r="14">
          <cell r="D14">
            <v>3.1</v>
          </cell>
          <cell r="E14">
            <v>3.17</v>
          </cell>
          <cell r="F14">
            <v>21.7</v>
          </cell>
          <cell r="G14">
            <v>8.6</v>
          </cell>
          <cell r="H14">
            <v>4.6100000000000003</v>
          </cell>
          <cell r="I14">
            <v>18.399999999999999</v>
          </cell>
          <cell r="J14">
            <v>10.62</v>
          </cell>
          <cell r="K14">
            <v>8.94</v>
          </cell>
          <cell r="L14">
            <v>3.14</v>
          </cell>
          <cell r="M14">
            <v>11.6</v>
          </cell>
          <cell r="N14">
            <v>0</v>
          </cell>
          <cell r="O14">
            <v>6.13</v>
          </cell>
          <cell r="R14">
            <v>100.00999999999999</v>
          </cell>
        </row>
        <row r="16">
          <cell r="D16">
            <v>398.61</v>
          </cell>
          <cell r="E16">
            <v>164.60220000000001</v>
          </cell>
          <cell r="F16">
            <v>223.2</v>
          </cell>
          <cell r="G16">
            <v>185.71</v>
          </cell>
          <cell r="H16">
            <v>220.3</v>
          </cell>
          <cell r="I16">
            <v>232.24</v>
          </cell>
          <cell r="J16">
            <v>250.67</v>
          </cell>
          <cell r="K16">
            <v>199</v>
          </cell>
          <cell r="L16">
            <v>352.8</v>
          </cell>
          <cell r="M16">
            <v>267.76459999999997</v>
          </cell>
          <cell r="N16" t="e">
            <v>#N/A</v>
          </cell>
          <cell r="O16">
            <v>419.55549999999999</v>
          </cell>
          <cell r="R16">
            <v>245.04740000000001</v>
          </cell>
        </row>
        <row r="17">
          <cell r="D17">
            <v>412.5</v>
          </cell>
          <cell r="E17">
            <v>164.60220000000001</v>
          </cell>
          <cell r="F17">
            <v>231</v>
          </cell>
          <cell r="G17">
            <v>216.67</v>
          </cell>
          <cell r="H17">
            <v>220.52</v>
          </cell>
          <cell r="I17">
            <v>234.19</v>
          </cell>
          <cell r="J17">
            <v>250.67</v>
          </cell>
          <cell r="K17">
            <v>217</v>
          </cell>
          <cell r="L17">
            <v>365.49</v>
          </cell>
          <cell r="M17">
            <v>264.60860000000002</v>
          </cell>
          <cell r="N17" t="e">
            <v>#N/A</v>
          </cell>
          <cell r="O17">
            <v>399.2158</v>
          </cell>
          <cell r="R17">
            <v>250.65989999999999</v>
          </cell>
        </row>
        <row r="18">
          <cell r="D18">
            <v>13.889999999999986</v>
          </cell>
          <cell r="E18">
            <v>0</v>
          </cell>
          <cell r="F18">
            <v>-7.8000000000000114</v>
          </cell>
          <cell r="G18">
            <v>-30.95999999999998</v>
          </cell>
          <cell r="H18">
            <v>-0.21999999999999886</v>
          </cell>
          <cell r="I18">
            <v>-1.9499999999999886</v>
          </cell>
          <cell r="J18">
            <v>0</v>
          </cell>
          <cell r="K18">
            <v>-18</v>
          </cell>
          <cell r="L18">
            <v>-12.689999999999998</v>
          </cell>
          <cell r="M18">
            <v>3.1559999999999491</v>
          </cell>
          <cell r="O18">
            <v>20.339699999999993</v>
          </cell>
          <cell r="R18">
            <v>-5.6124999999999829</v>
          </cell>
        </row>
        <row r="19">
          <cell r="D19">
            <v>162.66648819779357</v>
          </cell>
          <cell r="E19">
            <v>67.171575784929772</v>
          </cell>
          <cell r="F19">
            <v>91.084418769593142</v>
          </cell>
          <cell r="G19">
            <v>75.785337857083974</v>
          </cell>
          <cell r="H19">
            <v>89.900974260490003</v>
          </cell>
          <cell r="I19">
            <v>94.773500963487066</v>
          </cell>
          <cell r="J19">
            <v>102.29449486099422</v>
          </cell>
          <cell r="K19">
            <v>81.208778383284212</v>
          </cell>
          <cell r="L19">
            <v>143.97214579709885</v>
          </cell>
          <cell r="M19">
            <v>109.27053296627508</v>
          </cell>
          <cell r="O19">
            <v>171.21401818586935</v>
          </cell>
        </row>
        <row r="20">
          <cell r="D20">
            <v>3.57</v>
          </cell>
          <cell r="E20">
            <v>0</v>
          </cell>
          <cell r="F20">
            <v>17.29</v>
          </cell>
          <cell r="G20">
            <v>9.2799999999999994</v>
          </cell>
          <cell r="H20">
            <v>11.3</v>
          </cell>
          <cell r="I20">
            <v>27.46</v>
          </cell>
          <cell r="J20">
            <v>9.18</v>
          </cell>
          <cell r="K20">
            <v>6.31</v>
          </cell>
          <cell r="L20">
            <v>2.77</v>
          </cell>
          <cell r="M20">
            <v>8.49</v>
          </cell>
          <cell r="N20">
            <v>0</v>
          </cell>
          <cell r="O20">
            <v>4.3499999999999996</v>
          </cell>
          <cell r="R20">
            <v>100</v>
          </cell>
        </row>
        <row r="25">
          <cell r="D25">
            <v>4.6500000000000004</v>
          </cell>
          <cell r="G25">
            <v>2.77</v>
          </cell>
          <cell r="H25">
            <v>3.18</v>
          </cell>
          <cell r="I25">
            <v>3.46</v>
          </cell>
          <cell r="J25">
            <v>3.51</v>
          </cell>
          <cell r="L25">
            <v>2.85</v>
          </cell>
          <cell r="M25" t="str">
            <v/>
          </cell>
          <cell r="N25">
            <v>2.76</v>
          </cell>
          <cell r="Q25">
            <v>2.6074999999999999</v>
          </cell>
          <cell r="R25">
            <v>3.2618999999999998</v>
          </cell>
        </row>
        <row r="26">
          <cell r="D26">
            <v>4.6500000000000004</v>
          </cell>
          <cell r="G26">
            <v>2.78</v>
          </cell>
          <cell r="H26">
            <v>3.17</v>
          </cell>
          <cell r="I26">
            <v>3.47</v>
          </cell>
          <cell r="J26">
            <v>3.51</v>
          </cell>
          <cell r="L26">
            <v>2.6</v>
          </cell>
          <cell r="M26" t="str">
            <v/>
          </cell>
          <cell r="N26">
            <v>2.71</v>
          </cell>
          <cell r="Q26">
            <v>2.5577000000000001</v>
          </cell>
          <cell r="R26">
            <v>3.2488000000000001</v>
          </cell>
        </row>
        <row r="27">
          <cell r="D27">
            <v>0</v>
          </cell>
          <cell r="G27">
            <v>-9.9999999999997868E-3</v>
          </cell>
          <cell r="H27">
            <v>1.0000000000000231E-2</v>
          </cell>
          <cell r="I27">
            <v>-1.0000000000000231E-2</v>
          </cell>
          <cell r="J27">
            <v>0</v>
          </cell>
          <cell r="L27">
            <v>0.25</v>
          </cell>
          <cell r="M27" t="e">
            <v>#VALUE!</v>
          </cell>
          <cell r="N27">
            <v>4.9999999999999822E-2</v>
          </cell>
          <cell r="Q27">
            <v>4.9799999999999844E-2</v>
          </cell>
          <cell r="R27">
            <v>1.3099999999999667E-2</v>
          </cell>
        </row>
        <row r="28">
          <cell r="D28">
            <v>142.55495263496738</v>
          </cell>
          <cell r="G28">
            <v>84.919831999754749</v>
          </cell>
          <cell r="H28">
            <v>97.489193414880901</v>
          </cell>
          <cell r="I28">
            <v>106.07314755204023</v>
          </cell>
          <cell r="J28">
            <v>107.60599650510439</v>
          </cell>
          <cell r="L28">
            <v>87.372390324657417</v>
          </cell>
          <cell r="M28" t="e">
            <v>#VALUE!</v>
          </cell>
          <cell r="Q28">
            <v>79.938072902296213</v>
          </cell>
        </row>
        <row r="29">
          <cell r="D29">
            <v>5.45</v>
          </cell>
          <cell r="G29">
            <v>20.34</v>
          </cell>
          <cell r="H29">
            <v>7.69</v>
          </cell>
          <cell r="I29">
            <v>44.62</v>
          </cell>
          <cell r="J29">
            <v>7.21</v>
          </cell>
          <cell r="L29">
            <v>5.73</v>
          </cell>
          <cell r="M29">
            <v>0</v>
          </cell>
          <cell r="N29">
            <v>4.37</v>
          </cell>
          <cell r="Q29">
            <v>4.59</v>
          </cell>
          <cell r="R29">
            <v>100</v>
          </cell>
        </row>
        <row r="31">
          <cell r="D31">
            <v>4.4400000000000004</v>
          </cell>
          <cell r="F31">
            <v>5.33</v>
          </cell>
          <cell r="G31">
            <v>2.2799999999999998</v>
          </cell>
          <cell r="H31" t="e">
            <v>#N/A</v>
          </cell>
          <cell r="I31">
            <v>3.4</v>
          </cell>
          <cell r="J31">
            <v>3.76</v>
          </cell>
          <cell r="L31">
            <v>2.5099999999999998</v>
          </cell>
          <cell r="N31">
            <v>2.5</v>
          </cell>
          <cell r="Q31">
            <v>2.1457000000000002</v>
          </cell>
          <cell r="R31">
            <v>3.6038000000000001</v>
          </cell>
        </row>
        <row r="32">
          <cell r="D32">
            <v>4.4400000000000004</v>
          </cell>
          <cell r="F32">
            <v>5.22</v>
          </cell>
          <cell r="G32">
            <v>2.33</v>
          </cell>
          <cell r="H32" t="e">
            <v>#N/A</v>
          </cell>
          <cell r="I32">
            <v>3.38</v>
          </cell>
          <cell r="J32">
            <v>3.76</v>
          </cell>
          <cell r="L32">
            <v>2.3199999999999998</v>
          </cell>
          <cell r="N32">
            <v>2.64</v>
          </cell>
          <cell r="Q32">
            <v>2.0485000000000002</v>
          </cell>
          <cell r="R32">
            <v>3.5731999999999999</v>
          </cell>
        </row>
        <row r="33">
          <cell r="D33">
            <v>0</v>
          </cell>
          <cell r="F33">
            <v>0.11000000000000032</v>
          </cell>
          <cell r="G33">
            <v>-5.0000000000000266E-2</v>
          </cell>
          <cell r="H33" t="e">
            <v>#N/A</v>
          </cell>
          <cell r="I33">
            <v>2.0000000000000018E-2</v>
          </cell>
          <cell r="J33">
            <v>0</v>
          </cell>
          <cell r="L33">
            <v>0.18999999999999995</v>
          </cell>
          <cell r="N33">
            <v>-0.14000000000000012</v>
          </cell>
          <cell r="Q33">
            <v>9.7199999999999953E-2</v>
          </cell>
          <cell r="R33">
            <v>3.0600000000000183E-2</v>
          </cell>
        </row>
        <row r="34">
          <cell r="D34">
            <v>123.20328542094457</v>
          </cell>
          <cell r="F34">
            <v>147.89943948054832</v>
          </cell>
          <cell r="G34">
            <v>63.266551972917476</v>
          </cell>
          <cell r="H34" t="e">
            <v>#N/A</v>
          </cell>
          <cell r="I34">
            <v>94.344858205227808</v>
          </cell>
          <cell r="J34">
            <v>104.33431377989899</v>
          </cell>
          <cell r="L34">
            <v>69.648704145624052</v>
          </cell>
          <cell r="Q34">
            <v>59.539930073810979</v>
          </cell>
        </row>
        <row r="35">
          <cell r="D35">
            <v>2.85</v>
          </cell>
          <cell r="F35">
            <v>25.17</v>
          </cell>
          <cell r="G35">
            <v>24.15</v>
          </cell>
          <cell r="H35">
            <v>0</v>
          </cell>
          <cell r="I35">
            <v>21.5</v>
          </cell>
          <cell r="J35">
            <v>16.48</v>
          </cell>
          <cell r="L35">
            <v>4.92</v>
          </cell>
          <cell r="N35">
            <v>1.46</v>
          </cell>
          <cell r="Q35">
            <v>3.47</v>
          </cell>
          <cell r="R35">
            <v>100</v>
          </cell>
        </row>
        <row r="37">
          <cell r="D37">
            <v>3.2</v>
          </cell>
          <cell r="F37">
            <v>2.64</v>
          </cell>
          <cell r="G37">
            <v>2.31</v>
          </cell>
          <cell r="H37" t="e">
            <v>#N/A</v>
          </cell>
          <cell r="I37">
            <v>3.19</v>
          </cell>
          <cell r="J37">
            <v>2.94</v>
          </cell>
          <cell r="L37">
            <v>2.33</v>
          </cell>
          <cell r="N37">
            <v>2.5299999999999998</v>
          </cell>
          <cell r="Q37">
            <v>2.0728</v>
          </cell>
          <cell r="R37">
            <v>2.8104</v>
          </cell>
        </row>
        <row r="38">
          <cell r="D38">
            <v>3.2</v>
          </cell>
          <cell r="F38">
            <v>2.65</v>
          </cell>
          <cell r="G38">
            <v>2.37</v>
          </cell>
          <cell r="H38" t="e">
            <v>#N/A</v>
          </cell>
          <cell r="I38">
            <v>3.16</v>
          </cell>
          <cell r="J38">
            <v>2.94</v>
          </cell>
          <cell r="L38">
            <v>2.4700000000000002</v>
          </cell>
          <cell r="N38">
            <v>2.41</v>
          </cell>
          <cell r="Q38">
            <v>1.867</v>
          </cell>
          <cell r="R38">
            <v>2.8081</v>
          </cell>
        </row>
        <row r="39">
          <cell r="D39">
            <v>0</v>
          </cell>
          <cell r="F39">
            <v>-9.9999999999997868E-3</v>
          </cell>
          <cell r="G39">
            <v>-6.0000000000000053E-2</v>
          </cell>
          <cell r="H39" t="e">
            <v>#N/A</v>
          </cell>
          <cell r="I39">
            <v>2.9999999999999805E-2</v>
          </cell>
          <cell r="J39">
            <v>0</v>
          </cell>
          <cell r="L39">
            <v>-0.14000000000000012</v>
          </cell>
          <cell r="N39">
            <v>0.11999999999999966</v>
          </cell>
          <cell r="Q39">
            <v>0.20579999999999998</v>
          </cell>
          <cell r="R39">
            <v>2.2999999999999687E-3</v>
          </cell>
        </row>
        <row r="40">
          <cell r="D40">
            <v>113.86279533162539</v>
          </cell>
          <cell r="F40">
            <v>93.936806148590961</v>
          </cell>
          <cell r="G40">
            <v>82.194705380017083</v>
          </cell>
          <cell r="H40" t="e">
            <v>#N/A</v>
          </cell>
          <cell r="I40">
            <v>113.50697409621407</v>
          </cell>
          <cell r="J40">
            <v>104.61144321093083</v>
          </cell>
          <cell r="L40">
            <v>82.906347850839751</v>
          </cell>
          <cell r="Q40">
            <v>73.754625676060343</v>
          </cell>
        </row>
        <row r="41">
          <cell r="D41">
            <v>5.14</v>
          </cell>
          <cell r="F41">
            <v>25.14</v>
          </cell>
          <cell r="G41">
            <v>14.29</v>
          </cell>
          <cell r="H41">
            <v>0</v>
          </cell>
          <cell r="I41">
            <v>32.54</v>
          </cell>
          <cell r="J41">
            <v>13.84</v>
          </cell>
          <cell r="L41">
            <v>3.79</v>
          </cell>
          <cell r="N41">
            <v>2.1800000000000002</v>
          </cell>
          <cell r="Q41">
            <v>3.09</v>
          </cell>
          <cell r="R41">
            <v>100.01000000000002</v>
          </cell>
        </row>
        <row r="45">
          <cell r="D45">
            <v>683.5</v>
          </cell>
          <cell r="F45">
            <v>528</v>
          </cell>
          <cell r="I45">
            <v>666.9</v>
          </cell>
          <cell r="J45">
            <v>559.25</v>
          </cell>
          <cell r="K45">
            <v>563.95000000000005</v>
          </cell>
          <cell r="N45">
            <v>491.21</v>
          </cell>
          <cell r="P45">
            <v>447.09</v>
          </cell>
          <cell r="R45">
            <v>598.07249999999999</v>
          </cell>
        </row>
        <row r="46">
          <cell r="D46">
            <v>683.5</v>
          </cell>
          <cell r="F46">
            <v>520</v>
          </cell>
          <cell r="I46">
            <v>658.7</v>
          </cell>
          <cell r="J46">
            <v>559.25</v>
          </cell>
          <cell r="K46">
            <v>563.95000000000005</v>
          </cell>
          <cell r="N46">
            <v>474.17</v>
          </cell>
          <cell r="P46">
            <v>447.09</v>
          </cell>
          <cell r="R46">
            <v>594.82389999999998</v>
          </cell>
        </row>
        <row r="47">
          <cell r="D47">
            <v>0</v>
          </cell>
          <cell r="F47">
            <v>8</v>
          </cell>
          <cell r="I47">
            <v>8.1999999999999318</v>
          </cell>
          <cell r="J47">
            <v>0</v>
          </cell>
          <cell r="K47">
            <v>0</v>
          </cell>
          <cell r="N47">
            <v>17.039999999999964</v>
          </cell>
          <cell r="P47">
            <v>0</v>
          </cell>
          <cell r="R47">
            <v>3.2486000000000104</v>
          </cell>
        </row>
        <row r="48">
          <cell r="D48">
            <v>114.28380338504111</v>
          </cell>
          <cell r="F48">
            <v>88.283611100660877</v>
          </cell>
          <cell r="I48">
            <v>111.5082201572552</v>
          </cell>
          <cell r="J48">
            <v>93.508730128872344</v>
          </cell>
          <cell r="K48">
            <v>94.29458803071536</v>
          </cell>
          <cell r="N48">
            <v>82.132182971128074</v>
          </cell>
          <cell r="P48">
            <v>74.755150922338004</v>
          </cell>
        </row>
        <row r="49">
          <cell r="D49">
            <v>7.99</v>
          </cell>
          <cell r="F49">
            <v>7.91</v>
          </cell>
          <cell r="I49">
            <v>28.82</v>
          </cell>
          <cell r="J49">
            <v>15.97</v>
          </cell>
          <cell r="K49">
            <v>37.450000000000003</v>
          </cell>
          <cell r="N49">
            <v>1.48</v>
          </cell>
          <cell r="P49">
            <v>0.37</v>
          </cell>
          <cell r="R49">
            <v>99.990000000000009</v>
          </cell>
        </row>
      </sheetData>
      <sheetData sheetId="1" refreshError="1">
        <row r="7">
          <cell r="R7">
            <v>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H22" sqref="H22"/>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531</v>
      </c>
      <c r="C12" s="879"/>
      <c r="D12" s="880"/>
      <c r="E12" s="881" t="s">
        <v>532</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533</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512</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6" t="s">
        <v>433</v>
      </c>
      <c r="B1" s="1636"/>
      <c r="C1" s="1636"/>
      <c r="D1" s="1636"/>
      <c r="E1" s="1636"/>
      <c r="F1" s="1636"/>
      <c r="G1" s="471"/>
      <c r="H1" s="471"/>
    </row>
    <row r="2" spans="1:8" ht="18.75" customHeight="1" thickBot="1">
      <c r="A2" s="913"/>
      <c r="B2" s="912"/>
      <c r="C2" s="912"/>
      <c r="D2" s="912"/>
      <c r="E2" s="912"/>
      <c r="F2" s="912"/>
    </row>
    <row r="3" spans="1:8" ht="27" customHeight="1">
      <c r="A3" s="1632" t="s">
        <v>53</v>
      </c>
      <c r="B3" s="1632" t="s">
        <v>90</v>
      </c>
      <c r="C3" s="1637" t="s">
        <v>59</v>
      </c>
      <c r="D3" s="1638"/>
      <c r="E3" s="1639"/>
      <c r="F3" s="1634" t="s">
        <v>91</v>
      </c>
      <c r="G3" s="1635"/>
      <c r="H3" s="3"/>
    </row>
    <row r="4" spans="1:8" ht="32.25" customHeight="1" thickBot="1">
      <c r="A4" s="1633"/>
      <c r="B4" s="1633"/>
      <c r="C4" s="1042">
        <v>45228</v>
      </c>
      <c r="D4" s="1043">
        <v>45221</v>
      </c>
      <c r="E4" s="1044">
        <v>44864</v>
      </c>
      <c r="F4" s="1045" t="s">
        <v>277</v>
      </c>
      <c r="G4" s="1046" t="s">
        <v>92</v>
      </c>
      <c r="H4" s="3"/>
    </row>
    <row r="5" spans="1:8" ht="29.25" customHeight="1">
      <c r="A5" s="1407" t="s">
        <v>96</v>
      </c>
      <c r="B5" s="1408" t="s">
        <v>261</v>
      </c>
      <c r="C5" s="1047" t="s">
        <v>200</v>
      </c>
      <c r="D5" s="1048" t="s">
        <v>200</v>
      </c>
      <c r="E5" s="1049">
        <v>785.03</v>
      </c>
      <c r="F5" s="1050" t="s">
        <v>73</v>
      </c>
      <c r="G5" s="1051" t="s">
        <v>73</v>
      </c>
      <c r="H5" s="3"/>
    </row>
    <row r="6" spans="1:8" ht="28.5" customHeight="1" thickBot="1">
      <c r="A6" s="1409" t="s">
        <v>97</v>
      </c>
      <c r="B6" s="1410" t="s">
        <v>261</v>
      </c>
      <c r="C6" s="1052" t="s">
        <v>200</v>
      </c>
      <c r="D6" s="1053" t="s">
        <v>200</v>
      </c>
      <c r="E6" s="1054">
        <v>1175.08</v>
      </c>
      <c r="F6" s="1055" t="s">
        <v>73</v>
      </c>
      <c r="G6" s="1056" t="s">
        <v>73</v>
      </c>
      <c r="H6" s="3"/>
    </row>
    <row r="7" spans="1:8" ht="32.25" customHeight="1" thickBot="1">
      <c r="A7" s="1411" t="s">
        <v>93</v>
      </c>
      <c r="B7" s="1412" t="s">
        <v>94</v>
      </c>
      <c r="C7" s="1052" t="s">
        <v>200</v>
      </c>
      <c r="D7" s="1057" t="s">
        <v>200</v>
      </c>
      <c r="E7" s="1058" t="s">
        <v>200</v>
      </c>
      <c r="F7" s="1055" t="s">
        <v>73</v>
      </c>
      <c r="G7" s="1056"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539</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640" t="s">
        <v>95</v>
      </c>
      <c r="C5" s="1642" t="s">
        <v>429</v>
      </c>
      <c r="D5" s="1643"/>
      <c r="E5" s="1644" t="s">
        <v>430</v>
      </c>
      <c r="F5" s="910"/>
    </row>
    <row r="6" spans="1:14" ht="24.95" customHeight="1" thickBot="1">
      <c r="B6" s="1641"/>
      <c r="C6" s="1413">
        <v>45228</v>
      </c>
      <c r="D6" s="1414">
        <v>45221</v>
      </c>
      <c r="E6" s="1645"/>
    </row>
    <row r="7" spans="1:14" ht="24.95" customHeight="1" thickBot="1">
      <c r="B7" s="1646" t="s">
        <v>446</v>
      </c>
      <c r="C7" s="1647"/>
      <c r="D7" s="1647"/>
      <c r="E7" s="1648"/>
    </row>
    <row r="8" spans="1:14" ht="24.95" customHeight="1">
      <c r="B8" s="1415" t="s">
        <v>475</v>
      </c>
      <c r="C8" s="1416">
        <v>58.4</v>
      </c>
      <c r="D8" s="1417" t="s">
        <v>200</v>
      </c>
      <c r="E8" s="1418" t="s">
        <v>73</v>
      </c>
    </row>
    <row r="9" spans="1:14" ht="24.95" customHeight="1">
      <c r="B9" s="1419" t="s">
        <v>447</v>
      </c>
      <c r="C9" s="1420">
        <v>35.46</v>
      </c>
      <c r="D9" s="1421">
        <v>34.39</v>
      </c>
      <c r="E9" s="1418">
        <v>3.1113695841814488</v>
      </c>
    </row>
    <row r="10" spans="1:14" ht="24.95" customHeight="1" thickBot="1">
      <c r="B10" s="1422" t="s">
        <v>448</v>
      </c>
      <c r="C10" s="1423">
        <v>23.48</v>
      </c>
      <c r="D10" s="1424">
        <v>24.39</v>
      </c>
      <c r="E10" s="1425">
        <v>-3.7310373103731047</v>
      </c>
    </row>
    <row r="11" spans="1:14" ht="25.5" customHeight="1" thickBot="1">
      <c r="B11" s="1649" t="s">
        <v>449</v>
      </c>
      <c r="C11" s="1647"/>
      <c r="D11" s="1647"/>
      <c r="E11" s="1648"/>
    </row>
    <row r="12" spans="1:14" ht="20.25" customHeight="1" thickBot="1">
      <c r="B12" s="1426" t="s">
        <v>447</v>
      </c>
      <c r="C12" s="1427">
        <v>33.630000000000003</v>
      </c>
      <c r="D12" s="1428" t="s">
        <v>200</v>
      </c>
      <c r="E12" s="1429" t="s">
        <v>73</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26" sqref="AF2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105" t="s">
        <v>416</v>
      </c>
      <c r="B1" s="1106"/>
      <c r="C1" s="1106"/>
      <c r="D1" s="1107"/>
      <c r="E1" s="1107"/>
      <c r="F1" s="1106"/>
      <c r="G1" s="1106"/>
      <c r="H1" s="1106"/>
      <c r="I1" s="1106"/>
      <c r="J1" s="1106"/>
      <c r="K1" s="1106"/>
      <c r="L1" s="1106"/>
      <c r="M1" s="1106"/>
      <c r="N1" s="1106"/>
      <c r="O1" s="1106"/>
      <c r="P1" s="1106"/>
      <c r="Q1" s="1106"/>
      <c r="R1" s="1106"/>
      <c r="S1" s="1106"/>
      <c r="T1" s="1106"/>
      <c r="U1" s="1106"/>
      <c r="V1" s="1106"/>
      <c r="W1" s="1106"/>
      <c r="X1" s="1106"/>
      <c r="Y1" s="1106"/>
      <c r="Z1" s="1108"/>
      <c r="AA1" s="1108" t="s">
        <v>421</v>
      </c>
      <c r="AD1" s="713">
        <v>1</v>
      </c>
      <c r="AE1" s="713"/>
      <c r="AF1" s="713"/>
      <c r="AG1" s="713">
        <v>0</v>
      </c>
      <c r="AH1" s="713">
        <v>0</v>
      </c>
      <c r="AI1" s="713">
        <v>0</v>
      </c>
    </row>
    <row r="2" spans="1:35" s="715" customFormat="1" ht="18" customHeight="1">
      <c r="A2" s="1109"/>
      <c r="B2" s="1110"/>
      <c r="C2" s="1110"/>
      <c r="D2" s="1111"/>
      <c r="E2" s="1111"/>
      <c r="F2" s="1110"/>
      <c r="G2" s="1110"/>
      <c r="H2" s="1110"/>
      <c r="I2" s="1110"/>
      <c r="J2" s="1110"/>
      <c r="K2" s="1110"/>
      <c r="L2" s="1110"/>
      <c r="M2" s="1110"/>
      <c r="N2" s="1110"/>
      <c r="O2" s="1110"/>
      <c r="P2" s="1110"/>
      <c r="Q2" s="1110"/>
      <c r="R2" s="1110"/>
      <c r="S2" s="1110"/>
      <c r="T2" s="1110"/>
      <c r="U2" s="1110"/>
      <c r="V2" s="1110"/>
      <c r="W2" s="1110"/>
      <c r="X2" s="1110"/>
      <c r="Y2" s="1110"/>
      <c r="Z2" s="714"/>
      <c r="AA2" s="1112" t="s">
        <v>516</v>
      </c>
      <c r="AD2" s="716"/>
      <c r="AF2" s="717"/>
    </row>
    <row r="3" spans="1:35" s="712" customFormat="1" ht="15" customHeight="1">
      <c r="A3" s="718"/>
      <c r="B3" s="719"/>
      <c r="C3" s="720"/>
      <c r="D3" s="1431"/>
      <c r="E3" s="1431"/>
      <c r="F3" s="720"/>
      <c r="G3" s="720"/>
      <c r="H3" s="720"/>
      <c r="I3" s="720"/>
      <c r="J3" s="720"/>
      <c r="K3" s="720"/>
      <c r="L3" s="720"/>
      <c r="M3" s="720"/>
      <c r="N3" s="720"/>
      <c r="Y3" s="721"/>
      <c r="Z3" s="722"/>
      <c r="AA3" s="723"/>
    </row>
    <row r="4" spans="1:35" ht="15">
      <c r="A4" s="718"/>
      <c r="Y4" s="1655">
        <v>39</v>
      </c>
      <c r="Z4" s="1655"/>
      <c r="AA4" s="1655"/>
    </row>
    <row r="5" spans="1:35" ht="15.75">
      <c r="A5" s="1113" t="s">
        <v>517</v>
      </c>
      <c r="B5" s="724"/>
      <c r="C5" s="724"/>
      <c r="D5" s="724"/>
      <c r="E5" s="724"/>
      <c r="F5" s="724"/>
      <c r="G5" s="724"/>
      <c r="H5" s="724"/>
      <c r="I5" s="724"/>
      <c r="J5" s="724"/>
      <c r="Y5" s="1432"/>
      <c r="Z5" s="1433" t="s">
        <v>422</v>
      </c>
      <c r="AA5" s="1434">
        <v>45194</v>
      </c>
      <c r="AE5" s="712"/>
      <c r="AF5" s="712"/>
      <c r="AG5" s="712"/>
      <c r="AH5" s="712"/>
      <c r="AI5" s="712"/>
    </row>
    <row r="6" spans="1:35">
      <c r="Y6" s="1432"/>
      <c r="Z6" s="1435" t="s">
        <v>423</v>
      </c>
      <c r="AA6" s="1436">
        <v>45200</v>
      </c>
      <c r="AE6" s="712"/>
      <c r="AF6" s="712"/>
      <c r="AG6" s="712"/>
      <c r="AH6" s="712"/>
      <c r="AI6" s="712"/>
    </row>
    <row r="7" spans="1:35" s="724" customFormat="1" ht="15.75">
      <c r="A7" s="1656" t="s">
        <v>424</v>
      </c>
      <c r="B7" s="1656"/>
      <c r="C7" s="1656"/>
      <c r="D7" s="1656"/>
      <c r="E7" s="1656"/>
      <c r="F7" s="1656"/>
      <c r="G7" s="1656"/>
      <c r="H7" s="1656"/>
      <c r="I7" s="1656"/>
      <c r="J7" s="1656"/>
      <c r="K7" s="1656"/>
      <c r="L7" s="1656"/>
      <c r="M7" s="1656"/>
      <c r="N7" s="1656"/>
      <c r="O7" s="1656"/>
      <c r="P7" s="1656"/>
      <c r="Q7" s="1656"/>
      <c r="R7" s="1656"/>
      <c r="S7" s="1656"/>
      <c r="T7" s="1656"/>
      <c r="U7" s="1656"/>
      <c r="V7" s="1656"/>
      <c r="W7" s="1656"/>
      <c r="X7" s="1656"/>
      <c r="Y7" s="1656"/>
      <c r="Z7" s="1656"/>
      <c r="AA7" s="1430"/>
      <c r="AB7" s="1076"/>
      <c r="AC7" s="1076"/>
      <c r="AD7" s="1076"/>
      <c r="AE7" s="712"/>
      <c r="AF7" s="712"/>
      <c r="AG7" s="712"/>
      <c r="AH7" s="712"/>
      <c r="AI7" s="712"/>
    </row>
    <row r="8" spans="1:35" s="724" customFormat="1" ht="15.75">
      <c r="A8" s="1656" t="s">
        <v>425</v>
      </c>
      <c r="B8" s="1656"/>
      <c r="C8" s="1656"/>
      <c r="D8" s="1656"/>
      <c r="E8" s="1656"/>
      <c r="F8" s="1656"/>
      <c r="G8" s="1656"/>
      <c r="H8" s="1656"/>
      <c r="I8" s="1656"/>
      <c r="J8" s="1656"/>
      <c r="K8" s="1656"/>
      <c r="L8" s="1656"/>
      <c r="M8" s="1656"/>
      <c r="N8" s="1656"/>
      <c r="O8" s="1656"/>
      <c r="P8" s="1656"/>
      <c r="Q8" s="1656"/>
      <c r="R8" s="1656"/>
      <c r="S8" s="1656"/>
      <c r="T8" s="1656"/>
      <c r="U8" s="1656"/>
      <c r="V8" s="1656"/>
      <c r="W8" s="1656"/>
      <c r="X8" s="1656"/>
      <c r="Y8" s="1656"/>
      <c r="Z8" s="1656"/>
      <c r="AA8" s="1430"/>
      <c r="AB8" s="1076"/>
      <c r="AC8" s="1076"/>
      <c r="AD8" s="1076"/>
      <c r="AE8" s="712"/>
      <c r="AF8" s="712"/>
      <c r="AG8" s="712"/>
      <c r="AH8" s="712"/>
      <c r="AI8" s="712"/>
    </row>
    <row r="9" spans="1:35" s="724" customFormat="1" ht="13.5" thickBot="1">
      <c r="A9" s="1437"/>
      <c r="B9" s="1437"/>
      <c r="C9" s="1077"/>
      <c r="D9" s="1077"/>
      <c r="E9" s="1077"/>
      <c r="F9" s="1077"/>
      <c r="G9" s="1077"/>
      <c r="H9" s="1438"/>
      <c r="I9" s="1077"/>
      <c r="J9" s="1077"/>
      <c r="K9" s="1077"/>
      <c r="L9" s="1077"/>
      <c r="M9" s="1077"/>
      <c r="N9" s="1077"/>
      <c r="O9" s="1077"/>
      <c r="P9" s="1077"/>
      <c r="Q9" s="1077"/>
      <c r="R9" s="1077"/>
      <c r="S9" s="1077"/>
      <c r="T9" s="1077"/>
      <c r="U9" s="1077"/>
      <c r="V9" s="1077"/>
      <c r="W9" s="1077"/>
      <c r="X9" s="1077"/>
      <c r="Y9" s="1077"/>
      <c r="Z9" s="1437"/>
      <c r="AA9" s="1437"/>
      <c r="AB9" s="1076"/>
      <c r="AC9" s="1076"/>
      <c r="AD9" s="1076"/>
      <c r="AE9" s="712"/>
      <c r="AF9" s="712"/>
      <c r="AG9" s="712"/>
      <c r="AH9" s="712"/>
      <c r="AI9" s="712"/>
    </row>
    <row r="10" spans="1:35" s="724" customFormat="1" ht="13.5" thickBot="1">
      <c r="A10" s="1439" t="s">
        <v>310</v>
      </c>
      <c r="B10" s="1437"/>
      <c r="C10" s="1657" t="s">
        <v>362</v>
      </c>
      <c r="D10" s="1658"/>
      <c r="E10" s="1658"/>
      <c r="F10" s="1658"/>
      <c r="G10" s="1658"/>
      <c r="H10" s="1659"/>
      <c r="I10" s="1077"/>
      <c r="J10" s="1657" t="s">
        <v>363</v>
      </c>
      <c r="K10" s="1658"/>
      <c r="L10" s="1658"/>
      <c r="M10" s="1658"/>
      <c r="N10" s="1658"/>
      <c r="O10" s="1659"/>
      <c r="P10" s="1077"/>
      <c r="Q10" s="1657" t="s">
        <v>364</v>
      </c>
      <c r="R10" s="1658"/>
      <c r="S10" s="1658"/>
      <c r="T10" s="1658"/>
      <c r="U10" s="1658"/>
      <c r="V10" s="1659"/>
      <c r="W10" s="1077"/>
      <c r="X10" s="1660" t="s">
        <v>365</v>
      </c>
      <c r="Y10" s="1661"/>
      <c r="Z10" s="1661"/>
      <c r="AA10" s="1662"/>
      <c r="AB10" s="1076"/>
      <c r="AC10" s="1076"/>
      <c r="AD10" s="1076"/>
      <c r="AE10" s="712"/>
      <c r="AF10" s="712"/>
      <c r="AG10" s="712"/>
      <c r="AH10" s="712"/>
      <c r="AI10" s="712"/>
    </row>
    <row r="11" spans="1:35" s="724" customFormat="1" ht="12" customHeight="1">
      <c r="A11" s="1437"/>
      <c r="B11" s="1437"/>
      <c r="C11" s="1650" t="s">
        <v>311</v>
      </c>
      <c r="D11" s="1650" t="s">
        <v>312</v>
      </c>
      <c r="E11" s="1650" t="s">
        <v>313</v>
      </c>
      <c r="F11" s="1650" t="s">
        <v>314</v>
      </c>
      <c r="G11" s="1440" t="s">
        <v>357</v>
      </c>
      <c r="H11" s="1441"/>
      <c r="I11" s="1077"/>
      <c r="J11" s="1654" t="s">
        <v>315</v>
      </c>
      <c r="K11" s="1654" t="s">
        <v>316</v>
      </c>
      <c r="L11" s="1654" t="s">
        <v>317</v>
      </c>
      <c r="M11" s="1654" t="s">
        <v>314</v>
      </c>
      <c r="N11" s="1440" t="s">
        <v>357</v>
      </c>
      <c r="O11" s="1440"/>
      <c r="P11" s="1077"/>
      <c r="Q11" s="1650" t="s">
        <v>311</v>
      </c>
      <c r="R11" s="1650" t="s">
        <v>312</v>
      </c>
      <c r="S11" s="1650" t="s">
        <v>313</v>
      </c>
      <c r="T11" s="1650" t="s">
        <v>314</v>
      </c>
      <c r="U11" s="1440" t="s">
        <v>357</v>
      </c>
      <c r="V11" s="1441"/>
      <c r="W11" s="1077"/>
      <c r="X11" s="1652" t="s">
        <v>318</v>
      </c>
      <c r="Y11" s="1442" t="s">
        <v>319</v>
      </c>
      <c r="Z11" s="1440" t="s">
        <v>357</v>
      </c>
      <c r="AA11" s="1440"/>
      <c r="AB11" s="1076"/>
      <c r="AC11" s="1076"/>
      <c r="AD11" s="1076"/>
      <c r="AE11" s="712"/>
      <c r="AF11" s="712"/>
      <c r="AG11" s="712"/>
      <c r="AH11" s="712"/>
      <c r="AI11" s="712"/>
    </row>
    <row r="12" spans="1:35" s="724" customFormat="1" ht="12" customHeight="1" thickBot="1">
      <c r="A12" s="1443" t="s">
        <v>358</v>
      </c>
      <c r="B12" s="1437"/>
      <c r="C12" s="1651"/>
      <c r="D12" s="1651"/>
      <c r="E12" s="1651"/>
      <c r="F12" s="1651"/>
      <c r="G12" s="1444" t="s">
        <v>359</v>
      </c>
      <c r="H12" s="1445" t="s">
        <v>320</v>
      </c>
      <c r="I12" s="1446"/>
      <c r="J12" s="1651"/>
      <c r="K12" s="1651"/>
      <c r="L12" s="1651"/>
      <c r="M12" s="1651"/>
      <c r="N12" s="1444" t="s">
        <v>359</v>
      </c>
      <c r="O12" s="1445" t="s">
        <v>320</v>
      </c>
      <c r="P12" s="1437"/>
      <c r="Q12" s="1651"/>
      <c r="R12" s="1651"/>
      <c r="S12" s="1651"/>
      <c r="T12" s="1651"/>
      <c r="U12" s="1444" t="s">
        <v>359</v>
      </c>
      <c r="V12" s="1445" t="s">
        <v>320</v>
      </c>
      <c r="W12" s="1437"/>
      <c r="X12" s="1653"/>
      <c r="Y12" s="1447" t="s">
        <v>321</v>
      </c>
      <c r="Z12" s="1444" t="s">
        <v>359</v>
      </c>
      <c r="AA12" s="1444" t="s">
        <v>320</v>
      </c>
      <c r="AB12" s="1076"/>
      <c r="AC12" s="1076"/>
      <c r="AD12" s="1076"/>
      <c r="AE12" s="1076"/>
    </row>
    <row r="13" spans="1:35" s="724" customFormat="1" ht="15.75" thickBot="1">
      <c r="A13" s="1448" t="s">
        <v>360</v>
      </c>
      <c r="B13" s="1437"/>
      <c r="C13" s="1078">
        <v>488.64499999999998</v>
      </c>
      <c r="D13" s="1079">
        <v>479.58100000000002</v>
      </c>
      <c r="E13" s="1080"/>
      <c r="F13" s="1081">
        <v>480.69600000000003</v>
      </c>
      <c r="G13" s="725">
        <v>0.56500000000005457</v>
      </c>
      <c r="H13" s="726">
        <v>1.1767621753231428E-3</v>
      </c>
      <c r="I13" s="1446"/>
      <c r="J13" s="1078">
        <v>364.78800000000001</v>
      </c>
      <c r="K13" s="1079">
        <v>478.68099999999998</v>
      </c>
      <c r="L13" s="1080">
        <v>486.93599999999998</v>
      </c>
      <c r="M13" s="1081">
        <v>483.678</v>
      </c>
      <c r="N13" s="725">
        <v>-2.01400000000001</v>
      </c>
      <c r="O13" s="726">
        <v>-4.1466608467918276E-3</v>
      </c>
      <c r="P13" s="1437"/>
      <c r="Q13" s="1078">
        <v>507.17599999999999</v>
      </c>
      <c r="R13" s="1079">
        <v>508.05900000000003</v>
      </c>
      <c r="S13" s="1080"/>
      <c r="T13" s="1081">
        <v>495.38900000000001</v>
      </c>
      <c r="U13" s="725">
        <v>3.5260000000000105</v>
      </c>
      <c r="V13" s="726">
        <v>7.1686628187117574E-3</v>
      </c>
      <c r="W13" s="1437"/>
      <c r="X13" s="1082">
        <v>483.72210000000001</v>
      </c>
      <c r="Y13" s="757">
        <v>217.50094424460431</v>
      </c>
      <c r="Z13" s="725">
        <v>0.81630000000001246</v>
      </c>
      <c r="AA13" s="726">
        <v>1.6903917906971877E-3</v>
      </c>
      <c r="AB13" s="1076"/>
      <c r="AC13" s="1076"/>
      <c r="AD13" s="1076"/>
      <c r="AE13" s="1076"/>
      <c r="AF13" s="727"/>
    </row>
    <row r="14" spans="1:35" s="724" customFormat="1" ht="2.1" customHeight="1">
      <c r="A14" s="1449"/>
      <c r="B14" s="1437"/>
      <c r="C14" s="1449"/>
      <c r="D14" s="1077"/>
      <c r="E14" s="1077"/>
      <c r="F14" s="1077"/>
      <c r="G14" s="1077"/>
      <c r="H14" s="728"/>
      <c r="I14" s="1077"/>
      <c r="J14" s="1077"/>
      <c r="K14" s="1077"/>
      <c r="L14" s="1077"/>
      <c r="M14" s="1077"/>
      <c r="N14" s="1077"/>
      <c r="O14" s="729"/>
      <c r="P14" s="1437"/>
      <c r="Q14" s="1449"/>
      <c r="R14" s="1077"/>
      <c r="S14" s="1077"/>
      <c r="T14" s="1077"/>
      <c r="U14" s="1077"/>
      <c r="V14" s="728"/>
      <c r="W14" s="1437"/>
      <c r="X14" s="1450"/>
      <c r="Y14" s="1083"/>
      <c r="Z14" s="1449"/>
      <c r="AA14" s="1449"/>
      <c r="AB14" s="1076"/>
      <c r="AC14" s="1076"/>
      <c r="AD14" s="1076"/>
      <c r="AE14" s="1076"/>
    </row>
    <row r="15" spans="1:35" s="724" customFormat="1" ht="2.85" customHeight="1">
      <c r="A15" s="1451"/>
      <c r="B15" s="1437"/>
      <c r="C15" s="1451"/>
      <c r="D15" s="1451"/>
      <c r="E15" s="1451"/>
      <c r="F15" s="1451"/>
      <c r="G15" s="730"/>
      <c r="H15" s="731"/>
      <c r="I15" s="1451"/>
      <c r="J15" s="1451"/>
      <c r="K15" s="1451"/>
      <c r="L15" s="1451"/>
      <c r="M15" s="1451"/>
      <c r="N15" s="1451"/>
      <c r="O15" s="732"/>
      <c r="P15" s="1451"/>
      <c r="Q15" s="1451"/>
      <c r="R15" s="1451"/>
      <c r="S15" s="1451"/>
      <c r="T15" s="1451"/>
      <c r="U15" s="730"/>
      <c r="V15" s="731"/>
      <c r="W15" s="1451"/>
      <c r="X15" s="1451"/>
      <c r="Y15" s="1451"/>
      <c r="Z15" s="1452"/>
      <c r="AA15" s="1452"/>
      <c r="AB15" s="1076"/>
      <c r="AC15" s="1076"/>
      <c r="AD15" s="1076"/>
      <c r="AE15" s="1076"/>
    </row>
    <row r="16" spans="1:35" s="724" customFormat="1" ht="13.5" thickBot="1">
      <c r="A16" s="1451"/>
      <c r="B16" s="1437"/>
      <c r="C16" s="1453" t="s">
        <v>322</v>
      </c>
      <c r="D16" s="1453" t="s">
        <v>323</v>
      </c>
      <c r="E16" s="1453" t="s">
        <v>324</v>
      </c>
      <c r="F16" s="1453" t="s">
        <v>325</v>
      </c>
      <c r="G16" s="1453"/>
      <c r="H16" s="733"/>
      <c r="I16" s="1077"/>
      <c r="J16" s="1453" t="s">
        <v>322</v>
      </c>
      <c r="K16" s="1453" t="s">
        <v>323</v>
      </c>
      <c r="L16" s="1453" t="s">
        <v>324</v>
      </c>
      <c r="M16" s="1453" t="s">
        <v>325</v>
      </c>
      <c r="N16" s="1454"/>
      <c r="O16" s="734"/>
      <c r="P16" s="1077"/>
      <c r="Q16" s="1453" t="s">
        <v>322</v>
      </c>
      <c r="R16" s="1453" t="s">
        <v>323</v>
      </c>
      <c r="S16" s="1453" t="s">
        <v>324</v>
      </c>
      <c r="T16" s="1453" t="s">
        <v>325</v>
      </c>
      <c r="U16" s="1453"/>
      <c r="V16" s="733"/>
      <c r="W16" s="1437"/>
      <c r="X16" s="1455" t="s">
        <v>318</v>
      </c>
      <c r="Y16" s="1077"/>
      <c r="Z16" s="1452"/>
      <c r="AA16" s="1452"/>
      <c r="AB16" s="1076"/>
      <c r="AC16" s="1076"/>
      <c r="AD16" s="1076"/>
      <c r="AE16" s="1076"/>
    </row>
    <row r="17" spans="1:31" s="724" customFormat="1">
      <c r="A17" s="1084" t="s">
        <v>326</v>
      </c>
      <c r="B17" s="1437"/>
      <c r="C17" s="1085">
        <v>478.92899999999997</v>
      </c>
      <c r="D17" s="1086">
        <v>436.16410000000002</v>
      </c>
      <c r="E17" s="1086" t="s">
        <v>372</v>
      </c>
      <c r="F17" s="1087">
        <v>473.36709999999999</v>
      </c>
      <c r="G17" s="735">
        <v>-0.39920000000000755</v>
      </c>
      <c r="H17" s="736">
        <v>-8.4260953132375693E-4</v>
      </c>
      <c r="I17" s="1456"/>
      <c r="J17" s="1085" t="s">
        <v>372</v>
      </c>
      <c r="K17" s="1086" t="s">
        <v>372</v>
      </c>
      <c r="L17" s="1086" t="s">
        <v>372</v>
      </c>
      <c r="M17" s="1087" t="s">
        <v>372</v>
      </c>
      <c r="N17" s="735"/>
      <c r="O17" s="736"/>
      <c r="P17" s="1437"/>
      <c r="Q17" s="1085" t="s">
        <v>372</v>
      </c>
      <c r="R17" s="1086" t="s">
        <v>372</v>
      </c>
      <c r="S17" s="1086" t="s">
        <v>372</v>
      </c>
      <c r="T17" s="1087" t="s">
        <v>372</v>
      </c>
      <c r="U17" s="735" t="s">
        <v>372</v>
      </c>
      <c r="V17" s="737" t="s">
        <v>372</v>
      </c>
      <c r="W17" s="1437"/>
      <c r="X17" s="1088">
        <v>473.36709999999999</v>
      </c>
      <c r="Y17" s="1089"/>
      <c r="Z17" s="738">
        <v>-0.39920000000000755</v>
      </c>
      <c r="AA17" s="737">
        <v>-8.4260953132375693E-4</v>
      </c>
      <c r="AB17" s="1090"/>
      <c r="AC17" s="1090"/>
      <c r="AD17" s="1090"/>
      <c r="AE17" s="1090"/>
    </row>
    <row r="18" spans="1:31" s="724" customFormat="1">
      <c r="A18" s="1091" t="s">
        <v>327</v>
      </c>
      <c r="B18" s="1437"/>
      <c r="C18" s="1092" t="s">
        <v>372</v>
      </c>
      <c r="D18" s="1093">
        <v>534.55460000000005</v>
      </c>
      <c r="E18" s="1093" t="s">
        <v>372</v>
      </c>
      <c r="F18" s="1094">
        <v>534.55460000000005</v>
      </c>
      <c r="G18" s="739"/>
      <c r="H18" s="740">
        <v>-2.3163679738377185E-3</v>
      </c>
      <c r="I18" s="1456"/>
      <c r="J18" s="1092" t="s">
        <v>372</v>
      </c>
      <c r="K18" s="1093" t="s">
        <v>372</v>
      </c>
      <c r="L18" s="1093" t="s">
        <v>372</v>
      </c>
      <c r="M18" s="1094" t="s">
        <v>372</v>
      </c>
      <c r="N18" s="739" t="s">
        <v>372</v>
      </c>
      <c r="O18" s="741" t="s">
        <v>372</v>
      </c>
      <c r="P18" s="1437"/>
      <c r="Q18" s="1092" t="s">
        <v>372</v>
      </c>
      <c r="R18" s="1093" t="s">
        <v>372</v>
      </c>
      <c r="S18" s="1093" t="s">
        <v>372</v>
      </c>
      <c r="T18" s="1094" t="s">
        <v>372</v>
      </c>
      <c r="U18" s="739" t="s">
        <v>372</v>
      </c>
      <c r="V18" s="741" t="s">
        <v>372</v>
      </c>
      <c r="W18" s="1437"/>
      <c r="X18" s="1095">
        <v>534.55460000000005</v>
      </c>
      <c r="Y18" s="1077"/>
      <c r="Z18" s="742">
        <v>-1.2410999999999603</v>
      </c>
      <c r="AA18" s="741">
        <v>-2.3163679738377185E-3</v>
      </c>
      <c r="AB18" s="1090"/>
      <c r="AC18" s="1090"/>
      <c r="AD18" s="1090"/>
      <c r="AE18" s="1090"/>
    </row>
    <row r="19" spans="1:31" s="724" customFormat="1">
      <c r="A19" s="1091" t="s">
        <v>328</v>
      </c>
      <c r="B19" s="1437"/>
      <c r="C19" s="1092">
        <v>421.72949999999997</v>
      </c>
      <c r="D19" s="1093">
        <v>427.62049999999999</v>
      </c>
      <c r="E19" s="1093">
        <v>419.79140000000001</v>
      </c>
      <c r="F19" s="1094">
        <v>424.16160000000002</v>
      </c>
      <c r="G19" s="739">
        <v>1.8893000000000484</v>
      </c>
      <c r="H19" s="740">
        <v>4.4741272396982001E-3</v>
      </c>
      <c r="I19" s="1456"/>
      <c r="J19" s="1092" t="s">
        <v>372</v>
      </c>
      <c r="K19" s="1093" t="s">
        <v>372</v>
      </c>
      <c r="L19" s="1093" t="s">
        <v>372</v>
      </c>
      <c r="M19" s="1094" t="s">
        <v>372</v>
      </c>
      <c r="N19" s="739" t="s">
        <v>372</v>
      </c>
      <c r="O19" s="741" t="s">
        <v>372</v>
      </c>
      <c r="P19" s="1437"/>
      <c r="Q19" s="1092" t="s">
        <v>372</v>
      </c>
      <c r="R19" s="1093" t="s">
        <v>372</v>
      </c>
      <c r="S19" s="1093" t="s">
        <v>510</v>
      </c>
      <c r="T19" s="1094" t="s">
        <v>510</v>
      </c>
      <c r="U19" s="739" t="s">
        <v>372</v>
      </c>
      <c r="V19" s="741" t="s">
        <v>372</v>
      </c>
      <c r="W19" s="1437"/>
      <c r="X19" s="1095" t="s">
        <v>510</v>
      </c>
      <c r="Y19" s="1077"/>
      <c r="Z19" s="742" t="s">
        <v>372</v>
      </c>
      <c r="AA19" s="741" t="s">
        <v>372</v>
      </c>
      <c r="AB19" s="1090"/>
      <c r="AC19" s="1090"/>
      <c r="AD19" s="1090"/>
      <c r="AE19" s="1090"/>
    </row>
    <row r="20" spans="1:31" s="724" customFormat="1">
      <c r="A20" s="1091" t="s">
        <v>329</v>
      </c>
      <c r="B20" s="1437"/>
      <c r="C20" s="1092" t="s">
        <v>372</v>
      </c>
      <c r="D20" s="1093">
        <v>422.80459999999999</v>
      </c>
      <c r="E20" s="1093">
        <v>408.27390000000003</v>
      </c>
      <c r="F20" s="1094">
        <v>414.16829999999999</v>
      </c>
      <c r="G20" s="739">
        <v>-4.6696000000000026</v>
      </c>
      <c r="H20" s="740">
        <v>-1.1148943302408898E-2</v>
      </c>
      <c r="I20" s="1456"/>
      <c r="J20" s="1092" t="s">
        <v>372</v>
      </c>
      <c r="K20" s="1093" t="s">
        <v>372</v>
      </c>
      <c r="L20" s="1093" t="s">
        <v>372</v>
      </c>
      <c r="M20" s="1094" t="s">
        <v>372</v>
      </c>
      <c r="N20" s="739" t="s">
        <v>372</v>
      </c>
      <c r="O20" s="741" t="s">
        <v>372</v>
      </c>
      <c r="P20" s="1437"/>
      <c r="Q20" s="1092" t="s">
        <v>372</v>
      </c>
      <c r="R20" s="1093">
        <v>451.42559999999997</v>
      </c>
      <c r="S20" s="1093">
        <v>465.90039999999999</v>
      </c>
      <c r="T20" s="1094">
        <v>461.87139999999999</v>
      </c>
      <c r="U20" s="739">
        <v>-5.2135999999999854</v>
      </c>
      <c r="V20" s="741">
        <v>-1.1161994069601833E-2</v>
      </c>
      <c r="W20" s="1437"/>
      <c r="X20" s="1096">
        <v>448.32900000000001</v>
      </c>
      <c r="Y20" s="1437"/>
      <c r="Z20" s="742">
        <v>-5.0591999999999757</v>
      </c>
      <c r="AA20" s="741">
        <v>-1.115864947521783E-2</v>
      </c>
      <c r="AB20" s="1090"/>
      <c r="AC20" s="1090"/>
      <c r="AD20" s="1090"/>
      <c r="AE20" s="1090"/>
    </row>
    <row r="21" spans="1:31" s="724" customFormat="1">
      <c r="A21" s="1091" t="s">
        <v>330</v>
      </c>
      <c r="B21" s="1437"/>
      <c r="C21" s="1092">
        <v>460.6567</v>
      </c>
      <c r="D21" s="1093">
        <v>472.767</v>
      </c>
      <c r="E21" s="1093" t="s">
        <v>372</v>
      </c>
      <c r="F21" s="1094">
        <v>466.57339999999999</v>
      </c>
      <c r="G21" s="739">
        <v>-5.6300000000021555E-2</v>
      </c>
      <c r="H21" s="740">
        <v>-1.2065241453773634E-4</v>
      </c>
      <c r="I21" s="1456"/>
      <c r="J21" s="1092" t="s">
        <v>372</v>
      </c>
      <c r="K21" s="1093" t="s">
        <v>372</v>
      </c>
      <c r="L21" s="1093" t="s">
        <v>372</v>
      </c>
      <c r="M21" s="1094" t="s">
        <v>372</v>
      </c>
      <c r="N21" s="739" t="s">
        <v>372</v>
      </c>
      <c r="O21" s="741" t="s">
        <v>372</v>
      </c>
      <c r="P21" s="1437"/>
      <c r="Q21" s="1092" t="s">
        <v>372</v>
      </c>
      <c r="R21" s="1093" t="s">
        <v>372</v>
      </c>
      <c r="S21" s="1093" t="s">
        <v>372</v>
      </c>
      <c r="T21" s="1094" t="s">
        <v>372</v>
      </c>
      <c r="U21" s="739" t="s">
        <v>372</v>
      </c>
      <c r="V21" s="741" t="s">
        <v>372</v>
      </c>
      <c r="W21" s="1437"/>
      <c r="X21" s="1096">
        <v>466.57339999999999</v>
      </c>
      <c r="Y21" s="1077"/>
      <c r="Z21" s="742">
        <v>-5.6300000000021555E-2</v>
      </c>
      <c r="AA21" s="741">
        <v>-1.2065241453773634E-4</v>
      </c>
      <c r="AB21" s="1090"/>
      <c r="AC21" s="1090"/>
      <c r="AD21" s="1090"/>
      <c r="AE21" s="1090"/>
    </row>
    <row r="22" spans="1:31" s="724" customFormat="1">
      <c r="A22" s="1091" t="s">
        <v>331</v>
      </c>
      <c r="B22" s="1437"/>
      <c r="C22" s="1092" t="s">
        <v>372</v>
      </c>
      <c r="D22" s="1093" t="s">
        <v>510</v>
      </c>
      <c r="E22" s="1093" t="s">
        <v>372</v>
      </c>
      <c r="F22" s="1094" t="s">
        <v>510</v>
      </c>
      <c r="G22" s="753" t="s">
        <v>372</v>
      </c>
      <c r="H22" s="754" t="s">
        <v>372</v>
      </c>
      <c r="I22" s="1456"/>
      <c r="J22" s="1092" t="s">
        <v>372</v>
      </c>
      <c r="K22" s="1093" t="s">
        <v>372</v>
      </c>
      <c r="L22" s="1093" t="s">
        <v>372</v>
      </c>
      <c r="M22" s="1094" t="s">
        <v>372</v>
      </c>
      <c r="N22" s="739" t="s">
        <v>372</v>
      </c>
      <c r="O22" s="741" t="s">
        <v>372</v>
      </c>
      <c r="P22" s="1437"/>
      <c r="Q22" s="1092" t="s">
        <v>372</v>
      </c>
      <c r="R22" s="1093" t="s">
        <v>510</v>
      </c>
      <c r="S22" s="1093" t="s">
        <v>372</v>
      </c>
      <c r="T22" s="1094" t="s">
        <v>510</v>
      </c>
      <c r="U22" s="739" t="s">
        <v>372</v>
      </c>
      <c r="V22" s="741" t="s">
        <v>372</v>
      </c>
      <c r="W22" s="1437"/>
      <c r="X22" s="1096" t="s">
        <v>510</v>
      </c>
      <c r="Y22" s="1077"/>
      <c r="Z22" s="742"/>
      <c r="AA22" s="741"/>
      <c r="AB22" s="1090"/>
      <c r="AC22" s="1090"/>
      <c r="AD22" s="1090"/>
      <c r="AE22" s="1090"/>
    </row>
    <row r="23" spans="1:31" s="724" customFormat="1">
      <c r="A23" s="1091" t="s">
        <v>332</v>
      </c>
      <c r="B23" s="1437"/>
      <c r="C23" s="1097" t="s">
        <v>372</v>
      </c>
      <c r="D23" s="1098" t="s">
        <v>372</v>
      </c>
      <c r="E23" s="1098" t="s">
        <v>372</v>
      </c>
      <c r="F23" s="1099" t="s">
        <v>372</v>
      </c>
      <c r="G23" s="739"/>
      <c r="H23" s="740"/>
      <c r="I23" s="1457"/>
      <c r="J23" s="1097">
        <v>458.33699999999999</v>
      </c>
      <c r="K23" s="1098">
        <v>470.25689999999997</v>
      </c>
      <c r="L23" s="1098">
        <v>480.54849999999999</v>
      </c>
      <c r="M23" s="1099">
        <v>474.43790000000001</v>
      </c>
      <c r="N23" s="739">
        <v>-2.1572999999999638</v>
      </c>
      <c r="O23" s="741">
        <v>-4.5264828516946576E-3</v>
      </c>
      <c r="P23" s="1437"/>
      <c r="Q23" s="1097" t="s">
        <v>372</v>
      </c>
      <c r="R23" s="1098" t="s">
        <v>372</v>
      </c>
      <c r="S23" s="1098" t="s">
        <v>372</v>
      </c>
      <c r="T23" s="1099" t="s">
        <v>372</v>
      </c>
      <c r="U23" s="739" t="s">
        <v>372</v>
      </c>
      <c r="V23" s="741" t="s">
        <v>372</v>
      </c>
      <c r="W23" s="1437"/>
      <c r="X23" s="1096">
        <v>474.43790000000001</v>
      </c>
      <c r="Y23" s="1089"/>
      <c r="Z23" s="742">
        <v>-2.1572999999999638</v>
      </c>
      <c r="AA23" s="741">
        <v>-4.5264828516946576E-3</v>
      </c>
      <c r="AB23" s="1090"/>
      <c r="AC23" s="1090"/>
      <c r="AD23" s="1090"/>
      <c r="AE23" s="1090"/>
    </row>
    <row r="24" spans="1:31" s="724" customFormat="1">
      <c r="A24" s="1091" t="s">
        <v>333</v>
      </c>
      <c r="B24" s="1437"/>
      <c r="C24" s="1092" t="s">
        <v>372</v>
      </c>
      <c r="D24" s="1093">
        <v>433.20119999999997</v>
      </c>
      <c r="E24" s="1093">
        <v>416.4486</v>
      </c>
      <c r="F24" s="1094">
        <v>426.0283</v>
      </c>
      <c r="G24" s="739">
        <v>19.974499999999978</v>
      </c>
      <c r="H24" s="740">
        <v>4.9191757348410414E-2</v>
      </c>
      <c r="I24" s="1456"/>
      <c r="J24" s="1092" t="s">
        <v>372</v>
      </c>
      <c r="K24" s="1093" t="s">
        <v>372</v>
      </c>
      <c r="L24" s="1093" t="s">
        <v>372</v>
      </c>
      <c r="M24" s="1094" t="s">
        <v>372</v>
      </c>
      <c r="N24" s="739" t="s">
        <v>372</v>
      </c>
      <c r="O24" s="741" t="s">
        <v>372</v>
      </c>
      <c r="P24" s="1437"/>
      <c r="Q24" s="1092" t="s">
        <v>372</v>
      </c>
      <c r="R24" s="1093">
        <v>480.78</v>
      </c>
      <c r="S24" s="1093">
        <v>493.66109999999998</v>
      </c>
      <c r="T24" s="1094">
        <v>491.13400000000001</v>
      </c>
      <c r="U24" s="739">
        <v>34.554500000000019</v>
      </c>
      <c r="V24" s="741">
        <v>7.5681234045768653E-2</v>
      </c>
      <c r="W24" s="1437"/>
      <c r="X24" s="1096">
        <v>457.52109999999999</v>
      </c>
      <c r="Y24" s="1089"/>
      <c r="Z24" s="742">
        <v>27.027099999999962</v>
      </c>
      <c r="AA24" s="741">
        <v>6.2781595097724852E-2</v>
      </c>
      <c r="AB24" s="1090"/>
      <c r="AC24" s="1090"/>
      <c r="AD24" s="1090"/>
      <c r="AE24" s="1090"/>
    </row>
    <row r="25" spans="1:31" s="724" customFormat="1">
      <c r="A25" s="1091" t="s">
        <v>334</v>
      </c>
      <c r="B25" s="1437"/>
      <c r="C25" s="1092">
        <v>489.7989</v>
      </c>
      <c r="D25" s="1093">
        <v>497.17959999999999</v>
      </c>
      <c r="E25" s="1093" t="s">
        <v>372</v>
      </c>
      <c r="F25" s="1094">
        <v>492.37549999999999</v>
      </c>
      <c r="G25" s="739">
        <v>1.3609000000000151</v>
      </c>
      <c r="H25" s="740">
        <v>2.7716080132851317E-3</v>
      </c>
      <c r="I25" s="1456"/>
      <c r="J25" s="1092" t="s">
        <v>372</v>
      </c>
      <c r="K25" s="1093" t="s">
        <v>372</v>
      </c>
      <c r="L25" s="1093" t="s">
        <v>372</v>
      </c>
      <c r="M25" s="1094" t="s">
        <v>372</v>
      </c>
      <c r="N25" s="739" t="s">
        <v>372</v>
      </c>
      <c r="O25" s="741" t="s">
        <v>372</v>
      </c>
      <c r="P25" s="1437"/>
      <c r="Q25" s="1092">
        <v>504.14159999999998</v>
      </c>
      <c r="R25" s="1093">
        <v>523.53269999999998</v>
      </c>
      <c r="S25" s="1093">
        <v>493.66109999999998</v>
      </c>
      <c r="T25" s="1094">
        <v>515.93520000000001</v>
      </c>
      <c r="U25" s="739">
        <v>3.7513000000000147</v>
      </c>
      <c r="V25" s="741">
        <v>7.32412713480457E-3</v>
      </c>
      <c r="W25" s="1437"/>
      <c r="X25" s="1096">
        <v>504.97199999999998</v>
      </c>
      <c r="Y25" s="1089"/>
      <c r="Z25" s="742">
        <v>2.6388999999999783</v>
      </c>
      <c r="AA25" s="741">
        <v>5.2532871116794944E-3</v>
      </c>
      <c r="AB25" s="1090"/>
      <c r="AC25" s="1090"/>
      <c r="AD25" s="1090"/>
      <c r="AE25" s="1090"/>
    </row>
    <row r="26" spans="1:31" s="724" customFormat="1">
      <c r="A26" s="1091" t="s">
        <v>335</v>
      </c>
      <c r="B26" s="1437"/>
      <c r="C26" s="1097">
        <v>514.13620000000003</v>
      </c>
      <c r="D26" s="1098">
        <v>519.43989999999997</v>
      </c>
      <c r="E26" s="1098">
        <v>518.91780000000006</v>
      </c>
      <c r="F26" s="1099">
        <v>516.29390000000001</v>
      </c>
      <c r="G26" s="739">
        <v>0.4415000000000191</v>
      </c>
      <c r="H26" s="740">
        <v>8.558649722285594E-4</v>
      </c>
      <c r="I26" s="1456"/>
      <c r="J26" s="1097" t="s">
        <v>372</v>
      </c>
      <c r="K26" s="1098">
        <v>537</v>
      </c>
      <c r="L26" s="1098" t="s">
        <v>95</v>
      </c>
      <c r="M26" s="1099">
        <v>529.66099999999994</v>
      </c>
      <c r="N26" s="739">
        <v>-1.3023000000000593</v>
      </c>
      <c r="O26" s="741">
        <v>-2.4527118917636592E-3</v>
      </c>
      <c r="P26" s="1437"/>
      <c r="Q26" s="1097" t="s">
        <v>372</v>
      </c>
      <c r="R26" s="1098" t="s">
        <v>372</v>
      </c>
      <c r="S26" s="1098" t="s">
        <v>372</v>
      </c>
      <c r="T26" s="1099" t="s">
        <v>372</v>
      </c>
      <c r="U26" s="739" t="s">
        <v>372</v>
      </c>
      <c r="V26" s="741" t="s">
        <v>372</v>
      </c>
      <c r="W26" s="1437"/>
      <c r="X26" s="1096">
        <v>518.36950000000002</v>
      </c>
      <c r="Y26" s="1077"/>
      <c r="Z26" s="742">
        <v>0.17070000000001073</v>
      </c>
      <c r="AA26" s="741">
        <v>3.2941025722177386E-4</v>
      </c>
      <c r="AB26" s="1090"/>
      <c r="AC26" s="1090"/>
      <c r="AD26" s="1090"/>
      <c r="AE26" s="1090"/>
    </row>
    <row r="27" spans="1:31" s="724" customFormat="1">
      <c r="A27" s="1091" t="s">
        <v>336</v>
      </c>
      <c r="B27" s="1437"/>
      <c r="C27" s="1097">
        <v>493.11750000000001</v>
      </c>
      <c r="D27" s="1098">
        <v>510.14139999999998</v>
      </c>
      <c r="E27" s="1098" t="s">
        <v>372</v>
      </c>
      <c r="F27" s="1099">
        <v>506.04320000000001</v>
      </c>
      <c r="G27" s="739">
        <v>-1.7849999999999682</v>
      </c>
      <c r="H27" s="740">
        <v>-3.5149682510737801E-3</v>
      </c>
      <c r="I27" s="1456"/>
      <c r="J27" s="1097" t="s">
        <v>372</v>
      </c>
      <c r="K27" s="1098" t="s">
        <v>372</v>
      </c>
      <c r="L27" s="1098" t="s">
        <v>372</v>
      </c>
      <c r="M27" s="1099" t="s">
        <v>372</v>
      </c>
      <c r="N27" s="739" t="s">
        <v>372</v>
      </c>
      <c r="O27" s="741" t="s">
        <v>372</v>
      </c>
      <c r="P27" s="1437"/>
      <c r="Q27" s="1097" t="s">
        <v>372</v>
      </c>
      <c r="R27" s="1098" t="s">
        <v>372</v>
      </c>
      <c r="S27" s="1098" t="s">
        <v>372</v>
      </c>
      <c r="T27" s="1099">
        <v>693.51459999999997</v>
      </c>
      <c r="U27" s="739" t="s">
        <v>372</v>
      </c>
      <c r="V27" s="741" t="s">
        <v>372</v>
      </c>
      <c r="W27" s="1437"/>
      <c r="X27" s="1096">
        <v>514.20389999999998</v>
      </c>
      <c r="Y27" s="1077"/>
      <c r="Z27" s="742">
        <v>-1.707300000000032</v>
      </c>
      <c r="AA27" s="741">
        <v>-3.3092904360285669E-3</v>
      </c>
      <c r="AB27" s="1090"/>
      <c r="AC27" s="1090"/>
      <c r="AD27" s="1090"/>
      <c r="AE27" s="1090"/>
    </row>
    <row r="28" spans="1:31" s="724" customFormat="1">
      <c r="A28" s="1091" t="s">
        <v>337</v>
      </c>
      <c r="B28" s="1437"/>
      <c r="C28" s="1092">
        <v>520.57410000000004</v>
      </c>
      <c r="D28" s="1093">
        <v>498.03429999999997</v>
      </c>
      <c r="E28" s="1093">
        <v>409.7269</v>
      </c>
      <c r="F28" s="1094">
        <v>514.2749</v>
      </c>
      <c r="G28" s="743">
        <v>0</v>
      </c>
      <c r="H28" s="740">
        <v>0</v>
      </c>
      <c r="I28" s="1456"/>
      <c r="J28" s="1092" t="s">
        <v>372</v>
      </c>
      <c r="K28" s="1093" t="s">
        <v>372</v>
      </c>
      <c r="L28" s="1093" t="s">
        <v>372</v>
      </c>
      <c r="M28" s="1094" t="s">
        <v>372</v>
      </c>
      <c r="N28" s="739" t="s">
        <v>372</v>
      </c>
      <c r="O28" s="741" t="s">
        <v>372</v>
      </c>
      <c r="P28" s="1437"/>
      <c r="Q28" s="1092">
        <v>571.26239999999996</v>
      </c>
      <c r="R28" s="1093">
        <v>539.69159999999999</v>
      </c>
      <c r="S28" s="1093">
        <v>594.77719999999999</v>
      </c>
      <c r="T28" s="1094">
        <v>564.33709999999996</v>
      </c>
      <c r="U28" s="739" t="s">
        <v>372</v>
      </c>
      <c r="V28" s="741" t="s">
        <v>372</v>
      </c>
      <c r="W28" s="1437"/>
      <c r="X28" s="1096">
        <v>516.80129999999997</v>
      </c>
      <c r="Y28" s="1077"/>
      <c r="Z28" s="742" t="s">
        <v>372</v>
      </c>
      <c r="AA28" s="741" t="s">
        <v>372</v>
      </c>
      <c r="AB28" s="1090"/>
      <c r="AC28" s="1090"/>
      <c r="AD28" s="1090"/>
      <c r="AE28" s="1090"/>
    </row>
    <row r="29" spans="1:31" s="724" customFormat="1">
      <c r="A29" s="1091" t="s">
        <v>338</v>
      </c>
      <c r="B29" s="1437"/>
      <c r="C29" s="1092" t="s">
        <v>372</v>
      </c>
      <c r="D29" s="1093" t="s">
        <v>372</v>
      </c>
      <c r="E29" s="1093" t="s">
        <v>372</v>
      </c>
      <c r="F29" s="1094" t="s">
        <v>372</v>
      </c>
      <c r="G29" s="739">
        <v>0</v>
      </c>
      <c r="H29" s="740">
        <v>0</v>
      </c>
      <c r="I29" s="1456"/>
      <c r="J29" s="1092" t="s">
        <v>372</v>
      </c>
      <c r="K29" s="1093" t="s">
        <v>372</v>
      </c>
      <c r="L29" s="1093" t="s">
        <v>372</v>
      </c>
      <c r="M29" s="1094" t="s">
        <v>372</v>
      </c>
      <c r="N29" s="739" t="s">
        <v>372</v>
      </c>
      <c r="O29" s="741" t="s">
        <v>372</v>
      </c>
      <c r="P29" s="1437"/>
      <c r="Q29" s="1092" t="s">
        <v>372</v>
      </c>
      <c r="R29" s="1093" t="s">
        <v>372</v>
      </c>
      <c r="S29" s="1093" t="s">
        <v>372</v>
      </c>
      <c r="T29" s="1094" t="s">
        <v>372</v>
      </c>
      <c r="U29" s="739" t="s">
        <v>372</v>
      </c>
      <c r="V29" s="741" t="s">
        <v>372</v>
      </c>
      <c r="W29" s="1437"/>
      <c r="X29" s="1096" t="s">
        <v>372</v>
      </c>
      <c r="Y29" s="1089"/>
      <c r="Z29" s="742" t="s">
        <v>372</v>
      </c>
      <c r="AA29" s="741" t="s">
        <v>372</v>
      </c>
      <c r="AB29" s="1090"/>
      <c r="AC29" s="1090"/>
      <c r="AD29" s="1090"/>
      <c r="AE29" s="1090"/>
    </row>
    <row r="30" spans="1:31" s="724" customFormat="1">
      <c r="A30" s="1091" t="s">
        <v>339</v>
      </c>
      <c r="B30" s="1437"/>
      <c r="C30" s="1092" t="s">
        <v>372</v>
      </c>
      <c r="D30" s="1093">
        <v>364.24540000000002</v>
      </c>
      <c r="E30" s="1093" t="s">
        <v>372</v>
      </c>
      <c r="F30" s="1094">
        <v>364.24540000000002</v>
      </c>
      <c r="G30" s="739">
        <v>-32.532600000000002</v>
      </c>
      <c r="H30" s="740">
        <v>-8.1991945117924847E-2</v>
      </c>
      <c r="I30" s="1456"/>
      <c r="J30" s="1092" t="s">
        <v>372</v>
      </c>
      <c r="K30" s="1093" t="s">
        <v>372</v>
      </c>
      <c r="L30" s="1093" t="s">
        <v>372</v>
      </c>
      <c r="M30" s="1094" t="s">
        <v>372</v>
      </c>
      <c r="N30" s="739" t="s">
        <v>372</v>
      </c>
      <c r="O30" s="741" t="s">
        <v>372</v>
      </c>
      <c r="P30" s="1437"/>
      <c r="Q30" s="1092" t="s">
        <v>372</v>
      </c>
      <c r="R30" s="1093">
        <v>358.31369999999998</v>
      </c>
      <c r="S30" s="1093" t="s">
        <v>372</v>
      </c>
      <c r="T30" s="1094">
        <v>358.31369999999998</v>
      </c>
      <c r="U30" s="739">
        <v>4.2738999999999692</v>
      </c>
      <c r="V30" s="741">
        <v>1.2071806616092307E-2</v>
      </c>
      <c r="W30" s="1437"/>
      <c r="X30" s="1096">
        <v>363.0265</v>
      </c>
      <c r="Y30" s="1089"/>
      <c r="Z30" s="742">
        <v>-24.969100000000026</v>
      </c>
      <c r="AA30" s="741">
        <v>-6.4354080304003469E-2</v>
      </c>
      <c r="AB30" s="1090"/>
      <c r="AC30" s="1090"/>
      <c r="AD30" s="1090"/>
      <c r="AE30" s="1090"/>
    </row>
    <row r="31" spans="1:31" s="724" customFormat="1">
      <c r="A31" s="1091" t="s">
        <v>340</v>
      </c>
      <c r="B31" s="1437"/>
      <c r="C31" s="1092" t="s">
        <v>372</v>
      </c>
      <c r="D31" s="1093">
        <v>376.62479999999999</v>
      </c>
      <c r="E31" s="1093">
        <v>384.005</v>
      </c>
      <c r="F31" s="1094">
        <v>381.8365</v>
      </c>
      <c r="G31" s="739">
        <v>12.774099999999976</v>
      </c>
      <c r="H31" s="740">
        <v>3.4612304043977415E-2</v>
      </c>
      <c r="I31" s="1456"/>
      <c r="J31" s="1092" t="s">
        <v>372</v>
      </c>
      <c r="K31" s="1093" t="s">
        <v>372</v>
      </c>
      <c r="L31" s="1093" t="s">
        <v>372</v>
      </c>
      <c r="M31" s="1094" t="s">
        <v>372</v>
      </c>
      <c r="N31" s="739" t="s">
        <v>372</v>
      </c>
      <c r="O31" s="741" t="s">
        <v>372</v>
      </c>
      <c r="P31" s="1437"/>
      <c r="Q31" s="1092" t="s">
        <v>372</v>
      </c>
      <c r="R31" s="1093" t="s">
        <v>510</v>
      </c>
      <c r="S31" s="1093" t="s">
        <v>372</v>
      </c>
      <c r="T31" s="1094" t="s">
        <v>510</v>
      </c>
      <c r="U31" s="739" t="s">
        <v>372</v>
      </c>
      <c r="V31" s="741" t="s">
        <v>372</v>
      </c>
      <c r="W31" s="1437"/>
      <c r="X31" s="1096" t="s">
        <v>510</v>
      </c>
      <c r="Y31" s="1089"/>
      <c r="Z31" s="742" t="s">
        <v>372</v>
      </c>
      <c r="AA31" s="741" t="s">
        <v>372</v>
      </c>
      <c r="AB31" s="1090"/>
      <c r="AC31" s="1090"/>
      <c r="AD31" s="1090"/>
      <c r="AE31" s="1090"/>
    </row>
    <row r="32" spans="1:31" s="724" customFormat="1">
      <c r="A32" s="1091" t="s">
        <v>341</v>
      </c>
      <c r="B32" s="1437"/>
      <c r="C32" s="1092" t="s">
        <v>510</v>
      </c>
      <c r="D32" s="1098">
        <v>493.38400000000001</v>
      </c>
      <c r="E32" s="1098" t="s">
        <v>372</v>
      </c>
      <c r="F32" s="1099" t="s">
        <v>510</v>
      </c>
      <c r="G32" s="739" t="s">
        <v>372</v>
      </c>
      <c r="H32" s="740" t="s">
        <v>372</v>
      </c>
      <c r="I32" s="1456"/>
      <c r="J32" s="1092" t="s">
        <v>372</v>
      </c>
      <c r="K32" s="1098" t="s">
        <v>372</v>
      </c>
      <c r="L32" s="1098" t="s">
        <v>372</v>
      </c>
      <c r="M32" s="1099" t="s">
        <v>372</v>
      </c>
      <c r="N32" s="739" t="s">
        <v>372</v>
      </c>
      <c r="O32" s="741" t="s">
        <v>372</v>
      </c>
      <c r="P32" s="1437"/>
      <c r="Q32" s="1092" t="s">
        <v>372</v>
      </c>
      <c r="R32" s="1098" t="s">
        <v>372</v>
      </c>
      <c r="S32" s="1098" t="s">
        <v>372</v>
      </c>
      <c r="T32" s="1099" t="s">
        <v>372</v>
      </c>
      <c r="U32" s="739" t="s">
        <v>372</v>
      </c>
      <c r="V32" s="741" t="s">
        <v>372</v>
      </c>
      <c r="W32" s="1437"/>
      <c r="X32" s="1096" t="s">
        <v>510</v>
      </c>
      <c r="Y32" s="1089"/>
      <c r="Z32" s="742" t="s">
        <v>372</v>
      </c>
      <c r="AA32" s="741" t="s">
        <v>372</v>
      </c>
      <c r="AB32" s="1090"/>
      <c r="AC32" s="1090"/>
      <c r="AD32" s="1090"/>
      <c r="AE32" s="1090"/>
    </row>
    <row r="33" spans="1:31" s="724" customFormat="1">
      <c r="A33" s="1091" t="s">
        <v>342</v>
      </c>
      <c r="B33" s="1437"/>
      <c r="C33" s="1092" t="s">
        <v>372</v>
      </c>
      <c r="D33" s="1098">
        <v>188.5102</v>
      </c>
      <c r="E33" s="1098" t="s">
        <v>372</v>
      </c>
      <c r="F33" s="1099">
        <v>188.5102</v>
      </c>
      <c r="G33" s="739">
        <v>-2.296999999999997</v>
      </c>
      <c r="H33" s="740">
        <v>-1.2038329790490021E-2</v>
      </c>
      <c r="I33" s="1456"/>
      <c r="J33" s="1092" t="s">
        <v>372</v>
      </c>
      <c r="K33" s="1098" t="s">
        <v>372</v>
      </c>
      <c r="L33" s="1098" t="s">
        <v>372</v>
      </c>
      <c r="M33" s="1099" t="s">
        <v>372</v>
      </c>
      <c r="N33" s="739" t="s">
        <v>372</v>
      </c>
      <c r="O33" s="741" t="s">
        <v>372</v>
      </c>
      <c r="P33" s="1437"/>
      <c r="Q33" s="1092" t="s">
        <v>372</v>
      </c>
      <c r="R33" s="1098" t="s">
        <v>372</v>
      </c>
      <c r="S33" s="1098" t="s">
        <v>372</v>
      </c>
      <c r="T33" s="1099" t="s">
        <v>372</v>
      </c>
      <c r="U33" s="739" t="s">
        <v>372</v>
      </c>
      <c r="V33" s="741" t="s">
        <v>372</v>
      </c>
      <c r="W33" s="1437"/>
      <c r="X33" s="1096">
        <v>188.5102</v>
      </c>
      <c r="Y33" s="1089"/>
      <c r="Z33" s="742">
        <v>-2.296999999999997</v>
      </c>
      <c r="AA33" s="741">
        <v>-1.2038329790490021E-2</v>
      </c>
      <c r="AB33" s="1090"/>
      <c r="AC33" s="1090"/>
      <c r="AD33" s="1090"/>
      <c r="AE33" s="1090"/>
    </row>
    <row r="34" spans="1:31" s="724" customFormat="1">
      <c r="A34" s="1091" t="s">
        <v>343</v>
      </c>
      <c r="B34" s="1437"/>
      <c r="C34" s="1092" t="s">
        <v>372</v>
      </c>
      <c r="D34" s="1098">
        <v>445.67</v>
      </c>
      <c r="E34" s="1098" t="s">
        <v>372</v>
      </c>
      <c r="F34" s="1099">
        <v>445.67</v>
      </c>
      <c r="G34" s="739"/>
      <c r="H34" s="740">
        <v>0</v>
      </c>
      <c r="I34" s="1456"/>
      <c r="J34" s="1092" t="s">
        <v>372</v>
      </c>
      <c r="K34" s="1098" t="s">
        <v>372</v>
      </c>
      <c r="L34" s="1098" t="s">
        <v>372</v>
      </c>
      <c r="M34" s="1099" t="s">
        <v>372</v>
      </c>
      <c r="N34" s="739" t="s">
        <v>372</v>
      </c>
      <c r="O34" s="741" t="s">
        <v>372</v>
      </c>
      <c r="P34" s="1437"/>
      <c r="Q34" s="1092" t="s">
        <v>372</v>
      </c>
      <c r="R34" s="1098" t="s">
        <v>372</v>
      </c>
      <c r="S34" s="1098" t="s">
        <v>372</v>
      </c>
      <c r="T34" s="1099" t="s">
        <v>372</v>
      </c>
      <c r="U34" s="739" t="s">
        <v>372</v>
      </c>
      <c r="V34" s="741" t="s">
        <v>372</v>
      </c>
      <c r="W34" s="1437"/>
      <c r="X34" s="1096" t="s">
        <v>372</v>
      </c>
      <c r="Y34" s="1089"/>
      <c r="Z34" s="742" t="s">
        <v>372</v>
      </c>
      <c r="AA34" s="741" t="s">
        <v>372</v>
      </c>
      <c r="AB34" s="1090"/>
      <c r="AC34" s="1090"/>
      <c r="AD34" s="1090"/>
      <c r="AE34" s="1090"/>
    </row>
    <row r="35" spans="1:31" s="724" customFormat="1">
      <c r="A35" s="1091" t="s">
        <v>344</v>
      </c>
      <c r="B35" s="1437"/>
      <c r="C35" s="1092" t="s">
        <v>372</v>
      </c>
      <c r="D35" s="1093">
        <v>257.01510000000002</v>
      </c>
      <c r="E35" s="1093">
        <v>157.50020000000001</v>
      </c>
      <c r="F35" s="1094">
        <v>206.74950000000001</v>
      </c>
      <c r="G35" s="739">
        <v>-78.156900000000007</v>
      </c>
      <c r="H35" s="740">
        <v>-0.2743248308918298</v>
      </c>
      <c r="I35" s="1456"/>
      <c r="J35" s="1092" t="s">
        <v>372</v>
      </c>
      <c r="K35" s="1093" t="s">
        <v>372</v>
      </c>
      <c r="L35" s="1093" t="s">
        <v>372</v>
      </c>
      <c r="M35" s="1094" t="s">
        <v>372</v>
      </c>
      <c r="N35" s="739" t="s">
        <v>372</v>
      </c>
      <c r="O35" s="741" t="s">
        <v>372</v>
      </c>
      <c r="P35" s="1437"/>
      <c r="Q35" s="1092" t="s">
        <v>372</v>
      </c>
      <c r="R35" s="1093">
        <v>455.60570000000001</v>
      </c>
      <c r="S35" s="1093">
        <v>428.4982</v>
      </c>
      <c r="T35" s="1094">
        <v>433.1377</v>
      </c>
      <c r="U35" s="739">
        <v>-8.0498000000000047</v>
      </c>
      <c r="V35" s="741">
        <v>-1.8245757189403577E-2</v>
      </c>
      <c r="W35" s="1437"/>
      <c r="X35" s="1096">
        <v>381.11369999999999</v>
      </c>
      <c r="Y35" s="1077"/>
      <c r="Z35" s="742">
        <v>-24.160399999999981</v>
      </c>
      <c r="AA35" s="741">
        <v>-5.9614961824602131E-2</v>
      </c>
      <c r="AB35" s="1090"/>
      <c r="AC35" s="1090"/>
      <c r="AD35" s="1090"/>
      <c r="AE35" s="1090"/>
    </row>
    <row r="36" spans="1:31" s="724" customFormat="1">
      <c r="A36" s="1091" t="s">
        <v>345</v>
      </c>
      <c r="B36" s="1437"/>
      <c r="C36" s="1092">
        <v>456.37049999999999</v>
      </c>
      <c r="D36" s="1093">
        <v>467.49099999999999</v>
      </c>
      <c r="E36" s="1093" t="s">
        <v>372</v>
      </c>
      <c r="F36" s="1094">
        <v>460.0351</v>
      </c>
      <c r="G36" s="739">
        <v>-4.0027999999999793</v>
      </c>
      <c r="H36" s="740">
        <v>-8.6260195557301689E-3</v>
      </c>
      <c r="I36" s="1456"/>
      <c r="J36" s="1092" t="s">
        <v>372</v>
      </c>
      <c r="K36" s="1093" t="s">
        <v>372</v>
      </c>
      <c r="L36" s="1093" t="s">
        <v>372</v>
      </c>
      <c r="M36" s="1094" t="s">
        <v>372</v>
      </c>
      <c r="N36" s="739" t="s">
        <v>372</v>
      </c>
      <c r="O36" s="741" t="s">
        <v>372</v>
      </c>
      <c r="P36" s="1437"/>
      <c r="Q36" s="1092">
        <v>539.17380000000003</v>
      </c>
      <c r="R36" s="1093">
        <v>510.06360000000001</v>
      </c>
      <c r="S36" s="1093" t="s">
        <v>372</v>
      </c>
      <c r="T36" s="1094">
        <v>527.2894</v>
      </c>
      <c r="U36" s="739">
        <v>-8.8505999999999858</v>
      </c>
      <c r="V36" s="741">
        <v>-1.6508001641362346E-2</v>
      </c>
      <c r="W36" s="1437"/>
      <c r="X36" s="1096">
        <v>465.16699999999997</v>
      </c>
      <c r="Y36" s="1077"/>
      <c r="Z36" s="742">
        <v>-4.3727000000000089</v>
      </c>
      <c r="AA36" s="741">
        <v>-9.3127375597846784E-3</v>
      </c>
      <c r="AB36" s="1090"/>
      <c r="AC36" s="1090"/>
      <c r="AD36" s="1090"/>
      <c r="AE36" s="1090"/>
    </row>
    <row r="37" spans="1:31" s="724" customFormat="1">
      <c r="A37" s="1091" t="s">
        <v>346</v>
      </c>
      <c r="B37" s="1437"/>
      <c r="C37" s="1092" t="s">
        <v>372</v>
      </c>
      <c r="D37" s="1093">
        <v>448.58569999999997</v>
      </c>
      <c r="E37" s="1093">
        <v>455.1429</v>
      </c>
      <c r="F37" s="1094">
        <v>452.96249999999998</v>
      </c>
      <c r="G37" s="739">
        <v>5.397199999999998</v>
      </c>
      <c r="H37" s="740">
        <v>1.2059022448791312E-2</v>
      </c>
      <c r="I37" s="1456"/>
      <c r="J37" s="1092" t="s">
        <v>372</v>
      </c>
      <c r="K37" s="1093" t="s">
        <v>372</v>
      </c>
      <c r="L37" s="1093" t="s">
        <v>372</v>
      </c>
      <c r="M37" s="1094" t="s">
        <v>372</v>
      </c>
      <c r="N37" s="739" t="s">
        <v>372</v>
      </c>
      <c r="O37" s="741" t="s">
        <v>372</v>
      </c>
      <c r="P37" s="1437"/>
      <c r="Q37" s="1092" t="s">
        <v>372</v>
      </c>
      <c r="R37" s="1093">
        <v>421.41629999999998</v>
      </c>
      <c r="S37" s="1093">
        <v>431.46010000000001</v>
      </c>
      <c r="T37" s="1094">
        <v>428.78579999999999</v>
      </c>
      <c r="U37" s="739">
        <v>16.608699999999999</v>
      </c>
      <c r="V37" s="741">
        <v>4.0295057634206266E-2</v>
      </c>
      <c r="W37" s="1437"/>
      <c r="X37" s="1096">
        <v>452.75979999999998</v>
      </c>
      <c r="Y37" s="1077"/>
      <c r="Z37" s="742">
        <v>5.4911999999999921</v>
      </c>
      <c r="AA37" s="741">
        <v>1.2277186460216472E-2</v>
      </c>
      <c r="AB37" s="1090"/>
      <c r="AC37" s="1090"/>
      <c r="AD37" s="1090"/>
      <c r="AE37" s="1090"/>
    </row>
    <row r="38" spans="1:31" s="724" customFormat="1">
      <c r="A38" s="1091" t="s">
        <v>347</v>
      </c>
      <c r="B38" s="1437"/>
      <c r="C38" s="1092">
        <v>482.34269999999998</v>
      </c>
      <c r="D38" s="1093">
        <v>478.91480000000001</v>
      </c>
      <c r="E38" s="1093" t="s">
        <v>372</v>
      </c>
      <c r="F38" s="1094">
        <v>480.83690000000001</v>
      </c>
      <c r="G38" s="739">
        <v>-0.37180000000000746</v>
      </c>
      <c r="H38" s="740">
        <v>-7.726377349370761E-4</v>
      </c>
      <c r="I38" s="1456"/>
      <c r="J38" s="1092" t="s">
        <v>372</v>
      </c>
      <c r="K38" s="1093" t="s">
        <v>372</v>
      </c>
      <c r="L38" s="1093" t="s">
        <v>372</v>
      </c>
      <c r="M38" s="1094" t="s">
        <v>372</v>
      </c>
      <c r="N38" s="739" t="s">
        <v>372</v>
      </c>
      <c r="O38" s="741" t="s">
        <v>372</v>
      </c>
      <c r="P38" s="1437"/>
      <c r="Q38" s="1092">
        <v>457.15499999999997</v>
      </c>
      <c r="R38" s="1093">
        <v>450.26729999999998</v>
      </c>
      <c r="S38" s="1093" t="s">
        <v>372</v>
      </c>
      <c r="T38" s="1094">
        <v>451.37560000000002</v>
      </c>
      <c r="U38" s="739">
        <v>5.0878000000000156</v>
      </c>
      <c r="V38" s="741">
        <v>1.1400266823336835E-2</v>
      </c>
      <c r="W38" s="1437"/>
      <c r="X38" s="1096">
        <v>466.87599999999998</v>
      </c>
      <c r="Y38" s="1077"/>
      <c r="Z38" s="742">
        <v>2.2153999999999883</v>
      </c>
      <c r="AA38" s="741">
        <v>4.7677810427653178E-3</v>
      </c>
      <c r="AB38" s="1076"/>
      <c r="AC38" s="1076"/>
      <c r="AD38" s="1076"/>
      <c r="AE38" s="1076"/>
    </row>
    <row r="39" spans="1:31" s="724" customFormat="1">
      <c r="A39" s="1091" t="s">
        <v>348</v>
      </c>
      <c r="B39" s="1437"/>
      <c r="C39" s="1092">
        <v>414.2217</v>
      </c>
      <c r="D39" s="1093">
        <v>432.45440000000002</v>
      </c>
      <c r="E39" s="1093">
        <v>466.8252</v>
      </c>
      <c r="F39" s="1094">
        <v>455.02969999999999</v>
      </c>
      <c r="G39" s="739">
        <v>10.602300000000014</v>
      </c>
      <c r="H39" s="740">
        <v>2.3856089881046927E-2</v>
      </c>
      <c r="I39" s="1456"/>
      <c r="J39" s="1092" t="s">
        <v>372</v>
      </c>
      <c r="K39" s="1093" t="s">
        <v>372</v>
      </c>
      <c r="L39" s="1093" t="s">
        <v>372</v>
      </c>
      <c r="M39" s="1094" t="s">
        <v>372</v>
      </c>
      <c r="N39" s="739" t="s">
        <v>372</v>
      </c>
      <c r="O39" s="741" t="s">
        <v>372</v>
      </c>
      <c r="P39" s="1437"/>
      <c r="Q39" s="1092">
        <v>391.04230000000001</v>
      </c>
      <c r="R39" s="1093">
        <v>472.43700000000001</v>
      </c>
      <c r="S39" s="1093">
        <v>449.96370000000002</v>
      </c>
      <c r="T39" s="1094">
        <v>452.64830000000001</v>
      </c>
      <c r="U39" s="739">
        <v>39.883199999999988</v>
      </c>
      <c r="V39" s="741">
        <v>9.6624448142539121E-2</v>
      </c>
      <c r="W39" s="1437"/>
      <c r="X39" s="1096">
        <v>453.30790000000002</v>
      </c>
      <c r="Y39" s="1077"/>
      <c r="Z39" s="742">
        <v>31.773500000000013</v>
      </c>
      <c r="AA39" s="741">
        <v>7.5375817489628405E-2</v>
      </c>
      <c r="AB39" s="1090"/>
      <c r="AC39" s="1090"/>
      <c r="AD39" s="1090"/>
      <c r="AE39" s="1090"/>
    </row>
    <row r="40" spans="1:31" s="724" customFormat="1">
      <c r="A40" s="1091" t="s">
        <v>349</v>
      </c>
      <c r="B40" s="1437"/>
      <c r="C40" s="1092">
        <v>471.50409999999999</v>
      </c>
      <c r="D40" s="1093">
        <v>484.01749999999998</v>
      </c>
      <c r="E40" s="1093">
        <v>478.3159</v>
      </c>
      <c r="F40" s="1094">
        <v>479.1807</v>
      </c>
      <c r="G40" s="739">
        <v>-1.6678999999999746</v>
      </c>
      <c r="H40" s="740">
        <v>-3.4686593659625231E-3</v>
      </c>
      <c r="I40" s="1456"/>
      <c r="J40" s="1092" t="s">
        <v>372</v>
      </c>
      <c r="K40" s="1093" t="s">
        <v>372</v>
      </c>
      <c r="L40" s="1093" t="s">
        <v>372</v>
      </c>
      <c r="M40" s="1094" t="s">
        <v>372</v>
      </c>
      <c r="N40" s="739" t="s">
        <v>372</v>
      </c>
      <c r="O40" s="741" t="s">
        <v>372</v>
      </c>
      <c r="P40" s="1437"/>
      <c r="Q40" s="1092" t="s">
        <v>372</v>
      </c>
      <c r="R40" s="1093">
        <v>426.54899999999998</v>
      </c>
      <c r="S40" s="1093">
        <v>480.83679999999998</v>
      </c>
      <c r="T40" s="1094">
        <v>441.93990000000002</v>
      </c>
      <c r="U40" s="739">
        <v>-14.262299999999982</v>
      </c>
      <c r="V40" s="741">
        <v>-3.1263110962638896E-2</v>
      </c>
      <c r="W40" s="1437"/>
      <c r="X40" s="1096">
        <v>476.10730000000001</v>
      </c>
      <c r="Y40" s="1077"/>
      <c r="Z40" s="742">
        <v>-2.7072999999999752</v>
      </c>
      <c r="AA40" s="741">
        <v>-5.6541717817292225E-3</v>
      </c>
      <c r="AB40" s="1090"/>
      <c r="AC40" s="1090"/>
      <c r="AD40" s="1090"/>
      <c r="AE40" s="1090"/>
    </row>
    <row r="41" spans="1:31" s="724" customFormat="1">
      <c r="A41" s="1091" t="s">
        <v>350</v>
      </c>
      <c r="B41" s="1437"/>
      <c r="C41" s="1092" t="s">
        <v>372</v>
      </c>
      <c r="D41" s="1093">
        <v>431.12270000000001</v>
      </c>
      <c r="E41" s="1093" t="s">
        <v>510</v>
      </c>
      <c r="F41" s="1094" t="s">
        <v>510</v>
      </c>
      <c r="G41" s="739" t="s">
        <v>372</v>
      </c>
      <c r="H41" s="740" t="s">
        <v>372</v>
      </c>
      <c r="I41" s="1456"/>
      <c r="J41" s="1092" t="s">
        <v>372</v>
      </c>
      <c r="K41" s="1093" t="s">
        <v>372</v>
      </c>
      <c r="L41" s="1093" t="s">
        <v>372</v>
      </c>
      <c r="M41" s="1094" t="s">
        <v>372</v>
      </c>
      <c r="N41" s="739" t="s">
        <v>372</v>
      </c>
      <c r="O41" s="741" t="s">
        <v>372</v>
      </c>
      <c r="P41" s="1437"/>
      <c r="Q41" s="1092" t="s">
        <v>372</v>
      </c>
      <c r="R41" s="1093">
        <v>449.64280000000002</v>
      </c>
      <c r="S41" s="1093" t="s">
        <v>510</v>
      </c>
      <c r="T41" s="1094" t="s">
        <v>510</v>
      </c>
      <c r="U41" s="739" t="s">
        <v>372</v>
      </c>
      <c r="V41" s="741" t="s">
        <v>372</v>
      </c>
      <c r="W41" s="1437"/>
      <c r="X41" s="1096" t="s">
        <v>510</v>
      </c>
      <c r="Y41" s="1077"/>
      <c r="Z41" s="742" t="s">
        <v>372</v>
      </c>
      <c r="AA41" s="741" t="s">
        <v>372</v>
      </c>
      <c r="AB41" s="1090"/>
      <c r="AC41" s="1090"/>
      <c r="AD41" s="1090"/>
      <c r="AE41" s="1090"/>
    </row>
    <row r="42" spans="1:31" s="724" customFormat="1">
      <c r="A42" s="1091" t="s">
        <v>351</v>
      </c>
      <c r="B42" s="1437"/>
      <c r="C42" s="1092" t="s">
        <v>372</v>
      </c>
      <c r="D42" s="1093">
        <v>499.58780000000002</v>
      </c>
      <c r="E42" s="1093">
        <v>493.23219999999998</v>
      </c>
      <c r="F42" s="1094">
        <v>494.6026</v>
      </c>
      <c r="G42" s="739">
        <v>3.5509000000000128</v>
      </c>
      <c r="H42" s="740">
        <v>7.2312141471051472E-3</v>
      </c>
      <c r="I42" s="1456"/>
      <c r="J42" s="1092" t="s">
        <v>372</v>
      </c>
      <c r="K42" s="1093" t="s">
        <v>372</v>
      </c>
      <c r="L42" s="1093" t="s">
        <v>372</v>
      </c>
      <c r="M42" s="1094" t="s">
        <v>372</v>
      </c>
      <c r="N42" s="739" t="s">
        <v>372</v>
      </c>
      <c r="O42" s="741" t="s">
        <v>372</v>
      </c>
      <c r="P42" s="1437"/>
      <c r="Q42" s="1092" t="s">
        <v>372</v>
      </c>
      <c r="R42" s="1093" t="s">
        <v>372</v>
      </c>
      <c r="S42" s="1093" t="s">
        <v>372</v>
      </c>
      <c r="T42" s="1094" t="s">
        <v>372</v>
      </c>
      <c r="U42" s="739" t="s">
        <v>372</v>
      </c>
      <c r="V42" s="741" t="s">
        <v>372</v>
      </c>
      <c r="W42" s="1437"/>
      <c r="X42" s="1096">
        <v>494.6026</v>
      </c>
      <c r="Y42" s="1077"/>
      <c r="Z42" s="742">
        <v>3.5509000000000128</v>
      </c>
      <c r="AA42" s="741">
        <v>7.2312141471051472E-3</v>
      </c>
      <c r="AB42" s="1090"/>
      <c r="AC42" s="1090"/>
      <c r="AD42" s="1090"/>
      <c r="AE42" s="1090"/>
    </row>
    <row r="43" spans="1:31" s="724" customFormat="1" ht="13.5" thickBot="1">
      <c r="A43" s="1100" t="s">
        <v>352</v>
      </c>
      <c r="B43" s="1437"/>
      <c r="C43" s="1101" t="s">
        <v>372</v>
      </c>
      <c r="D43" s="1102">
        <v>491.40879999999999</v>
      </c>
      <c r="E43" s="1102">
        <v>511.33170000000001</v>
      </c>
      <c r="F43" s="1103">
        <v>502.96230000000003</v>
      </c>
      <c r="G43" s="744">
        <v>12.953800000000001</v>
      </c>
      <c r="H43" s="745">
        <v>2.6435867949229364E-2</v>
      </c>
      <c r="I43" s="1456"/>
      <c r="J43" s="1101" t="s">
        <v>372</v>
      </c>
      <c r="K43" s="1102" t="s">
        <v>372</v>
      </c>
      <c r="L43" s="1102" t="s">
        <v>372</v>
      </c>
      <c r="M43" s="1103" t="s">
        <v>372</v>
      </c>
      <c r="N43" s="744" t="s">
        <v>372</v>
      </c>
      <c r="O43" s="746" t="s">
        <v>372</v>
      </c>
      <c r="P43" s="1437"/>
      <c r="Q43" s="1101" t="s">
        <v>372</v>
      </c>
      <c r="R43" s="1102">
        <v>507.47379999999998</v>
      </c>
      <c r="S43" s="1102" t="s">
        <v>372</v>
      </c>
      <c r="T43" s="1103">
        <v>507.47379999999998</v>
      </c>
      <c r="U43" s="744">
        <v>14.210599999999999</v>
      </c>
      <c r="V43" s="746">
        <v>2.8809365872013215E-2</v>
      </c>
      <c r="W43" s="1437"/>
      <c r="X43" s="1104">
        <v>503.23009999999999</v>
      </c>
      <c r="Y43" s="1077"/>
      <c r="Z43" s="747">
        <v>13.028399999999976</v>
      </c>
      <c r="AA43" s="746">
        <v>2.6577631207725272E-2</v>
      </c>
      <c r="AB43" s="1076"/>
      <c r="AC43" s="1076"/>
      <c r="AD43" s="1076"/>
      <c r="AE43" s="1076"/>
    </row>
    <row r="44" spans="1:31">
      <c r="A44" s="1458" t="s">
        <v>401</v>
      </c>
    </row>
    <row r="55" spans="3:5" ht="15">
      <c r="D55" s="1076"/>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8" sqref="W18"/>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105" t="s">
        <v>416</v>
      </c>
      <c r="D1" s="1106"/>
      <c r="E1" s="1106"/>
      <c r="F1" s="1107"/>
      <c r="G1" s="1107"/>
      <c r="H1" s="1106"/>
      <c r="I1" s="1106"/>
      <c r="J1" s="1106"/>
      <c r="K1" s="1106"/>
      <c r="L1" s="1106"/>
      <c r="M1" s="1106"/>
      <c r="N1" s="1106"/>
      <c r="O1" s="1106"/>
      <c r="P1" s="1106"/>
      <c r="Q1" s="1106"/>
      <c r="R1" s="1106"/>
      <c r="S1" s="1108" t="s">
        <v>417</v>
      </c>
      <c r="U1" s="683">
        <v>0</v>
      </c>
      <c r="AE1" s="3">
        <v>0</v>
      </c>
    </row>
    <row r="2" spans="1:31" s="635" customFormat="1" ht="20.85" customHeight="1">
      <c r="A2" s="1166"/>
      <c r="B2" s="1166"/>
      <c r="C2" s="1109"/>
      <c r="D2" s="1110"/>
      <c r="E2" s="1110"/>
      <c r="F2" s="1111"/>
      <c r="G2" s="1111"/>
      <c r="H2" s="1110"/>
      <c r="I2" s="1110"/>
      <c r="J2" s="1110"/>
      <c r="K2" s="1110"/>
      <c r="L2" s="1110"/>
      <c r="M2" s="1110"/>
      <c r="N2" s="1110"/>
      <c r="O2" s="1110"/>
      <c r="P2" s="1110"/>
      <c r="Q2" s="1110"/>
      <c r="R2" s="1110"/>
      <c r="S2" s="1112" t="str">
        <f>'[1]Current Weekly Price ACZ'!AA2</f>
        <v>06.10.2023</v>
      </c>
      <c r="U2" s="1166"/>
    </row>
    <row r="3" spans="1:31" s="684" customFormat="1">
      <c r="C3" s="1167"/>
      <c r="Q3" s="1168" t="str">
        <f>"Week "&amp;'[2]vx beef male'!$R$7</f>
        <v>Week 39</v>
      </c>
      <c r="R3" s="1169" t="s">
        <v>418</v>
      </c>
      <c r="S3" s="1170">
        <f>'[1]Current Weekly Price ACZ'!AA5</f>
        <v>45194</v>
      </c>
    </row>
    <row r="4" spans="1:31" s="684" customFormat="1">
      <c r="C4" s="1167"/>
      <c r="R4" s="1169" t="s">
        <v>419</v>
      </c>
      <c r="S4" s="1170">
        <f>'[1]Current Weekly Price ACZ'!AA6</f>
        <v>45200</v>
      </c>
    </row>
    <row r="5" spans="1:31" ht="6.6" customHeight="1">
      <c r="C5" s="1113"/>
    </row>
    <row r="6" spans="1:31" ht="28.35" customHeight="1">
      <c r="C6" s="1663" t="s">
        <v>420</v>
      </c>
      <c r="D6" s="1663"/>
      <c r="E6" s="1663"/>
      <c r="F6" s="1663"/>
      <c r="G6" s="1663"/>
      <c r="H6" s="1663"/>
      <c r="I6" s="1663"/>
      <c r="J6" s="1663"/>
      <c r="K6" s="1663"/>
      <c r="L6" s="1663"/>
      <c r="M6" s="1663"/>
      <c r="N6" s="1663"/>
      <c r="O6" s="1663"/>
      <c r="P6" s="1663"/>
      <c r="Q6" s="1663"/>
      <c r="R6" s="1663"/>
      <c r="S6" s="1663"/>
    </row>
    <row r="7" spans="1:31" ht="5.85" customHeight="1">
      <c r="C7" s="1114"/>
      <c r="D7" s="1114"/>
      <c r="E7" s="1114"/>
      <c r="F7" s="1114"/>
      <c r="G7" s="1114"/>
      <c r="H7" s="1114"/>
      <c r="I7" s="1114"/>
      <c r="J7" s="1114"/>
      <c r="K7" s="1114"/>
      <c r="L7" s="1114"/>
      <c r="M7" s="1114"/>
      <c r="N7" s="1114"/>
      <c r="O7" s="1114"/>
      <c r="P7" s="1114"/>
      <c r="Q7" s="1115"/>
      <c r="R7" s="1114"/>
      <c r="S7" s="1114"/>
    </row>
    <row r="8" spans="1:31" ht="13.5" thickBot="1">
      <c r="A8" s="1171"/>
      <c r="B8" s="1171"/>
      <c r="C8" s="1114"/>
      <c r="D8" s="1114"/>
      <c r="E8" s="1114"/>
      <c r="F8" s="1114"/>
      <c r="G8" s="1114"/>
      <c r="H8" s="1114"/>
      <c r="I8" s="1114"/>
      <c r="J8" s="1114"/>
      <c r="K8" s="1114"/>
      <c r="L8" s="1114"/>
      <c r="M8" s="1114"/>
      <c r="N8" s="1114"/>
      <c r="O8" s="1114"/>
      <c r="P8" s="1114"/>
      <c r="Q8" s="1114"/>
      <c r="R8" s="1114"/>
      <c r="S8" s="1114"/>
    </row>
    <row r="9" spans="1:31" ht="18.75" thickBot="1">
      <c r="A9" s="1171"/>
      <c r="B9" s="1171"/>
      <c r="C9" s="1116" t="s">
        <v>376</v>
      </c>
      <c r="D9" s="1117"/>
      <c r="E9" s="1117"/>
      <c r="F9" s="1117"/>
      <c r="G9" s="1117"/>
      <c r="H9" s="1117"/>
      <c r="I9" s="1117"/>
      <c r="J9" s="1117"/>
      <c r="K9" s="1117"/>
      <c r="L9" s="1117"/>
      <c r="M9" s="1117"/>
      <c r="N9" s="1117"/>
      <c r="O9" s="1117"/>
      <c r="P9" s="1117"/>
      <c r="Q9" s="1117"/>
      <c r="R9" s="1118"/>
      <c r="S9" s="1114"/>
    </row>
    <row r="10" spans="1:31" ht="13.5" thickBot="1">
      <c r="A10" s="683" t="s">
        <v>378</v>
      </c>
      <c r="B10" s="683" t="s">
        <v>379</v>
      </c>
      <c r="C10" s="1119"/>
      <c r="D10" s="1120" t="s">
        <v>326</v>
      </c>
      <c r="E10" s="1121" t="s">
        <v>329</v>
      </c>
      <c r="F10" s="1121" t="s">
        <v>330</v>
      </c>
      <c r="G10" s="1121" t="s">
        <v>332</v>
      </c>
      <c r="H10" s="1121" t="s">
        <v>334</v>
      </c>
      <c r="I10" s="1121" t="s">
        <v>335</v>
      </c>
      <c r="J10" s="1121" t="s">
        <v>337</v>
      </c>
      <c r="K10" s="1121" t="s">
        <v>344</v>
      </c>
      <c r="L10" s="1121" t="s">
        <v>345</v>
      </c>
      <c r="M10" s="1121" t="s">
        <v>346</v>
      </c>
      <c r="N10" s="1121" t="s">
        <v>347</v>
      </c>
      <c r="O10" s="1121" t="s">
        <v>348</v>
      </c>
      <c r="P10" s="1122" t="s">
        <v>349</v>
      </c>
      <c r="Q10" s="1122" t="s">
        <v>352</v>
      </c>
      <c r="R10" s="1123" t="s">
        <v>377</v>
      </c>
      <c r="S10" s="1114"/>
    </row>
    <row r="11" spans="1:31" ht="14.25">
      <c r="C11" s="1124" t="s">
        <v>380</v>
      </c>
      <c r="D11" s="1125"/>
      <c r="E11" s="1126"/>
      <c r="F11" s="1126"/>
      <c r="G11" s="1126"/>
      <c r="H11" s="1126"/>
      <c r="I11" s="1126"/>
      <c r="J11" s="1126"/>
      <c r="K11" s="1126"/>
      <c r="L11" s="1126"/>
      <c r="M11" s="1126"/>
      <c r="N11" s="1126"/>
      <c r="O11" s="1126"/>
      <c r="P11" s="1126"/>
      <c r="Q11" s="1126"/>
      <c r="R11" s="1127"/>
      <c r="S11" s="1114"/>
    </row>
    <row r="12" spans="1:31">
      <c r="C12" s="1128" t="s">
        <v>381</v>
      </c>
      <c r="D12" s="1172">
        <f>[2]TABLE!D10</f>
        <v>89.42</v>
      </c>
      <c r="E12" s="1173">
        <f>[2]TABLE!E10</f>
        <v>97.227999999999994</v>
      </c>
      <c r="F12" s="1173">
        <f>[2]TABLE!F10</f>
        <v>131.46</v>
      </c>
      <c r="G12" s="1173">
        <f>[2]TABLE!G10</f>
        <v>86.39</v>
      </c>
      <c r="H12" s="1173">
        <f>[2]TABLE!H10</f>
        <v>115.79</v>
      </c>
      <c r="I12" s="1173">
        <f>[2]TABLE!I10</f>
        <v>66.06</v>
      </c>
      <c r="J12" s="1173">
        <f>[2]TABLE!J10</f>
        <v>133.94</v>
      </c>
      <c r="K12" s="1173">
        <f>[2]TABLE!K10</f>
        <v>93</v>
      </c>
      <c r="L12" s="1173">
        <f>[2]TABLE!L10</f>
        <v>172.72</v>
      </c>
      <c r="M12" s="1173">
        <f>[2]TABLE!M10</f>
        <v>179.19579999999999</v>
      </c>
      <c r="N12" s="1173" t="e">
        <f>[2]TABLE!N10</f>
        <v>#N/A</v>
      </c>
      <c r="O12" s="1173">
        <f>[2]TABLE!O10</f>
        <v>48.271000000000001</v>
      </c>
      <c r="P12" s="1174" t="e">
        <f>[2]TABLE!P10</f>
        <v>#N/A</v>
      </c>
      <c r="Q12" s="1174" t="e">
        <f>[2]TABLE!Q10</f>
        <v>#N/A</v>
      </c>
      <c r="R12" s="1175">
        <f>[2]TABLE!R10</f>
        <v>111.0001</v>
      </c>
      <c r="S12" s="1114"/>
    </row>
    <row r="13" spans="1:31">
      <c r="A13" s="1176"/>
      <c r="B13" s="1176"/>
      <c r="C13" s="1129" t="s">
        <v>382</v>
      </c>
      <c r="D13" s="1177">
        <f>[2]TABLE!D11</f>
        <v>97.25</v>
      </c>
      <c r="E13" s="1178">
        <f>[2]TABLE!E11</f>
        <v>97.247600000000006</v>
      </c>
      <c r="F13" s="1178">
        <f>[2]TABLE!F11</f>
        <v>134.47</v>
      </c>
      <c r="G13" s="1178">
        <f>[2]TABLE!G11</f>
        <v>112.33</v>
      </c>
      <c r="H13" s="1178">
        <f>[2]TABLE!H11</f>
        <v>117.21</v>
      </c>
      <c r="I13" s="1178">
        <f>[2]TABLE!I11</f>
        <v>72.95</v>
      </c>
      <c r="J13" s="1178">
        <f>[2]TABLE!J11</f>
        <v>133.94</v>
      </c>
      <c r="K13" s="1178">
        <f>[2]TABLE!K11</f>
        <v>100</v>
      </c>
      <c r="L13" s="1178">
        <f>[2]TABLE!L11</f>
        <v>136.59</v>
      </c>
      <c r="M13" s="1178">
        <f>[2]TABLE!M11</f>
        <v>179.1026</v>
      </c>
      <c r="N13" s="1178" t="e">
        <f>[2]TABLE!N11</f>
        <v>#N/A</v>
      </c>
      <c r="O13" s="1178">
        <f>[2]TABLE!O11</f>
        <v>49.016599999999997</v>
      </c>
      <c r="P13" s="1179" t="e">
        <f>[2]TABLE!P11</f>
        <v>#N/A</v>
      </c>
      <c r="Q13" s="1179" t="e">
        <f>[2]TABLE!Q11</f>
        <v>#N/A</v>
      </c>
      <c r="R13" s="1180">
        <f>[2]TABLE!R11</f>
        <v>114.98650000000001</v>
      </c>
      <c r="S13" s="1114"/>
    </row>
    <row r="14" spans="1:31">
      <c r="A14" s="1176"/>
      <c r="B14" s="1176"/>
      <c r="C14" s="1130" t="s">
        <v>383</v>
      </c>
      <c r="D14" s="1181">
        <f>[2]TABLE!D12</f>
        <v>7.8299999999999983</v>
      </c>
      <c r="E14" s="1182">
        <f>[2]TABLE!E12</f>
        <v>-1.9600000000011164E-2</v>
      </c>
      <c r="F14" s="1182">
        <f>[2]TABLE!F12</f>
        <v>-3.0099999999999909</v>
      </c>
      <c r="G14" s="1182">
        <f>[2]TABLE!G12</f>
        <v>-25.939999999999998</v>
      </c>
      <c r="H14" s="1182">
        <f>[2]TABLE!H12</f>
        <v>-1.4199999999999875</v>
      </c>
      <c r="I14" s="1182">
        <f>[2]TABLE!I12</f>
        <v>-6.8900000000000006</v>
      </c>
      <c r="J14" s="1182">
        <f>[2]TABLE!J12</f>
        <v>0</v>
      </c>
      <c r="K14" s="1182">
        <f>[2]TABLE!K12</f>
        <v>-7</v>
      </c>
      <c r="L14" s="1182">
        <f>[2]TABLE!L12</f>
        <v>36.129999999999995</v>
      </c>
      <c r="M14" s="1182">
        <f>[2]TABLE!M12</f>
        <v>9.3199999999995953E-2</v>
      </c>
      <c r="N14" s="1183" t="e">
        <f>[2]TABLE!N12</f>
        <v>#N/A</v>
      </c>
      <c r="O14" s="1182">
        <f>[2]TABLE!O12</f>
        <v>-0.74559999999999604</v>
      </c>
      <c r="P14" s="1184"/>
      <c r="Q14" s="1185"/>
      <c r="R14" s="1186">
        <f>[2]TABLE!R12</f>
        <v>-3.9864000000000033</v>
      </c>
      <c r="S14" s="1114"/>
    </row>
    <row r="15" spans="1:31">
      <c r="A15" s="1187"/>
      <c r="B15" s="1187"/>
      <c r="C15" s="1130" t="s">
        <v>384</v>
      </c>
      <c r="D15" s="1131">
        <f>[2]TABLE!D13</f>
        <v>80.55848598334596</v>
      </c>
      <c r="E15" s="1132">
        <f>[2]TABLE!E13</f>
        <v>87.592713880437927</v>
      </c>
      <c r="F15" s="1132">
        <f>[2]TABLE!F13</f>
        <v>118.43232573664349</v>
      </c>
      <c r="G15" s="1132">
        <f>[2]TABLE!G13</f>
        <v>77.82875871282998</v>
      </c>
      <c r="H15" s="1132">
        <f>[2]TABLE!H13</f>
        <v>104.31522133763845</v>
      </c>
      <c r="I15" s="1132">
        <f>[2]TABLE!I13</f>
        <v>59.513459897783875</v>
      </c>
      <c r="J15" s="1132">
        <f>[2]TABLE!J13</f>
        <v>120.6665579580559</v>
      </c>
      <c r="K15" s="1132">
        <f>[2]TABLE!K13</f>
        <v>83.783708302965493</v>
      </c>
      <c r="L15" s="1132">
        <f>[2]TABLE!L13</f>
        <v>155.60346342030323</v>
      </c>
      <c r="M15" s="1132">
        <f>[2]TABLE!M13</f>
        <v>161.43751221845747</v>
      </c>
      <c r="N15" s="1132"/>
      <c r="O15" s="1132">
        <f>[2]TABLE!O13</f>
        <v>43.487348209596206</v>
      </c>
      <c r="P15" s="1133"/>
      <c r="Q15" s="1133"/>
      <c r="R15" s="1134"/>
      <c r="S15" s="1114"/>
    </row>
    <row r="16" spans="1:31">
      <c r="A16" s="683" t="s">
        <v>378</v>
      </c>
      <c r="B16" s="683" t="s">
        <v>386</v>
      </c>
      <c r="C16" s="1135" t="s">
        <v>385</v>
      </c>
      <c r="D16" s="1136">
        <f>[2]TABLE!D14</f>
        <v>3.1</v>
      </c>
      <c r="E16" s="1137">
        <f>[2]TABLE!E14</f>
        <v>3.17</v>
      </c>
      <c r="F16" s="1137">
        <f>[2]TABLE!F14</f>
        <v>21.7</v>
      </c>
      <c r="G16" s="1137">
        <f>[2]TABLE!G14</f>
        <v>8.6</v>
      </c>
      <c r="H16" s="1137">
        <f>[2]TABLE!H14</f>
        <v>4.6100000000000003</v>
      </c>
      <c r="I16" s="1137">
        <f>[2]TABLE!I14</f>
        <v>18.399999999999999</v>
      </c>
      <c r="J16" s="1137">
        <f>[2]TABLE!J14</f>
        <v>10.62</v>
      </c>
      <c r="K16" s="1137">
        <f>[2]TABLE!K14</f>
        <v>8.94</v>
      </c>
      <c r="L16" s="1137">
        <f>[2]TABLE!L14</f>
        <v>3.14</v>
      </c>
      <c r="M16" s="1137">
        <f>[2]TABLE!M14</f>
        <v>11.6</v>
      </c>
      <c r="N16" s="1137">
        <f>[2]TABLE!N14</f>
        <v>0</v>
      </c>
      <c r="O16" s="1137">
        <f>[2]TABLE!O14</f>
        <v>6.13</v>
      </c>
      <c r="P16" s="1138"/>
      <c r="Q16" s="1139"/>
      <c r="R16" s="1140">
        <f>[2]TABLE!R14</f>
        <v>100.00999999999999</v>
      </c>
      <c r="S16" s="1114"/>
    </row>
    <row r="17" spans="1:19" ht="14.25">
      <c r="C17" s="1124" t="s">
        <v>387</v>
      </c>
      <c r="D17" s="1141"/>
      <c r="E17" s="1142"/>
      <c r="F17" s="1142"/>
      <c r="G17" s="1142"/>
      <c r="H17" s="1142"/>
      <c r="I17" s="1142"/>
      <c r="J17" s="1142"/>
      <c r="K17" s="1142"/>
      <c r="L17" s="1142"/>
      <c r="M17" s="1142"/>
      <c r="N17" s="1142"/>
      <c r="O17" s="1142"/>
      <c r="P17" s="1142"/>
      <c r="Q17" s="1142"/>
      <c r="R17" s="1143"/>
      <c r="S17" s="1114"/>
    </row>
    <row r="18" spans="1:19">
      <c r="C18" s="1128" t="s">
        <v>381</v>
      </c>
      <c r="D18" s="1172">
        <f>[2]TABLE!D16</f>
        <v>398.61</v>
      </c>
      <c r="E18" s="1173">
        <f>[2]TABLE!E16</f>
        <v>164.60220000000001</v>
      </c>
      <c r="F18" s="1173">
        <f>[2]TABLE!F16</f>
        <v>223.2</v>
      </c>
      <c r="G18" s="1173">
        <f>[2]TABLE!G16</f>
        <v>185.71</v>
      </c>
      <c r="H18" s="1173">
        <f>[2]TABLE!H16</f>
        <v>220.3</v>
      </c>
      <c r="I18" s="1173">
        <f>[2]TABLE!I16</f>
        <v>232.24</v>
      </c>
      <c r="J18" s="1173">
        <f>[2]TABLE!J16</f>
        <v>250.67</v>
      </c>
      <c r="K18" s="1173">
        <f>[2]TABLE!K16</f>
        <v>199</v>
      </c>
      <c r="L18" s="1173">
        <f>[2]TABLE!L16</f>
        <v>352.8</v>
      </c>
      <c r="M18" s="1173">
        <f>[2]TABLE!M16</f>
        <v>267.76459999999997</v>
      </c>
      <c r="N18" s="1173" t="e">
        <f>[2]TABLE!N16</f>
        <v>#N/A</v>
      </c>
      <c r="O18" s="1173">
        <f>[2]TABLE!O16</f>
        <v>419.55549999999999</v>
      </c>
      <c r="P18" s="1174"/>
      <c r="Q18" s="1174"/>
      <c r="R18" s="1175">
        <f>[2]TABLE!R16</f>
        <v>245.04740000000001</v>
      </c>
      <c r="S18" s="1114"/>
    </row>
    <row r="19" spans="1:19">
      <c r="A19" s="1176"/>
      <c r="B19" s="1176"/>
      <c r="C19" s="1129" t="s">
        <v>382</v>
      </c>
      <c r="D19" s="1177">
        <f>[2]TABLE!D17</f>
        <v>412.5</v>
      </c>
      <c r="E19" s="1178">
        <f>[2]TABLE!E17</f>
        <v>164.60220000000001</v>
      </c>
      <c r="F19" s="1178">
        <f>[2]TABLE!F17</f>
        <v>231</v>
      </c>
      <c r="G19" s="1178">
        <f>[2]TABLE!G17</f>
        <v>216.67</v>
      </c>
      <c r="H19" s="1178">
        <f>[2]TABLE!H17</f>
        <v>220.52</v>
      </c>
      <c r="I19" s="1178">
        <f>[2]TABLE!I17</f>
        <v>234.19</v>
      </c>
      <c r="J19" s="1178">
        <f>[2]TABLE!J17</f>
        <v>250.67</v>
      </c>
      <c r="K19" s="1178">
        <f>[2]TABLE!K17</f>
        <v>217</v>
      </c>
      <c r="L19" s="1178">
        <f>[2]TABLE!L17</f>
        <v>365.49</v>
      </c>
      <c r="M19" s="1178">
        <f>[2]TABLE!M17</f>
        <v>264.60860000000002</v>
      </c>
      <c r="N19" s="1178" t="e">
        <f>[2]TABLE!N17</f>
        <v>#N/A</v>
      </c>
      <c r="O19" s="1178">
        <f>[2]TABLE!O17</f>
        <v>399.2158</v>
      </c>
      <c r="P19" s="1179"/>
      <c r="Q19" s="1179"/>
      <c r="R19" s="1180">
        <f>[2]TABLE!R17</f>
        <v>250.65989999999999</v>
      </c>
      <c r="S19" s="1114"/>
    </row>
    <row r="20" spans="1:19">
      <c r="A20" s="1176"/>
      <c r="B20" s="1176"/>
      <c r="C20" s="1130" t="s">
        <v>383</v>
      </c>
      <c r="D20" s="1181">
        <f>[2]TABLE!D18</f>
        <v>13.889999999999986</v>
      </c>
      <c r="E20" s="1183">
        <f>[2]TABLE!E18</f>
        <v>0</v>
      </c>
      <c r="F20" s="1182">
        <f>[2]TABLE!F18</f>
        <v>-7.8000000000000114</v>
      </c>
      <c r="G20" s="1182">
        <f>[2]TABLE!G18</f>
        <v>-30.95999999999998</v>
      </c>
      <c r="H20" s="1182">
        <f>[2]TABLE!H18</f>
        <v>-0.21999999999999886</v>
      </c>
      <c r="I20" s="1182">
        <f>[2]TABLE!I18</f>
        <v>-1.9499999999999886</v>
      </c>
      <c r="J20" s="1182">
        <f>[2]TABLE!J18</f>
        <v>0</v>
      </c>
      <c r="K20" s="1182">
        <f>[2]TABLE!K18</f>
        <v>-18</v>
      </c>
      <c r="L20" s="1182">
        <f>[2]TABLE!L18</f>
        <v>-12.689999999999998</v>
      </c>
      <c r="M20" s="1182">
        <f>[2]TABLE!M18</f>
        <v>3.1559999999999491</v>
      </c>
      <c r="N20" s="1183" t="e">
        <f>[2]TABLE!N18</f>
        <v>#REF!</v>
      </c>
      <c r="O20" s="1182">
        <f>[2]TABLE!O18</f>
        <v>20.339699999999993</v>
      </c>
      <c r="P20" s="1184"/>
      <c r="Q20" s="1185"/>
      <c r="R20" s="1186">
        <f>[2]TABLE!R18</f>
        <v>-5.6124999999999829</v>
      </c>
      <c r="S20" s="1114"/>
    </row>
    <row r="21" spans="1:19">
      <c r="A21" s="1187"/>
      <c r="B21" s="1187"/>
      <c r="C21" s="1130" t="s">
        <v>384</v>
      </c>
      <c r="D21" s="1131">
        <f>[2]TABLE!D19</f>
        <v>162.66648819779357</v>
      </c>
      <c r="E21" s="1144">
        <f>[2]TABLE!E19</f>
        <v>67.171575784929772</v>
      </c>
      <c r="F21" s="1132">
        <f>[2]TABLE!F19</f>
        <v>91.084418769593142</v>
      </c>
      <c r="G21" s="1132">
        <f>[2]TABLE!G19</f>
        <v>75.785337857083974</v>
      </c>
      <c r="H21" s="1132">
        <f>[2]TABLE!H19</f>
        <v>89.900974260490003</v>
      </c>
      <c r="I21" s="1132">
        <f>[2]TABLE!I19</f>
        <v>94.773500963487066</v>
      </c>
      <c r="J21" s="1132">
        <f>[2]TABLE!J19</f>
        <v>102.29449486099422</v>
      </c>
      <c r="K21" s="1132">
        <f>[2]TABLE!K19</f>
        <v>81.208778383284212</v>
      </c>
      <c r="L21" s="1132">
        <f>[2]TABLE!L19</f>
        <v>143.97214579709885</v>
      </c>
      <c r="M21" s="1132">
        <f>[2]TABLE!M19</f>
        <v>109.27053296627508</v>
      </c>
      <c r="N21" s="1132"/>
      <c r="O21" s="1132">
        <f>[2]TABLE!O19</f>
        <v>171.21401818586935</v>
      </c>
      <c r="P21" s="1133"/>
      <c r="Q21" s="1133"/>
      <c r="R21" s="1134"/>
      <c r="S21" s="1114"/>
    </row>
    <row r="22" spans="1:19" ht="13.5" thickBot="1">
      <c r="C22" s="1145" t="s">
        <v>385</v>
      </c>
      <c r="D22" s="1146">
        <f>[2]TABLE!D20</f>
        <v>3.57</v>
      </c>
      <c r="E22" s="1147">
        <f>[2]TABLE!E20</f>
        <v>0</v>
      </c>
      <c r="F22" s="1147">
        <f>[2]TABLE!F20</f>
        <v>17.29</v>
      </c>
      <c r="G22" s="1147">
        <f>[2]TABLE!G20</f>
        <v>9.2799999999999994</v>
      </c>
      <c r="H22" s="1147">
        <f>[2]TABLE!H20</f>
        <v>11.3</v>
      </c>
      <c r="I22" s="1147">
        <f>[2]TABLE!I20</f>
        <v>27.46</v>
      </c>
      <c r="J22" s="1147">
        <f>[2]TABLE!J20</f>
        <v>9.18</v>
      </c>
      <c r="K22" s="1147">
        <f>[2]TABLE!K20</f>
        <v>6.31</v>
      </c>
      <c r="L22" s="1147">
        <f>[2]TABLE!L20</f>
        <v>2.77</v>
      </c>
      <c r="M22" s="1147">
        <f>[2]TABLE!M20</f>
        <v>8.49</v>
      </c>
      <c r="N22" s="1147">
        <f>[2]TABLE!N20</f>
        <v>0</v>
      </c>
      <c r="O22" s="1147">
        <f>[2]TABLE!O20</f>
        <v>4.3499999999999996</v>
      </c>
      <c r="P22" s="1148"/>
      <c r="Q22" s="1149"/>
      <c r="R22" s="1150">
        <f>[2]TABLE!R20</f>
        <v>100</v>
      </c>
      <c r="S22" s="1114"/>
    </row>
    <row r="23" spans="1:19" ht="13.5" thickBot="1">
      <c r="A23" s="1171"/>
      <c r="B23" s="1171"/>
      <c r="C23" s="1114"/>
      <c r="D23" s="1114"/>
      <c r="E23" s="1114"/>
      <c r="F23" s="1114"/>
      <c r="G23" s="1114"/>
      <c r="H23" s="1114"/>
      <c r="I23" s="1114"/>
      <c r="J23" s="1114"/>
      <c r="K23" s="1114"/>
      <c r="L23" s="1114"/>
      <c r="M23" s="1114"/>
      <c r="N23" s="1114"/>
      <c r="O23" s="1114"/>
      <c r="P23" s="1114"/>
      <c r="Q23" s="1114"/>
      <c r="R23" s="1114"/>
      <c r="S23" s="1114"/>
    </row>
    <row r="24" spans="1:19" ht="18.75" thickBot="1">
      <c r="A24" s="1171"/>
      <c r="B24" s="1171"/>
      <c r="C24" s="1151" t="s">
        <v>388</v>
      </c>
      <c r="D24" s="1117"/>
      <c r="E24" s="1117"/>
      <c r="F24" s="1117"/>
      <c r="G24" s="1117"/>
      <c r="H24" s="1117"/>
      <c r="I24" s="1117"/>
      <c r="J24" s="1117"/>
      <c r="K24" s="1117"/>
      <c r="L24" s="1117"/>
      <c r="M24" s="1117"/>
      <c r="N24" s="1117"/>
      <c r="O24" s="1117"/>
      <c r="P24" s="1117"/>
      <c r="Q24" s="1117"/>
      <c r="R24" s="1118"/>
      <c r="S24" s="1114"/>
    </row>
    <row r="25" spans="1:19" ht="13.5" thickBot="1">
      <c r="A25" s="683" t="s">
        <v>389</v>
      </c>
      <c r="B25" s="683" t="s">
        <v>390</v>
      </c>
      <c r="C25" s="1119"/>
      <c r="D25" s="1120" t="s">
        <v>326</v>
      </c>
      <c r="E25" s="1121" t="s">
        <v>329</v>
      </c>
      <c r="F25" s="1121" t="s">
        <v>330</v>
      </c>
      <c r="G25" s="1121" t="s">
        <v>332</v>
      </c>
      <c r="H25" s="1121" t="s">
        <v>334</v>
      </c>
      <c r="I25" s="1121" t="s">
        <v>335</v>
      </c>
      <c r="J25" s="1121" t="s">
        <v>337</v>
      </c>
      <c r="K25" s="1121" t="s">
        <v>344</v>
      </c>
      <c r="L25" s="1121" t="s">
        <v>345</v>
      </c>
      <c r="M25" s="1121" t="s">
        <v>346</v>
      </c>
      <c r="N25" s="1121" t="s">
        <v>347</v>
      </c>
      <c r="O25" s="1121" t="s">
        <v>348</v>
      </c>
      <c r="P25" s="1122" t="s">
        <v>349</v>
      </c>
      <c r="Q25" s="1122" t="s">
        <v>352</v>
      </c>
      <c r="R25" s="1123" t="s">
        <v>377</v>
      </c>
      <c r="S25" s="1114"/>
    </row>
    <row r="26" spans="1:19" ht="14.25">
      <c r="C26" s="1124" t="s">
        <v>391</v>
      </c>
      <c r="D26" s="1125"/>
      <c r="E26" s="1126"/>
      <c r="F26" s="1126"/>
      <c r="G26" s="1126"/>
      <c r="H26" s="1126"/>
      <c r="I26" s="1126"/>
      <c r="J26" s="1126"/>
      <c r="K26" s="1126"/>
      <c r="L26" s="1126"/>
      <c r="M26" s="1126"/>
      <c r="N26" s="1126"/>
      <c r="O26" s="1126"/>
      <c r="P26" s="1126"/>
      <c r="Q26" s="1126"/>
      <c r="R26" s="1127"/>
      <c r="S26" s="1114"/>
    </row>
    <row r="27" spans="1:19">
      <c r="C27" s="1128" t="s">
        <v>392</v>
      </c>
      <c r="D27" s="1172">
        <f>[2]TABLE!D25</f>
        <v>4.6500000000000004</v>
      </c>
      <c r="E27" s="1173"/>
      <c r="F27" s="1173"/>
      <c r="G27" s="1173">
        <f>[2]TABLE!G25</f>
        <v>2.77</v>
      </c>
      <c r="H27" s="1173">
        <f>[2]TABLE!H25</f>
        <v>3.18</v>
      </c>
      <c r="I27" s="1173">
        <f>[2]TABLE!I25</f>
        <v>3.46</v>
      </c>
      <c r="J27" s="1173">
        <f>[2]TABLE!J25</f>
        <v>3.51</v>
      </c>
      <c r="K27" s="1173"/>
      <c r="L27" s="1173">
        <f>[2]TABLE!L25</f>
        <v>2.85</v>
      </c>
      <c r="M27" s="1173" t="str">
        <f>[2]TABLE!M25</f>
        <v/>
      </c>
      <c r="N27" s="1173">
        <f>[2]TABLE!N25</f>
        <v>2.76</v>
      </c>
      <c r="O27" s="1173"/>
      <c r="P27" s="1174"/>
      <c r="Q27" s="1174">
        <f>[2]TABLE!Q25</f>
        <v>2.6074999999999999</v>
      </c>
      <c r="R27" s="1175">
        <f>[2]TABLE!R25</f>
        <v>3.2618999999999998</v>
      </c>
      <c r="S27" s="1114"/>
    </row>
    <row r="28" spans="1:19">
      <c r="A28" s="1176"/>
      <c r="B28" s="1176"/>
      <c r="C28" s="1129" t="s">
        <v>382</v>
      </c>
      <c r="D28" s="1177">
        <f>[2]TABLE!D26</f>
        <v>4.6500000000000004</v>
      </c>
      <c r="E28" s="1152"/>
      <c r="F28" s="1153"/>
      <c r="G28" s="1153">
        <f>[2]TABLE!G26</f>
        <v>2.78</v>
      </c>
      <c r="H28" s="1153">
        <f>[2]TABLE!H26</f>
        <v>3.17</v>
      </c>
      <c r="I28" s="1153">
        <f>[2]TABLE!I26</f>
        <v>3.47</v>
      </c>
      <c r="J28" s="1153">
        <f>[2]TABLE!J26</f>
        <v>3.51</v>
      </c>
      <c r="K28" s="1153"/>
      <c r="L28" s="1153">
        <f>[2]TABLE!L26</f>
        <v>2.6</v>
      </c>
      <c r="M28" s="1153" t="str">
        <f>[2]TABLE!M26</f>
        <v/>
      </c>
      <c r="N28" s="1153">
        <f>[2]TABLE!N26</f>
        <v>2.71</v>
      </c>
      <c r="O28" s="1153"/>
      <c r="P28" s="1154"/>
      <c r="Q28" s="1154">
        <f>[2]TABLE!Q26</f>
        <v>2.5577000000000001</v>
      </c>
      <c r="R28" s="1180">
        <f>[2]TABLE!R26</f>
        <v>3.2488000000000001</v>
      </c>
      <c r="S28" s="1114"/>
    </row>
    <row r="29" spans="1:19">
      <c r="A29" s="1176"/>
      <c r="B29" s="1176"/>
      <c r="C29" s="1130" t="s">
        <v>383</v>
      </c>
      <c r="D29" s="1181">
        <f>[2]TABLE!D27</f>
        <v>0</v>
      </c>
      <c r="E29" s="1183"/>
      <c r="F29" s="1182"/>
      <c r="G29" s="1182">
        <f>[2]TABLE!G27</f>
        <v>-9.9999999999997868E-3</v>
      </c>
      <c r="H29" s="1182">
        <f>[2]TABLE!H27</f>
        <v>1.0000000000000231E-2</v>
      </c>
      <c r="I29" s="1182">
        <f>[2]TABLE!I27</f>
        <v>-1.0000000000000231E-2</v>
      </c>
      <c r="J29" s="1182">
        <f>[2]TABLE!J27</f>
        <v>0</v>
      </c>
      <c r="K29" s="1182"/>
      <c r="L29" s="1182">
        <f>[2]TABLE!L27</f>
        <v>0.25</v>
      </c>
      <c r="M29" s="1182" t="e">
        <f>[2]TABLE!M27</f>
        <v>#VALUE!</v>
      </c>
      <c r="N29" s="1182">
        <f>[2]TABLE!N27</f>
        <v>4.9999999999999822E-2</v>
      </c>
      <c r="O29" s="1183"/>
      <c r="P29" s="1185"/>
      <c r="Q29" s="1184">
        <f>[2]TABLE!Q27</f>
        <v>4.9799999999999844E-2</v>
      </c>
      <c r="R29" s="1186">
        <f>[2]TABLE!R27</f>
        <v>1.3099999999999667E-2</v>
      </c>
      <c r="S29" s="1114"/>
    </row>
    <row r="30" spans="1:19">
      <c r="A30" s="1187"/>
      <c r="B30" s="1187"/>
      <c r="C30" s="1130" t="s">
        <v>384</v>
      </c>
      <c r="D30" s="1131">
        <f>[2]TABLE!D28</f>
        <v>142.55495263496738</v>
      </c>
      <c r="E30" s="1144"/>
      <c r="F30" s="1132"/>
      <c r="G30" s="1132">
        <f>[2]TABLE!G28</f>
        <v>84.919831999754749</v>
      </c>
      <c r="H30" s="1132">
        <f>[2]TABLE!H28</f>
        <v>97.489193414880901</v>
      </c>
      <c r="I30" s="1132">
        <f>[2]TABLE!I28</f>
        <v>106.07314755204023</v>
      </c>
      <c r="J30" s="1132">
        <f>[2]TABLE!J28</f>
        <v>107.60599650510439</v>
      </c>
      <c r="K30" s="1132"/>
      <c r="L30" s="1132">
        <f>[2]TABLE!L28</f>
        <v>87.372390324657417</v>
      </c>
      <c r="M30" s="1132" t="e">
        <f>[2]TABLE!M28</f>
        <v>#VALUE!</v>
      </c>
      <c r="N30" s="1132" t="e">
        <f>[2]TABLE!N28</f>
        <v>#REF!</v>
      </c>
      <c r="O30" s="1132"/>
      <c r="P30" s="1133"/>
      <c r="Q30" s="1133">
        <f>[2]TABLE!Q28</f>
        <v>79.938072902296213</v>
      </c>
      <c r="R30" s="1155"/>
      <c r="S30" s="1114"/>
    </row>
    <row r="31" spans="1:19">
      <c r="A31" s="683" t="s">
        <v>389</v>
      </c>
      <c r="B31" s="683" t="s">
        <v>393</v>
      </c>
      <c r="C31" s="1135" t="s">
        <v>385</v>
      </c>
      <c r="D31" s="1136">
        <f>[2]TABLE!D29</f>
        <v>5.45</v>
      </c>
      <c r="E31" s="1137"/>
      <c r="F31" s="1137" t="e">
        <f>[2]TABLE!F29</f>
        <v>#REF!</v>
      </c>
      <c r="G31" s="1137">
        <f>[2]TABLE!G29</f>
        <v>20.34</v>
      </c>
      <c r="H31" s="1137">
        <f>[2]TABLE!H29</f>
        <v>7.69</v>
      </c>
      <c r="I31" s="1137">
        <f>[2]TABLE!I29</f>
        <v>44.62</v>
      </c>
      <c r="J31" s="1137">
        <f>[2]TABLE!J29</f>
        <v>7.21</v>
      </c>
      <c r="K31" s="1137"/>
      <c r="L31" s="1137">
        <f>[2]TABLE!L29</f>
        <v>5.73</v>
      </c>
      <c r="M31" s="1137">
        <f>[2]TABLE!M29</f>
        <v>0</v>
      </c>
      <c r="N31" s="1137">
        <f>[2]TABLE!N29</f>
        <v>4.37</v>
      </c>
      <c r="O31" s="1137"/>
      <c r="P31" s="1138"/>
      <c r="Q31" s="1139">
        <f>[2]TABLE!Q29</f>
        <v>4.59</v>
      </c>
      <c r="R31" s="1140">
        <f>[2]TABLE!R29</f>
        <v>100</v>
      </c>
      <c r="S31" s="1114"/>
    </row>
    <row r="32" spans="1:19" ht="14.25">
      <c r="C32" s="1124" t="s">
        <v>394</v>
      </c>
      <c r="D32" s="1141"/>
      <c r="E32" s="1142"/>
      <c r="F32" s="1142"/>
      <c r="G32" s="1142"/>
      <c r="H32" s="1142"/>
      <c r="I32" s="1142"/>
      <c r="J32" s="1142"/>
      <c r="K32" s="1142"/>
      <c r="L32" s="1142"/>
      <c r="M32" s="1142"/>
      <c r="N32" s="1142"/>
      <c r="O32" s="1142"/>
      <c r="P32" s="1142"/>
      <c r="Q32" s="1142"/>
      <c r="R32" s="1143"/>
      <c r="S32" s="1114"/>
    </row>
    <row r="33" spans="1:19">
      <c r="C33" s="1128" t="s">
        <v>392</v>
      </c>
      <c r="D33" s="1172">
        <f>[2]TABLE!D31</f>
        <v>4.4400000000000004</v>
      </c>
      <c r="E33" s="1173"/>
      <c r="F33" s="1173">
        <f>[2]TABLE!F31</f>
        <v>5.33</v>
      </c>
      <c r="G33" s="1173">
        <f>[2]TABLE!G31</f>
        <v>2.2799999999999998</v>
      </c>
      <c r="H33" s="1173" t="e">
        <f>[2]TABLE!H31</f>
        <v>#N/A</v>
      </c>
      <c r="I33" s="1173">
        <f>[2]TABLE!I31</f>
        <v>3.4</v>
      </c>
      <c r="J33" s="1173">
        <f>[2]TABLE!J31</f>
        <v>3.76</v>
      </c>
      <c r="K33" s="1173"/>
      <c r="L33" s="1173">
        <f>[2]TABLE!L31</f>
        <v>2.5099999999999998</v>
      </c>
      <c r="M33" s="1173"/>
      <c r="N33" s="1173">
        <f>[2]TABLE!N31</f>
        <v>2.5</v>
      </c>
      <c r="O33" s="1173"/>
      <c r="P33" s="1174"/>
      <c r="Q33" s="1174">
        <f>[2]TABLE!Q31</f>
        <v>2.1457000000000002</v>
      </c>
      <c r="R33" s="1175">
        <f>[2]TABLE!R31</f>
        <v>3.6038000000000001</v>
      </c>
      <c r="S33" s="1114"/>
    </row>
    <row r="34" spans="1:19">
      <c r="A34" s="1176"/>
      <c r="B34" s="1176"/>
      <c r="C34" s="1129" t="s">
        <v>382</v>
      </c>
      <c r="D34" s="1177">
        <f>[2]TABLE!D32</f>
        <v>4.4400000000000004</v>
      </c>
      <c r="E34" s="1178"/>
      <c r="F34" s="1178">
        <f>[2]TABLE!F32</f>
        <v>5.22</v>
      </c>
      <c r="G34" s="1178">
        <f>[2]TABLE!G32</f>
        <v>2.33</v>
      </c>
      <c r="H34" s="1178" t="e">
        <f>[2]TABLE!H32</f>
        <v>#N/A</v>
      </c>
      <c r="I34" s="1178">
        <f>[2]TABLE!I32</f>
        <v>3.38</v>
      </c>
      <c r="J34" s="1178">
        <f>[2]TABLE!J32</f>
        <v>3.76</v>
      </c>
      <c r="K34" s="1178"/>
      <c r="L34" s="1178">
        <f>[2]TABLE!L32</f>
        <v>2.3199999999999998</v>
      </c>
      <c r="M34" s="1178"/>
      <c r="N34" s="1178">
        <f>[2]TABLE!N32</f>
        <v>2.64</v>
      </c>
      <c r="O34" s="1178"/>
      <c r="P34" s="1179"/>
      <c r="Q34" s="1179">
        <f>[2]TABLE!Q32</f>
        <v>2.0485000000000002</v>
      </c>
      <c r="R34" s="1180">
        <f>[2]TABLE!R32</f>
        <v>3.5731999999999999</v>
      </c>
      <c r="S34" s="1114"/>
    </row>
    <row r="35" spans="1:19">
      <c r="A35" s="1176"/>
      <c r="B35" s="1176"/>
      <c r="C35" s="1130" t="s">
        <v>383</v>
      </c>
      <c r="D35" s="1181">
        <f>[2]TABLE!D33</f>
        <v>0</v>
      </c>
      <c r="E35" s="1183"/>
      <c r="F35" s="1182">
        <f>[2]TABLE!F33</f>
        <v>0.11000000000000032</v>
      </c>
      <c r="G35" s="1182">
        <f>[2]TABLE!G33</f>
        <v>-5.0000000000000266E-2</v>
      </c>
      <c r="H35" s="1182" t="e">
        <f>[2]TABLE!H33</f>
        <v>#N/A</v>
      </c>
      <c r="I35" s="1182">
        <f>[2]TABLE!I33</f>
        <v>2.0000000000000018E-2</v>
      </c>
      <c r="J35" s="1182">
        <f>[2]TABLE!J33</f>
        <v>0</v>
      </c>
      <c r="K35" s="1182"/>
      <c r="L35" s="1182">
        <f>[2]TABLE!L33</f>
        <v>0.18999999999999995</v>
      </c>
      <c r="M35" s="1182"/>
      <c r="N35" s="1182">
        <f>[2]TABLE!N33</f>
        <v>-0.14000000000000012</v>
      </c>
      <c r="O35" s="1183"/>
      <c r="P35" s="1185"/>
      <c r="Q35" s="1184">
        <f>[2]TABLE!Q33</f>
        <v>9.7199999999999953E-2</v>
      </c>
      <c r="R35" s="1186">
        <f>[2]TABLE!R33</f>
        <v>3.0600000000000183E-2</v>
      </c>
      <c r="S35" s="1114"/>
    </row>
    <row r="36" spans="1:19">
      <c r="A36" s="1187"/>
      <c r="B36" s="1187"/>
      <c r="C36" s="1130" t="s">
        <v>384</v>
      </c>
      <c r="D36" s="1131">
        <f>[2]TABLE!D34</f>
        <v>123.20328542094457</v>
      </c>
      <c r="E36" s="1144"/>
      <c r="F36" s="1132">
        <f>[2]TABLE!F34</f>
        <v>147.89943948054832</v>
      </c>
      <c r="G36" s="1132">
        <f>[2]TABLE!G34</f>
        <v>63.266551972917476</v>
      </c>
      <c r="H36" s="1132" t="e">
        <f>[2]TABLE!H34</f>
        <v>#N/A</v>
      </c>
      <c r="I36" s="1132">
        <f>[2]TABLE!I34</f>
        <v>94.344858205227808</v>
      </c>
      <c r="J36" s="1132">
        <f>[2]TABLE!J34</f>
        <v>104.33431377989899</v>
      </c>
      <c r="K36" s="1132"/>
      <c r="L36" s="1132">
        <f>[2]TABLE!L34</f>
        <v>69.648704145624052</v>
      </c>
      <c r="M36" s="1132"/>
      <c r="N36" s="1132" t="e">
        <f>[2]TABLE!N34</f>
        <v>#REF!</v>
      </c>
      <c r="O36" s="1132"/>
      <c r="P36" s="1133"/>
      <c r="Q36" s="1133">
        <f>[2]TABLE!Q34</f>
        <v>59.539930073810979</v>
      </c>
      <c r="R36" s="1134"/>
      <c r="S36" s="1114"/>
    </row>
    <row r="37" spans="1:19">
      <c r="A37" s="683" t="s">
        <v>389</v>
      </c>
      <c r="B37" s="683" t="s">
        <v>395</v>
      </c>
      <c r="C37" s="1135" t="s">
        <v>385</v>
      </c>
      <c r="D37" s="1136">
        <f>[2]TABLE!D35</f>
        <v>2.85</v>
      </c>
      <c r="E37" s="1137"/>
      <c r="F37" s="1137">
        <f>[2]TABLE!F35</f>
        <v>25.17</v>
      </c>
      <c r="G37" s="1137">
        <f>[2]TABLE!G35</f>
        <v>24.15</v>
      </c>
      <c r="H37" s="1137">
        <f>[2]TABLE!H35</f>
        <v>0</v>
      </c>
      <c r="I37" s="1137">
        <f>[2]TABLE!I35</f>
        <v>21.5</v>
      </c>
      <c r="J37" s="1137">
        <f>[2]TABLE!J35</f>
        <v>16.48</v>
      </c>
      <c r="K37" s="1137"/>
      <c r="L37" s="1137">
        <f>[2]TABLE!L35</f>
        <v>4.92</v>
      </c>
      <c r="M37" s="1137"/>
      <c r="N37" s="1137">
        <f>[2]TABLE!N35</f>
        <v>1.46</v>
      </c>
      <c r="O37" s="1137"/>
      <c r="P37" s="1138"/>
      <c r="Q37" s="1139">
        <f>[2]TABLE!Q35</f>
        <v>3.47</v>
      </c>
      <c r="R37" s="1140">
        <f>[2]TABLE!R35</f>
        <v>100</v>
      </c>
      <c r="S37" s="1114"/>
    </row>
    <row r="38" spans="1:19" ht="14.25">
      <c r="C38" s="1124" t="s">
        <v>396</v>
      </c>
      <c r="D38" s="1141"/>
      <c r="E38" s="1142"/>
      <c r="F38" s="1142"/>
      <c r="G38" s="1142"/>
      <c r="H38" s="1142"/>
      <c r="I38" s="1142"/>
      <c r="J38" s="1142"/>
      <c r="K38" s="1142"/>
      <c r="L38" s="1142"/>
      <c r="M38" s="1142"/>
      <c r="N38" s="1142"/>
      <c r="O38" s="1142"/>
      <c r="P38" s="1142"/>
      <c r="Q38" s="1142"/>
      <c r="R38" s="1143"/>
      <c r="S38" s="1114"/>
    </row>
    <row r="39" spans="1:19">
      <c r="C39" s="1128" t="s">
        <v>392</v>
      </c>
      <c r="D39" s="1172">
        <f>[2]TABLE!D37</f>
        <v>3.2</v>
      </c>
      <c r="E39" s="1173"/>
      <c r="F39" s="1173">
        <f>[2]TABLE!F37</f>
        <v>2.64</v>
      </c>
      <c r="G39" s="1173">
        <f>[2]TABLE!G37</f>
        <v>2.31</v>
      </c>
      <c r="H39" s="1173" t="e">
        <f>[2]TABLE!H37</f>
        <v>#N/A</v>
      </c>
      <c r="I39" s="1173">
        <f>[2]TABLE!I37</f>
        <v>3.19</v>
      </c>
      <c r="J39" s="1173">
        <f>[2]TABLE!J37</f>
        <v>2.94</v>
      </c>
      <c r="K39" s="1173"/>
      <c r="L39" s="1173">
        <f>[2]TABLE!L37</f>
        <v>2.33</v>
      </c>
      <c r="M39" s="1173"/>
      <c r="N39" s="1173">
        <f>[2]TABLE!N37</f>
        <v>2.5299999999999998</v>
      </c>
      <c r="O39" s="1173"/>
      <c r="P39" s="1174"/>
      <c r="Q39" s="1174">
        <f>[2]TABLE!Q37</f>
        <v>2.0728</v>
      </c>
      <c r="R39" s="1175">
        <f>[2]TABLE!R37</f>
        <v>2.8104</v>
      </c>
      <c r="S39" s="1114"/>
    </row>
    <row r="40" spans="1:19">
      <c r="A40" s="1176"/>
      <c r="B40" s="1176"/>
      <c r="C40" s="1129" t="s">
        <v>382</v>
      </c>
      <c r="D40" s="1177">
        <f>[2]TABLE!D38</f>
        <v>3.2</v>
      </c>
      <c r="E40" s="1178"/>
      <c r="F40" s="1178">
        <f>[2]TABLE!F38</f>
        <v>2.65</v>
      </c>
      <c r="G40" s="1178">
        <f>[2]TABLE!G38</f>
        <v>2.37</v>
      </c>
      <c r="H40" s="1178" t="e">
        <f>[2]TABLE!H38</f>
        <v>#N/A</v>
      </c>
      <c r="I40" s="1178">
        <f>[2]TABLE!I38</f>
        <v>3.16</v>
      </c>
      <c r="J40" s="1178">
        <f>[2]TABLE!J38</f>
        <v>2.94</v>
      </c>
      <c r="K40" s="1178"/>
      <c r="L40" s="1178">
        <f>[2]TABLE!L38</f>
        <v>2.4700000000000002</v>
      </c>
      <c r="M40" s="1178"/>
      <c r="N40" s="1178">
        <f>[2]TABLE!N38</f>
        <v>2.41</v>
      </c>
      <c r="O40" s="1178"/>
      <c r="P40" s="1179"/>
      <c r="Q40" s="1179">
        <f>[2]TABLE!Q38</f>
        <v>1.867</v>
      </c>
      <c r="R40" s="1180">
        <f>[2]TABLE!R38</f>
        <v>2.8081</v>
      </c>
      <c r="S40" s="1114"/>
    </row>
    <row r="41" spans="1:19">
      <c r="A41" s="1176"/>
      <c r="B41" s="1176"/>
      <c r="C41" s="1130" t="s">
        <v>383</v>
      </c>
      <c r="D41" s="1181">
        <f>[2]TABLE!D39</f>
        <v>0</v>
      </c>
      <c r="E41" s="1183"/>
      <c r="F41" s="1182">
        <f>[2]TABLE!F39</f>
        <v>-9.9999999999997868E-3</v>
      </c>
      <c r="G41" s="1182">
        <f>[2]TABLE!G39</f>
        <v>-6.0000000000000053E-2</v>
      </c>
      <c r="H41" s="1182" t="e">
        <f>[2]TABLE!H39</f>
        <v>#N/A</v>
      </c>
      <c r="I41" s="1182">
        <f>[2]TABLE!I39</f>
        <v>2.9999999999999805E-2</v>
      </c>
      <c r="J41" s="1182">
        <f>[2]TABLE!J39</f>
        <v>0</v>
      </c>
      <c r="K41" s="1182"/>
      <c r="L41" s="1182">
        <f>[2]TABLE!L39</f>
        <v>-0.14000000000000012</v>
      </c>
      <c r="M41" s="1182"/>
      <c r="N41" s="1182">
        <f>[2]TABLE!N39</f>
        <v>0.11999999999999966</v>
      </c>
      <c r="O41" s="1183"/>
      <c r="P41" s="1185"/>
      <c r="Q41" s="1184">
        <f>[2]TABLE!Q39</f>
        <v>0.20579999999999998</v>
      </c>
      <c r="R41" s="1186">
        <f>[2]TABLE!R39</f>
        <v>2.2999999999999687E-3</v>
      </c>
      <c r="S41" s="1114"/>
    </row>
    <row r="42" spans="1:19">
      <c r="A42" s="1187"/>
      <c r="B42" s="1187"/>
      <c r="C42" s="1130" t="s">
        <v>384</v>
      </c>
      <c r="D42" s="1131">
        <f>[2]TABLE!D40</f>
        <v>113.86279533162539</v>
      </c>
      <c r="E42" s="1144"/>
      <c r="F42" s="1132">
        <f>[2]TABLE!F40</f>
        <v>93.936806148590961</v>
      </c>
      <c r="G42" s="1132">
        <f>[2]TABLE!G40</f>
        <v>82.194705380017083</v>
      </c>
      <c r="H42" s="1132" t="e">
        <f>[2]TABLE!H40</f>
        <v>#N/A</v>
      </c>
      <c r="I42" s="1132">
        <f>[2]TABLE!I40</f>
        <v>113.50697409621407</v>
      </c>
      <c r="J42" s="1132">
        <f>[2]TABLE!J40</f>
        <v>104.61144321093083</v>
      </c>
      <c r="K42" s="1132"/>
      <c r="L42" s="1132">
        <f>[2]TABLE!L40</f>
        <v>82.906347850839751</v>
      </c>
      <c r="M42" s="1132"/>
      <c r="N42" s="1132" t="e">
        <f>[2]TABLE!N40</f>
        <v>#REF!</v>
      </c>
      <c r="O42" s="1132"/>
      <c r="P42" s="1133"/>
      <c r="Q42" s="1133">
        <f>[2]TABLE!Q40</f>
        <v>73.754625676060343</v>
      </c>
      <c r="R42" s="1134"/>
      <c r="S42" s="1114"/>
    </row>
    <row r="43" spans="1:19" ht="13.5" thickBot="1">
      <c r="C43" s="1145" t="s">
        <v>385</v>
      </c>
      <c r="D43" s="1146">
        <f>[2]TABLE!D41</f>
        <v>5.14</v>
      </c>
      <c r="E43" s="1147"/>
      <c r="F43" s="1147">
        <f>[2]TABLE!F41</f>
        <v>25.14</v>
      </c>
      <c r="G43" s="1147">
        <f>[2]TABLE!G41</f>
        <v>14.29</v>
      </c>
      <c r="H43" s="1147">
        <f>[2]TABLE!H41</f>
        <v>0</v>
      </c>
      <c r="I43" s="1147">
        <f>[2]TABLE!I41</f>
        <v>32.54</v>
      </c>
      <c r="J43" s="1147">
        <f>[2]TABLE!J41</f>
        <v>13.84</v>
      </c>
      <c r="K43" s="1147"/>
      <c r="L43" s="1147">
        <f>[2]TABLE!L41</f>
        <v>3.79</v>
      </c>
      <c r="M43" s="1147"/>
      <c r="N43" s="1147">
        <f>[2]TABLE!N41</f>
        <v>2.1800000000000002</v>
      </c>
      <c r="O43" s="1147"/>
      <c r="P43" s="1148"/>
      <c r="Q43" s="1149">
        <f>[2]TABLE!Q41</f>
        <v>3.09</v>
      </c>
      <c r="R43" s="1150">
        <f>[2]TABLE!R41</f>
        <v>100.01000000000002</v>
      </c>
      <c r="S43" s="1114"/>
    </row>
    <row r="44" spans="1:19" ht="13.5" thickBot="1">
      <c r="A44" s="1171" t="s">
        <v>397</v>
      </c>
      <c r="B44" s="1171" t="s">
        <v>398</v>
      </c>
      <c r="C44" s="1114"/>
      <c r="D44" s="1114"/>
      <c r="E44" s="1114"/>
      <c r="F44" s="1114"/>
      <c r="G44" s="1114"/>
      <c r="H44" s="1114"/>
      <c r="I44" s="1114"/>
      <c r="J44" s="1114"/>
      <c r="K44" s="1114"/>
      <c r="L44" s="1114"/>
      <c r="M44" s="1114"/>
      <c r="N44" s="1114"/>
      <c r="O44" s="1114"/>
      <c r="P44" s="1114"/>
      <c r="Q44" s="1114"/>
      <c r="R44" s="1114"/>
      <c r="S44" s="1114"/>
    </row>
    <row r="45" spans="1:19" ht="18.75" thickBot="1">
      <c r="A45" s="1171"/>
      <c r="B45" s="1171"/>
      <c r="C45" s="1116" t="s">
        <v>399</v>
      </c>
      <c r="D45" s="1117"/>
      <c r="E45" s="1117"/>
      <c r="F45" s="1117"/>
      <c r="G45" s="1117"/>
      <c r="H45" s="1117"/>
      <c r="I45" s="1117"/>
      <c r="J45" s="1117"/>
      <c r="K45" s="1117"/>
      <c r="L45" s="1117"/>
      <c r="M45" s="1117"/>
      <c r="N45" s="1117"/>
      <c r="O45" s="1117"/>
      <c r="P45" s="1117"/>
      <c r="Q45" s="1117"/>
      <c r="R45" s="1118"/>
      <c r="S45" s="1114"/>
    </row>
    <row r="46" spans="1:19" ht="13.5" thickBot="1">
      <c r="C46" s="1119"/>
      <c r="D46" s="1120" t="s">
        <v>326</v>
      </c>
      <c r="E46" s="1121" t="s">
        <v>329</v>
      </c>
      <c r="F46" s="1121" t="s">
        <v>330</v>
      </c>
      <c r="G46" s="1121" t="s">
        <v>332</v>
      </c>
      <c r="H46" s="1121" t="s">
        <v>334</v>
      </c>
      <c r="I46" s="1121" t="s">
        <v>335</v>
      </c>
      <c r="J46" s="1121" t="s">
        <v>337</v>
      </c>
      <c r="K46" s="1121" t="s">
        <v>344</v>
      </c>
      <c r="L46" s="1121" t="s">
        <v>345</v>
      </c>
      <c r="M46" s="1121" t="s">
        <v>346</v>
      </c>
      <c r="N46" s="1121" t="s">
        <v>347</v>
      </c>
      <c r="O46" s="1121" t="s">
        <v>348</v>
      </c>
      <c r="P46" s="1122" t="s">
        <v>349</v>
      </c>
      <c r="Q46" s="1122" t="s">
        <v>352</v>
      </c>
      <c r="R46" s="1123" t="s">
        <v>377</v>
      </c>
      <c r="S46" s="1114"/>
    </row>
    <row r="47" spans="1:19">
      <c r="C47" s="1156" t="s">
        <v>400</v>
      </c>
      <c r="D47" s="1157">
        <f>[2]TABLE!D45</f>
        <v>683.5</v>
      </c>
      <c r="E47" s="1158"/>
      <c r="F47" s="1159">
        <f>[2]TABLE!F45</f>
        <v>528</v>
      </c>
      <c r="G47" s="1159"/>
      <c r="H47" s="1159"/>
      <c r="I47" s="1159">
        <f>[2]TABLE!I45</f>
        <v>666.9</v>
      </c>
      <c r="J47" s="1159">
        <f>[2]TABLE!J45</f>
        <v>559.25</v>
      </c>
      <c r="K47" s="1158">
        <f>[2]TABLE!K45</f>
        <v>563.95000000000005</v>
      </c>
      <c r="L47" s="1158"/>
      <c r="M47" s="1158"/>
      <c r="N47" s="1158">
        <f>[2]TABLE!N45</f>
        <v>491.21</v>
      </c>
      <c r="O47" s="1158"/>
      <c r="P47" s="1158">
        <f>[2]TABLE!P45</f>
        <v>447.09</v>
      </c>
      <c r="Q47" s="1158"/>
      <c r="R47" s="1160">
        <f>[2]TABLE!R45</f>
        <v>598.07249999999999</v>
      </c>
      <c r="S47" s="1114"/>
    </row>
    <row r="48" spans="1:19">
      <c r="A48" s="1176"/>
      <c r="B48" s="1176"/>
      <c r="C48" s="1161" t="s">
        <v>382</v>
      </c>
      <c r="D48" s="1162">
        <f>[2]TABLE!D46</f>
        <v>683.5</v>
      </c>
      <c r="E48" s="1163"/>
      <c r="F48" s="1163">
        <f>[2]TABLE!F46</f>
        <v>520</v>
      </c>
      <c r="G48" s="1163"/>
      <c r="H48" s="1163"/>
      <c r="I48" s="1163">
        <f>[2]TABLE!I46</f>
        <v>658.7</v>
      </c>
      <c r="J48" s="1163">
        <f>[2]TABLE!J46</f>
        <v>559.25</v>
      </c>
      <c r="K48" s="1163">
        <f>[2]TABLE!K46</f>
        <v>563.95000000000005</v>
      </c>
      <c r="L48" s="1163"/>
      <c r="M48" s="1163"/>
      <c r="N48" s="1163">
        <f>[2]TABLE!N46</f>
        <v>474.17</v>
      </c>
      <c r="O48" s="1163"/>
      <c r="P48" s="1163">
        <f>[2]TABLE!P46</f>
        <v>447.09</v>
      </c>
      <c r="Q48" s="1164"/>
      <c r="R48" s="1165">
        <f>[2]TABLE!R46</f>
        <v>594.82389999999998</v>
      </c>
      <c r="S48" s="1114"/>
    </row>
    <row r="49" spans="1:19">
      <c r="A49" s="1176"/>
      <c r="B49" s="1176"/>
      <c r="C49" s="1130" t="s">
        <v>383</v>
      </c>
      <c r="D49" s="1181">
        <f>[2]TABLE!D47</f>
        <v>0</v>
      </c>
      <c r="E49" s="1183"/>
      <c r="F49" s="1182">
        <f>[2]TABLE!F47</f>
        <v>8</v>
      </c>
      <c r="G49" s="1182"/>
      <c r="H49" s="1182"/>
      <c r="I49" s="1182">
        <f>[2]TABLE!I47</f>
        <v>8.1999999999999318</v>
      </c>
      <c r="J49" s="1182">
        <f>[2]TABLE!J47</f>
        <v>0</v>
      </c>
      <c r="K49" s="1182">
        <f>[2]TABLE!K47</f>
        <v>0</v>
      </c>
      <c r="L49" s="1182"/>
      <c r="M49" s="1182"/>
      <c r="N49" s="1182">
        <f>[2]TABLE!N47</f>
        <v>17.039999999999964</v>
      </c>
      <c r="O49" s="1182"/>
      <c r="P49" s="1182">
        <f>[2]TABLE!P47</f>
        <v>0</v>
      </c>
      <c r="Q49" s="1185"/>
      <c r="R49" s="1186">
        <f>[2]TABLE!R47</f>
        <v>3.2486000000000104</v>
      </c>
      <c r="S49" s="1114"/>
    </row>
    <row r="50" spans="1:19">
      <c r="A50" s="1187"/>
      <c r="B50" s="1187"/>
      <c r="C50" s="1130" t="s">
        <v>384</v>
      </c>
      <c r="D50" s="1131">
        <f>[2]TABLE!D48</f>
        <v>114.28380338504111</v>
      </c>
      <c r="E50" s="1132"/>
      <c r="F50" s="1132">
        <f>[2]TABLE!F48</f>
        <v>88.283611100660877</v>
      </c>
      <c r="G50" s="1132"/>
      <c r="H50" s="1132"/>
      <c r="I50" s="1132">
        <f>[2]TABLE!I48</f>
        <v>111.5082201572552</v>
      </c>
      <c r="J50" s="1132">
        <f>[2]TABLE!J48</f>
        <v>93.508730128872344</v>
      </c>
      <c r="K50" s="1132">
        <f>[2]TABLE!K48</f>
        <v>94.29458803071536</v>
      </c>
      <c r="L50" s="1132"/>
      <c r="M50" s="1132"/>
      <c r="N50" s="1132">
        <f>[2]TABLE!N48</f>
        <v>82.132182971128074</v>
      </c>
      <c r="O50" s="1132"/>
      <c r="P50" s="1132">
        <f>[2]TABLE!P48</f>
        <v>74.755150922338004</v>
      </c>
      <c r="Q50" s="1133"/>
      <c r="R50" s="1155"/>
      <c r="S50" s="1114"/>
    </row>
    <row r="51" spans="1:19" ht="13.5" thickBot="1">
      <c r="C51" s="1145" t="s">
        <v>385</v>
      </c>
      <c r="D51" s="1146">
        <f>[2]TABLE!D49</f>
        <v>7.99</v>
      </c>
      <c r="E51" s="1147"/>
      <c r="F51" s="1147">
        <f>[2]TABLE!F49</f>
        <v>7.91</v>
      </c>
      <c r="G51" s="1147"/>
      <c r="H51" s="1147"/>
      <c r="I51" s="1147">
        <f>[2]TABLE!I49</f>
        <v>28.82</v>
      </c>
      <c r="J51" s="1147">
        <f>[2]TABLE!J49</f>
        <v>15.97</v>
      </c>
      <c r="K51" s="1147">
        <f>[2]TABLE!K49</f>
        <v>37.450000000000003</v>
      </c>
      <c r="L51" s="1147"/>
      <c r="M51" s="1147"/>
      <c r="N51" s="1147">
        <f>[2]TABLE!N49</f>
        <v>1.48</v>
      </c>
      <c r="O51" s="1147"/>
      <c r="P51" s="1148">
        <f>[2]TABLE!P49</f>
        <v>0.37</v>
      </c>
      <c r="Q51" s="1149"/>
      <c r="R51" s="1150">
        <f>[2]TABLE!R49</f>
        <v>99.990000000000009</v>
      </c>
      <c r="S51" s="1114"/>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L10" sqref="L1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5" t="s">
        <v>520</v>
      </c>
      <c r="B5" s="1665"/>
      <c r="C5" s="1665"/>
      <c r="D5" s="1665"/>
      <c r="E5" s="1665"/>
      <c r="F5" s="1665"/>
      <c r="H5" s="917" t="s">
        <v>267</v>
      </c>
      <c r="K5" s="3"/>
      <c r="L5" s="3"/>
      <c r="M5" s="3"/>
      <c r="N5" s="3"/>
      <c r="O5" s="3"/>
      <c r="P5" s="3"/>
    </row>
    <row r="6" spans="1:20" ht="15.75" customHeight="1" thickBot="1">
      <c r="A6" s="1666" t="s">
        <v>116</v>
      </c>
      <c r="B6" s="1668" t="s">
        <v>521</v>
      </c>
      <c r="C6" s="1669"/>
      <c r="D6" s="1670"/>
      <c r="E6" s="1671" t="s">
        <v>522</v>
      </c>
      <c r="F6" s="1673" t="s">
        <v>523</v>
      </c>
      <c r="K6" s="3"/>
      <c r="L6" s="3"/>
      <c r="M6" s="3"/>
      <c r="N6" s="3"/>
      <c r="O6" s="3"/>
      <c r="P6" s="3"/>
    </row>
    <row r="7" spans="1:20" ht="21" customHeight="1" thickBot="1">
      <c r="A7" s="1667"/>
      <c r="B7" s="918" t="s">
        <v>254</v>
      </c>
      <c r="C7" s="918" t="s">
        <v>257</v>
      </c>
      <c r="D7" s="918" t="s">
        <v>258</v>
      </c>
      <c r="E7" s="1672"/>
      <c r="F7" s="1674"/>
      <c r="K7"/>
      <c r="L7"/>
      <c r="M7"/>
      <c r="N7"/>
      <c r="O7"/>
      <c r="P7" s="3"/>
    </row>
    <row r="8" spans="1:20" ht="17.25" customHeight="1" thickBot="1">
      <c r="A8" s="919" t="s">
        <v>117</v>
      </c>
      <c r="B8" s="920">
        <v>8112.7219999999998</v>
      </c>
      <c r="C8" s="921">
        <v>5294.8429999999998</v>
      </c>
      <c r="D8" s="922">
        <f t="shared" ref="D8:D13" si="0">(C8/B8)*100</f>
        <v>65.265924309991149</v>
      </c>
      <c r="E8" s="921">
        <v>6496.0259999999998</v>
      </c>
      <c r="F8" s="922">
        <f t="shared" ref="F8:F13" si="1">((B8-E8)/E8)*100</f>
        <v>24.887461965207649</v>
      </c>
      <c r="H8" s="923" t="s">
        <v>118</v>
      </c>
      <c r="J8"/>
      <c r="K8"/>
      <c r="L8"/>
      <c r="M8"/>
      <c r="N8"/>
      <c r="O8"/>
      <c r="P8"/>
    </row>
    <row r="9" spans="1:20" ht="18" customHeight="1" thickBot="1">
      <c r="A9" s="919" t="s">
        <v>119</v>
      </c>
      <c r="B9" s="924">
        <v>33359</v>
      </c>
      <c r="C9" s="921">
        <v>11467</v>
      </c>
      <c r="D9" s="922">
        <f t="shared" si="0"/>
        <v>34.374531610659794</v>
      </c>
      <c r="E9" s="925">
        <v>24669</v>
      </c>
      <c r="F9" s="922">
        <f t="shared" si="1"/>
        <v>35.226397502938909</v>
      </c>
      <c r="H9" s="926">
        <f>B9-E9</f>
        <v>8690</v>
      </c>
      <c r="J9"/>
      <c r="K9"/>
      <c r="L9"/>
      <c r="M9"/>
      <c r="N9"/>
      <c r="O9"/>
      <c r="P9"/>
      <c r="Q9" s="897"/>
      <c r="R9" s="897"/>
      <c r="S9" s="897"/>
      <c r="T9" s="897"/>
    </row>
    <row r="10" spans="1:20" ht="15" customHeight="1" thickBot="1">
      <c r="A10" s="927" t="s">
        <v>249</v>
      </c>
      <c r="B10" s="924">
        <v>15324</v>
      </c>
      <c r="C10" s="928">
        <v>0</v>
      </c>
      <c r="D10" s="929">
        <f t="shared" si="0"/>
        <v>0</v>
      </c>
      <c r="E10" s="928">
        <v>9435</v>
      </c>
      <c r="F10" s="929">
        <f t="shared" si="1"/>
        <v>62.416534181240067</v>
      </c>
      <c r="J10"/>
      <c r="K10"/>
      <c r="L10"/>
      <c r="M10"/>
      <c r="N10"/>
      <c r="O10"/>
      <c r="P10"/>
      <c r="Q10" s="897"/>
      <c r="R10" s="897"/>
      <c r="S10" s="897"/>
      <c r="T10" s="897"/>
    </row>
    <row r="11" spans="1:20" ht="17.25" customHeight="1" thickBot="1">
      <c r="A11" s="919" t="s">
        <v>120</v>
      </c>
      <c r="B11" s="924">
        <v>194669.239</v>
      </c>
      <c r="C11" s="930">
        <v>35694.31</v>
      </c>
      <c r="D11" s="922">
        <f t="shared" si="0"/>
        <v>18.335875859667791</v>
      </c>
      <c r="E11" s="930">
        <v>168408.68</v>
      </c>
      <c r="F11" s="922">
        <f t="shared" si="1"/>
        <v>15.593352432903107</v>
      </c>
      <c r="J11"/>
      <c r="K11"/>
      <c r="L11"/>
      <c r="M11"/>
      <c r="N11"/>
      <c r="O11"/>
      <c r="P11"/>
      <c r="Q11" s="897"/>
      <c r="R11" s="897"/>
      <c r="S11" s="897"/>
      <c r="T11" s="897"/>
    </row>
    <row r="12" spans="1:20" ht="15" customHeight="1" thickBot="1">
      <c r="A12" s="932" t="s">
        <v>121</v>
      </c>
      <c r="B12" s="924">
        <v>70449.445999999996</v>
      </c>
      <c r="C12" s="933">
        <v>11612.761</v>
      </c>
      <c r="D12" s="922">
        <f t="shared" si="0"/>
        <v>16.483821604502044</v>
      </c>
      <c r="E12" s="933">
        <v>72238.656000000003</v>
      </c>
      <c r="F12" s="922">
        <f t="shared" si="1"/>
        <v>-2.4768041088693655</v>
      </c>
      <c r="J12"/>
      <c r="K12"/>
      <c r="L12"/>
      <c r="M12"/>
      <c r="N12"/>
      <c r="O12"/>
      <c r="P12"/>
      <c r="Q12" s="897"/>
      <c r="R12" s="897"/>
      <c r="S12" s="897"/>
      <c r="T12" s="897"/>
    </row>
    <row r="13" spans="1:20" ht="15" customHeight="1" thickBot="1">
      <c r="A13" s="932" t="s">
        <v>122</v>
      </c>
      <c r="B13" s="924">
        <f>B11+B12</f>
        <v>265118.685</v>
      </c>
      <c r="C13" s="933">
        <f>C11+C12</f>
        <v>47307.070999999996</v>
      </c>
      <c r="D13" s="934">
        <f t="shared" si="0"/>
        <v>17.84373326987496</v>
      </c>
      <c r="E13" s="933">
        <f>E11+E12</f>
        <v>240647.33600000001</v>
      </c>
      <c r="F13" s="934">
        <f t="shared" si="1"/>
        <v>10.168967338994348</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65" t="s">
        <v>526</v>
      </c>
      <c r="B18" s="1665"/>
      <c r="C18" s="1665"/>
      <c r="D18" s="1665"/>
      <c r="E18" s="1665"/>
      <c r="F18" s="1665"/>
      <c r="I18"/>
      <c r="J18"/>
      <c r="K18"/>
      <c r="L18"/>
      <c r="M18" s="3"/>
      <c r="N18" s="3"/>
      <c r="O18" s="897"/>
      <c r="P18" s="897"/>
      <c r="Q18" s="897"/>
      <c r="R18" s="897"/>
      <c r="S18" s="897"/>
      <c r="T18" s="897"/>
    </row>
    <row r="19" spans="1:20" ht="16.5" customHeight="1" thickBot="1">
      <c r="A19" s="1675" t="s">
        <v>497</v>
      </c>
      <c r="B19" s="1668" t="s">
        <v>527</v>
      </c>
      <c r="C19" s="1669"/>
      <c r="D19" s="1670"/>
      <c r="E19" s="1671" t="s">
        <v>522</v>
      </c>
      <c r="F19" s="1673" t="s">
        <v>528</v>
      </c>
      <c r="I19"/>
      <c r="J19"/>
      <c r="K19"/>
      <c r="L19"/>
      <c r="M19" s="3"/>
      <c r="N19" s="3"/>
      <c r="O19" s="897"/>
      <c r="P19" s="897"/>
      <c r="Q19" s="897"/>
      <c r="R19" s="897"/>
      <c r="S19" s="897"/>
      <c r="T19" s="897"/>
    </row>
    <row r="20" spans="1:20" ht="21" customHeight="1" thickBot="1">
      <c r="A20" s="1676"/>
      <c r="B20" s="937" t="s">
        <v>254</v>
      </c>
      <c r="C20" s="937" t="s">
        <v>366</v>
      </c>
      <c r="D20" s="937" t="s">
        <v>367</v>
      </c>
      <c r="E20" s="1677"/>
      <c r="F20" s="1678"/>
      <c r="I20"/>
      <c r="J20"/>
      <c r="K20"/>
      <c r="L20"/>
      <c r="M20" s="3"/>
      <c r="N20" s="3"/>
      <c r="O20" s="897"/>
      <c r="P20" s="897"/>
      <c r="Q20" s="897"/>
      <c r="R20" s="897"/>
      <c r="S20" s="897"/>
      <c r="T20" s="897"/>
    </row>
    <row r="21" spans="1:20" ht="15.75" thickBot="1">
      <c r="A21" s="938" t="s">
        <v>117</v>
      </c>
      <c r="B21" s="924">
        <v>38840.964</v>
      </c>
      <c r="C21" s="939">
        <v>0</v>
      </c>
      <c r="D21" s="940">
        <f t="shared" ref="D21:D26" si="2">(C21/B21)*100</f>
        <v>0</v>
      </c>
      <c r="E21" s="933">
        <v>48289.7</v>
      </c>
      <c r="F21" s="940">
        <f t="shared" ref="F21:F26" si="3">((B21-E21)/E21)*100</f>
        <v>-19.566773038556875</v>
      </c>
      <c r="H21" s="923" t="s">
        <v>124</v>
      </c>
      <c r="K21" s="3"/>
      <c r="L21" s="3"/>
      <c r="M21" s="3"/>
      <c r="N21" s="3"/>
      <c r="O21" s="897"/>
      <c r="P21" s="897"/>
      <c r="Q21" s="897"/>
      <c r="R21" s="897"/>
      <c r="S21" s="897"/>
      <c r="T21" s="897"/>
    </row>
    <row r="22" spans="1:20" ht="15.75" thickBot="1">
      <c r="A22" s="938" t="s">
        <v>119</v>
      </c>
      <c r="B22" s="924">
        <v>158379</v>
      </c>
      <c r="C22" s="939">
        <v>0</v>
      </c>
      <c r="D22" s="922">
        <f t="shared" si="2"/>
        <v>0</v>
      </c>
      <c r="E22" s="933">
        <v>188684</v>
      </c>
      <c r="F22" s="922">
        <f t="shared" si="3"/>
        <v>-16.061245256619532</v>
      </c>
      <c r="H22" s="926">
        <f>B22-E22</f>
        <v>-30305</v>
      </c>
      <c r="K22" s="897"/>
      <c r="L22" s="897"/>
      <c r="M22" s="897"/>
      <c r="O22" s="897"/>
      <c r="P22" s="897"/>
      <c r="Q22" s="897"/>
      <c r="R22" s="897"/>
      <c r="S22" s="897"/>
      <c r="T22" s="897"/>
    </row>
    <row r="23" spans="1:20" ht="15.75" thickBot="1">
      <c r="A23" s="941" t="s">
        <v>249</v>
      </c>
      <c r="B23" s="924">
        <v>51578</v>
      </c>
      <c r="C23" s="942">
        <v>0</v>
      </c>
      <c r="D23" s="922">
        <f t="shared" si="2"/>
        <v>0</v>
      </c>
      <c r="E23" s="928">
        <v>63692</v>
      </c>
      <c r="F23" s="922">
        <f t="shared" si="3"/>
        <v>-19.019657099792752</v>
      </c>
      <c r="N23" s="897"/>
      <c r="O23" s="897"/>
      <c r="P23" s="897"/>
      <c r="Q23" s="897"/>
      <c r="R23" s="897"/>
      <c r="S23" s="897"/>
      <c r="T23" s="897"/>
    </row>
    <row r="24" spans="1:20" ht="15.75" thickBot="1">
      <c r="A24" s="938" t="s">
        <v>120</v>
      </c>
      <c r="B24" s="924">
        <v>10560.294</v>
      </c>
      <c r="C24" s="943">
        <v>395.55200000000002</v>
      </c>
      <c r="D24" s="929">
        <f t="shared" si="2"/>
        <v>3.7456532933647493</v>
      </c>
      <c r="E24" s="933">
        <v>9208.7330000000002</v>
      </c>
      <c r="F24" s="929">
        <f t="shared" si="3"/>
        <v>14.676948500950127</v>
      </c>
      <c r="N24" s="897"/>
      <c r="O24" s="897"/>
      <c r="P24" s="897"/>
      <c r="Q24" s="897"/>
      <c r="R24" s="897"/>
      <c r="S24" s="897"/>
      <c r="T24" s="897"/>
    </row>
    <row r="25" spans="1:20" ht="15.75" thickBot="1">
      <c r="A25" s="938" t="s">
        <v>121</v>
      </c>
      <c r="B25" s="924">
        <v>4599.1099999999997</v>
      </c>
      <c r="C25" s="943">
        <v>194.274</v>
      </c>
      <c r="D25" s="922">
        <f t="shared" si="2"/>
        <v>4.2241651102061049</v>
      </c>
      <c r="E25" s="933">
        <v>7984.8670000000002</v>
      </c>
      <c r="F25" s="922">
        <f t="shared" si="3"/>
        <v>-42.402171507678219</v>
      </c>
      <c r="N25" s="897"/>
      <c r="O25" s="897"/>
      <c r="P25" s="897"/>
      <c r="Q25" s="897"/>
      <c r="R25" s="897"/>
      <c r="S25" s="897"/>
      <c r="T25" s="897"/>
    </row>
    <row r="26" spans="1:20" ht="15.75" thickBot="1">
      <c r="A26" s="938" t="s">
        <v>122</v>
      </c>
      <c r="B26" s="924">
        <f>B24+B25</f>
        <v>15159.403999999999</v>
      </c>
      <c r="C26" s="933">
        <f>C24+C25</f>
        <v>589.82600000000002</v>
      </c>
      <c r="D26" s="934">
        <f t="shared" si="2"/>
        <v>3.8908257870823948</v>
      </c>
      <c r="E26" s="933">
        <f>E24+E25</f>
        <v>17193.599999999999</v>
      </c>
      <c r="F26" s="934">
        <f t="shared" si="3"/>
        <v>-11.831123208635772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4"/>
      <c r="D30" s="1664"/>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4"/>
      <c r="C41" s="1664"/>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3" zoomScale="85" zoomScaleNormal="85" workbookViewId="0">
      <selection activeCell="A37" sqref="A37"/>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71" t="s">
        <v>247</v>
      </c>
      <c r="B1" s="1072"/>
      <c r="C1" s="1072"/>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row>
    <row r="2" spans="1:27" ht="28.5" customHeight="1">
      <c r="A2" s="1680" t="s">
        <v>519</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c r="Y2" s="1680"/>
      <c r="Z2" s="1680"/>
      <c r="AA2" s="1680"/>
    </row>
    <row r="3" spans="1:27" ht="15.75" customHeight="1">
      <c r="A3" s="1681" t="s">
        <v>518</v>
      </c>
      <c r="B3" s="1681"/>
      <c r="C3" s="1681"/>
      <c r="D3" s="1681"/>
      <c r="E3" s="1681"/>
      <c r="F3" s="1681"/>
      <c r="G3" s="1681"/>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462" t="s">
        <v>125</v>
      </c>
      <c r="B5" s="1679" t="s">
        <v>126</v>
      </c>
      <c r="C5" s="1679"/>
      <c r="D5" s="1463"/>
      <c r="E5" s="1463"/>
      <c r="F5" s="1462" t="s">
        <v>127</v>
      </c>
      <c r="G5" s="1464" t="s">
        <v>128</v>
      </c>
      <c r="H5" s="1465"/>
      <c r="I5" s="1463"/>
      <c r="J5" s="1463"/>
      <c r="K5" s="1462" t="s">
        <v>129</v>
      </c>
      <c r="L5" s="1466" t="s">
        <v>130</v>
      </c>
      <c r="M5" s="1463"/>
      <c r="N5" s="1467"/>
      <c r="O5" s="855"/>
      <c r="P5" s="1462" t="s">
        <v>131</v>
      </c>
      <c r="Q5" s="1466" t="s">
        <v>132</v>
      </c>
      <c r="R5" s="1463"/>
    </row>
    <row r="6" spans="1:27" ht="53.25" customHeight="1" thickBot="1">
      <c r="A6" s="1063" t="s">
        <v>133</v>
      </c>
      <c r="B6" s="1064" t="s">
        <v>134</v>
      </c>
      <c r="C6" s="1065" t="s">
        <v>135</v>
      </c>
      <c r="D6" s="1066" t="s">
        <v>136</v>
      </c>
      <c r="E6" s="1067"/>
      <c r="F6" s="1063" t="s">
        <v>133</v>
      </c>
      <c r="G6" s="1064" t="s">
        <v>134</v>
      </c>
      <c r="H6" s="1068" t="s">
        <v>135</v>
      </c>
      <c r="I6" s="1066" t="s">
        <v>136</v>
      </c>
      <c r="J6" s="1067"/>
      <c r="K6" s="1059" t="s">
        <v>133</v>
      </c>
      <c r="L6" s="1060" t="s">
        <v>134</v>
      </c>
      <c r="M6" s="1061" t="s">
        <v>137</v>
      </c>
      <c r="N6" s="1062" t="s">
        <v>136</v>
      </c>
      <c r="O6" s="855"/>
      <c r="P6" s="1059" t="s">
        <v>133</v>
      </c>
      <c r="Q6" s="1060" t="s">
        <v>511</v>
      </c>
      <c r="R6" s="1061" t="s">
        <v>137</v>
      </c>
      <c r="S6" s="1062" t="s">
        <v>136</v>
      </c>
    </row>
    <row r="7" spans="1:27" ht="15.75">
      <c r="A7" s="981" t="s">
        <v>370</v>
      </c>
      <c r="B7" s="982">
        <v>16206.085999999999</v>
      </c>
      <c r="C7" s="982">
        <v>7207</v>
      </c>
      <c r="D7" s="983">
        <v>4.6636218705035972</v>
      </c>
      <c r="E7" s="1067"/>
      <c r="F7" s="981" t="s">
        <v>138</v>
      </c>
      <c r="G7" s="982">
        <v>2545.6239999999998</v>
      </c>
      <c r="H7" s="982">
        <v>13761</v>
      </c>
      <c r="I7" s="983">
        <v>3.1237601589352613</v>
      </c>
      <c r="J7" s="1067"/>
      <c r="K7" s="978" t="s">
        <v>138</v>
      </c>
      <c r="L7" s="979">
        <v>278863.52600000001</v>
      </c>
      <c r="M7" s="979">
        <v>49576.87</v>
      </c>
      <c r="N7" s="980">
        <v>5.62487155804713</v>
      </c>
      <c r="O7" s="855"/>
      <c r="P7" s="978" t="s">
        <v>139</v>
      </c>
      <c r="Q7" s="979">
        <v>67773.432000000001</v>
      </c>
      <c r="R7" s="979">
        <v>12878.561</v>
      </c>
      <c r="S7" s="980">
        <v>5.2625003678594213</v>
      </c>
    </row>
    <row r="8" spans="1:27" ht="15.75">
      <c r="A8" s="978" t="s">
        <v>402</v>
      </c>
      <c r="B8" s="979">
        <v>4194.38</v>
      </c>
      <c r="C8" s="979">
        <v>1705</v>
      </c>
      <c r="D8" s="980">
        <v>5.4352257280326759</v>
      </c>
      <c r="E8" s="1067"/>
      <c r="F8" s="978" t="s">
        <v>140</v>
      </c>
      <c r="G8" s="979">
        <v>231.30799999999999</v>
      </c>
      <c r="H8" s="979">
        <v>779</v>
      </c>
      <c r="I8" s="980">
        <v>4.2944562028888642</v>
      </c>
      <c r="J8" s="1067"/>
      <c r="K8" s="978" t="s">
        <v>141</v>
      </c>
      <c r="L8" s="979">
        <v>182388.766</v>
      </c>
      <c r="M8" s="979">
        <v>34013.913999999997</v>
      </c>
      <c r="N8" s="980">
        <v>5.3621810768381435</v>
      </c>
      <c r="O8" s="855"/>
      <c r="P8" s="978" t="s">
        <v>140</v>
      </c>
      <c r="Q8" s="979">
        <v>48901.826000000001</v>
      </c>
      <c r="R8" s="979">
        <v>9915.07</v>
      </c>
      <c r="S8" s="980">
        <v>4.9320706762534208</v>
      </c>
    </row>
    <row r="9" spans="1:27" ht="16.5" thickBot="1">
      <c r="A9" s="978" t="s">
        <v>138</v>
      </c>
      <c r="B9" s="979">
        <v>3938.9949999999999</v>
      </c>
      <c r="C9" s="979">
        <v>16333</v>
      </c>
      <c r="D9" s="980">
        <v>3.4873948091846358</v>
      </c>
      <c r="E9" s="1067"/>
      <c r="F9" s="978" t="s">
        <v>371</v>
      </c>
      <c r="G9" s="979">
        <v>69.884</v>
      </c>
      <c r="H9" s="979">
        <v>416</v>
      </c>
      <c r="I9" s="980">
        <v>2.9843276252295339</v>
      </c>
      <c r="J9" s="1067"/>
      <c r="K9" s="978" t="s">
        <v>524</v>
      </c>
      <c r="L9" s="979">
        <v>105017.599</v>
      </c>
      <c r="M9" s="979">
        <v>19115.558000000001</v>
      </c>
      <c r="N9" s="980">
        <v>5.4938285871644448</v>
      </c>
      <c r="O9" s="855"/>
      <c r="P9" s="978" t="s">
        <v>141</v>
      </c>
      <c r="Q9" s="979">
        <v>42228.006999999998</v>
      </c>
      <c r="R9" s="979">
        <v>8187.1469999999999</v>
      </c>
      <c r="S9" s="980">
        <v>5.1578415533518571</v>
      </c>
    </row>
    <row r="10" spans="1:27" ht="16.5" thickBot="1">
      <c r="A10" s="978" t="s">
        <v>148</v>
      </c>
      <c r="B10" s="979">
        <v>2466.1860000000001</v>
      </c>
      <c r="C10" s="979">
        <v>1353</v>
      </c>
      <c r="D10" s="980">
        <v>3.5477595128456323</v>
      </c>
      <c r="E10" s="1067"/>
      <c r="F10" s="984" t="s">
        <v>259</v>
      </c>
      <c r="G10" s="985">
        <v>2901.4229999999998</v>
      </c>
      <c r="H10" s="985">
        <v>15324</v>
      </c>
      <c r="I10" s="1576">
        <v>3.1656952385108887</v>
      </c>
      <c r="J10" s="1067"/>
      <c r="K10" s="978" t="s">
        <v>371</v>
      </c>
      <c r="L10" s="979">
        <v>90147.553</v>
      </c>
      <c r="M10" s="979">
        <v>20112.127</v>
      </c>
      <c r="N10" s="980">
        <v>4.4822485955861353</v>
      </c>
      <c r="O10" s="855"/>
      <c r="P10" s="978" t="s">
        <v>145</v>
      </c>
      <c r="Q10" s="979">
        <v>25464.857</v>
      </c>
      <c r="R10" s="979">
        <v>3274.625</v>
      </c>
      <c r="S10" s="980">
        <v>7.7764192846509141</v>
      </c>
    </row>
    <row r="11" spans="1:27" ht="15.75">
      <c r="A11" s="978" t="s">
        <v>470</v>
      </c>
      <c r="B11" s="979">
        <v>1612.3</v>
      </c>
      <c r="C11" s="979">
        <v>664</v>
      </c>
      <c r="D11" s="980">
        <v>6.0991110270474742</v>
      </c>
      <c r="E11" s="1067"/>
      <c r="J11" s="1067"/>
      <c r="K11" s="978" t="s">
        <v>140</v>
      </c>
      <c r="L11" s="979">
        <v>74965.584000000003</v>
      </c>
      <c r="M11" s="979">
        <v>12300.548000000001</v>
      </c>
      <c r="N11" s="980">
        <v>6.0944913998953538</v>
      </c>
      <c r="O11" s="855"/>
      <c r="P11" s="978" t="s">
        <v>371</v>
      </c>
      <c r="Q11" s="979">
        <v>23543.149000000001</v>
      </c>
      <c r="R11" s="979">
        <v>4835.8959999999997</v>
      </c>
      <c r="S11" s="980">
        <v>4.8684150775781783</v>
      </c>
    </row>
    <row r="12" spans="1:27" ht="15.75">
      <c r="A12" s="978" t="s">
        <v>500</v>
      </c>
      <c r="B12" s="979">
        <v>1493.75</v>
      </c>
      <c r="C12" s="979">
        <v>493</v>
      </c>
      <c r="D12" s="980">
        <v>5.9799035208871274</v>
      </c>
      <c r="E12" s="1067"/>
      <c r="J12" s="1067"/>
      <c r="K12" s="978" t="s">
        <v>147</v>
      </c>
      <c r="L12" s="979">
        <v>60855.076999999997</v>
      </c>
      <c r="M12" s="979">
        <v>9082.3119999999999</v>
      </c>
      <c r="N12" s="980">
        <v>6.7003948994485105</v>
      </c>
      <c r="O12" s="855"/>
      <c r="P12" s="978" t="s">
        <v>142</v>
      </c>
      <c r="Q12" s="979">
        <v>23187.995999999999</v>
      </c>
      <c r="R12" s="979">
        <v>3837.9609999999998</v>
      </c>
      <c r="S12" s="980">
        <v>6.0417487306410882</v>
      </c>
    </row>
    <row r="13" spans="1:27" ht="15.75">
      <c r="A13" s="978" t="s">
        <v>146</v>
      </c>
      <c r="B13" s="979">
        <v>1403.5050000000001</v>
      </c>
      <c r="C13" s="979">
        <v>1427</v>
      </c>
      <c r="D13" s="980">
        <v>3.4525803856741182</v>
      </c>
      <c r="E13" s="1067"/>
      <c r="F13" s="1067"/>
      <c r="G13" s="1067"/>
      <c r="H13" s="1069"/>
      <c r="I13" s="1067"/>
      <c r="J13" s="1067"/>
      <c r="K13" s="978" t="s">
        <v>145</v>
      </c>
      <c r="L13" s="979">
        <v>45763.637999999999</v>
      </c>
      <c r="M13" s="979">
        <v>5294.308</v>
      </c>
      <c r="N13" s="980">
        <v>8.6439319359583919</v>
      </c>
      <c r="O13" s="855"/>
      <c r="P13" s="978" t="s">
        <v>138</v>
      </c>
      <c r="Q13" s="979">
        <v>21847.768</v>
      </c>
      <c r="R13" s="979">
        <v>4373.2929999999997</v>
      </c>
      <c r="S13" s="980">
        <v>4.9957247319125431</v>
      </c>
    </row>
    <row r="14" spans="1:27" ht="15.75">
      <c r="A14" s="978" t="s">
        <v>499</v>
      </c>
      <c r="B14" s="979">
        <v>759.76</v>
      </c>
      <c r="C14" s="979">
        <v>286</v>
      </c>
      <c r="D14" s="980">
        <v>4.780258844699472</v>
      </c>
      <c r="E14" s="1067"/>
      <c r="F14" s="855"/>
      <c r="G14" s="1067"/>
      <c r="H14" s="1069"/>
      <c r="I14" s="1067"/>
      <c r="J14" s="1067"/>
      <c r="K14" s="978" t="s">
        <v>148</v>
      </c>
      <c r="L14" s="979">
        <v>38923.07</v>
      </c>
      <c r="M14" s="979">
        <v>6692.6459999999997</v>
      </c>
      <c r="N14" s="980">
        <v>5.8157969209786389</v>
      </c>
      <c r="O14" s="855"/>
      <c r="P14" s="978" t="s">
        <v>147</v>
      </c>
      <c r="Q14" s="979">
        <v>19176.924999999999</v>
      </c>
      <c r="R14" s="979">
        <v>3951.7959999999998</v>
      </c>
      <c r="S14" s="980">
        <v>4.8527112735576434</v>
      </c>
    </row>
    <row r="15" spans="1:27" ht="15.75">
      <c r="A15" s="978" t="s">
        <v>151</v>
      </c>
      <c r="B15" s="979">
        <v>702.53300000000002</v>
      </c>
      <c r="C15" s="979">
        <v>370</v>
      </c>
      <c r="D15" s="980">
        <v>3.1902865446619137</v>
      </c>
      <c r="E15" s="987"/>
      <c r="F15" s="855"/>
      <c r="G15" s="1067"/>
      <c r="H15" s="1069"/>
      <c r="I15" s="1067"/>
      <c r="J15" s="1067"/>
      <c r="K15" s="978" t="s">
        <v>139</v>
      </c>
      <c r="L15" s="979">
        <v>35439.152999999998</v>
      </c>
      <c r="M15" s="979">
        <v>5115.3130000000001</v>
      </c>
      <c r="N15" s="980">
        <v>6.9280517145285145</v>
      </c>
      <c r="O15" s="855"/>
      <c r="P15" s="978" t="s">
        <v>275</v>
      </c>
      <c r="Q15" s="979">
        <v>11528.834999999999</v>
      </c>
      <c r="R15" s="979">
        <v>2170.8890000000001</v>
      </c>
      <c r="S15" s="980">
        <v>5.3106515349241707</v>
      </c>
    </row>
    <row r="16" spans="1:27" ht="15.75">
      <c r="A16" s="978" t="s">
        <v>308</v>
      </c>
      <c r="B16" s="979">
        <v>459.20299999999997</v>
      </c>
      <c r="C16" s="979">
        <v>206</v>
      </c>
      <c r="D16" s="980">
        <v>4.4154134615384617</v>
      </c>
      <c r="E16" s="1070"/>
      <c r="F16" s="855"/>
      <c r="G16" s="1067"/>
      <c r="H16" s="1069"/>
      <c r="I16" s="1067"/>
      <c r="J16" s="1067"/>
      <c r="K16" s="978" t="s">
        <v>143</v>
      </c>
      <c r="L16" s="979">
        <v>35192.347999999998</v>
      </c>
      <c r="M16" s="979">
        <v>6112.5990000000002</v>
      </c>
      <c r="N16" s="980">
        <v>5.7573460977891724</v>
      </c>
      <c r="O16" s="855"/>
      <c r="P16" s="978" t="s">
        <v>148</v>
      </c>
      <c r="Q16" s="979">
        <v>11332.741</v>
      </c>
      <c r="R16" s="979">
        <v>2112.4459999999999</v>
      </c>
      <c r="S16" s="980">
        <v>5.3647482586537123</v>
      </c>
    </row>
    <row r="17" spans="1:19" ht="15.75">
      <c r="A17" s="978" t="s">
        <v>375</v>
      </c>
      <c r="B17" s="979">
        <v>411.65199999999999</v>
      </c>
      <c r="C17" s="979">
        <v>216</v>
      </c>
      <c r="D17" s="980">
        <v>4.0652972545921386</v>
      </c>
      <c r="E17" s="1067"/>
      <c r="F17" s="1067"/>
      <c r="G17" s="1067"/>
      <c r="H17" s="1069"/>
      <c r="I17" s="1067"/>
      <c r="J17" s="1067"/>
      <c r="K17" s="978" t="s">
        <v>286</v>
      </c>
      <c r="L17" s="979">
        <v>28942.456999999999</v>
      </c>
      <c r="M17" s="979">
        <v>3843.5140000000001</v>
      </c>
      <c r="N17" s="980">
        <v>7.5302072530502029</v>
      </c>
      <c r="O17" s="855"/>
      <c r="P17" s="978" t="s">
        <v>285</v>
      </c>
      <c r="Q17" s="979">
        <v>7974.8860000000004</v>
      </c>
      <c r="R17" s="979">
        <v>1461.107</v>
      </c>
      <c r="S17" s="980">
        <v>5.4581122395553514</v>
      </c>
    </row>
    <row r="18" spans="1:19" ht="15.75">
      <c r="A18" s="978" t="s">
        <v>140</v>
      </c>
      <c r="B18" s="979">
        <v>399.65800000000002</v>
      </c>
      <c r="C18" s="979">
        <v>905</v>
      </c>
      <c r="D18" s="980">
        <v>4.1192513038279976</v>
      </c>
      <c r="E18" s="1067"/>
      <c r="F18" s="1067"/>
      <c r="G18" s="1067"/>
      <c r="H18" s="1069"/>
      <c r="I18" s="1067"/>
      <c r="J18" s="1067"/>
      <c r="K18" s="978" t="s">
        <v>146</v>
      </c>
      <c r="L18" s="979">
        <v>20212.437999999998</v>
      </c>
      <c r="M18" s="979">
        <v>4304.3180000000002</v>
      </c>
      <c r="N18" s="980">
        <v>4.6958514682233048</v>
      </c>
      <c r="O18" s="855"/>
      <c r="P18" s="978" t="s">
        <v>154</v>
      </c>
      <c r="Q18" s="979">
        <v>7492.4690000000001</v>
      </c>
      <c r="R18" s="979">
        <v>1715.3889999999999</v>
      </c>
      <c r="S18" s="980">
        <v>4.3677958760374471</v>
      </c>
    </row>
    <row r="19" spans="1:19" ht="15.75">
      <c r="A19" s="978" t="s">
        <v>141</v>
      </c>
      <c r="B19" s="979">
        <v>394.238</v>
      </c>
      <c r="C19" s="979">
        <v>293</v>
      </c>
      <c r="D19" s="980">
        <v>3.8647753117402557</v>
      </c>
      <c r="E19" s="749"/>
      <c r="F19" s="1067"/>
      <c r="G19" s="1067"/>
      <c r="H19" s="1069"/>
      <c r="I19" s="1067"/>
      <c r="J19" s="1067"/>
      <c r="K19" s="978" t="s">
        <v>155</v>
      </c>
      <c r="L19" s="979">
        <v>19330.194</v>
      </c>
      <c r="M19" s="979">
        <v>3772.788</v>
      </c>
      <c r="N19" s="980">
        <v>5.1235834083441736</v>
      </c>
      <c r="O19" s="855"/>
      <c r="P19" s="978" t="s">
        <v>152</v>
      </c>
      <c r="Q19" s="979">
        <v>5161.4440000000004</v>
      </c>
      <c r="R19" s="979">
        <v>1031.7760000000001</v>
      </c>
      <c r="S19" s="980">
        <v>5.002485035511584</v>
      </c>
    </row>
    <row r="20" spans="1:19" ht="15.75">
      <c r="A20" s="978" t="s">
        <v>144</v>
      </c>
      <c r="B20" s="979">
        <v>331.24400000000003</v>
      </c>
      <c r="C20" s="979">
        <v>573</v>
      </c>
      <c r="D20" s="980">
        <v>3.0083554328477495</v>
      </c>
      <c r="E20" s="749"/>
      <c r="F20" s="1067"/>
      <c r="G20" s="1067"/>
      <c r="H20" s="1069"/>
      <c r="I20" s="1067"/>
      <c r="J20" s="1067"/>
      <c r="K20" s="978" t="s">
        <v>153</v>
      </c>
      <c r="L20" s="979">
        <v>13245.023999999999</v>
      </c>
      <c r="M20" s="979">
        <v>2287.998</v>
      </c>
      <c r="N20" s="980">
        <v>5.7889141511487328</v>
      </c>
      <c r="O20" s="855"/>
      <c r="P20" s="978" t="s">
        <v>156</v>
      </c>
      <c r="Q20" s="979">
        <v>4880.2070000000003</v>
      </c>
      <c r="R20" s="979">
        <v>1119.4349999999999</v>
      </c>
      <c r="S20" s="980">
        <v>4.3595269041972076</v>
      </c>
    </row>
    <row r="21" spans="1:19" ht="15.75">
      <c r="A21" s="978" t="s">
        <v>154</v>
      </c>
      <c r="B21" s="979">
        <v>235.98</v>
      </c>
      <c r="C21" s="979">
        <v>193</v>
      </c>
      <c r="D21" s="980">
        <v>3.9186316838259714</v>
      </c>
      <c r="E21" s="749"/>
      <c r="F21" s="1067"/>
      <c r="G21" s="1067"/>
      <c r="H21" s="1069"/>
      <c r="I21" s="1067"/>
      <c r="J21" s="1067"/>
      <c r="K21" s="978" t="s">
        <v>285</v>
      </c>
      <c r="L21" s="979">
        <v>12384.992</v>
      </c>
      <c r="M21" s="979">
        <v>2047.91</v>
      </c>
      <c r="N21" s="980">
        <v>6.0476251397766498</v>
      </c>
      <c r="O21" s="855"/>
      <c r="P21" s="978" t="s">
        <v>286</v>
      </c>
      <c r="Q21" s="979">
        <v>4261.942</v>
      </c>
      <c r="R21" s="979">
        <v>612.81100000000004</v>
      </c>
      <c r="S21" s="980">
        <v>6.954741347658576</v>
      </c>
    </row>
    <row r="22" spans="1:19" ht="15.75">
      <c r="A22" s="978" t="s">
        <v>287</v>
      </c>
      <c r="B22" s="979">
        <v>188.619</v>
      </c>
      <c r="C22" s="979">
        <v>203</v>
      </c>
      <c r="D22" s="980">
        <v>3.8202863913474978</v>
      </c>
      <c r="E22" s="749"/>
      <c r="F22" s="1067"/>
      <c r="G22" s="1067"/>
      <c r="H22" s="1067"/>
      <c r="I22" s="1067"/>
      <c r="J22" s="1067"/>
      <c r="K22" s="978" t="s">
        <v>152</v>
      </c>
      <c r="L22" s="979">
        <v>11850.450999999999</v>
      </c>
      <c r="M22" s="979">
        <v>1688.941</v>
      </c>
      <c r="N22" s="980">
        <v>7.0164979120052147</v>
      </c>
      <c r="O22" s="855"/>
      <c r="P22" s="978" t="s">
        <v>158</v>
      </c>
      <c r="Q22" s="979">
        <v>4103.4719999999998</v>
      </c>
      <c r="R22" s="979">
        <v>1182.79</v>
      </c>
      <c r="S22" s="980">
        <v>3.4693157703396205</v>
      </c>
    </row>
    <row r="23" spans="1:19" ht="15.75">
      <c r="A23" s="978" t="s">
        <v>490</v>
      </c>
      <c r="B23" s="979">
        <v>184.78</v>
      </c>
      <c r="C23" s="979">
        <v>66</v>
      </c>
      <c r="D23" s="980">
        <v>5.3652729384436704</v>
      </c>
      <c r="E23" s="749"/>
      <c r="F23" s="1067"/>
      <c r="G23" s="1067"/>
      <c r="H23" s="1067"/>
      <c r="I23" s="1067"/>
      <c r="J23" s="1067"/>
      <c r="K23" s="978" t="s">
        <v>142</v>
      </c>
      <c r="L23" s="979">
        <v>11177.114</v>
      </c>
      <c r="M23" s="979">
        <v>1770.57</v>
      </c>
      <c r="N23" s="980">
        <v>6.3127207622404082</v>
      </c>
      <c r="O23" s="855"/>
      <c r="P23" s="978" t="s">
        <v>151</v>
      </c>
      <c r="Q23" s="979">
        <v>3754.241</v>
      </c>
      <c r="R23" s="979">
        <v>820.79300000000001</v>
      </c>
      <c r="S23" s="980">
        <v>4.5739193682207331</v>
      </c>
    </row>
    <row r="24" spans="1:19" ht="16.5" thickBot="1">
      <c r="A24" s="978" t="s">
        <v>371</v>
      </c>
      <c r="B24" s="979">
        <v>69.884</v>
      </c>
      <c r="C24" s="979">
        <v>416</v>
      </c>
      <c r="D24" s="980">
        <v>2.9843276252295339</v>
      </c>
      <c r="E24" s="749"/>
      <c r="F24" s="1067"/>
      <c r="G24" s="1067"/>
      <c r="H24" s="1067"/>
      <c r="I24" s="1067"/>
      <c r="J24" s="1067"/>
      <c r="K24" s="978" t="s">
        <v>287</v>
      </c>
      <c r="L24" s="979">
        <v>9855.1029999999992</v>
      </c>
      <c r="M24" s="979">
        <v>1797.87</v>
      </c>
      <c r="N24" s="980">
        <v>5.4815437156190381</v>
      </c>
      <c r="O24" s="855"/>
      <c r="P24" s="978" t="s">
        <v>157</v>
      </c>
      <c r="Q24" s="979">
        <v>3039.8629999999998</v>
      </c>
      <c r="R24" s="979">
        <v>596.43399999999997</v>
      </c>
      <c r="S24" s="980">
        <v>5.0967298980272755</v>
      </c>
    </row>
    <row r="25" spans="1:19" ht="16.5" thickBot="1">
      <c r="A25" s="984" t="s">
        <v>259</v>
      </c>
      <c r="B25" s="985">
        <v>35613.692000000003</v>
      </c>
      <c r="C25" s="985">
        <v>33359</v>
      </c>
      <c r="D25" s="1576">
        <v>4.3898573129955647</v>
      </c>
      <c r="E25" s="749"/>
      <c r="F25" s="1067"/>
      <c r="G25" s="1067"/>
      <c r="H25" s="1067"/>
      <c r="I25" s="1067"/>
      <c r="J25" s="1067"/>
      <c r="K25" s="978" t="s">
        <v>144</v>
      </c>
      <c r="L25" s="979">
        <v>7334.7790000000005</v>
      </c>
      <c r="M25" s="979">
        <v>1890.377</v>
      </c>
      <c r="N25" s="980">
        <v>3.8800614903799615</v>
      </c>
      <c r="O25" s="855"/>
      <c r="P25" s="978" t="s">
        <v>143</v>
      </c>
      <c r="Q25" s="979">
        <v>2998.444</v>
      </c>
      <c r="R25" s="979">
        <v>879.67399999999998</v>
      </c>
      <c r="S25" s="980">
        <v>3.4085854532474529</v>
      </c>
    </row>
    <row r="26" spans="1:19" ht="15.75">
      <c r="A26"/>
      <c r="B26"/>
      <c r="C26"/>
      <c r="D26"/>
      <c r="E26" s="749"/>
      <c r="F26" s="1067"/>
      <c r="G26" s="1067"/>
      <c r="H26" s="1067"/>
      <c r="I26" s="1067"/>
      <c r="J26" s="1067"/>
      <c r="K26" s="978" t="s">
        <v>156</v>
      </c>
      <c r="L26" s="979">
        <v>5184.2569999999996</v>
      </c>
      <c r="M26" s="979">
        <v>1219.442</v>
      </c>
      <c r="N26" s="980">
        <v>4.2513354468683211</v>
      </c>
      <c r="O26" s="855"/>
      <c r="P26" s="978" t="s">
        <v>159</v>
      </c>
      <c r="Q26" s="979">
        <v>2889.7139999999999</v>
      </c>
      <c r="R26" s="979">
        <v>722.67</v>
      </c>
      <c r="S26" s="980">
        <v>3.9986632902984764</v>
      </c>
    </row>
    <row r="27" spans="1:19" ht="15.75">
      <c r="E27" s="749"/>
      <c r="F27" s="1067"/>
      <c r="G27" s="1067"/>
      <c r="H27" s="1067"/>
      <c r="I27" s="1067"/>
      <c r="J27" s="1067"/>
      <c r="K27" s="978" t="s">
        <v>159</v>
      </c>
      <c r="L27" s="979">
        <v>3414.5160000000001</v>
      </c>
      <c r="M27" s="979">
        <v>797.69500000000005</v>
      </c>
      <c r="N27" s="980">
        <v>4.2804781276051624</v>
      </c>
      <c r="O27" s="855"/>
      <c r="P27" s="978" t="s">
        <v>409</v>
      </c>
      <c r="Q27" s="979">
        <v>2330.877</v>
      </c>
      <c r="R27" s="979">
        <v>368.25400000000002</v>
      </c>
      <c r="S27" s="980">
        <v>6.3295361353848154</v>
      </c>
    </row>
    <row r="28" spans="1:19" ht="15.75">
      <c r="A28"/>
      <c r="B28"/>
      <c r="C28"/>
      <c r="D28"/>
      <c r="E28" s="749"/>
      <c r="F28" s="1067"/>
      <c r="G28" s="1067"/>
      <c r="H28" s="1067"/>
      <c r="I28" s="1067"/>
      <c r="J28" s="1067"/>
      <c r="K28" s="978" t="s">
        <v>151</v>
      </c>
      <c r="L28" s="979">
        <v>3157.3809999999999</v>
      </c>
      <c r="M28" s="979">
        <v>473.46100000000001</v>
      </c>
      <c r="N28" s="980">
        <v>6.6687245623187543</v>
      </c>
      <c r="O28" s="855"/>
      <c r="P28" s="978" t="s">
        <v>413</v>
      </c>
      <c r="Q28" s="979">
        <v>2246.7429999999999</v>
      </c>
      <c r="R28" s="979">
        <v>403.71100000000001</v>
      </c>
      <c r="S28" s="980">
        <v>5.5652261147206783</v>
      </c>
    </row>
    <row r="29" spans="1:19" ht="15.75">
      <c r="E29" s="749"/>
      <c r="F29" s="1067"/>
      <c r="G29" s="1067"/>
      <c r="H29" s="1067"/>
      <c r="I29" s="1067"/>
      <c r="J29" s="1067"/>
      <c r="K29" s="978" t="s">
        <v>160</v>
      </c>
      <c r="L29" s="979">
        <v>2320.7910000000002</v>
      </c>
      <c r="M29" s="979">
        <v>239.102</v>
      </c>
      <c r="N29" s="980">
        <v>9.7062801649505239</v>
      </c>
      <c r="O29" s="855"/>
      <c r="P29" s="978" t="s">
        <v>155</v>
      </c>
      <c r="Q29" s="979">
        <v>2236.087</v>
      </c>
      <c r="R29" s="979">
        <v>472.14699999999999</v>
      </c>
      <c r="S29" s="980">
        <v>4.735997475362546</v>
      </c>
    </row>
    <row r="30" spans="1:19" ht="15.75">
      <c r="A30" s="749"/>
      <c r="B30" s="749"/>
      <c r="C30" s="749"/>
      <c r="D30" s="749"/>
      <c r="E30" s="749"/>
      <c r="F30" s="855"/>
      <c r="G30" s="855"/>
      <c r="H30" s="855"/>
      <c r="I30" s="855"/>
      <c r="J30" s="855"/>
      <c r="K30" s="978" t="s">
        <v>412</v>
      </c>
      <c r="L30" s="979">
        <v>2170.5160000000001</v>
      </c>
      <c r="M30" s="979">
        <v>236.03700000000001</v>
      </c>
      <c r="N30" s="980">
        <v>9.1956600024572417</v>
      </c>
      <c r="O30" s="855"/>
      <c r="P30" s="978" t="s">
        <v>153</v>
      </c>
      <c r="Q30" s="979">
        <v>2077.348</v>
      </c>
      <c r="R30" s="979">
        <v>390.42099999999999</v>
      </c>
      <c r="S30" s="980">
        <v>5.3207896091654909</v>
      </c>
    </row>
    <row r="31" spans="1:19" ht="15.75">
      <c r="A31" s="749"/>
      <c r="B31" s="749"/>
      <c r="C31" s="749"/>
      <c r="D31" s="749"/>
      <c r="E31" s="749"/>
      <c r="F31" s="855"/>
      <c r="G31" s="855"/>
      <c r="H31" s="855"/>
      <c r="I31" s="855"/>
      <c r="J31" s="855"/>
      <c r="K31" s="978" t="s">
        <v>158</v>
      </c>
      <c r="L31" s="979">
        <v>1809.7149999999999</v>
      </c>
      <c r="M31" s="979">
        <v>304.94900000000001</v>
      </c>
      <c r="N31" s="980">
        <v>5.9344841268539978</v>
      </c>
      <c r="O31" s="855"/>
      <c r="P31" s="978" t="s">
        <v>411</v>
      </c>
      <c r="Q31" s="979">
        <v>2074.09</v>
      </c>
      <c r="R31" s="979">
        <v>381.81900000000002</v>
      </c>
      <c r="S31" s="980">
        <v>5.4321288359143995</v>
      </c>
    </row>
    <row r="32" spans="1:19" ht="16.5" thickBot="1">
      <c r="A32" s="855"/>
      <c r="B32" s="855"/>
      <c r="C32" s="855"/>
      <c r="D32" s="855"/>
      <c r="E32" s="855"/>
      <c r="F32" s="855"/>
      <c r="G32" s="855"/>
      <c r="H32" s="855"/>
      <c r="I32" s="855"/>
      <c r="J32" s="855"/>
      <c r="K32" s="997" t="s">
        <v>413</v>
      </c>
      <c r="L32" s="998">
        <v>1674.2159999999999</v>
      </c>
      <c r="M32" s="998">
        <v>390.83800000000002</v>
      </c>
      <c r="N32" s="999">
        <v>4.283657167419749</v>
      </c>
      <c r="O32" s="855"/>
      <c r="P32" s="978" t="s">
        <v>410</v>
      </c>
      <c r="Q32" s="979">
        <v>1809.4290000000001</v>
      </c>
      <c r="R32" s="979">
        <v>170.80799999999999</v>
      </c>
      <c r="S32" s="980">
        <v>10.593350428551357</v>
      </c>
    </row>
    <row r="33" spans="1:19" ht="16.5" thickBot="1">
      <c r="A33" s="989"/>
      <c r="B33" s="989"/>
      <c r="C33" s="897"/>
      <c r="D33" s="897"/>
      <c r="E33" s="897"/>
      <c r="F33" s="897"/>
      <c r="G33" s="897"/>
      <c r="H33" s="897"/>
      <c r="I33" s="897"/>
      <c r="J33" s="897"/>
      <c r="K33" s="984" t="s">
        <v>259</v>
      </c>
      <c r="L33" s="985">
        <v>1102770.77</v>
      </c>
      <c r="M33" s="985">
        <v>194669.239</v>
      </c>
      <c r="N33" s="986">
        <v>5.6648434835665027</v>
      </c>
      <c r="O33" s="897"/>
      <c r="P33" s="978" t="s">
        <v>287</v>
      </c>
      <c r="Q33" s="979">
        <v>1440.7070000000001</v>
      </c>
      <c r="R33" s="979">
        <v>244.98400000000001</v>
      </c>
      <c r="S33" s="980">
        <v>5.8808207882963783</v>
      </c>
    </row>
    <row r="34" spans="1:19" ht="16.5" thickBot="1">
      <c r="A34" s="944"/>
      <c r="C34" s="897"/>
      <c r="D34" s="897"/>
      <c r="E34" s="897"/>
      <c r="F34" s="897"/>
      <c r="G34" s="897"/>
      <c r="H34" s="897"/>
      <c r="I34" s="897"/>
      <c r="J34" s="897"/>
      <c r="K34"/>
      <c r="L34"/>
      <c r="M34"/>
      <c r="N34"/>
      <c r="O34" s="897"/>
      <c r="P34" s="978" t="s">
        <v>149</v>
      </c>
      <c r="Q34" s="979">
        <v>1288.498</v>
      </c>
      <c r="R34" s="979">
        <v>527.06700000000001</v>
      </c>
      <c r="S34" s="980">
        <v>2.4446569411478998</v>
      </c>
    </row>
    <row r="35" spans="1:19" ht="16.5" thickBot="1">
      <c r="A35" s="897"/>
      <c r="B35" s="897"/>
      <c r="C35" s="897"/>
      <c r="D35" s="897"/>
      <c r="E35" s="897"/>
      <c r="F35" s="897"/>
      <c r="G35" s="897"/>
      <c r="H35" s="897"/>
      <c r="I35" s="897"/>
      <c r="J35" s="897"/>
      <c r="K35"/>
      <c r="L35"/>
      <c r="M35"/>
      <c r="N35"/>
      <c r="O35" s="897"/>
      <c r="P35" s="984" t="s">
        <v>259</v>
      </c>
      <c r="Q35" s="985">
        <v>363689.511</v>
      </c>
      <c r="R35" s="985">
        <v>70449.445999999996</v>
      </c>
      <c r="S35" s="986">
        <v>5.1624183247658184</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O42" s="3"/>
      <c r="P42"/>
      <c r="Q42"/>
      <c r="R42"/>
      <c r="S42"/>
    </row>
    <row r="43" spans="1:19">
      <c r="A43"/>
      <c r="B43"/>
      <c r="C43"/>
      <c r="D43"/>
      <c r="E43"/>
      <c r="F43"/>
      <c r="G43"/>
      <c r="H43"/>
      <c r="I43"/>
      <c r="J43"/>
      <c r="K43"/>
      <c r="L43"/>
      <c r="M43"/>
      <c r="N43"/>
      <c r="O43"/>
    </row>
    <row r="44" spans="1:19" ht="15.75">
      <c r="A44"/>
      <c r="B44"/>
      <c r="C44"/>
      <c r="D44"/>
      <c r="E44"/>
      <c r="F44"/>
      <c r="G44"/>
      <c r="H44"/>
      <c r="I44"/>
      <c r="J44"/>
      <c r="K44" s="1459"/>
      <c r="L44" s="1460"/>
      <c r="M44" s="1460"/>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s="3"/>
      <c r="L46" s="3"/>
      <c r="M46" s="3"/>
      <c r="N46"/>
      <c r="O46"/>
      <c r="P46"/>
      <c r="Q46"/>
      <c r="R46"/>
      <c r="S46"/>
    </row>
    <row r="47" spans="1:19" ht="15.75">
      <c r="A47"/>
      <c r="B47"/>
      <c r="C47"/>
      <c r="D47"/>
      <c r="E47"/>
      <c r="F47"/>
      <c r="G47"/>
      <c r="H47"/>
      <c r="I47"/>
      <c r="J47"/>
      <c r="K47" s="1459"/>
      <c r="L47" s="1460"/>
      <c r="M47" s="1460"/>
      <c r="N47"/>
      <c r="O47"/>
      <c r="P47"/>
      <c r="Q47"/>
      <c r="R47"/>
      <c r="S47"/>
    </row>
    <row r="48" spans="1:19" ht="14.25" customHeight="1">
      <c r="A48"/>
      <c r="B48"/>
      <c r="C48"/>
      <c r="D48"/>
      <c r="E48"/>
      <c r="F48"/>
      <c r="G48"/>
      <c r="H48"/>
      <c r="I48"/>
      <c r="J48"/>
      <c r="K48" s="669"/>
      <c r="L48" s="669"/>
      <c r="M48" s="669"/>
      <c r="N48"/>
      <c r="O48"/>
      <c r="P48"/>
      <c r="Q48"/>
      <c r="R48"/>
      <c r="S48"/>
    </row>
    <row r="49" spans="1:19">
      <c r="A49"/>
      <c r="B49"/>
      <c r="C49"/>
      <c r="D49"/>
      <c r="E49"/>
      <c r="F49"/>
      <c r="G49"/>
      <c r="H49"/>
      <c r="I49"/>
      <c r="J49"/>
      <c r="K49" s="3"/>
      <c r="L49" s="3"/>
      <c r="M49" s="3"/>
      <c r="N49"/>
      <c r="O49"/>
      <c r="P49"/>
      <c r="Q49"/>
      <c r="R49"/>
      <c r="S49"/>
    </row>
    <row r="50" spans="1:19">
      <c r="A50"/>
      <c r="B50"/>
      <c r="C50"/>
      <c r="D50"/>
      <c r="E50"/>
      <c r="F50"/>
      <c r="G50"/>
      <c r="H50"/>
      <c r="I50"/>
      <c r="J50"/>
      <c r="K50" s="3"/>
      <c r="L50" s="3"/>
      <c r="M50" s="3"/>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s="3"/>
      <c r="L52" s="3"/>
      <c r="M52" s="3"/>
      <c r="N52"/>
      <c r="O52"/>
      <c r="P52"/>
      <c r="Q52"/>
      <c r="R52"/>
      <c r="S52"/>
    </row>
    <row r="53" spans="1:19">
      <c r="A53"/>
      <c r="B53"/>
      <c r="C53"/>
      <c r="D53"/>
      <c r="E53"/>
      <c r="F53"/>
      <c r="G53"/>
      <c r="H53"/>
      <c r="I53"/>
      <c r="J53"/>
      <c r="K53" s="669"/>
      <c r="L53" s="669"/>
      <c r="M53" s="669"/>
      <c r="N53"/>
      <c r="O53"/>
      <c r="P53"/>
      <c r="Q53"/>
      <c r="R53"/>
      <c r="S53"/>
    </row>
    <row r="54" spans="1:19" ht="15.75">
      <c r="A54"/>
      <c r="B54"/>
      <c r="C54"/>
      <c r="D54"/>
      <c r="E54"/>
      <c r="F54"/>
      <c r="G54"/>
      <c r="H54"/>
      <c r="I54"/>
      <c r="J54"/>
      <c r="K54" s="987"/>
      <c r="L54" s="1461"/>
      <c r="M54" s="1461"/>
      <c r="N54"/>
      <c r="O54"/>
      <c r="P54"/>
      <c r="Q54"/>
      <c r="R54"/>
      <c r="S54"/>
    </row>
    <row r="55" spans="1:19" ht="15.75">
      <c r="A55"/>
      <c r="B55"/>
      <c r="C55"/>
      <c r="D55"/>
      <c r="E55"/>
      <c r="F55"/>
      <c r="G55"/>
      <c r="H55"/>
      <c r="I55"/>
      <c r="J55"/>
      <c r="K55" s="1459"/>
      <c r="L55" s="1460"/>
      <c r="M55" s="1460"/>
      <c r="N55"/>
      <c r="O55"/>
      <c r="P55"/>
      <c r="Q55"/>
      <c r="R55"/>
      <c r="S55"/>
    </row>
    <row r="56" spans="1:19" ht="15.75">
      <c r="A56"/>
      <c r="B56"/>
      <c r="C56"/>
      <c r="D56"/>
      <c r="E56"/>
      <c r="F56"/>
      <c r="G56"/>
      <c r="H56"/>
      <c r="I56"/>
      <c r="J56"/>
      <c r="K56" s="1459"/>
      <c r="L56" s="1460"/>
      <c r="M56" s="1460"/>
      <c r="N56"/>
      <c r="O56"/>
      <c r="P56"/>
      <c r="Q56"/>
      <c r="R56"/>
      <c r="S56"/>
    </row>
    <row r="57" spans="1:19" ht="15.75">
      <c r="A57"/>
      <c r="B57"/>
      <c r="C57"/>
      <c r="D57"/>
      <c r="E57"/>
      <c r="F57"/>
      <c r="G57"/>
      <c r="H57"/>
      <c r="I57"/>
      <c r="J57"/>
      <c r="K57" s="1459"/>
      <c r="L57" s="1460"/>
      <c r="M57" s="1460"/>
      <c r="N57"/>
      <c r="O57"/>
      <c r="P57"/>
      <c r="Q57"/>
      <c r="R57"/>
      <c r="S57"/>
    </row>
    <row r="58" spans="1:19" ht="15.75">
      <c r="A58"/>
      <c r="B58"/>
      <c r="C58"/>
      <c r="D58"/>
      <c r="E58"/>
      <c r="F58"/>
      <c r="G58"/>
      <c r="H58"/>
      <c r="I58"/>
      <c r="J58"/>
      <c r="K58" s="1459"/>
      <c r="L58" s="1460"/>
      <c r="M58" s="1460"/>
      <c r="N58"/>
      <c r="O58"/>
    </row>
    <row r="59" spans="1:19" ht="15.75">
      <c r="A59"/>
      <c r="B59"/>
      <c r="C59"/>
      <c r="D59"/>
      <c r="E59"/>
      <c r="F59"/>
      <c r="G59"/>
      <c r="H59"/>
      <c r="I59"/>
      <c r="J59"/>
      <c r="K59" s="1459"/>
      <c r="L59" s="1460"/>
      <c r="M59" s="1460"/>
      <c r="N59"/>
      <c r="O59"/>
      <c r="P59"/>
      <c r="Q59" s="3"/>
      <c r="R59" s="3"/>
      <c r="S59" s="3"/>
    </row>
    <row r="60" spans="1:19">
      <c r="A60"/>
      <c r="B60"/>
      <c r="C60"/>
      <c r="D60"/>
      <c r="E60"/>
      <c r="F60"/>
      <c r="G60"/>
      <c r="H60"/>
      <c r="I60"/>
      <c r="J60"/>
      <c r="K60" s="669"/>
      <c r="L60" s="669"/>
      <c r="M60" s="669"/>
      <c r="N60"/>
      <c r="O60"/>
      <c r="P60"/>
      <c r="Q60" s="3"/>
      <c r="R60" s="3"/>
      <c r="S60" s="3"/>
    </row>
    <row r="61" spans="1:19">
      <c r="A61"/>
      <c r="B61"/>
      <c r="C61"/>
      <c r="D61"/>
      <c r="E61"/>
      <c r="F61"/>
      <c r="G61"/>
      <c r="H61"/>
      <c r="I61"/>
      <c r="J61"/>
      <c r="K61" s="669"/>
      <c r="L61" s="669"/>
      <c r="M61" s="669"/>
      <c r="N61"/>
      <c r="O61"/>
      <c r="P61"/>
      <c r="Q61" s="3"/>
      <c r="R61" s="3"/>
      <c r="S61" s="3"/>
    </row>
    <row r="62" spans="1:19" ht="15.75">
      <c r="A62"/>
      <c r="B62"/>
      <c r="C62"/>
      <c r="D62"/>
      <c r="E62"/>
      <c r="F62"/>
      <c r="G62"/>
      <c r="H62"/>
      <c r="I62"/>
      <c r="J62"/>
      <c r="K62" s="1459"/>
      <c r="L62" s="1460"/>
      <c r="M62" s="1460"/>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topLeftCell="A7" workbookViewId="0">
      <selection activeCell="A31" sqref="A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80" t="s">
        <v>525</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c r="Y2" s="1680"/>
      <c r="Z2" s="1680"/>
      <c r="AA2" s="1680"/>
    </row>
    <row r="3" spans="1:27" ht="18" customHeight="1">
      <c r="A3" s="1681" t="s">
        <v>518</v>
      </c>
      <c r="B3" s="1681"/>
      <c r="C3" s="1681"/>
      <c r="D3" s="1681"/>
      <c r="E3" s="1681"/>
      <c r="F3" s="1681"/>
      <c r="G3" s="1681"/>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23890.346000000001</v>
      </c>
      <c r="C8" s="979">
        <v>28270</v>
      </c>
      <c r="D8" s="980">
        <v>2.7204034018556094</v>
      </c>
      <c r="E8" s="995"/>
      <c r="F8" s="978" t="s">
        <v>371</v>
      </c>
      <c r="G8" s="979">
        <v>4393.6790000000001</v>
      </c>
      <c r="H8" s="979">
        <v>10569</v>
      </c>
      <c r="I8" s="980">
        <v>5.1979223354265356</v>
      </c>
      <c r="J8" s="988"/>
      <c r="K8" s="981" t="s">
        <v>141</v>
      </c>
      <c r="L8" s="982">
        <v>18838.325000000001</v>
      </c>
      <c r="M8" s="982">
        <v>4485.4759999999997</v>
      </c>
      <c r="N8" s="983">
        <v>4.1998496926524638</v>
      </c>
      <c r="O8" s="988"/>
      <c r="P8" s="981" t="s">
        <v>155</v>
      </c>
      <c r="Q8" s="982">
        <v>4930.5510000000004</v>
      </c>
      <c r="R8" s="982">
        <v>1003.6950000000001</v>
      </c>
      <c r="S8" s="983">
        <v>4.9123996831706842</v>
      </c>
    </row>
    <row r="9" spans="1:27" ht="15.75">
      <c r="A9" s="978" t="s">
        <v>143</v>
      </c>
      <c r="B9" s="979">
        <v>14577.558999999999</v>
      </c>
      <c r="C9" s="979">
        <v>10402</v>
      </c>
      <c r="D9" s="980">
        <v>3.0313852901623388</v>
      </c>
      <c r="E9" s="996"/>
      <c r="F9" s="978" t="s">
        <v>156</v>
      </c>
      <c r="G9" s="979">
        <v>3185.5949999999998</v>
      </c>
      <c r="H9" s="979">
        <v>15337</v>
      </c>
      <c r="I9" s="980">
        <v>2.8487604170485912</v>
      </c>
      <c r="J9" s="988"/>
      <c r="K9" s="978" t="s">
        <v>158</v>
      </c>
      <c r="L9" s="979">
        <v>4845.8590000000004</v>
      </c>
      <c r="M9" s="979">
        <v>770.57399999999996</v>
      </c>
      <c r="N9" s="980">
        <v>6.2886354847165888</v>
      </c>
      <c r="O9" s="988"/>
      <c r="P9" s="978" t="s">
        <v>371</v>
      </c>
      <c r="Q9" s="979">
        <v>4521.3630000000003</v>
      </c>
      <c r="R9" s="979">
        <v>827.66700000000003</v>
      </c>
      <c r="S9" s="980">
        <v>5.4627803210711559</v>
      </c>
    </row>
    <row r="10" spans="1:27" ht="15.75">
      <c r="A10" s="978" t="s">
        <v>156</v>
      </c>
      <c r="B10" s="979">
        <v>13271.578</v>
      </c>
      <c r="C10" s="979">
        <v>26873</v>
      </c>
      <c r="D10" s="980">
        <v>2.3775395624270876</v>
      </c>
      <c r="E10" s="995"/>
      <c r="F10" s="978" t="s">
        <v>138</v>
      </c>
      <c r="G10" s="979">
        <v>1328.6410000000001</v>
      </c>
      <c r="H10" s="979">
        <v>6119</v>
      </c>
      <c r="I10" s="980">
        <v>3.2550529425887729</v>
      </c>
      <c r="J10" s="988"/>
      <c r="K10" s="978" t="s">
        <v>143</v>
      </c>
      <c r="L10" s="979">
        <v>3853.096</v>
      </c>
      <c r="M10" s="979">
        <v>664.69299999999998</v>
      </c>
      <c r="N10" s="980">
        <v>5.7968054425125581</v>
      </c>
      <c r="O10" s="988"/>
      <c r="P10" s="978" t="s">
        <v>143</v>
      </c>
      <c r="Q10" s="979">
        <v>3981.3589999999999</v>
      </c>
      <c r="R10" s="979">
        <v>801.08900000000006</v>
      </c>
      <c r="S10" s="980">
        <v>4.9699334281209699</v>
      </c>
    </row>
    <row r="11" spans="1:27" ht="15.75">
      <c r="A11" s="978" t="s">
        <v>371</v>
      </c>
      <c r="B11" s="979">
        <v>13266.913</v>
      </c>
      <c r="C11" s="979">
        <v>26203</v>
      </c>
      <c r="D11" s="980">
        <v>4.4031944693364133</v>
      </c>
      <c r="E11" s="996"/>
      <c r="F11" s="978" t="s">
        <v>153</v>
      </c>
      <c r="G11" s="979">
        <v>1176.068</v>
      </c>
      <c r="H11" s="979">
        <v>5133</v>
      </c>
      <c r="I11" s="980">
        <v>3.1893715457252418</v>
      </c>
      <c r="J11" s="988"/>
      <c r="K11" s="978" t="s">
        <v>155</v>
      </c>
      <c r="L11" s="979">
        <v>3517.569</v>
      </c>
      <c r="M11" s="979">
        <v>512.06100000000004</v>
      </c>
      <c r="N11" s="980">
        <v>6.8694335245214919</v>
      </c>
      <c r="O11" s="988"/>
      <c r="P11" s="978" t="s">
        <v>140</v>
      </c>
      <c r="Q11" s="979">
        <v>2509.8110000000001</v>
      </c>
      <c r="R11" s="979">
        <v>419.81900000000002</v>
      </c>
      <c r="S11" s="980">
        <v>5.9783168460693776</v>
      </c>
    </row>
    <row r="12" spans="1:27" ht="15.75">
      <c r="A12" s="978" t="s">
        <v>151</v>
      </c>
      <c r="B12" s="979">
        <v>10886.513000000001</v>
      </c>
      <c r="C12" s="979">
        <v>8304</v>
      </c>
      <c r="D12" s="980">
        <v>2.4503472437143317</v>
      </c>
      <c r="E12" s="996"/>
      <c r="F12" s="978" t="s">
        <v>157</v>
      </c>
      <c r="G12" s="979">
        <v>993.93</v>
      </c>
      <c r="H12" s="979">
        <v>7047</v>
      </c>
      <c r="I12" s="980">
        <v>2.54287892587779</v>
      </c>
      <c r="J12" s="988"/>
      <c r="K12" s="978" t="s">
        <v>371</v>
      </c>
      <c r="L12" s="979">
        <v>3442.4870000000001</v>
      </c>
      <c r="M12" s="979">
        <v>446.44400000000002</v>
      </c>
      <c r="N12" s="980">
        <v>7.7109043911442416</v>
      </c>
      <c r="O12" s="988"/>
      <c r="P12" s="978" t="s">
        <v>141</v>
      </c>
      <c r="Q12" s="979">
        <v>1858.3320000000001</v>
      </c>
      <c r="R12" s="979">
        <v>450.12700000000001</v>
      </c>
      <c r="S12" s="980">
        <v>4.1284615230812642</v>
      </c>
    </row>
    <row r="13" spans="1:27" ht="15.75">
      <c r="A13" s="978" t="s">
        <v>160</v>
      </c>
      <c r="B13" s="979">
        <v>10215.950000000001</v>
      </c>
      <c r="C13" s="979">
        <v>18853</v>
      </c>
      <c r="D13" s="980">
        <v>2.301993974586908</v>
      </c>
      <c r="E13" s="996"/>
      <c r="F13" s="978" t="s">
        <v>160</v>
      </c>
      <c r="G13" s="979">
        <v>734.42700000000002</v>
      </c>
      <c r="H13" s="979">
        <v>5999</v>
      </c>
      <c r="I13" s="980">
        <v>2.0845571330445791</v>
      </c>
      <c r="J13" s="988"/>
      <c r="K13" s="978" t="s">
        <v>156</v>
      </c>
      <c r="L13" s="979">
        <v>2264.259</v>
      </c>
      <c r="M13" s="979">
        <v>548.84500000000003</v>
      </c>
      <c r="N13" s="980">
        <v>4.1254980914465831</v>
      </c>
      <c r="O13" s="988"/>
      <c r="P13" s="978" t="s">
        <v>158</v>
      </c>
      <c r="Q13" s="979">
        <v>868.45799999999997</v>
      </c>
      <c r="R13" s="979">
        <v>190.898</v>
      </c>
      <c r="S13" s="980">
        <v>4.5493300086957431</v>
      </c>
    </row>
    <row r="14" spans="1:27" ht="15.75">
      <c r="A14" s="978" t="s">
        <v>157</v>
      </c>
      <c r="B14" s="979">
        <v>9884.1170000000002</v>
      </c>
      <c r="C14" s="979">
        <v>15966</v>
      </c>
      <c r="D14" s="980">
        <v>2.694138247124565</v>
      </c>
      <c r="E14" s="996"/>
      <c r="F14" s="978" t="s">
        <v>143</v>
      </c>
      <c r="G14" s="979">
        <v>214.83</v>
      </c>
      <c r="H14" s="979">
        <v>629</v>
      </c>
      <c r="I14" s="980">
        <v>5.0992167101827679</v>
      </c>
      <c r="J14" s="988"/>
      <c r="K14" s="978" t="s">
        <v>140</v>
      </c>
      <c r="L14" s="979">
        <v>2086.0700000000002</v>
      </c>
      <c r="M14" s="979">
        <v>516.51199999999994</v>
      </c>
      <c r="N14" s="980">
        <v>4.0387638622142381</v>
      </c>
      <c r="O14" s="988"/>
      <c r="P14" s="978" t="s">
        <v>138</v>
      </c>
      <c r="Q14" s="979">
        <v>830.90899999999999</v>
      </c>
      <c r="R14" s="979">
        <v>234.93100000000001</v>
      </c>
      <c r="S14" s="980">
        <v>3.536821449702253</v>
      </c>
    </row>
    <row r="15" spans="1:27" ht="15.75">
      <c r="A15" s="978" t="s">
        <v>141</v>
      </c>
      <c r="B15" s="979">
        <v>4700.9189999999999</v>
      </c>
      <c r="C15" s="979">
        <v>3890</v>
      </c>
      <c r="D15" s="980">
        <v>3.1484182291265514</v>
      </c>
      <c r="E15" s="996"/>
      <c r="F15" s="978" t="s">
        <v>155</v>
      </c>
      <c r="G15" s="979">
        <v>126.393</v>
      </c>
      <c r="H15" s="979">
        <v>414</v>
      </c>
      <c r="I15" s="980">
        <v>5.3046124144877655</v>
      </c>
      <c r="J15" s="988"/>
      <c r="K15" s="978" t="s">
        <v>138</v>
      </c>
      <c r="L15" s="979">
        <v>2055.0700000000002</v>
      </c>
      <c r="M15" s="979">
        <v>627.96100000000001</v>
      </c>
      <c r="N15" s="980">
        <v>3.2726076937899014</v>
      </c>
      <c r="O15" s="988"/>
      <c r="P15" s="978" t="s">
        <v>152</v>
      </c>
      <c r="Q15" s="979">
        <v>635.29600000000005</v>
      </c>
      <c r="R15" s="979">
        <v>201.351</v>
      </c>
      <c r="S15" s="980">
        <v>3.1551668479421511</v>
      </c>
      <c r="U15" s="897"/>
      <c r="V15" s="897"/>
      <c r="W15" s="897"/>
      <c r="X15" s="897"/>
    </row>
    <row r="16" spans="1:27" ht="16.5" thickBot="1">
      <c r="A16" s="978" t="s">
        <v>138</v>
      </c>
      <c r="B16" s="979">
        <v>3381.2669999999998</v>
      </c>
      <c r="C16" s="979">
        <v>11670</v>
      </c>
      <c r="D16" s="980">
        <v>3.7112123324131949</v>
      </c>
      <c r="E16" s="996"/>
      <c r="F16" s="997" t="s">
        <v>141</v>
      </c>
      <c r="G16" s="998">
        <v>80.698999999999998</v>
      </c>
      <c r="H16" s="998">
        <v>331</v>
      </c>
      <c r="I16" s="999">
        <v>3.7534418604651161</v>
      </c>
      <c r="J16" s="988"/>
      <c r="K16" s="978" t="s">
        <v>160</v>
      </c>
      <c r="L16" s="979">
        <v>1747.991</v>
      </c>
      <c r="M16" s="979">
        <v>448.53399999999999</v>
      </c>
      <c r="N16" s="980">
        <v>3.8971203966700405</v>
      </c>
      <c r="O16" s="988"/>
      <c r="P16" s="978" t="s">
        <v>147</v>
      </c>
      <c r="Q16" s="979">
        <v>599.95699999999999</v>
      </c>
      <c r="R16" s="979">
        <v>183.339</v>
      </c>
      <c r="S16" s="980">
        <v>3.2723915806238715</v>
      </c>
      <c r="U16" s="897"/>
      <c r="V16" s="897"/>
      <c r="W16" s="897"/>
      <c r="X16" s="897"/>
    </row>
    <row r="17" spans="1:24" ht="16.5" thickBot="1">
      <c r="A17" s="978" t="s">
        <v>152</v>
      </c>
      <c r="B17" s="979">
        <v>2414.482</v>
      </c>
      <c r="C17" s="979">
        <v>1369</v>
      </c>
      <c r="D17" s="980">
        <v>3.6344070807116835</v>
      </c>
      <c r="E17" s="995"/>
      <c r="F17" s="984" t="s">
        <v>259</v>
      </c>
      <c r="G17" s="985">
        <v>12234.262000000001</v>
      </c>
      <c r="H17" s="985">
        <v>51578</v>
      </c>
      <c r="I17" s="986">
        <v>3.4259258118407812</v>
      </c>
      <c r="J17" s="988"/>
      <c r="K17" s="978" t="s">
        <v>147</v>
      </c>
      <c r="L17" s="979">
        <v>1686.2819999999999</v>
      </c>
      <c r="M17" s="979">
        <v>328.22800000000001</v>
      </c>
      <c r="N17" s="980">
        <v>5.1375324469576027</v>
      </c>
      <c r="O17" s="988"/>
      <c r="P17" s="978" t="s">
        <v>156</v>
      </c>
      <c r="Q17" s="979">
        <v>321.38900000000001</v>
      </c>
      <c r="R17" s="979">
        <v>70.650000000000006</v>
      </c>
      <c r="S17" s="980">
        <v>4.5490304317055905</v>
      </c>
      <c r="U17" s="897"/>
      <c r="V17" s="897"/>
      <c r="W17" s="897"/>
      <c r="X17" s="897"/>
    </row>
    <row r="18" spans="1:24" ht="15.75">
      <c r="A18" s="978" t="s">
        <v>139</v>
      </c>
      <c r="B18" s="979">
        <v>1455.7090000000001</v>
      </c>
      <c r="C18" s="979">
        <v>1413</v>
      </c>
      <c r="D18" s="980">
        <v>3.5549664701601524</v>
      </c>
      <c r="E18" s="1000"/>
      <c r="K18" s="978" t="s">
        <v>146</v>
      </c>
      <c r="L18" s="979">
        <v>1194.3610000000001</v>
      </c>
      <c r="M18" s="979">
        <v>327.40199999999999</v>
      </c>
      <c r="N18" s="980">
        <v>3.6479954306937654</v>
      </c>
      <c r="O18" s="988"/>
      <c r="P18" s="978" t="s">
        <v>159</v>
      </c>
      <c r="Q18" s="979">
        <v>232.32900000000001</v>
      </c>
      <c r="R18" s="979">
        <v>57.445999999999998</v>
      </c>
      <c r="S18" s="980">
        <v>4.0443024753681724</v>
      </c>
      <c r="U18" s="897"/>
      <c r="V18" s="897"/>
      <c r="W18" s="897"/>
      <c r="X18" s="897"/>
    </row>
    <row r="19" spans="1:24" ht="16.5" thickBot="1">
      <c r="A19" s="978" t="s">
        <v>158</v>
      </c>
      <c r="B19" s="979">
        <v>1250.768</v>
      </c>
      <c r="C19" s="979">
        <v>3307</v>
      </c>
      <c r="D19" s="980">
        <v>3.5316267696703769</v>
      </c>
      <c r="E19" s="1001"/>
      <c r="J19" s="988"/>
      <c r="K19" s="978" t="s">
        <v>498</v>
      </c>
      <c r="L19" s="979">
        <v>856.40599999999995</v>
      </c>
      <c r="M19" s="979">
        <v>28.010999999999999</v>
      </c>
      <c r="N19" s="980">
        <v>30.573917389596943</v>
      </c>
      <c r="O19" s="988"/>
      <c r="P19" s="978" t="s">
        <v>139</v>
      </c>
      <c r="Q19" s="979">
        <v>202.971</v>
      </c>
      <c r="R19" s="979">
        <v>66.948999999999998</v>
      </c>
      <c r="S19" s="980">
        <v>3.0317256419065259</v>
      </c>
      <c r="U19" s="897"/>
      <c r="V19" s="897"/>
      <c r="W19" s="897"/>
      <c r="X19" s="897"/>
    </row>
    <row r="20" spans="1:24" ht="15" customHeight="1" thickBot="1">
      <c r="A20" s="984" t="s">
        <v>259</v>
      </c>
      <c r="B20" s="985">
        <v>109961.99800000001</v>
      </c>
      <c r="C20" s="985">
        <v>158379</v>
      </c>
      <c r="D20" s="986">
        <v>2.8310831317162983</v>
      </c>
      <c r="E20" s="1001"/>
      <c r="F20" s="897"/>
      <c r="G20" s="897"/>
      <c r="H20" s="897"/>
      <c r="J20" s="988"/>
      <c r="K20" s="978" t="s">
        <v>151</v>
      </c>
      <c r="L20" s="979">
        <v>759.20699999999999</v>
      </c>
      <c r="M20" s="979">
        <v>138.501</v>
      </c>
      <c r="N20" s="980">
        <v>5.4815994108345789</v>
      </c>
      <c r="O20" s="988"/>
      <c r="P20" s="978" t="s">
        <v>151</v>
      </c>
      <c r="Q20" s="979">
        <v>155.25899999999999</v>
      </c>
      <c r="R20" s="979">
        <v>28.105</v>
      </c>
      <c r="S20" s="980">
        <v>5.5242483543853398</v>
      </c>
      <c r="U20" s="897"/>
      <c r="V20" s="897"/>
      <c r="W20" s="897"/>
      <c r="X20" s="897"/>
    </row>
    <row r="21" spans="1:24" ht="16.5" thickBot="1">
      <c r="A21"/>
      <c r="B21"/>
      <c r="C21"/>
      <c r="D21"/>
      <c r="F21" s="897"/>
      <c r="G21" s="897"/>
      <c r="H21" s="897"/>
      <c r="J21" s="988"/>
      <c r="K21" s="978" t="s">
        <v>159</v>
      </c>
      <c r="L21" s="979">
        <v>742.50400000000002</v>
      </c>
      <c r="M21" s="979">
        <v>213.321</v>
      </c>
      <c r="N21" s="980">
        <v>3.4806887273170481</v>
      </c>
      <c r="P21" s="984" t="s">
        <v>259</v>
      </c>
      <c r="Q21" s="985">
        <v>21992.190999999999</v>
      </c>
      <c r="R21" s="985">
        <v>4599.1099999999997</v>
      </c>
      <c r="S21" s="986">
        <v>4.7818362683214799</v>
      </c>
    </row>
    <row r="22" spans="1:24" ht="15.75">
      <c r="A22"/>
      <c r="B22"/>
      <c r="C22"/>
      <c r="D22"/>
      <c r="E22" s="897"/>
      <c r="F22" s="897"/>
      <c r="G22" s="897"/>
      <c r="H22" s="897"/>
      <c r="I22" s="897"/>
      <c r="J22" s="897"/>
      <c r="K22" s="978" t="s">
        <v>153</v>
      </c>
      <c r="L22" s="979">
        <v>638.70399999999995</v>
      </c>
      <c r="M22" s="979">
        <v>173.54</v>
      </c>
      <c r="N22" s="980">
        <v>3.68044254926818</v>
      </c>
      <c r="P22"/>
      <c r="Q22"/>
      <c r="R22"/>
      <c r="S22"/>
    </row>
    <row r="23" spans="1:24" ht="15.75">
      <c r="E23" s="897"/>
      <c r="F23" s="897"/>
      <c r="G23" s="897"/>
      <c r="H23" s="897"/>
      <c r="I23" s="897"/>
      <c r="J23" s="897"/>
      <c r="K23" s="978" t="s">
        <v>139</v>
      </c>
      <c r="L23" s="979">
        <v>506.21300000000002</v>
      </c>
      <c r="M23" s="979">
        <v>67.588999999999999</v>
      </c>
      <c r="N23" s="980">
        <v>7.4895767062687719</v>
      </c>
      <c r="P23"/>
      <c r="Q23"/>
      <c r="R23"/>
      <c r="S23"/>
    </row>
    <row r="24" spans="1:24" ht="15.75">
      <c r="A24"/>
      <c r="B24"/>
      <c r="C24"/>
      <c r="D24"/>
      <c r="E24" s="897"/>
      <c r="F24" s="897"/>
      <c r="G24" s="897"/>
      <c r="H24" s="897"/>
      <c r="I24" s="897"/>
      <c r="J24" s="897"/>
      <c r="K24" s="978" t="s">
        <v>405</v>
      </c>
      <c r="L24" s="979">
        <v>462.65899999999999</v>
      </c>
      <c r="M24" s="979">
        <v>22.858000000000001</v>
      </c>
      <c r="N24" s="980">
        <v>20.240572228541428</v>
      </c>
      <c r="O24"/>
      <c r="P24"/>
      <c r="Q24"/>
      <c r="R24"/>
      <c r="S24"/>
      <c r="T24"/>
    </row>
    <row r="25" spans="1:24" ht="16.5" thickBot="1">
      <c r="A25"/>
      <c r="B25"/>
      <c r="C25"/>
      <c r="D25"/>
      <c r="E25"/>
      <c r="F25"/>
      <c r="G25"/>
      <c r="H25" s="897"/>
      <c r="I25" s="897"/>
      <c r="J25" s="897"/>
      <c r="K25" s="978" t="s">
        <v>287</v>
      </c>
      <c r="L25" s="979">
        <v>459.90300000000002</v>
      </c>
      <c r="M25" s="979">
        <v>126.04600000000001</v>
      </c>
      <c r="N25" s="980">
        <v>3.6486917474572773</v>
      </c>
      <c r="O25"/>
      <c r="P25"/>
      <c r="Q25"/>
      <c r="R25"/>
      <c r="S25"/>
      <c r="T25"/>
    </row>
    <row r="26" spans="1:24" ht="16.5" thickBot="1">
      <c r="A26"/>
      <c r="B26"/>
      <c r="C26"/>
      <c r="D26"/>
      <c r="E26"/>
      <c r="F26"/>
      <c r="G26"/>
      <c r="H26"/>
      <c r="I26"/>
      <c r="J26" s="897"/>
      <c r="K26" s="984" t="s">
        <v>259</v>
      </c>
      <c r="L26" s="985">
        <v>51057.362000000001</v>
      </c>
      <c r="M26" s="985">
        <v>10560.294</v>
      </c>
      <c r="N26" s="986">
        <v>4.8348428557007983</v>
      </c>
      <c r="O26"/>
      <c r="P26"/>
      <c r="Q26"/>
      <c r="R26"/>
      <c r="S26"/>
      <c r="T26"/>
    </row>
    <row r="27" spans="1:24">
      <c r="D27"/>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5" t="s">
        <v>504</v>
      </c>
      <c r="B5" s="1665"/>
      <c r="C5" s="1665"/>
      <c r="D5" s="1665"/>
      <c r="E5" s="1665"/>
      <c r="F5" s="1665"/>
      <c r="H5" s="917" t="s">
        <v>267</v>
      </c>
      <c r="K5"/>
      <c r="L5"/>
      <c r="M5"/>
      <c r="N5"/>
      <c r="O5"/>
      <c r="P5"/>
    </row>
    <row r="6" spans="1:20" ht="15.75" customHeight="1" thickBot="1">
      <c r="A6" s="1666" t="s">
        <v>116</v>
      </c>
      <c r="B6" s="1668" t="s">
        <v>503</v>
      </c>
      <c r="C6" s="1669"/>
      <c r="D6" s="1670"/>
      <c r="E6" s="1671" t="s">
        <v>506</v>
      </c>
      <c r="F6" s="1673" t="s">
        <v>508</v>
      </c>
      <c r="K6"/>
      <c r="L6"/>
      <c r="M6"/>
      <c r="N6"/>
      <c r="O6"/>
      <c r="P6"/>
    </row>
    <row r="7" spans="1:20" ht="21" customHeight="1" thickBot="1">
      <c r="A7" s="1667"/>
      <c r="B7" s="918" t="s">
        <v>254</v>
      </c>
      <c r="C7" s="918" t="s">
        <v>257</v>
      </c>
      <c r="D7" s="918" t="s">
        <v>258</v>
      </c>
      <c r="E7" s="1672"/>
      <c r="F7" s="1674"/>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5" t="s">
        <v>505</v>
      </c>
      <c r="B18" s="1665"/>
      <c r="C18" s="1665"/>
      <c r="D18" s="1665"/>
      <c r="E18" s="1665"/>
      <c r="F18" s="1665"/>
      <c r="K18"/>
      <c r="L18"/>
      <c r="M18"/>
      <c r="N18"/>
      <c r="O18" s="897"/>
      <c r="P18" s="897"/>
      <c r="Q18" s="897"/>
      <c r="R18" s="897"/>
      <c r="S18" s="897"/>
      <c r="T18" s="897"/>
    </row>
    <row r="19" spans="1:20" ht="16.5" customHeight="1" thickBot="1">
      <c r="A19" s="1675" t="s">
        <v>497</v>
      </c>
      <c r="B19" s="1668" t="s">
        <v>503</v>
      </c>
      <c r="C19" s="1669"/>
      <c r="D19" s="1670"/>
      <c r="E19" s="1671" t="s">
        <v>506</v>
      </c>
      <c r="F19" s="1673" t="s">
        <v>507</v>
      </c>
      <c r="K19"/>
      <c r="L19"/>
      <c r="M19"/>
      <c r="N19"/>
      <c r="O19" s="897"/>
      <c r="P19" s="897"/>
      <c r="Q19" s="897"/>
      <c r="R19" s="897"/>
      <c r="S19" s="897"/>
      <c r="T19" s="897"/>
    </row>
    <row r="20" spans="1:20" ht="21" customHeight="1" thickBot="1">
      <c r="A20" s="1676"/>
      <c r="B20" s="937" t="s">
        <v>254</v>
      </c>
      <c r="C20" s="937" t="s">
        <v>366</v>
      </c>
      <c r="D20" s="937" t="s">
        <v>367</v>
      </c>
      <c r="E20" s="1677"/>
      <c r="F20" s="1678"/>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4"/>
      <c r="D30" s="1664"/>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4"/>
      <c r="C41" s="1664"/>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80" t="s">
        <v>501</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row>
    <row r="3" spans="1:24" ht="15.75" customHeight="1">
      <c r="A3" s="1682" t="s">
        <v>502</v>
      </c>
      <c r="B3" s="1682"/>
      <c r="C3" s="1682"/>
      <c r="D3" s="1682"/>
      <c r="E3" s="1682"/>
      <c r="F3" s="1682"/>
      <c r="P3" s="947"/>
    </row>
    <row r="4" spans="1:24" ht="4.5" customHeight="1">
      <c r="A4" s="961"/>
      <c r="B4" s="961"/>
      <c r="C4" s="962"/>
      <c r="D4" s="962"/>
    </row>
    <row r="5" spans="1:24" ht="15.75" thickBot="1">
      <c r="A5" s="963" t="s">
        <v>125</v>
      </c>
      <c r="B5" s="1683" t="s">
        <v>126</v>
      </c>
      <c r="C5" s="1683"/>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8">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490</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499</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500</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80" t="s">
        <v>509</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c r="Y2" s="1680"/>
      <c r="Z2" s="1680"/>
      <c r="AA2" s="1680"/>
    </row>
    <row r="3" spans="1:27" ht="18" customHeight="1">
      <c r="A3" s="1681" t="s">
        <v>502</v>
      </c>
      <c r="B3" s="1681"/>
      <c r="C3" s="1681"/>
      <c r="D3" s="1681"/>
      <c r="E3" s="1681"/>
      <c r="F3" s="1681"/>
      <c r="G3" s="1681"/>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498</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2" sqref="A2:J2"/>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84" t="s">
        <v>64</v>
      </c>
      <c r="B1" s="1584"/>
      <c r="C1" s="1584"/>
      <c r="D1" s="1584"/>
      <c r="E1" s="1584"/>
      <c r="F1" s="1584"/>
      <c r="G1" s="1584"/>
      <c r="H1" s="1584"/>
      <c r="I1" s="1584"/>
      <c r="J1" s="1584"/>
      <c r="K1" s="1584"/>
      <c r="L1" s="1584"/>
      <c r="M1" s="792"/>
    </row>
    <row r="2" spans="1:18" ht="31.5" customHeight="1" thickBot="1">
      <c r="A2" s="1583" t="s">
        <v>540</v>
      </c>
      <c r="B2" s="1583"/>
      <c r="C2" s="1583"/>
      <c r="D2" s="1583"/>
      <c r="E2" s="1583"/>
      <c r="F2" s="1583"/>
      <c r="G2" s="1583"/>
      <c r="H2" s="1583"/>
      <c r="I2" s="1583"/>
      <c r="J2" s="1583"/>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90" t="s">
        <v>72</v>
      </c>
      <c r="C4" s="1591"/>
      <c r="D4" s="1591"/>
      <c r="E4" s="1591"/>
      <c r="F4" s="1591"/>
      <c r="G4" s="1592"/>
      <c r="H4" s="1586" t="s">
        <v>51</v>
      </c>
      <c r="I4" s="1587"/>
      <c r="J4" s="1593" t="s">
        <v>478</v>
      </c>
      <c r="K4" s="1588" t="s">
        <v>52</v>
      </c>
      <c r="L4" s="1589"/>
      <c r="M4" s="861"/>
    </row>
    <row r="5" spans="1:18" ht="31.5">
      <c r="A5" s="794" t="s">
        <v>53</v>
      </c>
      <c r="B5" s="795" t="s">
        <v>54</v>
      </c>
      <c r="C5" s="796" t="s">
        <v>61</v>
      </c>
      <c r="D5" s="796" t="s">
        <v>62</v>
      </c>
      <c r="E5" s="797"/>
      <c r="F5" s="798" t="s">
        <v>374</v>
      </c>
      <c r="G5" s="799"/>
      <c r="H5" s="800" t="s">
        <v>55</v>
      </c>
      <c r="I5" s="801" t="s">
        <v>66</v>
      </c>
      <c r="J5" s="1594"/>
      <c r="K5" s="802" t="s">
        <v>50</v>
      </c>
      <c r="L5" s="803" t="s">
        <v>58</v>
      </c>
      <c r="M5" s="861"/>
      <c r="O5" s="861"/>
    </row>
    <row r="6" spans="1:18" ht="21" customHeight="1" thickBot="1">
      <c r="A6" s="804"/>
      <c r="B6" s="1030" t="s">
        <v>535</v>
      </c>
      <c r="C6" s="1030" t="s">
        <v>535</v>
      </c>
      <c r="D6" s="1030" t="s">
        <v>535</v>
      </c>
      <c r="E6" s="805" t="s">
        <v>98</v>
      </c>
      <c r="F6" s="806" t="s">
        <v>373</v>
      </c>
      <c r="G6" s="807" t="s">
        <v>56</v>
      </c>
      <c r="H6" s="1030" t="s">
        <v>535</v>
      </c>
      <c r="I6" s="808" t="s">
        <v>65</v>
      </c>
      <c r="J6" s="809"/>
      <c r="K6" s="1030" t="s">
        <v>535</v>
      </c>
      <c r="L6" s="810" t="s">
        <v>57</v>
      </c>
      <c r="M6" s="861"/>
    </row>
    <row r="7" spans="1:18" ht="28.5" customHeight="1" thickBot="1">
      <c r="A7" s="862" t="s">
        <v>18</v>
      </c>
      <c r="B7" s="811">
        <v>9.8594809708406217</v>
      </c>
      <c r="C7" s="812">
        <v>19033.747047954865</v>
      </c>
      <c r="D7" s="812">
        <v>19414.421988913964</v>
      </c>
      <c r="E7" s="813">
        <v>-1.2811784114523492</v>
      </c>
      <c r="F7" s="814">
        <v>-2.0719468848159877E-3</v>
      </c>
      <c r="G7" s="815">
        <v>-9.9348946607994879</v>
      </c>
      <c r="H7" s="816">
        <v>307.90476474802961</v>
      </c>
      <c r="I7" s="813">
        <v>-0.293554660690245</v>
      </c>
      <c r="J7" s="816">
        <v>5.6189695402661286</v>
      </c>
      <c r="K7" s="817">
        <v>100</v>
      </c>
      <c r="L7" s="818" t="s">
        <v>19</v>
      </c>
    </row>
    <row r="8" spans="1:18" ht="25.5" customHeight="1">
      <c r="A8" s="863" t="s">
        <v>75</v>
      </c>
      <c r="B8" s="819">
        <v>10.291529752200255</v>
      </c>
      <c r="C8" s="820">
        <v>19093.747221150748</v>
      </c>
      <c r="D8" s="820">
        <v>19475.622165573765</v>
      </c>
      <c r="E8" s="821">
        <v>-2.3021989794741273</v>
      </c>
      <c r="F8" s="822">
        <v>0.66375898861886096</v>
      </c>
      <c r="G8" s="823">
        <v>-11.308334838298155</v>
      </c>
      <c r="H8" s="824">
        <v>225.89999999999998</v>
      </c>
      <c r="I8" s="822">
        <v>-16.335156096817069</v>
      </c>
      <c r="J8" s="825">
        <v>58.82352941176471</v>
      </c>
      <c r="K8" s="825">
        <v>0.16121327919751613</v>
      </c>
      <c r="L8" s="826">
        <v>5.4005106150912113E-2</v>
      </c>
    </row>
    <row r="9" spans="1:18" ht="24" customHeight="1">
      <c r="A9" s="864" t="s">
        <v>76</v>
      </c>
      <c r="B9" s="827">
        <v>10.891897469678451</v>
      </c>
      <c r="C9" s="828">
        <v>20435.079680447376</v>
      </c>
      <c r="D9" s="828">
        <v>20843.781274056324</v>
      </c>
      <c r="E9" s="829">
        <v>-1.7670362909350492</v>
      </c>
      <c r="F9" s="830">
        <v>1.4336499609891336</v>
      </c>
      <c r="G9" s="831">
        <v>-7.9573680496527466</v>
      </c>
      <c r="H9" s="832">
        <v>345.89145248057383</v>
      </c>
      <c r="I9" s="833">
        <v>-0.41574847597323444</v>
      </c>
      <c r="J9" s="834">
        <v>10.307692307692308</v>
      </c>
      <c r="K9" s="834">
        <v>29.967757344160496</v>
      </c>
      <c r="L9" s="835">
        <v>1.2738051463929487</v>
      </c>
      <c r="R9" s="861"/>
    </row>
    <row r="10" spans="1:18" ht="24" customHeight="1">
      <c r="A10" s="864" t="s">
        <v>77</v>
      </c>
      <c r="B10" s="827">
        <v>10.681307656448711</v>
      </c>
      <c r="C10" s="828">
        <v>20039.976841367188</v>
      </c>
      <c r="D10" s="828">
        <v>20440.776378194532</v>
      </c>
      <c r="E10" s="829">
        <v>-2.1582466191570679</v>
      </c>
      <c r="F10" s="830">
        <v>0.93355921115191431</v>
      </c>
      <c r="G10" s="831">
        <v>-9.161306802361068</v>
      </c>
      <c r="H10" s="836">
        <v>390.88975069252075</v>
      </c>
      <c r="I10" s="830">
        <v>-0.5700892474951933</v>
      </c>
      <c r="J10" s="837">
        <v>0.65055762081784385</v>
      </c>
      <c r="K10" s="837">
        <v>6.4664437544781457</v>
      </c>
      <c r="L10" s="838">
        <v>-0.31920296305985119</v>
      </c>
    </row>
    <row r="11" spans="1:18" ht="24" customHeight="1">
      <c r="A11" s="864" t="s">
        <v>78</v>
      </c>
      <c r="B11" s="839" t="s">
        <v>73</v>
      </c>
      <c r="C11" s="840" t="s">
        <v>530</v>
      </c>
      <c r="D11" s="840" t="s">
        <v>530</v>
      </c>
      <c r="E11" s="841" t="s">
        <v>73</v>
      </c>
      <c r="F11" s="842" t="s">
        <v>73</v>
      </c>
      <c r="G11" s="843" t="s">
        <v>73</v>
      </c>
      <c r="H11" s="844" t="s">
        <v>530</v>
      </c>
      <c r="I11" s="841" t="s">
        <v>73</v>
      </c>
      <c r="J11" s="845" t="s">
        <v>73</v>
      </c>
      <c r="K11" s="845" t="s">
        <v>73</v>
      </c>
      <c r="L11" s="846" t="s">
        <v>73</v>
      </c>
    </row>
    <row r="12" spans="1:18" ht="24" customHeight="1">
      <c r="A12" s="864" t="s">
        <v>71</v>
      </c>
      <c r="B12" s="827">
        <v>8.0725314073042895</v>
      </c>
      <c r="C12" s="828">
        <v>16576.039850727495</v>
      </c>
      <c r="D12" s="828">
        <v>16907.560647742044</v>
      </c>
      <c r="E12" s="829">
        <v>-0.48388828947012141</v>
      </c>
      <c r="F12" s="830">
        <v>-0.85761084715911329</v>
      </c>
      <c r="G12" s="831">
        <v>-14.149724368571432</v>
      </c>
      <c r="H12" s="836">
        <v>278.55141885900088</v>
      </c>
      <c r="I12" s="830">
        <v>-0.19551990995028942</v>
      </c>
      <c r="J12" s="837">
        <v>7.4650571791613718</v>
      </c>
      <c r="K12" s="837">
        <v>40.398853594459041</v>
      </c>
      <c r="L12" s="838">
        <v>0.69399138849322384</v>
      </c>
    </row>
    <row r="13" spans="1:18" ht="24" customHeight="1" thickBot="1">
      <c r="A13" s="865" t="s">
        <v>79</v>
      </c>
      <c r="B13" s="847">
        <v>10.689333822194532</v>
      </c>
      <c r="C13" s="848">
        <v>20635.779579526123</v>
      </c>
      <c r="D13" s="848">
        <v>21048.495171116647</v>
      </c>
      <c r="E13" s="849">
        <v>-0.70723192296364557</v>
      </c>
      <c r="F13" s="850">
        <v>-0.14296844322280861</v>
      </c>
      <c r="G13" s="851">
        <v>-6.8392518770624493</v>
      </c>
      <c r="H13" s="852">
        <v>287.03198959687904</v>
      </c>
      <c r="I13" s="850">
        <v>-0.60753905373440131</v>
      </c>
      <c r="J13" s="853">
        <v>-1.3596716264751154</v>
      </c>
      <c r="K13" s="853">
        <v>22.957965130164794</v>
      </c>
      <c r="L13" s="854">
        <v>-1.6242383131094691</v>
      </c>
    </row>
    <row r="14" spans="1:18">
      <c r="A14" s="866"/>
      <c r="B14" s="867"/>
    </row>
    <row r="15" spans="1:18" ht="46.5" customHeight="1">
      <c r="A15" s="1585" t="s">
        <v>487</v>
      </c>
      <c r="B15" s="1585"/>
      <c r="C15" s="1585"/>
      <c r="D15" s="1585"/>
      <c r="E15" s="1585"/>
      <c r="F15" s="1585"/>
      <c r="G15" s="1585"/>
      <c r="H15" s="1585"/>
      <c r="I15" s="1585"/>
      <c r="J15" s="1585"/>
      <c r="K15" s="1585"/>
      <c r="L15" s="1585"/>
    </row>
    <row r="16" spans="1:18" ht="33.75" customHeight="1">
      <c r="A16" s="1585" t="s">
        <v>488</v>
      </c>
      <c r="B16" s="1585"/>
      <c r="C16" s="1585"/>
      <c r="D16" s="1585"/>
      <c r="E16" s="1585"/>
      <c r="F16" s="1585"/>
      <c r="G16" s="1585"/>
      <c r="H16" s="1585"/>
      <c r="I16" s="1585"/>
      <c r="J16" s="1585"/>
      <c r="K16" s="1585"/>
      <c r="L16" s="1585"/>
    </row>
    <row r="17" spans="1:12">
      <c r="A17" s="1585" t="s">
        <v>115</v>
      </c>
      <c r="B17" s="1585"/>
      <c r="C17" s="1585"/>
      <c r="D17" s="1585"/>
      <c r="E17" s="1585"/>
      <c r="F17" s="1585"/>
      <c r="G17" s="1585"/>
      <c r="H17" s="1585"/>
      <c r="I17" s="1585"/>
      <c r="J17" s="1585"/>
      <c r="K17" s="1585"/>
      <c r="L17" s="1585"/>
    </row>
    <row r="18" spans="1:12">
      <c r="A18" s="868" t="s">
        <v>489</v>
      </c>
      <c r="B18" s="868"/>
      <c r="C18" s="868"/>
      <c r="D18" s="868"/>
      <c r="E18" s="868"/>
      <c r="F18" s="868"/>
      <c r="G18" s="868"/>
    </row>
    <row r="19" spans="1:12">
      <c r="A19" s="868"/>
    </row>
    <row r="23" spans="1:12">
      <c r="A23" s="1583"/>
      <c r="B23" s="1583"/>
      <c r="C23" s="1583"/>
      <c r="D23" s="1583"/>
      <c r="E23" s="1583"/>
      <c r="F23" s="1583"/>
      <c r="G23" s="1583"/>
      <c r="H23" s="1583"/>
      <c r="I23" s="1583"/>
      <c r="J23" s="1583"/>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94" t="s">
        <v>452</v>
      </c>
      <c r="B5" s="1694"/>
      <c r="C5" s="1694"/>
      <c r="D5" s="1694"/>
      <c r="E5" s="1694"/>
      <c r="F5" s="1694"/>
      <c r="H5" s="474" t="s">
        <v>267</v>
      </c>
    </row>
    <row r="6" spans="1:20" ht="15.75" customHeight="1" thickBot="1">
      <c r="A6" s="1695" t="s">
        <v>116</v>
      </c>
      <c r="B6" s="1687" t="s">
        <v>453</v>
      </c>
      <c r="C6" s="1688"/>
      <c r="D6" s="1689"/>
      <c r="E6" s="1690" t="s">
        <v>454</v>
      </c>
      <c r="F6" s="1692" t="s">
        <v>455</v>
      </c>
    </row>
    <row r="7" spans="1:20" ht="21" customHeight="1" thickBot="1">
      <c r="A7" s="1696"/>
      <c r="B7" s="755" t="s">
        <v>254</v>
      </c>
      <c r="C7" s="755" t="s">
        <v>257</v>
      </c>
      <c r="D7" s="755" t="s">
        <v>258</v>
      </c>
      <c r="E7" s="1697"/>
      <c r="F7" s="1698"/>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4" t="s">
        <v>458</v>
      </c>
      <c r="B18" s="1694"/>
      <c r="C18" s="1694"/>
      <c r="D18" s="1694"/>
      <c r="E18" s="1694"/>
      <c r="F18" s="1694"/>
      <c r="K18"/>
      <c r="L18"/>
      <c r="M18"/>
      <c r="O18" s="3"/>
      <c r="P18" s="3"/>
      <c r="Q18" s="3"/>
      <c r="R18" s="3"/>
      <c r="S18" s="3"/>
      <c r="T18" s="3"/>
    </row>
    <row r="19" spans="1:20" ht="16.5" customHeight="1" thickBot="1">
      <c r="A19" s="1685" t="s">
        <v>123</v>
      </c>
      <c r="B19" s="1687" t="s">
        <v>453</v>
      </c>
      <c r="C19" s="1688"/>
      <c r="D19" s="1689"/>
      <c r="E19" s="1690" t="s">
        <v>454</v>
      </c>
      <c r="F19" s="1692" t="s">
        <v>455</v>
      </c>
      <c r="K19"/>
      <c r="L19"/>
      <c r="M19"/>
      <c r="O19" s="3"/>
      <c r="P19" s="3"/>
      <c r="Q19" s="3"/>
      <c r="R19" s="3"/>
      <c r="S19" s="3"/>
      <c r="T19" s="3"/>
    </row>
    <row r="20" spans="1:20" ht="21" customHeight="1" thickBot="1">
      <c r="A20" s="1686"/>
      <c r="B20" s="570" t="s">
        <v>254</v>
      </c>
      <c r="C20" s="570" t="s">
        <v>366</v>
      </c>
      <c r="D20" s="570" t="s">
        <v>367</v>
      </c>
      <c r="E20" s="1691"/>
      <c r="F20" s="1693"/>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4"/>
      <c r="D30" s="1684"/>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4"/>
      <c r="C41" s="1684"/>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9" t="s">
        <v>456</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0" t="s">
        <v>457</v>
      </c>
      <c r="B3" s="1700"/>
      <c r="C3" s="1700"/>
      <c r="D3" s="1700"/>
      <c r="E3" s="1700"/>
      <c r="F3" s="1700"/>
      <c r="P3" s="448"/>
    </row>
    <row r="4" spans="1:24" ht="4.5" customHeight="1">
      <c r="A4" s="449"/>
      <c r="B4" s="449"/>
      <c r="C4" s="447"/>
      <c r="D4" s="447"/>
    </row>
    <row r="5" spans="1:24" ht="15.75" thickBot="1">
      <c r="A5" s="450" t="s">
        <v>125</v>
      </c>
      <c r="B5" s="1701" t="s">
        <v>126</v>
      </c>
      <c r="C5" s="1701"/>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699" t="s">
        <v>459</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2" t="s">
        <v>457</v>
      </c>
      <c r="B3" s="1702"/>
      <c r="C3" s="1702"/>
      <c r="D3" s="1702"/>
      <c r="E3" s="1702"/>
      <c r="F3" s="1702"/>
      <c r="G3" s="170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4" t="s">
        <v>462</v>
      </c>
      <c r="B5" s="1694"/>
      <c r="C5" s="1694"/>
      <c r="D5" s="1694"/>
      <c r="E5" s="1694"/>
      <c r="F5" s="1694"/>
      <c r="H5" s="474" t="s">
        <v>267</v>
      </c>
    </row>
    <row r="6" spans="1:20" ht="15.75" customHeight="1" thickBot="1">
      <c r="A6" s="1695" t="s">
        <v>116</v>
      </c>
      <c r="B6" s="1687" t="s">
        <v>464</v>
      </c>
      <c r="C6" s="1688"/>
      <c r="D6" s="1689"/>
      <c r="E6" s="1690" t="s">
        <v>407</v>
      </c>
      <c r="F6" s="1692" t="s">
        <v>408</v>
      </c>
    </row>
    <row r="7" spans="1:20" ht="21" customHeight="1" thickBot="1">
      <c r="A7" s="1703"/>
      <c r="B7" s="650" t="s">
        <v>254</v>
      </c>
      <c r="C7" s="650" t="s">
        <v>257</v>
      </c>
      <c r="D7" s="650" t="s">
        <v>258</v>
      </c>
      <c r="E7" s="1691"/>
      <c r="F7" s="1693"/>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4" t="s">
        <v>463</v>
      </c>
      <c r="B18" s="1694"/>
      <c r="C18" s="1694"/>
      <c r="D18" s="1694"/>
      <c r="E18" s="1694"/>
      <c r="F18" s="1694"/>
      <c r="K18" s="3"/>
      <c r="L18" s="3"/>
      <c r="M18" s="3"/>
      <c r="N18" s="3"/>
      <c r="O18" s="3"/>
      <c r="P18" s="3"/>
      <c r="Q18"/>
      <c r="R18"/>
      <c r="S18"/>
      <c r="T18"/>
    </row>
    <row r="19" spans="1:20" ht="16.5" customHeight="1" thickBot="1">
      <c r="A19" s="1685" t="s">
        <v>123</v>
      </c>
      <c r="B19" s="1687" t="s">
        <v>464</v>
      </c>
      <c r="C19" s="1688"/>
      <c r="D19" s="1689"/>
      <c r="E19" s="1690" t="s">
        <v>407</v>
      </c>
      <c r="F19" s="1692" t="s">
        <v>408</v>
      </c>
      <c r="I19"/>
      <c r="J19"/>
      <c r="K19"/>
      <c r="L19" s="3"/>
      <c r="M19" s="3"/>
      <c r="N19" s="3"/>
      <c r="O19" s="3"/>
      <c r="P19" s="3"/>
      <c r="Q19"/>
      <c r="R19"/>
      <c r="S19"/>
      <c r="T19"/>
    </row>
    <row r="20" spans="1:20" ht="21" customHeight="1" thickBot="1">
      <c r="A20" s="1686"/>
      <c r="B20" s="570" t="s">
        <v>254</v>
      </c>
      <c r="C20" s="570" t="s">
        <v>366</v>
      </c>
      <c r="D20" s="570" t="s">
        <v>367</v>
      </c>
      <c r="E20" s="1691"/>
      <c r="F20" s="1693"/>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4"/>
      <c r="B27" s="1704"/>
      <c r="C27" s="1704"/>
      <c r="D27" s="1704"/>
      <c r="E27" s="1704"/>
      <c r="F27" s="1704"/>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4"/>
      <c r="D32" s="1684"/>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4"/>
      <c r="C43" s="168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9" t="s">
        <v>460</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0" t="s">
        <v>461</v>
      </c>
      <c r="B3" s="1700"/>
      <c r="C3" s="1700"/>
      <c r="D3" s="1700"/>
      <c r="E3" s="1700"/>
      <c r="F3" s="1700"/>
      <c r="P3" s="448"/>
    </row>
    <row r="4" spans="1:24" ht="4.5" customHeight="1">
      <c r="A4" s="449"/>
      <c r="B4" s="449"/>
      <c r="C4" s="447"/>
      <c r="D4" s="447"/>
    </row>
    <row r="5" spans="1:24" ht="15.75" thickBot="1">
      <c r="A5" s="450" t="s">
        <v>125</v>
      </c>
      <c r="B5" s="1701" t="s">
        <v>126</v>
      </c>
      <c r="C5" s="1701"/>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9" t="s">
        <v>465</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5" t="s">
        <v>466</v>
      </c>
      <c r="B3" s="1705"/>
      <c r="C3" s="1705"/>
      <c r="D3" s="1705"/>
      <c r="E3" s="1705"/>
      <c r="F3" s="1705"/>
      <c r="G3" s="170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4" t="s">
        <v>444</v>
      </c>
      <c r="B5" s="1694"/>
      <c r="C5" s="1694"/>
      <c r="D5" s="1694"/>
      <c r="E5" s="1694"/>
      <c r="F5" s="1694"/>
      <c r="H5" s="474" t="s">
        <v>267</v>
      </c>
    </row>
    <row r="6" spans="1:20" ht="15.75" customHeight="1" thickBot="1">
      <c r="A6" s="1695" t="s">
        <v>116</v>
      </c>
      <c r="B6" s="1687" t="s">
        <v>443</v>
      </c>
      <c r="C6" s="1688"/>
      <c r="D6" s="1689"/>
      <c r="E6" s="1690" t="s">
        <v>437</v>
      </c>
      <c r="F6" s="1692" t="s">
        <v>438</v>
      </c>
    </row>
    <row r="7" spans="1:20" ht="21" customHeight="1" thickBot="1">
      <c r="A7" s="1703"/>
      <c r="B7" s="650" t="s">
        <v>254</v>
      </c>
      <c r="C7" s="650" t="s">
        <v>257</v>
      </c>
      <c r="D7" s="650" t="s">
        <v>258</v>
      </c>
      <c r="E7" s="1691"/>
      <c r="F7" s="1693"/>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4" t="s">
        <v>445</v>
      </c>
      <c r="B18" s="1694"/>
      <c r="C18" s="1694"/>
      <c r="D18" s="1694"/>
      <c r="E18" s="1694"/>
      <c r="F18" s="1694"/>
      <c r="O18" s="3"/>
      <c r="P18" s="3"/>
      <c r="Q18" s="3"/>
      <c r="R18" s="3"/>
      <c r="S18" s="3"/>
      <c r="T18" s="3"/>
    </row>
    <row r="19" spans="1:20" ht="16.5" customHeight="1" thickBot="1">
      <c r="A19" s="1685" t="s">
        <v>123</v>
      </c>
      <c r="B19" s="1687" t="s">
        <v>443</v>
      </c>
      <c r="C19" s="1688"/>
      <c r="D19" s="1689"/>
      <c r="E19" s="1690" t="s">
        <v>437</v>
      </c>
      <c r="F19" s="1692" t="s">
        <v>438</v>
      </c>
      <c r="K19" s="3"/>
      <c r="L19" s="3"/>
      <c r="M19" s="3"/>
      <c r="O19" s="3"/>
      <c r="P19" s="3"/>
      <c r="Q19" s="3"/>
      <c r="R19" s="3"/>
      <c r="S19" s="3"/>
      <c r="T19" s="3"/>
    </row>
    <row r="20" spans="1:20" ht="21" customHeight="1" thickBot="1">
      <c r="A20" s="1686"/>
      <c r="B20" s="570" t="s">
        <v>254</v>
      </c>
      <c r="C20" s="570" t="s">
        <v>366</v>
      </c>
      <c r="D20" s="570" t="s">
        <v>367</v>
      </c>
      <c r="E20" s="1691"/>
      <c r="F20" s="1693"/>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4"/>
      <c r="B27" s="1704"/>
      <c r="C27" s="1704"/>
      <c r="D27" s="1704"/>
      <c r="E27" s="1704"/>
      <c r="F27" s="1704"/>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4"/>
      <c r="D32" s="1684"/>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4"/>
      <c r="C43" s="168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9" t="s">
        <v>436</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0" t="s">
        <v>435</v>
      </c>
      <c r="B3" s="1700"/>
      <c r="C3" s="1700"/>
      <c r="D3" s="1700"/>
      <c r="E3" s="1700"/>
      <c r="F3" s="1700"/>
      <c r="P3" s="448"/>
    </row>
    <row r="4" spans="1:24" ht="4.5" customHeight="1">
      <c r="A4" s="449"/>
      <c r="B4" s="449"/>
      <c r="C4" s="447"/>
      <c r="D4" s="447"/>
    </row>
    <row r="5" spans="1:24" ht="15.75" thickBot="1">
      <c r="A5" s="450" t="s">
        <v>125</v>
      </c>
      <c r="B5" s="1701" t="s">
        <v>126</v>
      </c>
      <c r="C5" s="1701"/>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9" t="s">
        <v>440</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5" t="s">
        <v>441</v>
      </c>
      <c r="B3" s="1705"/>
      <c r="C3" s="1705"/>
      <c r="D3" s="1705"/>
      <c r="E3" s="1705"/>
      <c r="F3" s="1705"/>
      <c r="G3" s="170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911" zoomScale="80" zoomScaleNormal="80" workbookViewId="0">
      <selection activeCell="O946" sqref="O946"/>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97" t="s">
        <v>201</v>
      </c>
      <c r="C5" s="1797"/>
      <c r="D5" s="1797"/>
      <c r="E5" s="1797"/>
      <c r="F5" s="1797"/>
      <c r="G5" s="1797"/>
      <c r="H5" s="1797"/>
      <c r="I5" s="1797"/>
      <c r="J5" s="1797"/>
      <c r="K5" s="1797"/>
      <c r="L5" s="1797"/>
    </row>
    <row r="6" spans="2:13" ht="18">
      <c r="B6" s="484"/>
      <c r="C6" s="484"/>
      <c r="D6" s="484"/>
      <c r="E6" s="484"/>
      <c r="F6" s="300" t="s">
        <v>202</v>
      </c>
      <c r="G6" s="484"/>
      <c r="H6" s="484"/>
      <c r="I6" s="484"/>
      <c r="J6" s="484"/>
      <c r="K6" s="484"/>
      <c r="L6" s="484"/>
    </row>
    <row r="7" spans="2:13" s="301" customFormat="1" ht="15">
      <c r="B7" s="1798" t="s">
        <v>203</v>
      </c>
      <c r="C7" s="1790" t="s">
        <v>18</v>
      </c>
      <c r="D7" s="1790" t="s">
        <v>204</v>
      </c>
      <c r="E7" s="1801" t="s">
        <v>205</v>
      </c>
      <c r="F7" s="1802"/>
      <c r="G7" s="1803"/>
      <c r="H7" s="1804" t="s">
        <v>206</v>
      </c>
      <c r="I7" s="1806" t="s">
        <v>207</v>
      </c>
      <c r="J7" s="1807"/>
      <c r="K7" s="1807"/>
      <c r="L7" s="1798"/>
    </row>
    <row r="8" spans="2:13">
      <c r="B8" s="1799"/>
      <c r="C8" s="1800"/>
      <c r="D8" s="1800"/>
      <c r="E8" s="1792" t="s">
        <v>208</v>
      </c>
      <c r="F8" s="1790" t="s">
        <v>209</v>
      </c>
      <c r="G8" s="1790" t="s">
        <v>210</v>
      </c>
      <c r="H8" s="1805"/>
      <c r="I8" s="1792" t="s">
        <v>211</v>
      </c>
      <c r="J8" s="1792" t="s">
        <v>20</v>
      </c>
      <c r="K8" s="1790" t="s">
        <v>212</v>
      </c>
      <c r="L8" s="1792" t="s">
        <v>213</v>
      </c>
    </row>
    <row r="9" spans="2:13">
      <c r="B9" s="1799"/>
      <c r="C9" s="1800"/>
      <c r="D9" s="1800"/>
      <c r="E9" s="1793"/>
      <c r="F9" s="1800"/>
      <c r="G9" s="1800"/>
      <c r="H9" s="1805"/>
      <c r="I9" s="1793"/>
      <c r="J9" s="1793"/>
      <c r="K9" s="1791"/>
      <c r="L9" s="1793"/>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96"/>
      <c r="O105" s="1796"/>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96"/>
      <c r="O121" s="1796"/>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96"/>
      <c r="O145" s="1796"/>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96"/>
      <c r="O171" s="1796"/>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59" t="s">
        <v>239</v>
      </c>
      <c r="D177" s="1759"/>
      <c r="E177" s="1759"/>
      <c r="F177" s="1759"/>
      <c r="G177" s="1759"/>
      <c r="H177" s="1759"/>
      <c r="I177" s="1759"/>
      <c r="J177" s="1759"/>
      <c r="K177" s="1759"/>
      <c r="L177" s="1788"/>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08" t="s">
        <v>203</v>
      </c>
      <c r="C194" s="1763" t="s">
        <v>18</v>
      </c>
      <c r="D194" s="1763" t="s">
        <v>204</v>
      </c>
      <c r="E194" s="1765" t="s">
        <v>205</v>
      </c>
      <c r="F194" s="1766"/>
      <c r="G194" s="1767"/>
      <c r="H194" s="1768" t="s">
        <v>206</v>
      </c>
      <c r="I194" s="1770" t="s">
        <v>207</v>
      </c>
      <c r="J194" s="1771"/>
      <c r="K194" s="1771"/>
      <c r="L194" s="1810"/>
    </row>
    <row r="195" spans="2:12" ht="12.75" customHeight="1">
      <c r="B195" s="1809"/>
      <c r="C195" s="1764"/>
      <c r="D195" s="1764"/>
      <c r="E195" s="1778" t="s">
        <v>208</v>
      </c>
      <c r="F195" s="1763" t="s">
        <v>209</v>
      </c>
      <c r="G195" s="1763" t="s">
        <v>210</v>
      </c>
      <c r="H195" s="1769"/>
      <c r="I195" s="1778" t="s">
        <v>211</v>
      </c>
      <c r="J195" s="1778" t="s">
        <v>20</v>
      </c>
      <c r="K195" s="1763" t="s">
        <v>212</v>
      </c>
      <c r="L195" s="1794" t="s">
        <v>213</v>
      </c>
    </row>
    <row r="196" spans="2:12" ht="12.75" customHeight="1">
      <c r="B196" s="1809"/>
      <c r="C196" s="1764"/>
      <c r="D196" s="1764"/>
      <c r="E196" s="1785"/>
      <c r="F196" s="1764"/>
      <c r="G196" s="1764"/>
      <c r="H196" s="1769"/>
      <c r="I196" s="1779"/>
      <c r="J196" s="1779"/>
      <c r="K196" s="1780"/>
      <c r="L196" s="1795"/>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59" t="s">
        <v>240</v>
      </c>
      <c r="D199" s="1759"/>
      <c r="E199" s="1759"/>
      <c r="F199" s="1759"/>
      <c r="G199" s="1759"/>
      <c r="H199" s="1759"/>
      <c r="I199" s="1759"/>
      <c r="J199" s="1759"/>
      <c r="K199" s="1759"/>
      <c r="L199" s="1788"/>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2" t="s">
        <v>203</v>
      </c>
      <c r="C234" s="1763" t="s">
        <v>18</v>
      </c>
      <c r="D234" s="1763" t="s">
        <v>204</v>
      </c>
      <c r="E234" s="1765" t="s">
        <v>205</v>
      </c>
      <c r="F234" s="1766"/>
      <c r="G234" s="1767"/>
      <c r="H234" s="1768" t="s">
        <v>206</v>
      </c>
      <c r="I234" s="1765" t="s">
        <v>207</v>
      </c>
      <c r="J234" s="1766"/>
      <c r="K234" s="1766"/>
      <c r="L234" s="1766"/>
    </row>
    <row r="235" spans="2:12">
      <c r="B235" s="1789"/>
      <c r="C235" s="1764"/>
      <c r="D235" s="1764"/>
      <c r="E235" s="1778" t="s">
        <v>208</v>
      </c>
      <c r="F235" s="1763" t="s">
        <v>209</v>
      </c>
      <c r="G235" s="1763" t="s">
        <v>210</v>
      </c>
      <c r="H235" s="1769"/>
      <c r="I235" s="1778" t="s">
        <v>211</v>
      </c>
      <c r="J235" s="1778" t="s">
        <v>20</v>
      </c>
      <c r="K235" s="1763" t="s">
        <v>212</v>
      </c>
      <c r="L235" s="1770" t="s">
        <v>213</v>
      </c>
    </row>
    <row r="236" spans="2:12">
      <c r="B236" s="1789"/>
      <c r="C236" s="1764"/>
      <c r="D236" s="1764"/>
      <c r="E236" s="1785"/>
      <c r="F236" s="1764"/>
      <c r="G236" s="1764"/>
      <c r="H236" s="1769"/>
      <c r="I236" s="1785"/>
      <c r="J236" s="1785"/>
      <c r="K236" s="1764"/>
      <c r="L236" s="1784"/>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2" t="s">
        <v>214</v>
      </c>
      <c r="D239" s="1782"/>
      <c r="E239" s="1782"/>
      <c r="F239" s="1782"/>
      <c r="G239" s="1782"/>
      <c r="H239" s="1782"/>
      <c r="I239" s="1782"/>
      <c r="J239" s="1782"/>
      <c r="K239" s="1782"/>
      <c r="L239" s="1782"/>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59" t="s">
        <v>239</v>
      </c>
      <c r="D256" s="1759"/>
      <c r="E256" s="1759"/>
      <c r="F256" s="1759"/>
      <c r="G256" s="1759"/>
      <c r="H256" s="1759"/>
      <c r="I256" s="1759"/>
      <c r="J256" s="1759"/>
      <c r="K256" s="1759"/>
      <c r="L256" s="1759"/>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6" t="s">
        <v>203</v>
      </c>
      <c r="C273" s="1763" t="s">
        <v>18</v>
      </c>
      <c r="D273" s="1763" t="s">
        <v>204</v>
      </c>
      <c r="E273" s="1765" t="s">
        <v>205</v>
      </c>
      <c r="F273" s="1766"/>
      <c r="G273" s="1767"/>
      <c r="H273" s="1768" t="s">
        <v>206</v>
      </c>
      <c r="I273" s="1770" t="s">
        <v>207</v>
      </c>
      <c r="J273" s="1771"/>
      <c r="K273" s="1771"/>
      <c r="L273" s="1771"/>
    </row>
    <row r="274" spans="2:12" ht="11.25" customHeight="1">
      <c r="B274" s="1787"/>
      <c r="C274" s="1764"/>
      <c r="D274" s="1764"/>
      <c r="E274" s="1778" t="s">
        <v>208</v>
      </c>
      <c r="F274" s="1763" t="s">
        <v>209</v>
      </c>
      <c r="G274" s="1763" t="s">
        <v>210</v>
      </c>
      <c r="H274" s="1769"/>
      <c r="I274" s="1778" t="s">
        <v>211</v>
      </c>
      <c r="J274" s="1778" t="s">
        <v>20</v>
      </c>
      <c r="K274" s="1763" t="s">
        <v>212</v>
      </c>
      <c r="L274" s="1770" t="s">
        <v>213</v>
      </c>
    </row>
    <row r="275" spans="2:12" ht="11.25" customHeight="1">
      <c r="B275" s="1787"/>
      <c r="C275" s="1764"/>
      <c r="D275" s="1764"/>
      <c r="E275" s="1785"/>
      <c r="F275" s="1764"/>
      <c r="G275" s="1764"/>
      <c r="H275" s="1769"/>
      <c r="I275" s="1779"/>
      <c r="J275" s="1779"/>
      <c r="K275" s="1780"/>
      <c r="L275" s="1784"/>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59" t="s">
        <v>240</v>
      </c>
      <c r="D278" s="1759"/>
      <c r="E278" s="1759"/>
      <c r="F278" s="1759"/>
      <c r="G278" s="1759"/>
      <c r="H278" s="1759"/>
      <c r="I278" s="1759"/>
      <c r="J278" s="1759"/>
      <c r="K278" s="1759"/>
      <c r="L278" s="1759"/>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78" t="s">
        <v>203</v>
      </c>
      <c r="C313" s="1763" t="s">
        <v>18</v>
      </c>
      <c r="D313" s="1763" t="s">
        <v>204</v>
      </c>
      <c r="E313" s="1765" t="s">
        <v>205</v>
      </c>
      <c r="F313" s="1766"/>
      <c r="G313" s="1767"/>
      <c r="H313" s="1763" t="s">
        <v>206</v>
      </c>
      <c r="I313" s="1765" t="s">
        <v>207</v>
      </c>
      <c r="J313" s="1766"/>
      <c r="K313" s="1766"/>
      <c r="L313" s="1767"/>
    </row>
    <row r="314" spans="2:12" ht="11.25" customHeight="1">
      <c r="B314" s="1785"/>
      <c r="C314" s="1764"/>
      <c r="D314" s="1764"/>
      <c r="E314" s="1773" t="s">
        <v>244</v>
      </c>
      <c r="F314" s="1776" t="s">
        <v>245</v>
      </c>
      <c r="G314" s="1776" t="s">
        <v>246</v>
      </c>
      <c r="H314" s="1764"/>
      <c r="I314" s="1778" t="s">
        <v>211</v>
      </c>
      <c r="J314" s="1778" t="s">
        <v>20</v>
      </c>
      <c r="K314" s="1763" t="s">
        <v>212</v>
      </c>
      <c r="L314" s="1778" t="s">
        <v>213</v>
      </c>
    </row>
    <row r="315" spans="2:12" ht="11.25" customHeight="1">
      <c r="B315" s="1779"/>
      <c r="C315" s="1780"/>
      <c r="D315" s="1780"/>
      <c r="E315" s="1775"/>
      <c r="F315" s="1777"/>
      <c r="G315" s="1777"/>
      <c r="H315" s="1780"/>
      <c r="I315" s="1779"/>
      <c r="J315" s="1779"/>
      <c r="K315" s="1780"/>
      <c r="L315" s="1779"/>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82" t="s">
        <v>214</v>
      </c>
      <c r="D318" s="1782"/>
      <c r="E318" s="1782"/>
      <c r="F318" s="1782"/>
      <c r="G318" s="1782"/>
      <c r="H318" s="1782"/>
      <c r="I318" s="1782"/>
      <c r="J318" s="1782"/>
      <c r="K318" s="1782"/>
      <c r="L318" s="1783"/>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59" t="s">
        <v>239</v>
      </c>
      <c r="D335" s="1759"/>
      <c r="E335" s="1759"/>
      <c r="F335" s="1759"/>
      <c r="G335" s="1759"/>
      <c r="H335" s="1759"/>
      <c r="I335" s="1759"/>
      <c r="J335" s="1759"/>
      <c r="K335" s="1759"/>
      <c r="L335" s="1760"/>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61" t="s">
        <v>203</v>
      </c>
      <c r="C352" s="1763" t="s">
        <v>18</v>
      </c>
      <c r="D352" s="1763" t="s">
        <v>204</v>
      </c>
      <c r="E352" s="1765" t="s">
        <v>205</v>
      </c>
      <c r="F352" s="1766"/>
      <c r="G352" s="1767"/>
      <c r="H352" s="1768" t="s">
        <v>206</v>
      </c>
      <c r="I352" s="1770" t="s">
        <v>207</v>
      </c>
      <c r="J352" s="1771"/>
      <c r="K352" s="1771"/>
      <c r="L352" s="1772"/>
    </row>
    <row r="353" spans="2:12" ht="11.25" customHeight="1">
      <c r="B353" s="1762"/>
      <c r="C353" s="1764"/>
      <c r="D353" s="1764"/>
      <c r="E353" s="1773" t="s">
        <v>244</v>
      </c>
      <c r="F353" s="1776" t="s">
        <v>245</v>
      </c>
      <c r="G353" s="1776" t="s">
        <v>246</v>
      </c>
      <c r="H353" s="1769"/>
      <c r="I353" s="1778" t="s">
        <v>211</v>
      </c>
      <c r="J353" s="1778" t="s">
        <v>20</v>
      </c>
      <c r="K353" s="1763" t="s">
        <v>212</v>
      </c>
      <c r="L353" s="1778" t="s">
        <v>213</v>
      </c>
    </row>
    <row r="354" spans="2:12" ht="11.25" customHeight="1">
      <c r="B354" s="1762"/>
      <c r="C354" s="1764"/>
      <c r="D354" s="1764"/>
      <c r="E354" s="1774"/>
      <c r="F354" s="1781"/>
      <c r="G354" s="1781"/>
      <c r="H354" s="1769"/>
      <c r="I354" s="1779"/>
      <c r="J354" s="1779"/>
      <c r="K354" s="1780"/>
      <c r="L354" s="1779"/>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59" t="s">
        <v>240</v>
      </c>
      <c r="D357" s="1759"/>
      <c r="E357" s="1759"/>
      <c r="F357" s="1759"/>
      <c r="G357" s="1759"/>
      <c r="H357" s="1759"/>
      <c r="I357" s="1759"/>
      <c r="J357" s="1759"/>
      <c r="K357" s="1759"/>
      <c r="L357" s="1760"/>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20" t="s">
        <v>203</v>
      </c>
      <c r="C393" s="1711" t="s">
        <v>18</v>
      </c>
      <c r="D393" s="1711" t="s">
        <v>204</v>
      </c>
      <c r="E393" s="1713" t="s">
        <v>205</v>
      </c>
      <c r="F393" s="1714"/>
      <c r="G393" s="1715"/>
      <c r="H393" s="1716" t="s">
        <v>206</v>
      </c>
      <c r="I393" s="1713" t="s">
        <v>207</v>
      </c>
      <c r="J393" s="1714"/>
      <c r="K393" s="1714"/>
      <c r="L393" s="1715"/>
    </row>
    <row r="394" spans="2:12" ht="11.25" customHeight="1">
      <c r="B394" s="1721"/>
      <c r="C394" s="1712"/>
      <c r="D394" s="1712"/>
      <c r="E394" s="1755" t="s">
        <v>244</v>
      </c>
      <c r="F394" s="1757" t="s">
        <v>245</v>
      </c>
      <c r="G394" s="1757" t="s">
        <v>246</v>
      </c>
      <c r="H394" s="1717"/>
      <c r="I394" s="1720" t="s">
        <v>211</v>
      </c>
      <c r="J394" s="1720" t="s">
        <v>20</v>
      </c>
      <c r="K394" s="1711" t="s">
        <v>212</v>
      </c>
      <c r="L394" s="1720" t="s">
        <v>213</v>
      </c>
    </row>
    <row r="395" spans="2:12" ht="11.25" customHeight="1">
      <c r="B395" s="1721"/>
      <c r="C395" s="1712"/>
      <c r="D395" s="1712"/>
      <c r="E395" s="1756"/>
      <c r="F395" s="1758"/>
      <c r="G395" s="1758"/>
      <c r="H395" s="1717"/>
      <c r="I395" s="1721"/>
      <c r="J395" s="1721"/>
      <c r="K395" s="1712"/>
      <c r="L395" s="1722"/>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7" t="s">
        <v>214</v>
      </c>
      <c r="D398" s="1707"/>
      <c r="E398" s="1707"/>
      <c r="F398" s="1707"/>
      <c r="G398" s="1707"/>
      <c r="H398" s="1707"/>
      <c r="I398" s="1707"/>
      <c r="J398" s="1707"/>
      <c r="K398" s="1707"/>
      <c r="L398" s="1752"/>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6" t="s">
        <v>239</v>
      </c>
      <c r="D415" s="1706"/>
      <c r="E415" s="1706"/>
      <c r="F415" s="1706"/>
      <c r="G415" s="1706"/>
      <c r="H415" s="1706"/>
      <c r="I415" s="1706"/>
      <c r="J415" s="1706"/>
      <c r="K415" s="1706"/>
      <c r="L415" s="1751"/>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53" t="s">
        <v>203</v>
      </c>
      <c r="C432" s="1711" t="s">
        <v>18</v>
      </c>
      <c r="D432" s="1711" t="s">
        <v>204</v>
      </c>
      <c r="E432" s="1713" t="s">
        <v>205</v>
      </c>
      <c r="F432" s="1714"/>
      <c r="G432" s="1715"/>
      <c r="H432" s="1716" t="s">
        <v>206</v>
      </c>
      <c r="I432" s="1718" t="s">
        <v>207</v>
      </c>
      <c r="J432" s="1719"/>
      <c r="K432" s="1719"/>
      <c r="L432" s="1749"/>
    </row>
    <row r="433" spans="2:12" ht="11.25" customHeight="1">
      <c r="B433" s="1754"/>
      <c r="C433" s="1712"/>
      <c r="D433" s="1712"/>
      <c r="E433" s="1755" t="s">
        <v>244</v>
      </c>
      <c r="F433" s="1757" t="s">
        <v>245</v>
      </c>
      <c r="G433" s="1757" t="s">
        <v>246</v>
      </c>
      <c r="H433" s="1717"/>
      <c r="I433" s="1720" t="s">
        <v>211</v>
      </c>
      <c r="J433" s="1720" t="s">
        <v>20</v>
      </c>
      <c r="K433" s="1711" t="s">
        <v>212</v>
      </c>
      <c r="L433" s="1720" t="s">
        <v>213</v>
      </c>
    </row>
    <row r="434" spans="2:12" ht="11.25" customHeight="1">
      <c r="B434" s="1754"/>
      <c r="C434" s="1712"/>
      <c r="D434" s="1712"/>
      <c r="E434" s="1756"/>
      <c r="F434" s="1758"/>
      <c r="G434" s="1758"/>
      <c r="H434" s="1717"/>
      <c r="I434" s="1722"/>
      <c r="J434" s="1722"/>
      <c r="K434" s="1723"/>
      <c r="L434" s="1722"/>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6" t="s">
        <v>240</v>
      </c>
      <c r="D437" s="1706"/>
      <c r="E437" s="1706"/>
      <c r="F437" s="1706"/>
      <c r="G437" s="1706"/>
      <c r="H437" s="1706"/>
      <c r="I437" s="1706"/>
      <c r="J437" s="1706"/>
      <c r="K437" s="1706"/>
      <c r="L437" s="1751"/>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20" t="s">
        <v>203</v>
      </c>
      <c r="C475" s="1711" t="s">
        <v>18</v>
      </c>
      <c r="D475" s="1711" t="s">
        <v>204</v>
      </c>
      <c r="E475" s="1713" t="s">
        <v>205</v>
      </c>
      <c r="F475" s="1714"/>
      <c r="G475" s="1715"/>
      <c r="H475" s="1716" t="s">
        <v>206</v>
      </c>
      <c r="I475" s="1713" t="s">
        <v>207</v>
      </c>
      <c r="J475" s="1714"/>
      <c r="K475" s="1714"/>
      <c r="L475" s="1715"/>
    </row>
    <row r="476" spans="2:12" ht="11.25" customHeight="1">
      <c r="B476" s="1721"/>
      <c r="C476" s="1712"/>
      <c r="D476" s="1712"/>
      <c r="E476" s="1755" t="s">
        <v>244</v>
      </c>
      <c r="F476" s="1757" t="s">
        <v>245</v>
      </c>
      <c r="G476" s="1757" t="s">
        <v>246</v>
      </c>
      <c r="H476" s="1717"/>
      <c r="I476" s="1720" t="s">
        <v>211</v>
      </c>
      <c r="J476" s="1720" t="s">
        <v>20</v>
      </c>
      <c r="K476" s="1711" t="s">
        <v>212</v>
      </c>
      <c r="L476" s="1720" t="s">
        <v>213</v>
      </c>
    </row>
    <row r="477" spans="2:12" ht="11.25" customHeight="1">
      <c r="B477" s="1721"/>
      <c r="C477" s="1712"/>
      <c r="D477" s="1712"/>
      <c r="E477" s="1756"/>
      <c r="F477" s="1758"/>
      <c r="G477" s="1758"/>
      <c r="H477" s="1717"/>
      <c r="I477" s="1721"/>
      <c r="J477" s="1721"/>
      <c r="K477" s="1712"/>
      <c r="L477" s="1722"/>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7" t="s">
        <v>214</v>
      </c>
      <c r="D480" s="1707"/>
      <c r="E480" s="1707"/>
      <c r="F480" s="1707"/>
      <c r="G480" s="1707"/>
      <c r="H480" s="1707"/>
      <c r="I480" s="1707"/>
      <c r="J480" s="1707"/>
      <c r="K480" s="1707"/>
      <c r="L480" s="1752"/>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6" t="s">
        <v>239</v>
      </c>
      <c r="D497" s="1706"/>
      <c r="E497" s="1706"/>
      <c r="F497" s="1706"/>
      <c r="G497" s="1706"/>
      <c r="H497" s="1706"/>
      <c r="I497" s="1706"/>
      <c r="J497" s="1706"/>
      <c r="K497" s="1706"/>
      <c r="L497" s="1751"/>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53" t="s">
        <v>203</v>
      </c>
      <c r="C514" s="1711" t="s">
        <v>18</v>
      </c>
      <c r="D514" s="1711" t="s">
        <v>204</v>
      </c>
      <c r="E514" s="1713" t="s">
        <v>205</v>
      </c>
      <c r="F514" s="1714"/>
      <c r="G514" s="1715"/>
      <c r="H514" s="1716" t="s">
        <v>206</v>
      </c>
      <c r="I514" s="1718" t="s">
        <v>207</v>
      </c>
      <c r="J514" s="1719"/>
      <c r="K514" s="1719"/>
      <c r="L514" s="1749"/>
    </row>
    <row r="515" spans="2:12" ht="11.25" customHeight="1">
      <c r="B515" s="1754"/>
      <c r="C515" s="1712"/>
      <c r="D515" s="1712"/>
      <c r="E515" s="1755" t="s">
        <v>244</v>
      </c>
      <c r="F515" s="1757" t="s">
        <v>245</v>
      </c>
      <c r="G515" s="1757" t="s">
        <v>246</v>
      </c>
      <c r="H515" s="1717"/>
      <c r="I515" s="1720" t="s">
        <v>211</v>
      </c>
      <c r="J515" s="1720" t="s">
        <v>20</v>
      </c>
      <c r="K515" s="1711" t="s">
        <v>212</v>
      </c>
      <c r="L515" s="1720" t="s">
        <v>213</v>
      </c>
    </row>
    <row r="516" spans="2:12" ht="11.25" customHeight="1">
      <c r="B516" s="1754"/>
      <c r="C516" s="1712"/>
      <c r="D516" s="1712"/>
      <c r="E516" s="1756"/>
      <c r="F516" s="1758"/>
      <c r="G516" s="1758"/>
      <c r="H516" s="1717"/>
      <c r="I516" s="1722"/>
      <c r="J516" s="1722"/>
      <c r="K516" s="1723"/>
      <c r="L516" s="1722"/>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6" t="s">
        <v>240</v>
      </c>
      <c r="D519" s="1706"/>
      <c r="E519" s="1706"/>
      <c r="F519" s="1706"/>
      <c r="G519" s="1706"/>
      <c r="H519" s="1706"/>
      <c r="I519" s="1706"/>
      <c r="J519" s="1706"/>
      <c r="K519" s="1706"/>
      <c r="L519" s="1751"/>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49" t="s">
        <v>203</v>
      </c>
      <c r="C558" s="1711" t="s">
        <v>18</v>
      </c>
      <c r="D558" s="1711" t="s">
        <v>204</v>
      </c>
      <c r="E558" s="1713" t="s">
        <v>205</v>
      </c>
      <c r="F558" s="1714"/>
      <c r="G558" s="1715"/>
      <c r="H558" s="1716" t="s">
        <v>206</v>
      </c>
      <c r="I558" s="1713" t="s">
        <v>207</v>
      </c>
      <c r="J558" s="1714"/>
      <c r="K558" s="1714"/>
      <c r="L558"/>
    </row>
    <row r="559" spans="2:12" ht="12.75" customHeight="1">
      <c r="B559" s="1750"/>
      <c r="C559" s="1712"/>
      <c r="D559" s="1712"/>
      <c r="E559" s="1720" t="s">
        <v>244</v>
      </c>
      <c r="F559" s="1711" t="s">
        <v>245</v>
      </c>
      <c r="G559" s="1711" t="s">
        <v>246</v>
      </c>
      <c r="H559" s="1717"/>
      <c r="I559" s="1720" t="s">
        <v>211</v>
      </c>
      <c r="J559" s="1720" t="s">
        <v>20</v>
      </c>
      <c r="K559" s="1711" t="s">
        <v>283</v>
      </c>
      <c r="L559"/>
    </row>
    <row r="560" spans="2:12" ht="12.75">
      <c r="B560" s="1750"/>
      <c r="C560" s="1712"/>
      <c r="D560" s="1712"/>
      <c r="E560" s="1721"/>
      <c r="F560" s="1712"/>
      <c r="G560" s="1712"/>
      <c r="H560" s="1717"/>
      <c r="I560" s="1721"/>
      <c r="J560" s="1721"/>
      <c r="K560" s="1712"/>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7" t="s">
        <v>214</v>
      </c>
      <c r="D563" s="1707"/>
      <c r="E563" s="1707"/>
      <c r="F563" s="1707"/>
      <c r="G563" s="1707"/>
      <c r="H563" s="1707"/>
      <c r="I563" s="1707"/>
      <c r="J563" s="1707"/>
      <c r="K563" s="1707"/>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6" t="s">
        <v>239</v>
      </c>
      <c r="D580" s="1706"/>
      <c r="E580" s="1706"/>
      <c r="F580" s="1706"/>
      <c r="G580" s="1706"/>
      <c r="H580" s="1706"/>
      <c r="I580" s="1706"/>
      <c r="J580" s="1706"/>
      <c r="K580" s="1706"/>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09" t="s">
        <v>203</v>
      </c>
      <c r="C597" s="1711" t="s">
        <v>18</v>
      </c>
      <c r="D597" s="1711" t="s">
        <v>204</v>
      </c>
      <c r="E597" s="1713" t="s">
        <v>205</v>
      </c>
      <c r="F597" s="1714"/>
      <c r="G597" s="1715"/>
      <c r="H597" s="1716" t="s">
        <v>206</v>
      </c>
      <c r="I597" s="1718" t="s">
        <v>207</v>
      </c>
      <c r="J597" s="1719"/>
      <c r="K597" s="1719"/>
      <c r="L597"/>
    </row>
    <row r="598" spans="2:12" ht="12.75" customHeight="1">
      <c r="B598" s="1710"/>
      <c r="C598" s="1712"/>
      <c r="D598" s="1712"/>
      <c r="E598" s="1720" t="s">
        <v>244</v>
      </c>
      <c r="F598" s="1711" t="s">
        <v>245</v>
      </c>
      <c r="G598" s="1711" t="s">
        <v>246</v>
      </c>
      <c r="H598" s="1717"/>
      <c r="I598" s="1720" t="s">
        <v>211</v>
      </c>
      <c r="J598" s="1720" t="s">
        <v>20</v>
      </c>
      <c r="K598" s="1711" t="s">
        <v>212</v>
      </c>
      <c r="L598"/>
    </row>
    <row r="599" spans="2:12" ht="12.75" customHeight="1">
      <c r="B599" s="1710"/>
      <c r="C599" s="1712"/>
      <c r="D599" s="1712"/>
      <c r="E599" s="1721"/>
      <c r="F599" s="1712"/>
      <c r="G599" s="1712"/>
      <c r="H599" s="1717"/>
      <c r="I599" s="1722"/>
      <c r="J599" s="1722"/>
      <c r="K599" s="1723"/>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6" t="s">
        <v>240</v>
      </c>
      <c r="D602" s="1706"/>
      <c r="E602" s="1706"/>
      <c r="F602" s="1706"/>
      <c r="G602" s="1706"/>
      <c r="H602" s="1706"/>
      <c r="I602" s="1706"/>
      <c r="J602" s="1706"/>
      <c r="K602" s="1706"/>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7" t="s">
        <v>368</v>
      </c>
      <c r="C636" s="1737"/>
      <c r="D636" s="1737"/>
      <c r="E636" s="1737"/>
      <c r="F636" s="1737"/>
      <c r="G636" s="1737"/>
      <c r="H636" s="1737"/>
      <c r="I636" s="1737"/>
      <c r="J636" s="1737"/>
      <c r="K636" s="1737"/>
    </row>
    <row r="637" spans="2:12" ht="18.75" thickBot="1">
      <c r="B637" s="557"/>
      <c r="C637" s="557"/>
      <c r="D637" s="557"/>
      <c r="E637" s="557"/>
      <c r="F637" s="558" t="s">
        <v>202</v>
      </c>
      <c r="G637" s="557"/>
      <c r="H637" s="557"/>
      <c r="I637" s="557"/>
      <c r="J637" s="557"/>
      <c r="K637" s="557"/>
    </row>
    <row r="638" spans="2:12" ht="12.75" customHeight="1">
      <c r="B638" s="1738" t="s">
        <v>203</v>
      </c>
      <c r="C638" s="1739" t="s">
        <v>18</v>
      </c>
      <c r="D638" s="1739" t="s">
        <v>204</v>
      </c>
      <c r="E638" s="1744" t="s">
        <v>205</v>
      </c>
      <c r="F638" s="1745"/>
      <c r="G638" s="1746"/>
      <c r="H638" s="1747" t="s">
        <v>206</v>
      </c>
      <c r="I638" s="1744" t="s">
        <v>207</v>
      </c>
      <c r="J638" s="1745"/>
      <c r="K638" s="1748"/>
    </row>
    <row r="639" spans="2:12" ht="11.25" customHeight="1">
      <c r="B639" s="1728"/>
      <c r="C639" s="1712"/>
      <c r="D639" s="1712"/>
      <c r="E639" s="1720" t="s">
        <v>244</v>
      </c>
      <c r="F639" s="1711" t="s">
        <v>245</v>
      </c>
      <c r="G639" s="1711" t="s">
        <v>246</v>
      </c>
      <c r="H639" s="1717"/>
      <c r="I639" s="1720" t="s">
        <v>211</v>
      </c>
      <c r="J639" s="1720" t="s">
        <v>20</v>
      </c>
      <c r="K639" s="1730" t="s">
        <v>283</v>
      </c>
    </row>
    <row r="640" spans="2:12" ht="11.25" customHeight="1">
      <c r="B640" s="1728"/>
      <c r="C640" s="1712"/>
      <c r="D640" s="1712"/>
      <c r="E640" s="1721"/>
      <c r="F640" s="1712"/>
      <c r="G640" s="1712"/>
      <c r="H640" s="1717"/>
      <c r="I640" s="1721"/>
      <c r="J640" s="1721"/>
      <c r="K640" s="1731"/>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07" t="s">
        <v>214</v>
      </c>
      <c r="D643" s="1707"/>
      <c r="E643" s="1707"/>
      <c r="F643" s="1707"/>
      <c r="G643" s="1707"/>
      <c r="H643" s="1707"/>
      <c r="I643" s="1707"/>
      <c r="J643" s="1707"/>
      <c r="K643" s="1708"/>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6" t="s">
        <v>239</v>
      </c>
      <c r="D660" s="1706"/>
      <c r="E660" s="1706"/>
      <c r="F660" s="1706"/>
      <c r="G660" s="1706"/>
      <c r="H660" s="1706"/>
      <c r="I660" s="1706"/>
      <c r="J660" s="1706"/>
      <c r="K660" s="1732"/>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33" t="s">
        <v>203</v>
      </c>
      <c r="C677" s="1711" t="s">
        <v>18</v>
      </c>
      <c r="D677" s="1711" t="s">
        <v>204</v>
      </c>
      <c r="E677" s="1713" t="s">
        <v>205</v>
      </c>
      <c r="F677" s="1714"/>
      <c r="G677" s="1715"/>
      <c r="H677" s="1716" t="s">
        <v>206</v>
      </c>
      <c r="I677" s="1718" t="s">
        <v>207</v>
      </c>
      <c r="J677" s="1719"/>
      <c r="K677" s="1735"/>
    </row>
    <row r="678" spans="2:14" ht="11.25" customHeight="1">
      <c r="B678" s="1734"/>
      <c r="C678" s="1712"/>
      <c r="D678" s="1712"/>
      <c r="E678" s="1720" t="s">
        <v>244</v>
      </c>
      <c r="F678" s="1711" t="s">
        <v>245</v>
      </c>
      <c r="G678" s="1711" t="s">
        <v>246</v>
      </c>
      <c r="H678" s="1717"/>
      <c r="I678" s="1720" t="s">
        <v>211</v>
      </c>
      <c r="J678" s="1720" t="s">
        <v>20</v>
      </c>
      <c r="K678" s="1730" t="s">
        <v>212</v>
      </c>
    </row>
    <row r="679" spans="2:14" ht="11.25" customHeight="1">
      <c r="B679" s="1734"/>
      <c r="C679" s="1712"/>
      <c r="D679" s="1712"/>
      <c r="E679" s="1721"/>
      <c r="F679" s="1712"/>
      <c r="G679" s="1712"/>
      <c r="H679" s="1717"/>
      <c r="I679" s="1722"/>
      <c r="J679" s="1722"/>
      <c r="K679" s="1736"/>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6" t="s">
        <v>240</v>
      </c>
      <c r="D682" s="1706"/>
      <c r="E682" s="1706"/>
      <c r="F682" s="1706"/>
      <c r="G682" s="1706"/>
      <c r="H682" s="1706"/>
      <c r="I682" s="1706"/>
      <c r="J682" s="1706"/>
      <c r="K682" s="1732"/>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7" t="s">
        <v>415</v>
      </c>
      <c r="C715" s="1737"/>
      <c r="D715" s="1737"/>
      <c r="E715" s="1737"/>
      <c r="F715" s="1737"/>
      <c r="G715" s="1737"/>
      <c r="H715" s="1737"/>
      <c r="I715" s="1737"/>
      <c r="J715" s="1737"/>
      <c r="K715" s="1737"/>
      <c r="L715"/>
    </row>
    <row r="716" spans="2:12" ht="18.75" thickBot="1">
      <c r="B716" s="689"/>
      <c r="C716" s="689"/>
      <c r="D716" s="689"/>
      <c r="E716" s="689"/>
      <c r="F716" s="558" t="s">
        <v>202</v>
      </c>
      <c r="G716" s="689"/>
      <c r="H716" s="689"/>
      <c r="I716" s="689"/>
      <c r="J716" s="689"/>
      <c r="K716" s="689"/>
    </row>
    <row r="717" spans="2:12" ht="12.75" customHeight="1">
      <c r="B717" s="1738" t="s">
        <v>203</v>
      </c>
      <c r="C717" s="1739" t="s">
        <v>18</v>
      </c>
      <c r="D717" s="1739" t="s">
        <v>204</v>
      </c>
      <c r="E717" s="1740" t="s">
        <v>205</v>
      </c>
      <c r="F717" s="1741"/>
      <c r="G717" s="1742"/>
      <c r="H717" s="1739" t="s">
        <v>206</v>
      </c>
      <c r="I717" s="1740" t="s">
        <v>207</v>
      </c>
      <c r="J717" s="1741"/>
      <c r="K717" s="1743"/>
    </row>
    <row r="718" spans="2:12" ht="11.25" customHeight="1">
      <c r="B718" s="1728"/>
      <c r="C718" s="1712"/>
      <c r="D718" s="1712"/>
      <c r="E718" s="1721" t="s">
        <v>244</v>
      </c>
      <c r="F718" s="1712" t="s">
        <v>245</v>
      </c>
      <c r="G718" s="1712" t="s">
        <v>246</v>
      </c>
      <c r="H718" s="1712"/>
      <c r="I718" s="1721" t="s">
        <v>211</v>
      </c>
      <c r="J718" s="1721" t="s">
        <v>20</v>
      </c>
      <c r="K718" s="1731" t="s">
        <v>283</v>
      </c>
    </row>
    <row r="719" spans="2:12" ht="17.25" customHeight="1">
      <c r="B719" s="1728"/>
      <c r="C719" s="1712"/>
      <c r="D719" s="1712"/>
      <c r="E719" s="1721"/>
      <c r="F719" s="1712"/>
      <c r="G719" s="1712"/>
      <c r="H719" s="1712"/>
      <c r="I719" s="1721"/>
      <c r="J719" s="1721"/>
      <c r="K719" s="1731"/>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07" t="s">
        <v>214</v>
      </c>
      <c r="D722" s="1707"/>
      <c r="E722" s="1707"/>
      <c r="F722" s="1707"/>
      <c r="G722" s="1707"/>
      <c r="H722" s="1707"/>
      <c r="I722" s="1707"/>
      <c r="J722" s="1707"/>
      <c r="K722" s="1708"/>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6" t="s">
        <v>239</v>
      </c>
      <c r="D739" s="1706"/>
      <c r="E739" s="1706"/>
      <c r="F739" s="1706"/>
      <c r="G739" s="1706"/>
      <c r="H739" s="1706"/>
      <c r="I739" s="1706"/>
      <c r="J739" s="1706"/>
      <c r="K739" s="1732"/>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33" t="s">
        <v>203</v>
      </c>
      <c r="C756" s="1711" t="s">
        <v>18</v>
      </c>
      <c r="D756" s="1711" t="s">
        <v>204</v>
      </c>
      <c r="E756" s="1713" t="s">
        <v>205</v>
      </c>
      <c r="F756" s="1714"/>
      <c r="G756" s="1715"/>
      <c r="H756" s="1716" t="s">
        <v>206</v>
      </c>
      <c r="I756" s="1718" t="s">
        <v>207</v>
      </c>
      <c r="J756" s="1719"/>
      <c r="K756" s="1735"/>
    </row>
    <row r="757" spans="2:11" ht="11.25" customHeight="1">
      <c r="B757" s="1734"/>
      <c r="C757" s="1712"/>
      <c r="D757" s="1712"/>
      <c r="E757" s="1720" t="s">
        <v>244</v>
      </c>
      <c r="F757" s="1711" t="s">
        <v>245</v>
      </c>
      <c r="G757" s="1711" t="s">
        <v>246</v>
      </c>
      <c r="H757" s="1717"/>
      <c r="I757" s="1720" t="s">
        <v>211</v>
      </c>
      <c r="J757" s="1720" t="s">
        <v>20</v>
      </c>
      <c r="K757" s="1730" t="s">
        <v>212</v>
      </c>
    </row>
    <row r="758" spans="2:11" ht="11.25" customHeight="1">
      <c r="B758" s="1734"/>
      <c r="C758" s="1712"/>
      <c r="D758" s="1712"/>
      <c r="E758" s="1721"/>
      <c r="F758" s="1712"/>
      <c r="G758" s="1712"/>
      <c r="H758" s="1717"/>
      <c r="I758" s="1722"/>
      <c r="J758" s="1722"/>
      <c r="K758" s="1736"/>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6" t="s">
        <v>240</v>
      </c>
      <c r="D761" s="1706"/>
      <c r="E761" s="1706"/>
      <c r="F761" s="1706"/>
      <c r="G761" s="1706"/>
      <c r="H761" s="1706"/>
      <c r="I761" s="1706"/>
      <c r="J761" s="1706"/>
      <c r="K761" s="1732"/>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37" t="s">
        <v>476</v>
      </c>
      <c r="C795" s="1737"/>
      <c r="D795" s="1737"/>
      <c r="E795" s="1737"/>
      <c r="F795" s="1737"/>
      <c r="G795" s="1737"/>
      <c r="H795" s="1737"/>
      <c r="I795" s="1737"/>
      <c r="J795" s="1737"/>
      <c r="K795" s="1737"/>
    </row>
    <row r="796" spans="2:11" ht="18.75" thickBot="1">
      <c r="B796" s="787"/>
      <c r="C796" s="787"/>
      <c r="D796" s="787"/>
      <c r="E796" s="787"/>
      <c r="F796" s="558" t="s">
        <v>202</v>
      </c>
      <c r="G796" s="787"/>
      <c r="H796" s="787"/>
      <c r="I796" s="787"/>
      <c r="J796" s="787"/>
      <c r="K796" s="787"/>
    </row>
    <row r="797" spans="2:11" ht="12.75">
      <c r="B797" s="1738" t="s">
        <v>203</v>
      </c>
      <c r="C797" s="1739" t="s">
        <v>18</v>
      </c>
      <c r="D797" s="1739" t="s">
        <v>204</v>
      </c>
      <c r="E797" s="1740" t="s">
        <v>205</v>
      </c>
      <c r="F797" s="1741"/>
      <c r="G797" s="1742"/>
      <c r="H797" s="1739" t="s">
        <v>206</v>
      </c>
      <c r="I797" s="1740" t="s">
        <v>207</v>
      </c>
      <c r="J797" s="1741"/>
      <c r="K797" s="1743"/>
    </row>
    <row r="798" spans="2:11">
      <c r="B798" s="1728"/>
      <c r="C798" s="1712"/>
      <c r="D798" s="1712"/>
      <c r="E798" s="1721" t="s">
        <v>244</v>
      </c>
      <c r="F798" s="1712" t="s">
        <v>245</v>
      </c>
      <c r="G798" s="1712" t="s">
        <v>246</v>
      </c>
      <c r="H798" s="1712"/>
      <c r="I798" s="1721" t="s">
        <v>211</v>
      </c>
      <c r="J798" s="1721" t="s">
        <v>20</v>
      </c>
      <c r="K798" s="1731" t="s">
        <v>283</v>
      </c>
    </row>
    <row r="799" spans="2:11" ht="12" thickBot="1">
      <c r="B799" s="1811"/>
      <c r="C799" s="1812"/>
      <c r="D799" s="1812"/>
      <c r="E799" s="1813"/>
      <c r="F799" s="1812"/>
      <c r="G799" s="1812"/>
      <c r="H799" s="1812"/>
      <c r="I799" s="1813"/>
      <c r="J799" s="1813"/>
      <c r="K799" s="1814"/>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07" t="s">
        <v>214</v>
      </c>
      <c r="D802" s="1707"/>
      <c r="E802" s="1707"/>
      <c r="F802" s="1707"/>
      <c r="G802" s="1707"/>
      <c r="H802" s="1707"/>
      <c r="I802" s="1707"/>
      <c r="J802" s="1707"/>
      <c r="K802" s="1708"/>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6" t="s">
        <v>239</v>
      </c>
      <c r="D819" s="1706"/>
      <c r="E819" s="1706"/>
      <c r="F819" s="1706"/>
      <c r="G819" s="1706"/>
      <c r="H819" s="1706"/>
      <c r="I819" s="1706"/>
      <c r="J819" s="1706"/>
      <c r="K819" s="1732"/>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33" t="s">
        <v>203</v>
      </c>
      <c r="C836" s="1711" t="s">
        <v>18</v>
      </c>
      <c r="D836" s="1711" t="s">
        <v>204</v>
      </c>
      <c r="E836" s="1713" t="s">
        <v>205</v>
      </c>
      <c r="F836" s="1714"/>
      <c r="G836" s="1715"/>
      <c r="H836" s="1716" t="s">
        <v>206</v>
      </c>
      <c r="I836" s="1718" t="s">
        <v>207</v>
      </c>
      <c r="J836" s="1719"/>
      <c r="K836" s="1735"/>
    </row>
    <row r="837" spans="2:11" ht="11.25" customHeight="1">
      <c r="B837" s="1734"/>
      <c r="C837" s="1712"/>
      <c r="D837" s="1712"/>
      <c r="E837" s="1720" t="s">
        <v>244</v>
      </c>
      <c r="F837" s="1711" t="s">
        <v>245</v>
      </c>
      <c r="G837" s="1711" t="s">
        <v>246</v>
      </c>
      <c r="H837" s="1717"/>
      <c r="I837" s="1720" t="s">
        <v>211</v>
      </c>
      <c r="J837" s="1720" t="s">
        <v>20</v>
      </c>
      <c r="K837" s="1730" t="s">
        <v>212</v>
      </c>
    </row>
    <row r="838" spans="2:11" ht="11.25" customHeight="1">
      <c r="B838" s="1734"/>
      <c r="C838" s="1712"/>
      <c r="D838" s="1712"/>
      <c r="E838" s="1721"/>
      <c r="F838" s="1712"/>
      <c r="G838" s="1712"/>
      <c r="H838" s="1717"/>
      <c r="I838" s="1722"/>
      <c r="J838" s="1722"/>
      <c r="K838" s="1736"/>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6" t="s">
        <v>240</v>
      </c>
      <c r="D841" s="1706"/>
      <c r="E841" s="1706"/>
      <c r="F841" s="1706"/>
      <c r="G841" s="1706"/>
      <c r="H841" s="1706"/>
      <c r="I841" s="1706"/>
      <c r="J841" s="1706"/>
      <c r="K841" s="1732"/>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724" t="s">
        <v>513</v>
      </c>
      <c r="C875" s="1725"/>
      <c r="D875" s="1725"/>
      <c r="E875" s="1725"/>
      <c r="F875" s="1725"/>
      <c r="G875" s="1725"/>
      <c r="H875" s="1725"/>
      <c r="I875" s="1725"/>
      <c r="J875" s="1725"/>
      <c r="K875" s="1726"/>
    </row>
    <row r="876" spans="2:11" ht="18">
      <c r="B876" s="1033"/>
      <c r="C876" s="1034"/>
      <c r="D876" s="1034"/>
      <c r="E876" s="1034"/>
      <c r="F876" s="1035" t="s">
        <v>202</v>
      </c>
      <c r="G876" s="1034"/>
      <c r="H876" s="1034"/>
      <c r="I876" s="1034"/>
      <c r="J876" s="1034"/>
      <c r="K876" s="1036"/>
    </row>
    <row r="877" spans="2:11" ht="12.75">
      <c r="B877" s="1727" t="s">
        <v>203</v>
      </c>
      <c r="C877" s="1711" t="s">
        <v>18</v>
      </c>
      <c r="D877" s="1711" t="s">
        <v>204</v>
      </c>
      <c r="E877" s="1713" t="s">
        <v>205</v>
      </c>
      <c r="F877" s="1714"/>
      <c r="G877" s="1715"/>
      <c r="H877" s="1716" t="s">
        <v>206</v>
      </c>
      <c r="I877" s="1713" t="s">
        <v>207</v>
      </c>
      <c r="J877" s="1714"/>
      <c r="K877" s="1729"/>
    </row>
    <row r="878" spans="2:11">
      <c r="B878" s="1728"/>
      <c r="C878" s="1712"/>
      <c r="D878" s="1712"/>
      <c r="E878" s="1720" t="s">
        <v>244</v>
      </c>
      <c r="F878" s="1711" t="s">
        <v>245</v>
      </c>
      <c r="G878" s="1711" t="s">
        <v>246</v>
      </c>
      <c r="H878" s="1717"/>
      <c r="I878" s="1720" t="s">
        <v>211</v>
      </c>
      <c r="J878" s="1720" t="s">
        <v>20</v>
      </c>
      <c r="K878" s="1730" t="s">
        <v>283</v>
      </c>
    </row>
    <row r="879" spans="2:11">
      <c r="B879" s="1728"/>
      <c r="C879" s="1712"/>
      <c r="D879" s="1712"/>
      <c r="E879" s="1721"/>
      <c r="F879" s="1712"/>
      <c r="G879" s="1712"/>
      <c r="H879" s="1717"/>
      <c r="I879" s="1721"/>
      <c r="J879" s="1721"/>
      <c r="K879" s="1731"/>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07" t="s">
        <v>214</v>
      </c>
      <c r="D882" s="1707"/>
      <c r="E882" s="1707"/>
      <c r="F882" s="1707"/>
      <c r="G882" s="1707"/>
      <c r="H882" s="1707"/>
      <c r="I882" s="1707"/>
      <c r="J882" s="1707"/>
      <c r="K882" s="1708"/>
    </row>
    <row r="883" spans="2:11" ht="12.75">
      <c r="B883" s="661"/>
      <c r="C883" s="503"/>
      <c r="D883" s="503"/>
      <c r="E883" s="503"/>
      <c r="F883" s="503"/>
      <c r="G883" s="503"/>
      <c r="H883" s="503"/>
      <c r="I883" s="503"/>
      <c r="J883" s="503"/>
      <c r="K883" s="662"/>
    </row>
    <row r="884" spans="2:11" ht="12.75">
      <c r="B884" s="1577" t="s">
        <v>215</v>
      </c>
      <c r="C884" s="676">
        <f>SUM(D884+H884)</f>
        <v>136406</v>
      </c>
      <c r="D884" s="676">
        <v>2862</v>
      </c>
      <c r="E884" s="676">
        <v>1106</v>
      </c>
      <c r="F884" s="676">
        <v>1311</v>
      </c>
      <c r="G884" s="676">
        <v>445</v>
      </c>
      <c r="H884" s="676">
        <v>133544</v>
      </c>
      <c r="I884" s="676">
        <v>24250</v>
      </c>
      <c r="J884" s="676">
        <v>40380</v>
      </c>
      <c r="K884" s="677">
        <v>68914</v>
      </c>
    </row>
    <row r="885" spans="2:11" ht="12.75">
      <c r="B885" s="1577"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1577" t="s">
        <v>217</v>
      </c>
      <c r="C886" s="676">
        <f t="shared" si="97"/>
        <v>170008</v>
      </c>
      <c r="D886" s="678">
        <v>3972</v>
      </c>
      <c r="E886" s="678">
        <v>2161</v>
      </c>
      <c r="F886" s="678">
        <v>1402</v>
      </c>
      <c r="G886" s="679">
        <v>409</v>
      </c>
      <c r="H886" s="676">
        <v>166036</v>
      </c>
      <c r="I886" s="678">
        <v>28907</v>
      </c>
      <c r="J886" s="678">
        <v>44929</v>
      </c>
      <c r="K886" s="679">
        <v>92200</v>
      </c>
    </row>
    <row r="887" spans="2:11" ht="12.75">
      <c r="B887" s="1577" t="s">
        <v>218</v>
      </c>
      <c r="C887" s="676">
        <f>SUM(D887+H887)</f>
        <v>124444</v>
      </c>
      <c r="D887" s="676">
        <v>2810</v>
      </c>
      <c r="E887" s="677">
        <v>1441</v>
      </c>
      <c r="F887" s="677">
        <v>987</v>
      </c>
      <c r="G887" s="676">
        <v>382</v>
      </c>
      <c r="H887" s="676">
        <v>121634</v>
      </c>
      <c r="I887" s="676">
        <v>20977</v>
      </c>
      <c r="J887" s="676">
        <v>36045</v>
      </c>
      <c r="K887" s="677">
        <v>64612</v>
      </c>
    </row>
    <row r="888" spans="2:11" ht="12.75">
      <c r="B888" s="1577" t="s">
        <v>219</v>
      </c>
      <c r="C888" s="676">
        <f>SUM(D888+H888)</f>
        <v>151047</v>
      </c>
      <c r="D888" s="1073">
        <v>2945</v>
      </c>
      <c r="E888" s="1074">
        <v>1490</v>
      </c>
      <c r="F888" s="1075">
        <v>1101</v>
      </c>
      <c r="G888" s="1075">
        <v>354</v>
      </c>
      <c r="H888" s="1073">
        <v>148102</v>
      </c>
      <c r="I888" s="1074">
        <v>27100</v>
      </c>
      <c r="J888" s="1074">
        <v>38353</v>
      </c>
      <c r="K888" s="1075">
        <v>82649</v>
      </c>
    </row>
    <row r="889" spans="2:11" ht="12.75">
      <c r="B889" s="1577" t="s">
        <v>220</v>
      </c>
      <c r="C889" s="676">
        <f t="shared" si="97"/>
        <v>147309</v>
      </c>
      <c r="D889" s="676">
        <v>3287</v>
      </c>
      <c r="E889" s="677">
        <v>1703</v>
      </c>
      <c r="F889" s="677">
        <v>1175</v>
      </c>
      <c r="G889" s="676">
        <v>409</v>
      </c>
      <c r="H889" s="676">
        <v>144022</v>
      </c>
      <c r="I889" s="676">
        <v>27906</v>
      </c>
      <c r="J889" s="676">
        <v>39280</v>
      </c>
      <c r="K889" s="677">
        <v>76836</v>
      </c>
    </row>
    <row r="890" spans="2:11" ht="12.75">
      <c r="B890" s="1577" t="s">
        <v>221</v>
      </c>
      <c r="C890" s="676">
        <f>SUM(D890+H890)</f>
        <v>114652</v>
      </c>
      <c r="D890" s="591">
        <v>2668</v>
      </c>
      <c r="E890" s="678">
        <v>1596</v>
      </c>
      <c r="F890" s="679">
        <v>843</v>
      </c>
      <c r="G890" s="679">
        <v>229</v>
      </c>
      <c r="H890" s="676">
        <v>111984</v>
      </c>
      <c r="I890" s="678">
        <v>20935</v>
      </c>
      <c r="J890" s="678">
        <v>33872</v>
      </c>
      <c r="K890" s="679">
        <v>57177</v>
      </c>
    </row>
    <row r="891" spans="2:11" ht="12.75">
      <c r="B891" s="1577" t="s">
        <v>222</v>
      </c>
      <c r="C891" s="676">
        <f t="shared" si="97"/>
        <v>153768</v>
      </c>
      <c r="D891" s="591">
        <v>4721</v>
      </c>
      <c r="E891" s="678">
        <v>2979</v>
      </c>
      <c r="F891" s="678">
        <v>1478</v>
      </c>
      <c r="G891" s="679">
        <v>264</v>
      </c>
      <c r="H891" s="676">
        <v>149047</v>
      </c>
      <c r="I891" s="678">
        <v>25537</v>
      </c>
      <c r="J891" s="678">
        <v>47842</v>
      </c>
      <c r="K891" s="679">
        <v>75668</v>
      </c>
    </row>
    <row r="892" spans="2:11" ht="12.75">
      <c r="B892" s="1577" t="s">
        <v>223</v>
      </c>
      <c r="C892" s="676">
        <f t="shared" si="97"/>
        <v>0</v>
      </c>
      <c r="D892" s="676"/>
      <c r="E892" s="677"/>
      <c r="F892" s="677"/>
      <c r="G892" s="676"/>
      <c r="H892" s="676"/>
      <c r="I892" s="676"/>
      <c r="J892" s="676"/>
      <c r="K892" s="677"/>
    </row>
    <row r="893" spans="2:11" ht="12.75">
      <c r="B893" s="1578" t="s">
        <v>224</v>
      </c>
      <c r="C893" s="676">
        <f>SUM(D893+H893)</f>
        <v>0</v>
      </c>
      <c r="D893" s="591"/>
      <c r="E893" s="678"/>
      <c r="F893" s="678"/>
      <c r="G893" s="678"/>
      <c r="H893" s="677"/>
      <c r="I893" s="678"/>
      <c r="J893" s="678"/>
      <c r="K893" s="679"/>
    </row>
    <row r="894" spans="2:11" ht="12.75">
      <c r="B894" s="1578" t="s">
        <v>225</v>
      </c>
      <c r="C894" s="676">
        <f>SUM(D894+H894)</f>
        <v>0</v>
      </c>
      <c r="D894" s="678"/>
      <c r="E894" s="678"/>
      <c r="F894" s="678"/>
      <c r="G894" s="678"/>
      <c r="H894" s="678"/>
      <c r="I894" s="678"/>
      <c r="J894" s="678"/>
      <c r="K894" s="679"/>
    </row>
    <row r="895" spans="2:11" ht="12.75">
      <c r="B895" s="1578" t="s">
        <v>226</v>
      </c>
      <c r="C895" s="676">
        <f t="shared" si="97"/>
        <v>0</v>
      </c>
      <c r="D895" s="678"/>
      <c r="E895" s="678"/>
      <c r="F895" s="678"/>
      <c r="G895" s="678"/>
      <c r="H895" s="678"/>
      <c r="I895" s="678"/>
      <c r="J895" s="678"/>
      <c r="K895" s="679"/>
    </row>
    <row r="896" spans="2:11" ht="15">
      <c r="B896" s="614"/>
      <c r="C896" s="677"/>
      <c r="D896" s="677"/>
      <c r="E896" s="677"/>
      <c r="F896" s="677"/>
      <c r="G896" s="677"/>
      <c r="H896" s="677"/>
      <c r="I896" s="677"/>
      <c r="J896" s="677"/>
      <c r="K896" s="677"/>
    </row>
    <row r="897" spans="2:11" ht="12.75">
      <c r="B897" s="615">
        <v>2023</v>
      </c>
      <c r="C897" s="670">
        <f t="shared" ref="C897:K897" si="98">SUM(C884:C895)</f>
        <v>1139889</v>
      </c>
      <c r="D897" s="670">
        <f>SUM(D884:D895)</f>
        <v>26862</v>
      </c>
      <c r="E897" s="670">
        <f t="shared" si="98"/>
        <v>14507</v>
      </c>
      <c r="F897" s="670">
        <f t="shared" si="98"/>
        <v>9587</v>
      </c>
      <c r="G897" s="670">
        <f>SUM(G884:G895)</f>
        <v>2768</v>
      </c>
      <c r="H897" s="670">
        <f t="shared" si="98"/>
        <v>1113027</v>
      </c>
      <c r="I897" s="670">
        <f t="shared" si="98"/>
        <v>200447</v>
      </c>
      <c r="J897" s="670">
        <f t="shared" si="98"/>
        <v>320608</v>
      </c>
      <c r="K897" s="670">
        <f t="shared" si="98"/>
        <v>591972</v>
      </c>
    </row>
    <row r="898" spans="2:11" ht="12.75">
      <c r="B898" s="669"/>
      <c r="C898" s="664"/>
      <c r="D898" s="664"/>
      <c r="E898" s="664"/>
      <c r="F898" s="664"/>
      <c r="G898" s="664"/>
      <c r="H898" s="664"/>
      <c r="I898" s="664"/>
      <c r="J898" s="664"/>
      <c r="K898" s="664"/>
    </row>
    <row r="899" spans="2:11" ht="12.75">
      <c r="B899" s="3"/>
      <c r="C899" s="1706" t="s">
        <v>239</v>
      </c>
      <c r="D899" s="1706"/>
      <c r="E899" s="1706"/>
      <c r="F899" s="1706"/>
      <c r="G899" s="1706"/>
      <c r="H899" s="1706"/>
      <c r="I899" s="1706"/>
      <c r="J899" s="1706"/>
      <c r="K899" s="1706"/>
    </row>
    <row r="900" spans="2:11" ht="12.75">
      <c r="B900" s="503"/>
      <c r="C900" s="664"/>
      <c r="D900" s="664"/>
      <c r="E900" s="664"/>
      <c r="F900" s="664"/>
      <c r="G900" s="664"/>
      <c r="H900" s="664"/>
      <c r="I900" s="664"/>
      <c r="J900" s="664"/>
      <c r="K900" s="664"/>
    </row>
    <row r="901" spans="2:11" ht="12.75">
      <c r="B901" s="616"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616"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616"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616"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616" t="s">
        <v>219</v>
      </c>
      <c r="C905" s="676">
        <f t="shared" si="99"/>
        <v>45856347</v>
      </c>
      <c r="D905" s="1074">
        <v>162284</v>
      </c>
      <c r="E905" s="1074">
        <v>51355</v>
      </c>
      <c r="F905" s="1074">
        <v>63157</v>
      </c>
      <c r="G905" s="1074">
        <v>47772</v>
      </c>
      <c r="H905" s="1074">
        <v>45694063</v>
      </c>
      <c r="I905" s="1074">
        <v>7461819</v>
      </c>
      <c r="J905" s="1074">
        <v>10755546</v>
      </c>
      <c r="K905" s="1075">
        <v>27476698</v>
      </c>
    </row>
    <row r="906" spans="2:11" ht="12.75">
      <c r="B906" s="616"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616" t="s">
        <v>221</v>
      </c>
      <c r="C907" s="676">
        <f t="shared" si="99"/>
        <v>34088970</v>
      </c>
      <c r="D907" s="678">
        <v>145531</v>
      </c>
      <c r="E907" s="678">
        <v>56488</v>
      </c>
      <c r="F907" s="678">
        <v>54073</v>
      </c>
      <c r="G907" s="679">
        <v>34970</v>
      </c>
      <c r="H907" s="676">
        <v>33943439</v>
      </c>
      <c r="I907" s="678">
        <v>5731809</v>
      </c>
      <c r="J907" s="678">
        <v>9205678</v>
      </c>
      <c r="K907" s="679">
        <v>19005952</v>
      </c>
    </row>
    <row r="908" spans="2:11" ht="12.75">
      <c r="B908" s="616" t="s">
        <v>222</v>
      </c>
      <c r="C908" s="676">
        <f t="shared" si="99"/>
        <v>44345158</v>
      </c>
      <c r="D908" s="678">
        <v>235600</v>
      </c>
      <c r="E908" s="678">
        <v>104752</v>
      </c>
      <c r="F908" s="678">
        <v>89155</v>
      </c>
      <c r="G908" s="679">
        <v>41693</v>
      </c>
      <c r="H908" s="676">
        <v>44109558</v>
      </c>
      <c r="I908" s="678">
        <v>6929909</v>
      </c>
      <c r="J908" s="678">
        <v>13061277</v>
      </c>
      <c r="K908" s="679">
        <v>24118372</v>
      </c>
    </row>
    <row r="909" spans="2:11" ht="12.75">
      <c r="B909" s="616" t="s">
        <v>223</v>
      </c>
      <c r="C909" s="676">
        <f t="shared" si="99"/>
        <v>0</v>
      </c>
      <c r="D909" s="678"/>
      <c r="E909" s="678"/>
      <c r="F909" s="678"/>
      <c r="G909" s="679"/>
      <c r="H909" s="676"/>
      <c r="I909" s="678"/>
      <c r="J909" s="678"/>
      <c r="K909" s="679"/>
    </row>
    <row r="910" spans="2:11" ht="12.75">
      <c r="B910" s="616" t="s">
        <v>224</v>
      </c>
      <c r="C910" s="676">
        <f>SUM(D910+H910)</f>
        <v>0</v>
      </c>
      <c r="D910" s="678"/>
      <c r="E910" s="678"/>
      <c r="F910" s="678"/>
      <c r="G910" s="678"/>
      <c r="H910" s="677"/>
      <c r="I910" s="678"/>
      <c r="J910" s="678"/>
      <c r="K910" s="679"/>
    </row>
    <row r="911" spans="2:11" ht="12.75">
      <c r="B911" s="616" t="s">
        <v>225</v>
      </c>
      <c r="C911" s="676">
        <f>SUM(D911+H911)</f>
        <v>0</v>
      </c>
      <c r="D911" s="678"/>
      <c r="E911" s="678"/>
      <c r="F911" s="678"/>
      <c r="G911" s="678"/>
      <c r="H911" s="677"/>
      <c r="I911" s="678"/>
      <c r="J911" s="678"/>
      <c r="K911" s="679"/>
    </row>
    <row r="912" spans="2:11" ht="12.75">
      <c r="B912" s="616" t="s">
        <v>226</v>
      </c>
      <c r="C912" s="676">
        <f t="shared" si="99"/>
        <v>0</v>
      </c>
      <c r="D912" s="678"/>
      <c r="E912" s="678"/>
      <c r="F912" s="678"/>
      <c r="G912" s="678"/>
      <c r="H912" s="678"/>
      <c r="I912" s="678"/>
      <c r="J912" s="678"/>
      <c r="K912" s="679"/>
    </row>
    <row r="913" spans="2:11" ht="12.75">
      <c r="B913" s="669"/>
      <c r="C913" s="677"/>
      <c r="D913" s="677"/>
      <c r="E913" s="677"/>
      <c r="F913" s="677"/>
      <c r="G913" s="677"/>
      <c r="H913" s="677"/>
      <c r="I913" s="677"/>
      <c r="J913" s="677"/>
      <c r="K913" s="677"/>
    </row>
    <row r="914" spans="2:11" ht="12.75">
      <c r="B914" s="615">
        <v>2023</v>
      </c>
      <c r="C914" s="670">
        <f t="shared" ref="C914:K914" si="100">SUM(C901:C912)</f>
        <v>343579939</v>
      </c>
      <c r="D914" s="670">
        <f t="shared" si="100"/>
        <v>1464787</v>
      </c>
      <c r="E914" s="670">
        <f t="shared" si="100"/>
        <v>504287</v>
      </c>
      <c r="F914" s="670">
        <f t="shared" si="100"/>
        <v>564878</v>
      </c>
      <c r="G914" s="670">
        <f t="shared" si="100"/>
        <v>395622</v>
      </c>
      <c r="H914" s="670">
        <f t="shared" si="100"/>
        <v>342115152</v>
      </c>
      <c r="I914" s="670">
        <f t="shared" si="100"/>
        <v>54913569</v>
      </c>
      <c r="J914" s="670">
        <f t="shared" si="100"/>
        <v>89604440</v>
      </c>
      <c r="K914" s="670">
        <f t="shared" si="100"/>
        <v>197597143</v>
      </c>
    </row>
    <row r="915" spans="2:11" ht="12.75">
      <c r="B915" s="510"/>
      <c r="C915" s="665"/>
      <c r="D915" s="665"/>
      <c r="E915" s="665"/>
      <c r="F915" s="665"/>
      <c r="G915" s="665"/>
      <c r="H915" s="665"/>
      <c r="I915" s="665"/>
      <c r="J915" s="665"/>
      <c r="K915" s="665"/>
    </row>
    <row r="916" spans="2:11" ht="12.75" customHeight="1">
      <c r="B916" s="1709" t="s">
        <v>203</v>
      </c>
      <c r="C916" s="1711" t="s">
        <v>18</v>
      </c>
      <c r="D916" s="1711" t="s">
        <v>204</v>
      </c>
      <c r="E916" s="1713" t="s">
        <v>205</v>
      </c>
      <c r="F916" s="1714"/>
      <c r="G916" s="1715"/>
      <c r="H916" s="1716" t="s">
        <v>206</v>
      </c>
      <c r="I916" s="1718" t="s">
        <v>207</v>
      </c>
      <c r="J916" s="1719"/>
      <c r="K916" s="1719"/>
    </row>
    <row r="917" spans="2:11" ht="11.25" customHeight="1">
      <c r="B917" s="1710"/>
      <c r="C917" s="1712"/>
      <c r="D917" s="1712"/>
      <c r="E917" s="1720" t="s">
        <v>244</v>
      </c>
      <c r="F917" s="1711" t="s">
        <v>245</v>
      </c>
      <c r="G917" s="1711" t="s">
        <v>246</v>
      </c>
      <c r="H917" s="1717"/>
      <c r="I917" s="1720" t="s">
        <v>211</v>
      </c>
      <c r="J917" s="1720" t="s">
        <v>20</v>
      </c>
      <c r="K917" s="1711" t="s">
        <v>212</v>
      </c>
    </row>
    <row r="918" spans="2:11" ht="11.25" customHeight="1">
      <c r="B918" s="1710"/>
      <c r="C918" s="1712"/>
      <c r="D918" s="1712"/>
      <c r="E918" s="1721"/>
      <c r="F918" s="1712"/>
      <c r="G918" s="1712"/>
      <c r="H918" s="1717"/>
      <c r="I918" s="1722"/>
      <c r="J918" s="1722"/>
      <c r="K918" s="1723"/>
    </row>
    <row r="919" spans="2:11" ht="12.75">
      <c r="B919" s="500">
        <v>0</v>
      </c>
      <c r="C919" s="666">
        <v>1</v>
      </c>
      <c r="D919" s="666">
        <v>2</v>
      </c>
      <c r="E919" s="667">
        <v>3</v>
      </c>
      <c r="F919" s="667">
        <v>4</v>
      </c>
      <c r="G919" s="666">
        <v>5</v>
      </c>
      <c r="H919" s="666">
        <v>6</v>
      </c>
      <c r="I919" s="666">
        <v>7</v>
      </c>
      <c r="J919" s="666">
        <v>8</v>
      </c>
      <c r="K919" s="666">
        <v>9</v>
      </c>
    </row>
    <row r="920" spans="2:11" ht="12.75">
      <c r="B920" s="503"/>
      <c r="C920" s="664"/>
      <c r="D920" s="664"/>
      <c r="E920" s="664"/>
      <c r="F920" s="664"/>
      <c r="G920" s="664"/>
      <c r="H920" s="664"/>
      <c r="I920" s="664"/>
      <c r="J920" s="664"/>
      <c r="K920" s="664"/>
    </row>
    <row r="921" spans="2:11" ht="12.75">
      <c r="B921" s="3"/>
      <c r="C921" s="1706" t="s">
        <v>240</v>
      </c>
      <c r="D921" s="1706"/>
      <c r="E921" s="1706"/>
      <c r="F921" s="1706"/>
      <c r="G921" s="1706"/>
      <c r="H921" s="1706"/>
      <c r="I921" s="1706"/>
      <c r="J921" s="1706"/>
      <c r="K921" s="1706"/>
    </row>
    <row r="922" spans="2:11" ht="12.75">
      <c r="B922" s="3"/>
      <c r="C922" s="668"/>
      <c r="D922" s="668"/>
      <c r="E922" s="668"/>
      <c r="F922" s="668"/>
      <c r="G922" s="668"/>
      <c r="H922" s="668"/>
      <c r="I922" s="668"/>
      <c r="J922" s="668"/>
      <c r="K922" s="668"/>
    </row>
    <row r="923" spans="2:11" ht="12.75">
      <c r="B923" s="616"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616"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616"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616"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616" t="s">
        <v>219</v>
      </c>
      <c r="C927" s="676">
        <f t="shared" si="101"/>
        <v>90424682</v>
      </c>
      <c r="D927" s="1074">
        <v>286702</v>
      </c>
      <c r="E927" s="1074">
        <v>91156</v>
      </c>
      <c r="F927" s="1074">
        <v>111222</v>
      </c>
      <c r="G927" s="1074">
        <v>84324</v>
      </c>
      <c r="H927" s="1074">
        <v>90137980</v>
      </c>
      <c r="I927" s="1074">
        <v>14710488</v>
      </c>
      <c r="J927" s="1074">
        <v>22097348</v>
      </c>
      <c r="K927" s="1075">
        <v>53330144</v>
      </c>
    </row>
    <row r="928" spans="2:11" ht="12.75">
      <c r="B928" s="616"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616" t="s">
        <v>221</v>
      </c>
      <c r="C929" s="676">
        <f>SUM(D929+H929)</f>
        <v>67084106</v>
      </c>
      <c r="D929" s="678">
        <v>255222</v>
      </c>
      <c r="E929" s="678">
        <v>99432</v>
      </c>
      <c r="F929" s="678">
        <v>95147</v>
      </c>
      <c r="G929" s="679">
        <v>60643</v>
      </c>
      <c r="H929" s="676">
        <v>66828884</v>
      </c>
      <c r="I929" s="678">
        <v>11329513</v>
      </c>
      <c r="J929" s="678">
        <v>18691865</v>
      </c>
      <c r="K929" s="679">
        <v>36807506</v>
      </c>
    </row>
    <row r="930" spans="2:11" ht="12.75">
      <c r="B930" s="616" t="s">
        <v>222</v>
      </c>
      <c r="C930" s="676">
        <f>SUM(D930+H930)</f>
        <v>87504925</v>
      </c>
      <c r="D930" s="678">
        <v>408448</v>
      </c>
      <c r="E930" s="678">
        <v>181673</v>
      </c>
      <c r="F930" s="678">
        <v>154525</v>
      </c>
      <c r="G930" s="679">
        <v>72250</v>
      </c>
      <c r="H930" s="676">
        <v>87096477</v>
      </c>
      <c r="I930" s="678">
        <v>13609989</v>
      </c>
      <c r="J930" s="678">
        <v>27054053</v>
      </c>
      <c r="K930" s="679">
        <v>46432435</v>
      </c>
    </row>
    <row r="931" spans="2:11" ht="12.75">
      <c r="B931" s="616" t="s">
        <v>223</v>
      </c>
      <c r="C931" s="676">
        <f t="shared" si="101"/>
        <v>0</v>
      </c>
      <c r="D931" s="676"/>
      <c r="E931" s="677"/>
      <c r="F931" s="677"/>
      <c r="G931" s="677"/>
      <c r="H931" s="676"/>
      <c r="I931" s="677"/>
      <c r="J931" s="677"/>
      <c r="K931" s="677"/>
    </row>
    <row r="932" spans="2:11" ht="12.75">
      <c r="B932" s="616" t="s">
        <v>224</v>
      </c>
      <c r="C932" s="676">
        <f t="shared" si="101"/>
        <v>0</v>
      </c>
      <c r="D932" s="678"/>
      <c r="E932" s="678"/>
      <c r="F932" s="678"/>
      <c r="G932" s="678"/>
      <c r="H932" s="677"/>
      <c r="I932" s="678"/>
      <c r="J932" s="678"/>
      <c r="K932" s="679"/>
    </row>
    <row r="933" spans="2:11" ht="12.75">
      <c r="B933" s="616" t="s">
        <v>225</v>
      </c>
      <c r="C933" s="676">
        <f t="shared" si="101"/>
        <v>0</v>
      </c>
      <c r="D933" s="678"/>
      <c r="E933" s="678"/>
      <c r="F933" s="678"/>
      <c r="G933" s="678"/>
      <c r="H933" s="677"/>
      <c r="I933" s="678"/>
      <c r="J933" s="678"/>
      <c r="K933" s="679"/>
    </row>
    <row r="934" spans="2:11" ht="12.75">
      <c r="B934" s="616" t="s">
        <v>226</v>
      </c>
      <c r="C934" s="676">
        <f t="shared" si="101"/>
        <v>0</v>
      </c>
      <c r="D934" s="678"/>
      <c r="E934" s="678"/>
      <c r="F934" s="678"/>
      <c r="G934" s="679"/>
      <c r="H934" s="680"/>
      <c r="I934" s="678"/>
      <c r="J934" s="678"/>
      <c r="K934" s="679"/>
    </row>
    <row r="935" spans="2:11" ht="12.75">
      <c r="B935" s="616"/>
      <c r="C935" s="675"/>
      <c r="D935" s="672"/>
      <c r="E935" s="673"/>
      <c r="F935" s="673"/>
      <c r="G935" s="673"/>
      <c r="H935" s="672"/>
      <c r="I935" s="673"/>
      <c r="J935" s="673"/>
      <c r="K935" s="673"/>
    </row>
    <row r="936" spans="2:11" ht="13.5" thickBot="1">
      <c r="B936" s="615">
        <v>2023</v>
      </c>
      <c r="C936" s="674">
        <f t="shared" ref="C936:K936" si="102">SUM(C923:C934)</f>
        <v>676230705</v>
      </c>
      <c r="D936" s="674">
        <f t="shared" si="102"/>
        <v>2572706</v>
      </c>
      <c r="E936" s="674">
        <f t="shared" si="102"/>
        <v>887390</v>
      </c>
      <c r="F936" s="674">
        <f t="shared" si="102"/>
        <v>991966</v>
      </c>
      <c r="G936" s="674">
        <f t="shared" si="102"/>
        <v>693350</v>
      </c>
      <c r="H936" s="674">
        <f t="shared" si="102"/>
        <v>673657999</v>
      </c>
      <c r="I936" s="674">
        <f t="shared" si="102"/>
        <v>108079372</v>
      </c>
      <c r="J936" s="674">
        <f t="shared" si="102"/>
        <v>183933607</v>
      </c>
      <c r="K936" s="674">
        <f t="shared" si="102"/>
        <v>381645020</v>
      </c>
    </row>
    <row r="937" spans="2:11">
      <c r="B937" s="1037"/>
      <c r="C937" s="344"/>
      <c r="D937" s="344"/>
      <c r="E937" s="344"/>
      <c r="F937" s="344"/>
      <c r="G937" s="344"/>
      <c r="H937" s="344"/>
      <c r="I937" s="344"/>
      <c r="J937" s="344"/>
      <c r="K937" s="1038"/>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56"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Y37" sqref="Y37"/>
    </sheetView>
  </sheetViews>
  <sheetFormatPr defaultRowHeight="12.75"/>
  <cols>
    <col min="1" max="16384" width="9.140625" style="3"/>
  </cols>
  <sheetData>
    <row r="9" spans="24:26" ht="18">
      <c r="X9" s="1041"/>
      <c r="Y9" s="1041"/>
      <c r="Z9" s="1041"/>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5" t="s">
        <v>514</v>
      </c>
      <c r="B1" s="1815"/>
      <c r="C1" s="1815"/>
      <c r="D1" s="1815"/>
      <c r="E1" s="1815"/>
      <c r="F1" s="1815"/>
      <c r="G1" s="1815"/>
      <c r="H1" s="1815"/>
      <c r="I1" s="1815"/>
      <c r="J1" s="1815"/>
      <c r="K1" s="1815"/>
      <c r="L1" s="1815"/>
      <c r="M1" s="1815"/>
      <c r="N1" s="1815"/>
    </row>
    <row r="2" spans="1:14" ht="15.75" thickBot="1">
      <c r="G2" s="1276" t="s">
        <v>278</v>
      </c>
    </row>
    <row r="3" spans="1:14" ht="15.75" thickBot="1">
      <c r="A3" s="1277" t="s">
        <v>279</v>
      </c>
      <c r="B3" s="1278" t="s">
        <v>166</v>
      </c>
      <c r="C3" s="1278" t="s">
        <v>167</v>
      </c>
      <c r="D3" s="1278" t="s">
        <v>168</v>
      </c>
      <c r="E3" s="1278" t="s">
        <v>169</v>
      </c>
      <c r="F3" s="1278" t="s">
        <v>170</v>
      </c>
      <c r="G3" s="1278" t="s">
        <v>171</v>
      </c>
      <c r="H3" s="1278" t="s">
        <v>172</v>
      </c>
      <c r="I3" s="1278" t="s">
        <v>173</v>
      </c>
      <c r="J3" s="1278" t="s">
        <v>174</v>
      </c>
      <c r="K3" s="1278" t="s">
        <v>175</v>
      </c>
      <c r="L3" s="1278" t="s">
        <v>176</v>
      </c>
      <c r="M3" s="1278" t="s">
        <v>177</v>
      </c>
      <c r="N3" s="1278" t="s">
        <v>184</v>
      </c>
    </row>
    <row r="4" spans="1:14">
      <c r="A4" s="1279">
        <v>2004</v>
      </c>
      <c r="B4" s="1280">
        <v>299.39999999999998</v>
      </c>
      <c r="C4" s="1280">
        <v>296.39999999999998</v>
      </c>
      <c r="D4" s="1280">
        <v>293.7</v>
      </c>
      <c r="E4" s="1280">
        <v>293.5</v>
      </c>
      <c r="F4" s="1280">
        <v>293.5</v>
      </c>
      <c r="G4" s="1280">
        <v>291.60000000000002</v>
      </c>
      <c r="H4" s="1280">
        <v>290.2</v>
      </c>
      <c r="I4" s="1280">
        <v>286.3</v>
      </c>
      <c r="J4" s="1280">
        <v>285.39999999999998</v>
      </c>
      <c r="K4" s="1280">
        <v>285.10000000000002</v>
      </c>
      <c r="L4" s="1280">
        <v>291.2</v>
      </c>
      <c r="M4" s="1280">
        <v>297.8</v>
      </c>
      <c r="N4" s="1281">
        <v>291.3</v>
      </c>
    </row>
    <row r="5" spans="1:14">
      <c r="A5" s="1282">
        <v>2005</v>
      </c>
      <c r="B5" s="1283">
        <v>304.10000000000002</v>
      </c>
      <c r="C5" s="1283">
        <v>308.10000000000002</v>
      </c>
      <c r="D5" s="1283">
        <v>308.2</v>
      </c>
      <c r="E5" s="1283">
        <v>310.89999999999998</v>
      </c>
      <c r="F5" s="1283">
        <v>309.89999999999998</v>
      </c>
      <c r="G5" s="1283">
        <v>309.10000000000002</v>
      </c>
      <c r="H5" s="1283">
        <v>307</v>
      </c>
      <c r="I5" s="1283">
        <v>300.60000000000002</v>
      </c>
      <c r="J5" s="1283">
        <v>303.3</v>
      </c>
      <c r="K5" s="1283">
        <v>304.3</v>
      </c>
      <c r="L5" s="1283">
        <v>311.8</v>
      </c>
      <c r="M5" s="1283">
        <v>315.5</v>
      </c>
      <c r="N5" s="1284">
        <v>307.60000000000002</v>
      </c>
    </row>
    <row r="6" spans="1:14">
      <c r="A6" s="1282">
        <v>2006</v>
      </c>
      <c r="B6" s="1283">
        <v>317.10000000000002</v>
      </c>
      <c r="C6" s="1283">
        <v>319.89999999999998</v>
      </c>
      <c r="D6" s="1283">
        <v>324</v>
      </c>
      <c r="E6" s="1283">
        <v>319.5</v>
      </c>
      <c r="F6" s="1283">
        <v>325.8</v>
      </c>
      <c r="G6" s="1283">
        <v>323.8</v>
      </c>
      <c r="H6" s="1283">
        <v>312.8</v>
      </c>
      <c r="I6" s="1283">
        <v>313</v>
      </c>
      <c r="J6" s="1283">
        <v>315.2</v>
      </c>
      <c r="K6" s="1283">
        <v>311.2</v>
      </c>
      <c r="L6" s="1283">
        <v>316.2</v>
      </c>
      <c r="M6" s="1283">
        <v>321.8</v>
      </c>
      <c r="N6" s="1284">
        <v>318.7</v>
      </c>
    </row>
    <row r="7" spans="1:14">
      <c r="A7" s="1282">
        <v>2007</v>
      </c>
      <c r="B7" s="1283">
        <v>325.7</v>
      </c>
      <c r="C7" s="1283">
        <v>327.9</v>
      </c>
      <c r="D7" s="1283">
        <v>329.1</v>
      </c>
      <c r="E7" s="1283">
        <v>329.9</v>
      </c>
      <c r="F7" s="1283">
        <v>328.7</v>
      </c>
      <c r="G7" s="1283">
        <v>330</v>
      </c>
      <c r="H7" s="1283">
        <v>327.9</v>
      </c>
      <c r="I7" s="1283">
        <v>324</v>
      </c>
      <c r="J7" s="1283">
        <v>329.3</v>
      </c>
      <c r="K7" s="1283">
        <v>312.8</v>
      </c>
      <c r="L7" s="1283">
        <v>317.5</v>
      </c>
      <c r="M7" s="1283">
        <v>319</v>
      </c>
      <c r="N7" s="1284">
        <v>325.39999999999998</v>
      </c>
    </row>
    <row r="8" spans="1:14">
      <c r="A8" s="1282">
        <v>2008</v>
      </c>
      <c r="B8" s="1283">
        <v>326.5</v>
      </c>
      <c r="C8" s="1283">
        <v>327</v>
      </c>
      <c r="D8" s="1283">
        <v>324.5</v>
      </c>
      <c r="E8" s="1283">
        <v>322.60000000000002</v>
      </c>
      <c r="F8" s="1283">
        <v>325.7</v>
      </c>
      <c r="G8" s="1283">
        <v>323.8</v>
      </c>
      <c r="H8" s="1283">
        <v>317</v>
      </c>
      <c r="I8" s="1283">
        <v>314.39999999999998</v>
      </c>
      <c r="J8" s="1283">
        <v>314.60000000000002</v>
      </c>
      <c r="K8" s="1283">
        <v>310.5</v>
      </c>
      <c r="L8" s="1283">
        <v>315.10000000000002</v>
      </c>
      <c r="M8" s="1283">
        <v>321.7</v>
      </c>
      <c r="N8" s="1284">
        <v>320.39999999999998</v>
      </c>
    </row>
    <row r="9" spans="1:14">
      <c r="A9" s="1282">
        <v>2009</v>
      </c>
      <c r="B9" s="1283">
        <v>322.2</v>
      </c>
      <c r="C9" s="1283">
        <v>324.3</v>
      </c>
      <c r="D9" s="1283">
        <v>325.89999999999998</v>
      </c>
      <c r="E9" s="1283">
        <v>324.2</v>
      </c>
      <c r="F9" s="1283">
        <v>325.3</v>
      </c>
      <c r="G9" s="1283">
        <v>324.5</v>
      </c>
      <c r="H9" s="1283">
        <v>323.3</v>
      </c>
      <c r="I9" s="1283">
        <v>316.2</v>
      </c>
      <c r="J9" s="1283">
        <v>320.10000000000002</v>
      </c>
      <c r="K9" s="1283">
        <v>320</v>
      </c>
      <c r="L9" s="1283">
        <v>324.5</v>
      </c>
      <c r="M9" s="1283">
        <v>330</v>
      </c>
      <c r="N9" s="1285">
        <v>323.60000000000002</v>
      </c>
    </row>
    <row r="10" spans="1:14">
      <c r="A10" s="1282">
        <v>2010</v>
      </c>
      <c r="B10" s="1283">
        <v>333.4</v>
      </c>
      <c r="C10" s="1283">
        <v>341.3</v>
      </c>
      <c r="D10" s="1283">
        <v>335.1</v>
      </c>
      <c r="E10" s="1283">
        <v>343.1</v>
      </c>
      <c r="F10" s="1283">
        <v>346.2</v>
      </c>
      <c r="G10" s="1283">
        <v>345.9</v>
      </c>
      <c r="H10" s="1283">
        <v>340.4</v>
      </c>
      <c r="I10" s="1283">
        <v>336.9</v>
      </c>
      <c r="J10" s="1283">
        <v>334.2</v>
      </c>
      <c r="K10" s="1283">
        <v>325.7</v>
      </c>
      <c r="L10" s="1283">
        <v>326.39999999999998</v>
      </c>
      <c r="M10" s="1283">
        <v>326.3</v>
      </c>
      <c r="N10" s="1285">
        <v>335.8</v>
      </c>
    </row>
    <row r="11" spans="1:14">
      <c r="A11" s="1282">
        <v>2011</v>
      </c>
      <c r="B11" s="1283">
        <v>325.60000000000002</v>
      </c>
      <c r="C11" s="1283">
        <v>323.5</v>
      </c>
      <c r="D11" s="1283">
        <v>322.8</v>
      </c>
      <c r="E11" s="1283">
        <v>323</v>
      </c>
      <c r="F11" s="1283">
        <v>326.89999999999998</v>
      </c>
      <c r="G11" s="1283">
        <v>323.39999999999998</v>
      </c>
      <c r="H11" s="1283">
        <v>321.10000000000002</v>
      </c>
      <c r="I11" s="1283">
        <v>317.7</v>
      </c>
      <c r="J11" s="1283">
        <v>313</v>
      </c>
      <c r="K11" s="1283">
        <v>312.89999999999998</v>
      </c>
      <c r="L11" s="1283">
        <v>315.60000000000002</v>
      </c>
      <c r="M11" s="1283">
        <v>322.10000000000002</v>
      </c>
      <c r="N11" s="1285">
        <v>320.7</v>
      </c>
    </row>
    <row r="12" spans="1:14">
      <c r="A12" s="1286">
        <v>2012</v>
      </c>
      <c r="B12" s="1287">
        <v>324.89999999999998</v>
      </c>
      <c r="C12" s="1287">
        <v>327.2</v>
      </c>
      <c r="D12" s="1287">
        <v>329</v>
      </c>
      <c r="E12" s="1287">
        <v>329.8</v>
      </c>
      <c r="F12" s="1287">
        <v>334.6</v>
      </c>
      <c r="G12" s="1287">
        <v>336.3</v>
      </c>
      <c r="H12" s="1287">
        <v>330.7</v>
      </c>
      <c r="I12" s="1287">
        <v>326.3</v>
      </c>
      <c r="J12" s="1287">
        <v>325.7</v>
      </c>
      <c r="K12" s="1287">
        <v>322</v>
      </c>
      <c r="L12" s="1287">
        <v>327.2</v>
      </c>
      <c r="M12" s="1287">
        <v>330.6</v>
      </c>
      <c r="N12" s="1288">
        <v>328.9</v>
      </c>
    </row>
    <row r="13" spans="1:14">
      <c r="A13" s="1286">
        <v>2013</v>
      </c>
      <c r="B13" s="1287">
        <v>334</v>
      </c>
      <c r="C13" s="1287">
        <v>336.5</v>
      </c>
      <c r="D13" s="1287">
        <v>334.9</v>
      </c>
      <c r="E13" s="1287">
        <v>338</v>
      </c>
      <c r="F13" s="1287">
        <v>338.8</v>
      </c>
      <c r="G13" s="1287">
        <v>343</v>
      </c>
      <c r="H13" s="1287">
        <v>338.6</v>
      </c>
      <c r="I13" s="1287">
        <v>334</v>
      </c>
      <c r="J13" s="1287">
        <v>329.8</v>
      </c>
      <c r="K13" s="1287">
        <v>328.9</v>
      </c>
      <c r="L13" s="1287">
        <v>331</v>
      </c>
      <c r="M13" s="1287">
        <v>333.1</v>
      </c>
      <c r="N13" s="1288">
        <v>335.2</v>
      </c>
    </row>
    <row r="14" spans="1:14">
      <c r="A14" s="1286">
        <v>2014</v>
      </c>
      <c r="B14" s="1287">
        <v>335.3</v>
      </c>
      <c r="C14" s="1287">
        <v>339.5</v>
      </c>
      <c r="D14" s="1287">
        <v>336</v>
      </c>
      <c r="E14" s="1287">
        <v>338.1</v>
      </c>
      <c r="F14" s="1287">
        <v>336</v>
      </c>
      <c r="G14" s="1287">
        <v>336.1</v>
      </c>
      <c r="H14" s="1287">
        <v>331.4</v>
      </c>
      <c r="I14" s="1287">
        <v>332.4</v>
      </c>
      <c r="J14" s="1287">
        <v>327.3</v>
      </c>
      <c r="K14" s="1287">
        <v>326.3</v>
      </c>
      <c r="L14" s="1287">
        <v>328.5</v>
      </c>
      <c r="M14" s="1287">
        <v>340.6</v>
      </c>
      <c r="N14" s="1288">
        <v>333.6</v>
      </c>
    </row>
    <row r="15" spans="1:14">
      <c r="A15" s="1289">
        <v>2015</v>
      </c>
      <c r="B15" s="1290">
        <v>336</v>
      </c>
      <c r="C15" s="1290">
        <v>338.9</v>
      </c>
      <c r="D15" s="1290">
        <v>339.7</v>
      </c>
      <c r="E15" s="1290">
        <v>340.8</v>
      </c>
      <c r="F15" s="1290">
        <v>346.1</v>
      </c>
      <c r="G15" s="1290">
        <v>343.9</v>
      </c>
      <c r="H15" s="1290">
        <v>339.4</v>
      </c>
      <c r="I15" s="1290">
        <v>334</v>
      </c>
      <c r="J15" s="1290">
        <v>332.9</v>
      </c>
      <c r="K15" s="1290">
        <v>331.2</v>
      </c>
      <c r="L15" s="1290">
        <v>332.8</v>
      </c>
      <c r="M15" s="1290">
        <v>335.4</v>
      </c>
      <c r="N15" s="1291">
        <v>337.6</v>
      </c>
    </row>
    <row r="16" spans="1:14">
      <c r="A16" s="1289">
        <v>2016</v>
      </c>
      <c r="B16" s="1290">
        <v>335.2</v>
      </c>
      <c r="C16" s="1290">
        <v>337.7</v>
      </c>
      <c r="D16" s="1290">
        <v>338.5</v>
      </c>
      <c r="E16" s="1290">
        <v>340.3</v>
      </c>
      <c r="F16" s="1290">
        <v>345.4</v>
      </c>
      <c r="G16" s="1290">
        <v>342.5</v>
      </c>
      <c r="H16" s="1290">
        <v>339.1</v>
      </c>
      <c r="I16" s="1290">
        <v>336.7</v>
      </c>
      <c r="J16" s="1290">
        <v>336</v>
      </c>
      <c r="K16" s="1290">
        <v>338.1</v>
      </c>
      <c r="L16" s="1290">
        <v>339.8</v>
      </c>
      <c r="M16" s="1290">
        <v>343.5</v>
      </c>
      <c r="N16" s="1291">
        <v>339.5</v>
      </c>
    </row>
    <row r="17" spans="1:14">
      <c r="A17" s="1289">
        <v>2017</v>
      </c>
      <c r="B17" s="1290">
        <v>343.84877560849145</v>
      </c>
      <c r="C17" s="1290">
        <v>344.01260355448568</v>
      </c>
      <c r="D17" s="1290">
        <v>345.08323788722237</v>
      </c>
      <c r="E17" s="1290">
        <v>349.4260933003689</v>
      </c>
      <c r="F17" s="1290">
        <v>351.85998819252393</v>
      </c>
      <c r="G17" s="1290">
        <v>351.12109667545815</v>
      </c>
      <c r="H17" s="1290">
        <v>346.75726994620067</v>
      </c>
      <c r="I17" s="1290">
        <v>344.85589941972938</v>
      </c>
      <c r="J17" s="1290">
        <v>342.09908231074832</v>
      </c>
      <c r="K17" s="1290">
        <v>340.25607000681453</v>
      </c>
      <c r="L17" s="1290">
        <v>343.96423731809307</v>
      </c>
      <c r="M17" s="1290">
        <v>345.17611667491775</v>
      </c>
      <c r="N17" s="1291">
        <v>345.73613890143946</v>
      </c>
    </row>
    <row r="18" spans="1:14">
      <c r="A18" s="1289">
        <v>2018</v>
      </c>
      <c r="B18" s="1290">
        <v>328.68883172082138</v>
      </c>
      <c r="C18" s="1290">
        <v>335.33083028686195</v>
      </c>
      <c r="D18" s="1290">
        <v>339.13477331184731</v>
      </c>
      <c r="E18" s="1290">
        <v>352.1288362407397</v>
      </c>
      <c r="F18" s="1290">
        <v>354.40806226015781</v>
      </c>
      <c r="G18" s="1290">
        <v>352.31798629918734</v>
      </c>
      <c r="H18" s="1290">
        <v>349.02563708344542</v>
      </c>
      <c r="I18" s="1290">
        <v>347.00933631012759</v>
      </c>
      <c r="J18" s="1290">
        <v>345.11329021489684</v>
      </c>
      <c r="K18" s="1290">
        <v>347.11988043981063</v>
      </c>
      <c r="L18" s="1290">
        <v>349.40972512323503</v>
      </c>
      <c r="M18" s="1290">
        <v>350.98601398601369</v>
      </c>
      <c r="N18" s="1291">
        <v>345.25543478260863</v>
      </c>
    </row>
    <row r="19" spans="1:14">
      <c r="A19" s="1292">
        <v>2019</v>
      </c>
      <c r="B19" s="1293">
        <v>354.37491656654714</v>
      </c>
      <c r="C19" s="1293">
        <v>356.43838796545651</v>
      </c>
      <c r="D19" s="1293">
        <v>357.2969949465724</v>
      </c>
      <c r="E19" s="1293">
        <v>357.47446683623537</v>
      </c>
      <c r="F19" s="1293">
        <v>361.2054005838466</v>
      </c>
      <c r="G19" s="1293">
        <v>357.93540852897377</v>
      </c>
      <c r="H19" s="1293">
        <v>354.2490676912646</v>
      </c>
      <c r="I19" s="1293">
        <v>353.13528487554794</v>
      </c>
      <c r="J19" s="1293">
        <v>352.05841293166753</v>
      </c>
      <c r="K19" s="1293">
        <v>345</v>
      </c>
      <c r="L19" s="1293">
        <v>349.6</v>
      </c>
      <c r="M19" s="1293">
        <v>354.4</v>
      </c>
      <c r="N19" s="1294">
        <v>354.2</v>
      </c>
    </row>
    <row r="20" spans="1:14">
      <c r="A20" s="1292">
        <v>2020</v>
      </c>
      <c r="B20" s="1293">
        <v>354.8</v>
      </c>
      <c r="C20" s="1293">
        <v>355</v>
      </c>
      <c r="D20" s="1293">
        <v>356.13</v>
      </c>
      <c r="E20" s="1293">
        <v>354.02</v>
      </c>
      <c r="F20" s="1293">
        <v>356.2</v>
      </c>
      <c r="G20" s="1293">
        <v>358.1</v>
      </c>
      <c r="H20" s="1293">
        <v>352.8</v>
      </c>
      <c r="I20" s="1293">
        <v>350.8</v>
      </c>
      <c r="J20" s="1293">
        <v>346.7</v>
      </c>
      <c r="K20" s="1293">
        <v>345</v>
      </c>
      <c r="L20" s="1293">
        <v>347.8</v>
      </c>
      <c r="M20" s="1293">
        <v>347.4</v>
      </c>
      <c r="N20" s="1294">
        <v>352.3</v>
      </c>
    </row>
    <row r="21" spans="1:14">
      <c r="A21" s="1292">
        <v>2021</v>
      </c>
      <c r="B21" s="1293">
        <v>350.5</v>
      </c>
      <c r="C21" s="1293">
        <v>354.1</v>
      </c>
      <c r="D21" s="1293">
        <v>354.1</v>
      </c>
      <c r="E21" s="1293">
        <v>354.4</v>
      </c>
      <c r="F21" s="1293">
        <v>353.4</v>
      </c>
      <c r="G21" s="1293">
        <v>352.5</v>
      </c>
      <c r="H21" s="1293">
        <v>348.2</v>
      </c>
      <c r="I21" s="1293">
        <v>348.4</v>
      </c>
      <c r="J21" s="1293">
        <v>343.2</v>
      </c>
      <c r="K21" s="1293">
        <v>402.6</v>
      </c>
      <c r="L21" s="1293">
        <v>345.6</v>
      </c>
      <c r="M21" s="1293">
        <v>347</v>
      </c>
      <c r="N21" s="1294">
        <v>349.8</v>
      </c>
    </row>
    <row r="22" spans="1:14">
      <c r="A22" s="1292">
        <v>2022</v>
      </c>
      <c r="B22" s="1293">
        <v>350.1</v>
      </c>
      <c r="C22" s="1293">
        <v>354.4</v>
      </c>
      <c r="D22" s="1293">
        <v>351</v>
      </c>
      <c r="E22" s="1293">
        <v>354.6</v>
      </c>
      <c r="F22" s="1293">
        <v>353.3</v>
      </c>
      <c r="G22" s="1293">
        <v>351.4</v>
      </c>
      <c r="H22" s="1293">
        <v>352</v>
      </c>
      <c r="I22" s="1293">
        <v>350.9</v>
      </c>
      <c r="J22" s="1293">
        <v>347.5</v>
      </c>
      <c r="K22" s="1293">
        <v>349.1</v>
      </c>
      <c r="L22" s="1293">
        <v>348</v>
      </c>
      <c r="M22" s="1293">
        <v>348.7</v>
      </c>
      <c r="N22" s="1294">
        <v>351</v>
      </c>
    </row>
    <row r="23" spans="1:14" ht="15.75" thickBot="1">
      <c r="A23" s="1295">
        <v>2023</v>
      </c>
      <c r="B23" s="1296">
        <v>352.3</v>
      </c>
      <c r="C23" s="1296">
        <v>353.3</v>
      </c>
      <c r="D23" s="1296">
        <v>354.9</v>
      </c>
      <c r="E23" s="1296">
        <v>351.4</v>
      </c>
      <c r="F23" s="1296">
        <v>285.10000000000002</v>
      </c>
      <c r="G23" s="1296"/>
      <c r="H23" s="1296"/>
      <c r="I23" s="1296">
        <v>349.2</v>
      </c>
      <c r="J23" s="1296"/>
      <c r="K23" s="1296"/>
      <c r="L23" s="1296"/>
      <c r="M23" s="1296"/>
      <c r="N23" s="1297"/>
    </row>
    <row r="25" spans="1:14" ht="15.75" thickBot="1">
      <c r="G25" s="1298" t="s">
        <v>280</v>
      </c>
      <c r="N25" s="1299"/>
    </row>
    <row r="26" spans="1:14" ht="15.75" thickBot="1">
      <c r="A26" s="1277" t="s">
        <v>279</v>
      </c>
      <c r="B26" s="1278" t="s">
        <v>166</v>
      </c>
      <c r="C26" s="1278" t="s">
        <v>167</v>
      </c>
      <c r="D26" s="1278" t="s">
        <v>168</v>
      </c>
      <c r="E26" s="1278" t="s">
        <v>169</v>
      </c>
      <c r="F26" s="1278" t="s">
        <v>170</v>
      </c>
      <c r="G26" s="1278" t="s">
        <v>171</v>
      </c>
      <c r="H26" s="1278" t="s">
        <v>172</v>
      </c>
      <c r="I26" s="1278" t="s">
        <v>173</v>
      </c>
      <c r="J26" s="1278" t="s">
        <v>174</v>
      </c>
      <c r="K26" s="1278" t="s">
        <v>175</v>
      </c>
      <c r="L26" s="1278" t="s">
        <v>176</v>
      </c>
      <c r="M26" s="1278" t="s">
        <v>177</v>
      </c>
      <c r="N26" s="1278" t="s">
        <v>184</v>
      </c>
    </row>
    <row r="27" spans="1:14">
      <c r="A27" s="1279">
        <v>2004</v>
      </c>
      <c r="B27" s="1280">
        <v>272.2</v>
      </c>
      <c r="C27" s="1280">
        <v>271.5</v>
      </c>
      <c r="D27" s="1280">
        <v>272</v>
      </c>
      <c r="E27" s="1280">
        <v>273.10000000000002</v>
      </c>
      <c r="F27" s="1280">
        <v>267.2</v>
      </c>
      <c r="G27" s="1280">
        <v>269.60000000000002</v>
      </c>
      <c r="H27" s="1280">
        <v>261.5</v>
      </c>
      <c r="I27" s="1280">
        <v>261.39999999999998</v>
      </c>
      <c r="J27" s="1280">
        <v>264.8</v>
      </c>
      <c r="K27" s="1280">
        <v>267</v>
      </c>
      <c r="L27" s="1280">
        <v>266.39999999999998</v>
      </c>
      <c r="M27" s="1280">
        <v>271.3</v>
      </c>
      <c r="N27" s="1281">
        <v>267.3</v>
      </c>
    </row>
    <row r="28" spans="1:14">
      <c r="A28" s="1282">
        <v>2005</v>
      </c>
      <c r="B28" s="1283">
        <v>272.10000000000002</v>
      </c>
      <c r="C28" s="1283">
        <v>274.8</v>
      </c>
      <c r="D28" s="1283">
        <v>271.8</v>
      </c>
      <c r="E28" s="1283">
        <v>273.39999999999998</v>
      </c>
      <c r="F28" s="1283">
        <v>271</v>
      </c>
      <c r="G28" s="1283">
        <v>266.39999999999998</v>
      </c>
      <c r="H28" s="1283">
        <v>264.60000000000002</v>
      </c>
      <c r="I28" s="1283">
        <v>261.10000000000002</v>
      </c>
      <c r="J28" s="1283">
        <v>266.60000000000002</v>
      </c>
      <c r="K28" s="1283">
        <v>272.5</v>
      </c>
      <c r="L28" s="1283">
        <v>270.60000000000002</v>
      </c>
      <c r="M28" s="1283">
        <v>272.39999999999998</v>
      </c>
      <c r="N28" s="1284">
        <v>269.2</v>
      </c>
    </row>
    <row r="29" spans="1:14">
      <c r="A29" s="1282">
        <v>2006</v>
      </c>
      <c r="B29" s="1283">
        <v>275.10000000000002</v>
      </c>
      <c r="C29" s="1283">
        <v>273.39999999999998</v>
      </c>
      <c r="D29" s="1283">
        <v>273.39999999999998</v>
      </c>
      <c r="E29" s="1283">
        <v>272.89999999999998</v>
      </c>
      <c r="F29" s="1283">
        <v>270.39999999999998</v>
      </c>
      <c r="G29" s="1283">
        <v>264.2</v>
      </c>
      <c r="H29" s="1283">
        <v>260.2</v>
      </c>
      <c r="I29" s="1283">
        <v>258.10000000000002</v>
      </c>
      <c r="J29" s="1283">
        <v>263.5</v>
      </c>
      <c r="K29" s="1283">
        <v>263.89999999999998</v>
      </c>
      <c r="L29" s="1283">
        <v>264.89999999999998</v>
      </c>
      <c r="M29" s="1283">
        <v>266.89999999999998</v>
      </c>
      <c r="N29" s="1284">
        <v>267.5</v>
      </c>
    </row>
    <row r="30" spans="1:14">
      <c r="A30" s="1282">
        <v>2007</v>
      </c>
      <c r="B30" s="1283">
        <v>274.10000000000002</v>
      </c>
      <c r="C30" s="1283">
        <v>274.89999999999998</v>
      </c>
      <c r="D30" s="1283">
        <v>274</v>
      </c>
      <c r="E30" s="1283">
        <v>272.3</v>
      </c>
      <c r="F30" s="1283">
        <v>271.89999999999998</v>
      </c>
      <c r="G30" s="1283">
        <v>269.2</v>
      </c>
      <c r="H30" s="1283">
        <v>267.89999999999998</v>
      </c>
      <c r="I30" s="1283">
        <v>264.60000000000002</v>
      </c>
      <c r="J30" s="1283">
        <v>266</v>
      </c>
      <c r="K30" s="1283">
        <v>268.8</v>
      </c>
      <c r="L30" s="1283">
        <v>269.10000000000002</v>
      </c>
      <c r="M30" s="1283">
        <v>271.60000000000002</v>
      </c>
      <c r="N30" s="1284">
        <v>270.2</v>
      </c>
    </row>
    <row r="31" spans="1:14">
      <c r="A31" s="1282">
        <v>2008</v>
      </c>
      <c r="B31" s="1283">
        <v>273.89999999999998</v>
      </c>
      <c r="C31" s="1283">
        <v>274.89999999999998</v>
      </c>
      <c r="D31" s="1283">
        <v>273.8</v>
      </c>
      <c r="E31" s="1283">
        <v>270</v>
      </c>
      <c r="F31" s="1283">
        <v>271.89999999999998</v>
      </c>
      <c r="G31" s="1283">
        <v>270.5</v>
      </c>
      <c r="H31" s="1283">
        <v>268.60000000000002</v>
      </c>
      <c r="I31" s="1283">
        <v>265</v>
      </c>
      <c r="J31" s="1283">
        <v>266.5</v>
      </c>
      <c r="K31" s="1283">
        <v>266.60000000000002</v>
      </c>
      <c r="L31" s="1283">
        <v>269.7</v>
      </c>
      <c r="M31" s="1283">
        <v>274.60000000000002</v>
      </c>
      <c r="N31" s="1284">
        <v>270.3</v>
      </c>
    </row>
    <row r="32" spans="1:14">
      <c r="A32" s="1282">
        <v>2009</v>
      </c>
      <c r="B32" s="1283">
        <v>276.8</v>
      </c>
      <c r="C32" s="1283">
        <v>274.3</v>
      </c>
      <c r="D32" s="1283">
        <v>276.39999999999998</v>
      </c>
      <c r="E32" s="1283">
        <v>273.60000000000002</v>
      </c>
      <c r="F32" s="1283">
        <v>273.8</v>
      </c>
      <c r="G32" s="1283">
        <v>272.10000000000002</v>
      </c>
      <c r="H32" s="1283">
        <v>268.60000000000002</v>
      </c>
      <c r="I32" s="1283">
        <v>266.8</v>
      </c>
      <c r="J32" s="1283">
        <v>269.5</v>
      </c>
      <c r="K32" s="1283">
        <v>271.39999999999998</v>
      </c>
      <c r="L32" s="1283">
        <v>275.60000000000002</v>
      </c>
      <c r="M32" s="1283">
        <v>277.10000000000002</v>
      </c>
      <c r="N32" s="1285">
        <v>272.8</v>
      </c>
    </row>
    <row r="33" spans="1:14">
      <c r="A33" s="1282">
        <v>2010</v>
      </c>
      <c r="B33" s="1283">
        <v>278.5</v>
      </c>
      <c r="C33" s="1283">
        <v>282.10000000000002</v>
      </c>
      <c r="D33" s="1283">
        <v>281.7</v>
      </c>
      <c r="E33" s="1283">
        <v>280.5</v>
      </c>
      <c r="F33" s="1283">
        <v>280.89999999999998</v>
      </c>
      <c r="G33" s="1283">
        <v>279</v>
      </c>
      <c r="H33" s="1283">
        <v>275</v>
      </c>
      <c r="I33" s="1283">
        <v>272.89999999999998</v>
      </c>
      <c r="J33" s="1283">
        <v>275.5</v>
      </c>
      <c r="K33" s="1283">
        <v>275.10000000000002</v>
      </c>
      <c r="L33" s="1283">
        <v>275</v>
      </c>
      <c r="M33" s="1283">
        <v>277.5</v>
      </c>
      <c r="N33" s="1285">
        <v>277.8</v>
      </c>
    </row>
    <row r="34" spans="1:14">
      <c r="A34" s="1282">
        <v>2011</v>
      </c>
      <c r="B34" s="1283">
        <v>280.2</v>
      </c>
      <c r="C34" s="1283">
        <v>279.3</v>
      </c>
      <c r="D34" s="1283">
        <v>279.5</v>
      </c>
      <c r="E34" s="1283">
        <v>281.39999999999998</v>
      </c>
      <c r="F34" s="1283">
        <v>279.7</v>
      </c>
      <c r="G34" s="1283">
        <v>275.89999999999998</v>
      </c>
      <c r="H34" s="1283">
        <v>274.2</v>
      </c>
      <c r="I34" s="1283">
        <v>268.2</v>
      </c>
      <c r="J34" s="1283">
        <v>259.3</v>
      </c>
      <c r="K34" s="1283">
        <v>260.89999999999998</v>
      </c>
      <c r="L34" s="1283">
        <v>262.89999999999998</v>
      </c>
      <c r="M34" s="1283">
        <v>267.2</v>
      </c>
      <c r="N34" s="1285">
        <v>271.2</v>
      </c>
    </row>
    <row r="35" spans="1:14">
      <c r="A35" s="1286">
        <v>2012</v>
      </c>
      <c r="B35" s="1287">
        <v>270.2</v>
      </c>
      <c r="C35" s="1287">
        <v>267.8</v>
      </c>
      <c r="D35" s="1287">
        <v>269.60000000000002</v>
      </c>
      <c r="E35" s="1287">
        <v>266.2</v>
      </c>
      <c r="F35" s="1287">
        <v>265.3</v>
      </c>
      <c r="G35" s="1287">
        <v>265.10000000000002</v>
      </c>
      <c r="H35" s="1287">
        <v>259.10000000000002</v>
      </c>
      <c r="I35" s="1287">
        <v>258.3</v>
      </c>
      <c r="J35" s="1287">
        <v>258.89999999999998</v>
      </c>
      <c r="K35" s="1287">
        <v>261.60000000000002</v>
      </c>
      <c r="L35" s="1287">
        <v>263.2</v>
      </c>
      <c r="M35" s="1287">
        <v>267</v>
      </c>
      <c r="N35" s="1288">
        <v>264</v>
      </c>
    </row>
    <row r="36" spans="1:14">
      <c r="A36" s="1286">
        <v>2013</v>
      </c>
      <c r="B36" s="1287">
        <v>269.39999999999998</v>
      </c>
      <c r="C36" s="1287">
        <v>271.89999999999998</v>
      </c>
      <c r="D36" s="1287">
        <v>270.60000000000002</v>
      </c>
      <c r="E36" s="1287">
        <v>270.89999999999998</v>
      </c>
      <c r="F36" s="1287">
        <v>266.89999999999998</v>
      </c>
      <c r="G36" s="1287">
        <v>265.89999999999998</v>
      </c>
      <c r="H36" s="1287">
        <v>262.5</v>
      </c>
      <c r="I36" s="1287">
        <v>259.3</v>
      </c>
      <c r="J36" s="1287">
        <v>261.2</v>
      </c>
      <c r="K36" s="1287">
        <v>263.10000000000002</v>
      </c>
      <c r="L36" s="1287">
        <v>265.5</v>
      </c>
      <c r="M36" s="1287">
        <v>270.2</v>
      </c>
      <c r="N36" s="1288">
        <v>266.10000000000002</v>
      </c>
    </row>
    <row r="37" spans="1:14">
      <c r="A37" s="1286">
        <v>2014</v>
      </c>
      <c r="B37" s="1287">
        <v>273</v>
      </c>
      <c r="C37" s="1287">
        <v>274.60000000000002</v>
      </c>
      <c r="D37" s="1287">
        <v>271.8</v>
      </c>
      <c r="E37" s="1287">
        <v>270.39999999999998</v>
      </c>
      <c r="F37" s="1287">
        <v>268.39999999999998</v>
      </c>
      <c r="G37" s="1287">
        <v>268.60000000000002</v>
      </c>
      <c r="H37" s="1287">
        <v>264.5</v>
      </c>
      <c r="I37" s="1287">
        <v>259.7</v>
      </c>
      <c r="J37" s="1287">
        <v>261.60000000000002</v>
      </c>
      <c r="K37" s="1287">
        <v>263.39999999999998</v>
      </c>
      <c r="L37" s="1287">
        <v>264.39999999999998</v>
      </c>
      <c r="M37" s="1287">
        <v>264.8</v>
      </c>
      <c r="N37" s="1288">
        <v>267</v>
      </c>
    </row>
    <row r="38" spans="1:14">
      <c r="A38" s="1289">
        <v>2015</v>
      </c>
      <c r="B38" s="1290">
        <v>270.5</v>
      </c>
      <c r="C38" s="1290">
        <v>271.5</v>
      </c>
      <c r="D38" s="1290">
        <v>272.60000000000002</v>
      </c>
      <c r="E38" s="1290">
        <v>270.89999999999998</v>
      </c>
      <c r="F38" s="1290">
        <v>273.3</v>
      </c>
      <c r="G38" s="1290">
        <v>272</v>
      </c>
      <c r="H38" s="1290">
        <v>267.8</v>
      </c>
      <c r="I38" s="1290">
        <v>262.10000000000002</v>
      </c>
      <c r="J38" s="1290">
        <v>261.39999999999998</v>
      </c>
      <c r="K38" s="1290">
        <v>264.5</v>
      </c>
      <c r="L38" s="1290">
        <v>266.60000000000002</v>
      </c>
      <c r="M38" s="1290">
        <v>268.10000000000002</v>
      </c>
      <c r="N38" s="1291">
        <v>267.89999999999998</v>
      </c>
    </row>
    <row r="39" spans="1:14">
      <c r="A39" s="1289">
        <v>2016</v>
      </c>
      <c r="B39" s="1290">
        <v>270.10000000000002</v>
      </c>
      <c r="C39" s="1290">
        <v>272.10000000000002</v>
      </c>
      <c r="D39" s="1290">
        <v>268.7</v>
      </c>
      <c r="E39" s="1290">
        <v>267.7</v>
      </c>
      <c r="F39" s="1290">
        <v>266.10000000000002</v>
      </c>
      <c r="G39" s="1290">
        <v>263.60000000000002</v>
      </c>
      <c r="H39" s="1290">
        <v>259.10000000000002</v>
      </c>
      <c r="I39" s="1290">
        <v>256.7</v>
      </c>
      <c r="J39" s="1290">
        <v>259.60000000000002</v>
      </c>
      <c r="K39" s="1290">
        <v>263.8</v>
      </c>
      <c r="L39" s="1290">
        <v>267.10000000000002</v>
      </c>
      <c r="M39" s="1290">
        <v>271.10000000000002</v>
      </c>
      <c r="N39" s="1291">
        <v>265.2</v>
      </c>
    </row>
    <row r="40" spans="1:14">
      <c r="A40" s="1289">
        <v>2017</v>
      </c>
      <c r="B40" s="1290">
        <v>272.88640213541373</v>
      </c>
      <c r="C40" s="1290">
        <v>276.25085307594861</v>
      </c>
      <c r="D40" s="1290">
        <v>274.85711246631678</v>
      </c>
      <c r="E40" s="1290">
        <v>274.82589285714283</v>
      </c>
      <c r="F40" s="1290">
        <v>275.79789937320038</v>
      </c>
      <c r="G40" s="1290">
        <v>275.68322171001125</v>
      </c>
      <c r="H40" s="1290">
        <v>271.12366069701773</v>
      </c>
      <c r="I40" s="1290">
        <v>265.89233861961111</v>
      </c>
      <c r="J40" s="1290">
        <v>268.51868601734992</v>
      </c>
      <c r="K40" s="1290">
        <v>269.27624185210152</v>
      </c>
      <c r="L40" s="1290">
        <v>272.87214014486779</v>
      </c>
      <c r="M40" s="1290">
        <v>275.60365369340764</v>
      </c>
      <c r="N40" s="1291">
        <v>272.59345923219968</v>
      </c>
    </row>
    <row r="41" spans="1:14">
      <c r="A41" s="1289">
        <v>2018</v>
      </c>
      <c r="B41" s="1290">
        <v>271.81169536218374</v>
      </c>
      <c r="C41" s="1290">
        <v>271.62933094384721</v>
      </c>
      <c r="D41" s="1290">
        <v>275.82298136645966</v>
      </c>
      <c r="E41" s="1290">
        <v>276.47664184157117</v>
      </c>
      <c r="F41" s="1290">
        <v>276.53879641485253</v>
      </c>
      <c r="G41" s="1290">
        <v>273.5957050315024</v>
      </c>
      <c r="H41" s="1290">
        <v>267.18371383829231</v>
      </c>
      <c r="I41" s="1290">
        <v>262.45748745224398</v>
      </c>
      <c r="J41" s="1290">
        <v>265.66096423017115</v>
      </c>
      <c r="K41" s="1290">
        <v>270.12991512212</v>
      </c>
      <c r="L41" s="1290">
        <v>273.99583766909478</v>
      </c>
      <c r="M41" s="1290">
        <v>277.44326025733028</v>
      </c>
      <c r="N41" s="1291">
        <v>271.5347702055667</v>
      </c>
    </row>
    <row r="42" spans="1:14">
      <c r="A42" s="1292">
        <v>2019</v>
      </c>
      <c r="B42" s="1293">
        <v>281.27826336739287</v>
      </c>
      <c r="C42" s="1293">
        <v>284.30536717690359</v>
      </c>
      <c r="D42" s="1293">
        <v>286.22046450702811</v>
      </c>
      <c r="E42" s="1293">
        <v>290.8767352564733</v>
      </c>
      <c r="F42" s="1293">
        <v>285.31500572737696</v>
      </c>
      <c r="G42" s="1293">
        <v>281.29946839929153</v>
      </c>
      <c r="H42" s="1293">
        <v>274.8623926185175</v>
      </c>
      <c r="I42" s="1293">
        <v>271.9152332887009</v>
      </c>
      <c r="J42" s="1293">
        <v>273.41321243523339</v>
      </c>
      <c r="K42" s="1293">
        <v>276.3</v>
      </c>
      <c r="L42" s="1293">
        <v>279.2</v>
      </c>
      <c r="M42" s="1293">
        <v>286.5</v>
      </c>
      <c r="N42" s="1294">
        <v>286.2</v>
      </c>
    </row>
    <row r="43" spans="1:14">
      <c r="A43" s="1292">
        <v>2020</v>
      </c>
      <c r="B43" s="1293">
        <v>286.2</v>
      </c>
      <c r="C43" s="1293">
        <v>288.2</v>
      </c>
      <c r="D43" s="1293">
        <v>287.13</v>
      </c>
      <c r="E43" s="1293">
        <v>286.24</v>
      </c>
      <c r="F43" s="1293">
        <v>285.8</v>
      </c>
      <c r="G43" s="1293">
        <v>286</v>
      </c>
      <c r="H43" s="1293">
        <v>280.5</v>
      </c>
      <c r="I43" s="1293">
        <v>277.2</v>
      </c>
      <c r="J43" s="1293">
        <v>277.2</v>
      </c>
      <c r="K43" s="1293">
        <v>277.7</v>
      </c>
      <c r="L43" s="1293">
        <v>281.60000000000002</v>
      </c>
      <c r="M43" s="1293">
        <v>284.8</v>
      </c>
      <c r="N43" s="1294">
        <v>282.8</v>
      </c>
    </row>
    <row r="44" spans="1:14">
      <c r="A44" s="1292">
        <v>2021</v>
      </c>
      <c r="B44" s="1293">
        <v>288.3</v>
      </c>
      <c r="C44" s="1293">
        <v>294.5</v>
      </c>
      <c r="D44" s="1293">
        <v>289.10000000000002</v>
      </c>
      <c r="E44" s="1293">
        <v>288.5</v>
      </c>
      <c r="F44" s="1293">
        <v>287.5</v>
      </c>
      <c r="G44" s="1293">
        <v>281.89999999999998</v>
      </c>
      <c r="H44" s="1293">
        <v>275.89999999999998</v>
      </c>
      <c r="I44" s="1293">
        <v>274.10000000000002</v>
      </c>
      <c r="J44" s="1293">
        <v>275.2</v>
      </c>
      <c r="K44" s="1293">
        <v>279.5</v>
      </c>
      <c r="L44" s="1293">
        <v>281.5</v>
      </c>
      <c r="M44" s="1293">
        <v>283</v>
      </c>
      <c r="N44" s="1294">
        <v>283</v>
      </c>
    </row>
    <row r="45" spans="1:14">
      <c r="A45" s="1292">
        <v>2022</v>
      </c>
      <c r="B45" s="1293">
        <v>285.2</v>
      </c>
      <c r="C45" s="1293">
        <v>286.8</v>
      </c>
      <c r="D45" s="1293">
        <v>286.5</v>
      </c>
      <c r="E45" s="1293">
        <v>288.10000000000002</v>
      </c>
      <c r="F45" s="1293">
        <v>285.7</v>
      </c>
      <c r="G45" s="1293">
        <v>281.39999999999998</v>
      </c>
      <c r="H45" s="1293">
        <v>278</v>
      </c>
      <c r="I45" s="1293">
        <v>274.3</v>
      </c>
      <c r="J45" s="1293">
        <v>275.60000000000002</v>
      </c>
      <c r="K45" s="1293">
        <v>279.60000000000002</v>
      </c>
      <c r="L45" s="1293">
        <v>281.3</v>
      </c>
      <c r="M45" s="1293">
        <v>283</v>
      </c>
      <c r="N45" s="1294">
        <v>281.89999999999998</v>
      </c>
    </row>
    <row r="46" spans="1:14" ht="15.75" thickBot="1">
      <c r="A46" s="1295">
        <v>2023</v>
      </c>
      <c r="B46" s="1296">
        <v>287</v>
      </c>
      <c r="C46" s="1296">
        <v>289.5</v>
      </c>
      <c r="D46" s="1296">
        <v>286.60000000000002</v>
      </c>
      <c r="E46" s="1296">
        <v>285.39999999999998</v>
      </c>
      <c r="F46" s="1296">
        <v>285.10000000000002</v>
      </c>
      <c r="G46" s="1296"/>
      <c r="H46" s="1296"/>
      <c r="I46" s="1296">
        <v>273.5</v>
      </c>
      <c r="J46" s="1296"/>
      <c r="K46" s="1296"/>
      <c r="L46" s="1296"/>
      <c r="M46" s="1296"/>
      <c r="N46" s="1297"/>
    </row>
    <row r="48" spans="1:14" ht="15.75" thickBot="1">
      <c r="G48" s="1298" t="s">
        <v>281</v>
      </c>
      <c r="N48" s="1299"/>
    </row>
    <row r="49" spans="1:14" ht="15.75" thickBot="1">
      <c r="A49" s="1277" t="s">
        <v>279</v>
      </c>
      <c r="B49" s="1278" t="s">
        <v>166</v>
      </c>
      <c r="C49" s="1278" t="s">
        <v>167</v>
      </c>
      <c r="D49" s="1278" t="s">
        <v>168</v>
      </c>
      <c r="E49" s="1278" t="s">
        <v>169</v>
      </c>
      <c r="F49" s="1278" t="s">
        <v>170</v>
      </c>
      <c r="G49" s="1278" t="s">
        <v>171</v>
      </c>
      <c r="H49" s="1278" t="s">
        <v>172</v>
      </c>
      <c r="I49" s="1278" t="s">
        <v>173</v>
      </c>
      <c r="J49" s="1278" t="s">
        <v>174</v>
      </c>
      <c r="K49" s="1278" t="s">
        <v>175</v>
      </c>
      <c r="L49" s="1278" t="s">
        <v>176</v>
      </c>
      <c r="M49" s="1278" t="s">
        <v>177</v>
      </c>
      <c r="N49" s="1278" t="s">
        <v>184</v>
      </c>
    </row>
    <row r="50" spans="1:14">
      <c r="A50" s="1279">
        <v>2004</v>
      </c>
      <c r="B50" s="1280">
        <v>240.7</v>
      </c>
      <c r="C50" s="1280">
        <v>241.7</v>
      </c>
      <c r="D50" s="1280">
        <v>243.7</v>
      </c>
      <c r="E50" s="1280">
        <v>237.7</v>
      </c>
      <c r="F50" s="1280">
        <v>240.8</v>
      </c>
      <c r="G50" s="1280">
        <v>241.5</v>
      </c>
      <c r="H50" s="1280">
        <v>243.3</v>
      </c>
      <c r="I50" s="1280">
        <v>237.1</v>
      </c>
      <c r="J50" s="1280">
        <v>241.6</v>
      </c>
      <c r="K50" s="1280">
        <v>238.8</v>
      </c>
      <c r="L50" s="1280">
        <v>245.7</v>
      </c>
      <c r="M50" s="1280">
        <v>249.9</v>
      </c>
      <c r="N50" s="1281">
        <v>242.4</v>
      </c>
    </row>
    <row r="51" spans="1:14">
      <c r="A51" s="1282">
        <v>2005</v>
      </c>
      <c r="B51" s="1283">
        <v>253.1</v>
      </c>
      <c r="C51" s="1283">
        <v>256.89999999999998</v>
      </c>
      <c r="D51" s="1283">
        <v>255</v>
      </c>
      <c r="E51" s="1283">
        <v>253.3</v>
      </c>
      <c r="F51" s="1283">
        <v>253</v>
      </c>
      <c r="G51" s="1283">
        <v>252.2</v>
      </c>
      <c r="H51" s="1283">
        <v>251.1</v>
      </c>
      <c r="I51" s="1283">
        <v>247.9</v>
      </c>
      <c r="J51" s="1283">
        <v>246.7</v>
      </c>
      <c r="K51" s="1283">
        <v>249.2</v>
      </c>
      <c r="L51" s="1283">
        <v>250.4</v>
      </c>
      <c r="M51" s="1283">
        <v>256.2</v>
      </c>
      <c r="N51" s="1284">
        <v>251.9</v>
      </c>
    </row>
    <row r="52" spans="1:14">
      <c r="A52" s="1282">
        <v>2006</v>
      </c>
      <c r="B52" s="1283">
        <v>257.8</v>
      </c>
      <c r="C52" s="1283">
        <v>258.60000000000002</v>
      </c>
      <c r="D52" s="1283">
        <v>259.39999999999998</v>
      </c>
      <c r="E52" s="1283">
        <v>256.39999999999998</v>
      </c>
      <c r="F52" s="1283">
        <v>257.60000000000002</v>
      </c>
      <c r="G52" s="1283">
        <v>256.10000000000002</v>
      </c>
      <c r="H52" s="1283">
        <v>250.4</v>
      </c>
      <c r="I52" s="1283">
        <v>248.4</v>
      </c>
      <c r="J52" s="1283">
        <v>249.2</v>
      </c>
      <c r="K52" s="1283">
        <v>246.2</v>
      </c>
      <c r="L52" s="1283">
        <v>246.3</v>
      </c>
      <c r="M52" s="1283">
        <v>251</v>
      </c>
      <c r="N52" s="1284">
        <v>253.1</v>
      </c>
    </row>
    <row r="53" spans="1:14">
      <c r="A53" s="1282">
        <v>2007</v>
      </c>
      <c r="B53" s="1283">
        <v>257</v>
      </c>
      <c r="C53" s="1283">
        <v>258.60000000000002</v>
      </c>
      <c r="D53" s="1283">
        <v>258.5</v>
      </c>
      <c r="E53" s="1283">
        <v>260.5</v>
      </c>
      <c r="F53" s="1283">
        <v>258.8</v>
      </c>
      <c r="G53" s="1283">
        <v>257.5</v>
      </c>
      <c r="H53" s="1283">
        <v>254.5</v>
      </c>
      <c r="I53" s="1283">
        <v>250.9</v>
      </c>
      <c r="J53" s="1283">
        <v>249.3</v>
      </c>
      <c r="K53" s="1283">
        <v>246.9</v>
      </c>
      <c r="L53" s="1283">
        <v>251.1</v>
      </c>
      <c r="M53" s="1283">
        <v>253</v>
      </c>
      <c r="N53" s="1284">
        <v>254.3</v>
      </c>
    </row>
    <row r="54" spans="1:14">
      <c r="A54" s="1282">
        <v>2008</v>
      </c>
      <c r="B54" s="1283">
        <v>260</v>
      </c>
      <c r="C54" s="1283">
        <v>259.7</v>
      </c>
      <c r="D54" s="1283">
        <v>256.5</v>
      </c>
      <c r="E54" s="1283">
        <v>253.2</v>
      </c>
      <c r="F54" s="1283">
        <v>257.89999999999998</v>
      </c>
      <c r="G54" s="1283">
        <v>255.5</v>
      </c>
      <c r="H54" s="1283">
        <v>249</v>
      </c>
      <c r="I54" s="1283">
        <v>247.1</v>
      </c>
      <c r="J54" s="1283">
        <v>246.8</v>
      </c>
      <c r="K54" s="1283">
        <v>243.8</v>
      </c>
      <c r="L54" s="1283">
        <v>247.6</v>
      </c>
      <c r="M54" s="1283">
        <v>252.5</v>
      </c>
      <c r="N54" s="1284">
        <v>252.2</v>
      </c>
    </row>
    <row r="55" spans="1:14">
      <c r="A55" s="1282">
        <v>2009</v>
      </c>
      <c r="B55" s="1283">
        <v>254.8</v>
      </c>
      <c r="C55" s="1283">
        <v>256.39999999999998</v>
      </c>
      <c r="D55" s="1283">
        <v>258.2</v>
      </c>
      <c r="E55" s="1283">
        <v>257.39999999999998</v>
      </c>
      <c r="F55" s="1283">
        <v>257.39999999999998</v>
      </c>
      <c r="G55" s="1283">
        <v>255.2</v>
      </c>
      <c r="H55" s="1283">
        <v>253.6</v>
      </c>
      <c r="I55" s="1283">
        <v>250.6</v>
      </c>
      <c r="J55" s="1283">
        <v>251.8</v>
      </c>
      <c r="K55" s="1283">
        <v>252.9</v>
      </c>
      <c r="L55" s="1283">
        <v>255.6</v>
      </c>
      <c r="M55" s="1283">
        <v>260.8</v>
      </c>
      <c r="N55" s="1284">
        <v>255.4</v>
      </c>
    </row>
    <row r="56" spans="1:14">
      <c r="A56" s="1282">
        <v>2010</v>
      </c>
      <c r="B56" s="1283">
        <v>261.8</v>
      </c>
      <c r="C56" s="1283">
        <v>267.39999999999998</v>
      </c>
      <c r="D56" s="1283">
        <v>265.7</v>
      </c>
      <c r="E56" s="1283">
        <v>267.89999999999998</v>
      </c>
      <c r="F56" s="1283">
        <v>268.8</v>
      </c>
      <c r="G56" s="1283">
        <v>266.89999999999998</v>
      </c>
      <c r="H56" s="1283">
        <v>264.39999999999998</v>
      </c>
      <c r="I56" s="1283">
        <v>259.89999999999998</v>
      </c>
      <c r="J56" s="1283">
        <v>258.10000000000002</v>
      </c>
      <c r="K56" s="1283">
        <v>254.5</v>
      </c>
      <c r="L56" s="1283">
        <v>258.10000000000002</v>
      </c>
      <c r="M56" s="1283">
        <v>262.5</v>
      </c>
      <c r="N56" s="1284">
        <v>262.8</v>
      </c>
    </row>
    <row r="57" spans="1:14">
      <c r="A57" s="1282">
        <v>2011</v>
      </c>
      <c r="B57" s="1283">
        <v>262.7</v>
      </c>
      <c r="C57" s="1283">
        <v>262.60000000000002</v>
      </c>
      <c r="D57" s="1283">
        <v>262.2</v>
      </c>
      <c r="E57" s="1283">
        <v>261.5</v>
      </c>
      <c r="F57" s="1283">
        <v>261.2</v>
      </c>
      <c r="G57" s="1283">
        <v>258</v>
      </c>
      <c r="H57" s="1283">
        <v>256.2</v>
      </c>
      <c r="I57" s="1283">
        <v>251.1</v>
      </c>
      <c r="J57" s="1283">
        <v>250.5</v>
      </c>
      <c r="K57" s="1283">
        <v>251.1</v>
      </c>
      <c r="L57" s="1283">
        <v>253.3</v>
      </c>
      <c r="M57" s="1283">
        <v>259.5</v>
      </c>
      <c r="N57" s="1284">
        <v>257.2</v>
      </c>
    </row>
    <row r="58" spans="1:14">
      <c r="A58" s="1282">
        <v>2012</v>
      </c>
      <c r="B58" s="1283">
        <v>263.39999999999998</v>
      </c>
      <c r="C58" s="1283">
        <v>263.8</v>
      </c>
      <c r="D58" s="1283">
        <v>264</v>
      </c>
      <c r="E58" s="1283">
        <v>262.5</v>
      </c>
      <c r="F58" s="1283">
        <v>265.3</v>
      </c>
      <c r="G58" s="1283">
        <v>262.2</v>
      </c>
      <c r="H58" s="1283">
        <v>260.3</v>
      </c>
      <c r="I58" s="1283">
        <v>256</v>
      </c>
      <c r="J58" s="1283">
        <v>256.2</v>
      </c>
      <c r="K58" s="1283">
        <v>257.60000000000002</v>
      </c>
      <c r="L58" s="1283">
        <v>260.7</v>
      </c>
      <c r="M58" s="1283">
        <v>263.5</v>
      </c>
      <c r="N58" s="1284">
        <v>261.3</v>
      </c>
    </row>
    <row r="59" spans="1:14">
      <c r="A59" s="1282">
        <v>2013</v>
      </c>
      <c r="B59" s="1283">
        <v>263.7</v>
      </c>
      <c r="C59" s="1283">
        <v>268.2</v>
      </c>
      <c r="D59" s="1283">
        <v>266.3</v>
      </c>
      <c r="E59" s="1283">
        <v>267.2</v>
      </c>
      <c r="F59" s="1283">
        <v>267</v>
      </c>
      <c r="G59" s="1283">
        <v>269.39999999999998</v>
      </c>
      <c r="H59" s="1283">
        <v>265.3</v>
      </c>
      <c r="I59" s="1283">
        <v>261.7</v>
      </c>
      <c r="J59" s="1283">
        <v>261.2</v>
      </c>
      <c r="K59" s="1283">
        <v>259.89999999999998</v>
      </c>
      <c r="L59" s="1283">
        <v>263.3</v>
      </c>
      <c r="M59" s="1283">
        <v>265.8</v>
      </c>
      <c r="N59" s="1284">
        <v>264.8</v>
      </c>
    </row>
    <row r="60" spans="1:14">
      <c r="A60" s="1286">
        <v>2014</v>
      </c>
      <c r="B60" s="1283">
        <v>267.7</v>
      </c>
      <c r="C60" s="1283">
        <v>270.8</v>
      </c>
      <c r="D60" s="1283">
        <v>267.3</v>
      </c>
      <c r="E60" s="1283">
        <v>267.2</v>
      </c>
      <c r="F60" s="1283">
        <v>267.7</v>
      </c>
      <c r="G60" s="1283">
        <v>267.39999999999998</v>
      </c>
      <c r="H60" s="1283">
        <v>264.89999999999998</v>
      </c>
      <c r="I60" s="1283">
        <v>263.3</v>
      </c>
      <c r="J60" s="1283">
        <v>260.39999999999998</v>
      </c>
      <c r="K60" s="1283">
        <v>262</v>
      </c>
      <c r="L60" s="1283">
        <v>263.3</v>
      </c>
      <c r="M60" s="1283">
        <v>267.89999999999998</v>
      </c>
      <c r="N60" s="1284">
        <v>265.7</v>
      </c>
    </row>
    <row r="61" spans="1:14">
      <c r="A61" s="1289">
        <v>2015</v>
      </c>
      <c r="B61" s="1300">
        <v>270.89999999999998</v>
      </c>
      <c r="C61" s="1300">
        <v>271.7</v>
      </c>
      <c r="D61" s="1300">
        <v>270.89999999999998</v>
      </c>
      <c r="E61" s="1300">
        <v>272.5</v>
      </c>
      <c r="F61" s="1300">
        <v>274.8</v>
      </c>
      <c r="G61" s="1300">
        <v>275.7</v>
      </c>
      <c r="H61" s="1300">
        <v>272.39999999999998</v>
      </c>
      <c r="I61" s="1300">
        <v>268.60000000000002</v>
      </c>
      <c r="J61" s="1300">
        <v>266.3</v>
      </c>
      <c r="K61" s="1300">
        <v>266.10000000000002</v>
      </c>
      <c r="L61" s="1300">
        <v>268.7</v>
      </c>
      <c r="M61" s="1300">
        <v>270.39999999999998</v>
      </c>
      <c r="N61" s="1301">
        <v>270.5</v>
      </c>
    </row>
    <row r="62" spans="1:14">
      <c r="A62" s="1289">
        <v>2016</v>
      </c>
      <c r="B62" s="1300">
        <v>271.7</v>
      </c>
      <c r="C62" s="1300">
        <v>271.89999999999998</v>
      </c>
      <c r="D62" s="1300">
        <v>270.2</v>
      </c>
      <c r="E62" s="1300">
        <v>272.2</v>
      </c>
      <c r="F62" s="1300">
        <v>275.5</v>
      </c>
      <c r="G62" s="1300">
        <v>274.2</v>
      </c>
      <c r="H62" s="1300">
        <v>270.5</v>
      </c>
      <c r="I62" s="1300">
        <v>268.7</v>
      </c>
      <c r="J62" s="1300">
        <v>268</v>
      </c>
      <c r="K62" s="1300">
        <v>270</v>
      </c>
      <c r="L62" s="1300">
        <v>273.2</v>
      </c>
      <c r="M62" s="1300">
        <v>276.5</v>
      </c>
      <c r="N62" s="1301">
        <v>271.8</v>
      </c>
    </row>
    <row r="63" spans="1:14">
      <c r="A63" s="1289">
        <v>2017</v>
      </c>
      <c r="B63" s="1300">
        <v>276.69926282533487</v>
      </c>
      <c r="C63" s="1300">
        <v>276.47892871209154</v>
      </c>
      <c r="D63" s="1300">
        <v>278.22339935513622</v>
      </c>
      <c r="E63" s="1300">
        <v>279.34229084700496</v>
      </c>
      <c r="F63" s="1300">
        <v>281.69560720701139</v>
      </c>
      <c r="G63" s="1300">
        <v>282.87137778735314</v>
      </c>
      <c r="H63" s="1300">
        <v>277.47576558713354</v>
      </c>
      <c r="I63" s="1300">
        <v>274.10388337620998</v>
      </c>
      <c r="J63" s="1300">
        <v>273.58284883720944</v>
      </c>
      <c r="K63" s="1300">
        <v>274.03936753791561</v>
      </c>
      <c r="L63" s="1300">
        <v>275.29776603686923</v>
      </c>
      <c r="M63" s="1300">
        <v>280.80114332380572</v>
      </c>
      <c r="N63" s="1291">
        <v>277.62487398742144</v>
      </c>
    </row>
    <row r="64" spans="1:14">
      <c r="A64" s="1289">
        <v>2018</v>
      </c>
      <c r="B64" s="1290">
        <v>279.54637865311327</v>
      </c>
      <c r="C64" s="1290">
        <v>282.17688062735988</v>
      </c>
      <c r="D64" s="1290">
        <v>283.66516998075673</v>
      </c>
      <c r="E64" s="1290">
        <v>284.39577732607717</v>
      </c>
      <c r="F64" s="1290">
        <v>286.91837000390598</v>
      </c>
      <c r="G64" s="1290">
        <v>286.16812790097981</v>
      </c>
      <c r="H64" s="1290">
        <v>281.7233466698047</v>
      </c>
      <c r="I64" s="1290">
        <v>279.00896414342645</v>
      </c>
      <c r="J64" s="1290">
        <v>276.36222177119254</v>
      </c>
      <c r="K64" s="1290">
        <v>278.71065267650755</v>
      </c>
      <c r="L64" s="1290">
        <v>284.00026838432649</v>
      </c>
      <c r="M64" s="1290">
        <v>284.93782985955824</v>
      </c>
      <c r="N64" s="1291">
        <v>282.28926615670917</v>
      </c>
    </row>
    <row r="65" spans="1:14">
      <c r="A65" s="1292">
        <v>2019</v>
      </c>
      <c r="B65" s="1293">
        <v>287.03444832750858</v>
      </c>
      <c r="C65" s="1293">
        <v>289.1459538749898</v>
      </c>
      <c r="D65" s="1293">
        <v>288.5072199817875</v>
      </c>
      <c r="E65" s="1293">
        <v>290.10412746204969</v>
      </c>
      <c r="F65" s="1293">
        <v>292.71949231485786</v>
      </c>
      <c r="G65" s="1293">
        <v>289.1722528130237</v>
      </c>
      <c r="H65" s="1293">
        <v>284.60732456803191</v>
      </c>
      <c r="I65" s="1293">
        <v>281.83476394849748</v>
      </c>
      <c r="J65" s="1293">
        <v>281.74347936186393</v>
      </c>
      <c r="K65" s="1293">
        <v>280</v>
      </c>
      <c r="L65" s="1293">
        <v>283.39999999999998</v>
      </c>
      <c r="M65" s="1293">
        <v>281.7</v>
      </c>
      <c r="N65" s="1294">
        <v>280.2</v>
      </c>
    </row>
    <row r="66" spans="1:14">
      <c r="A66" s="1292">
        <v>2020</v>
      </c>
      <c r="B66" s="1293">
        <v>288.10000000000002</v>
      </c>
      <c r="C66" s="1293">
        <v>289.7</v>
      </c>
      <c r="D66" s="1293">
        <v>291.47000000000003</v>
      </c>
      <c r="E66" s="1293">
        <v>290.86</v>
      </c>
      <c r="F66" s="1293">
        <v>294.3</v>
      </c>
      <c r="G66" s="1293">
        <v>295</v>
      </c>
      <c r="H66" s="1293">
        <v>291.7</v>
      </c>
      <c r="I66" s="1293">
        <v>288</v>
      </c>
      <c r="J66" s="1293">
        <v>285</v>
      </c>
      <c r="K66" s="1293">
        <v>289.7</v>
      </c>
      <c r="L66" s="1293">
        <v>286</v>
      </c>
      <c r="M66" s="1293">
        <v>288.2</v>
      </c>
      <c r="N66" s="1294">
        <v>289.89999999999998</v>
      </c>
    </row>
    <row r="67" spans="1:14">
      <c r="A67" s="1289">
        <v>2021</v>
      </c>
      <c r="B67" s="1300">
        <v>291.3</v>
      </c>
      <c r="C67" s="1300">
        <v>293.10000000000002</v>
      </c>
      <c r="D67" s="1300">
        <v>291.60000000000002</v>
      </c>
      <c r="E67" s="1300">
        <v>294.10000000000002</v>
      </c>
      <c r="F67" s="1300">
        <v>295.60000000000002</v>
      </c>
      <c r="G67" s="1300">
        <v>294.60000000000002</v>
      </c>
      <c r="H67" s="1300">
        <v>290.5</v>
      </c>
      <c r="I67" s="1300">
        <v>288.2</v>
      </c>
      <c r="J67" s="1300">
        <v>286.10000000000002</v>
      </c>
      <c r="K67" s="1300">
        <v>286</v>
      </c>
      <c r="L67" s="1300">
        <v>287.7</v>
      </c>
      <c r="M67" s="1300">
        <v>289.5</v>
      </c>
      <c r="N67" s="1301">
        <v>290.60000000000002</v>
      </c>
    </row>
    <row r="68" spans="1:14">
      <c r="A68" s="1292">
        <v>2022</v>
      </c>
      <c r="B68" s="1293">
        <v>292.2</v>
      </c>
      <c r="C68" s="1293">
        <v>293.10000000000002</v>
      </c>
      <c r="D68" s="1293">
        <v>290.8</v>
      </c>
      <c r="E68" s="1293">
        <v>293.3</v>
      </c>
      <c r="F68" s="1293">
        <v>295.8</v>
      </c>
      <c r="G68" s="1293">
        <v>295.2</v>
      </c>
      <c r="H68" s="1293">
        <v>290.10000000000002</v>
      </c>
      <c r="I68" s="1293">
        <v>287.8</v>
      </c>
      <c r="J68" s="1293">
        <v>288.10000000000002</v>
      </c>
      <c r="K68" s="1293">
        <v>288.5</v>
      </c>
      <c r="L68" s="1293">
        <v>292.5</v>
      </c>
      <c r="M68" s="1293">
        <v>291.5</v>
      </c>
      <c r="N68" s="1294">
        <v>291.7</v>
      </c>
    </row>
    <row r="69" spans="1:14" ht="15.75" thickBot="1">
      <c r="A69" s="1295">
        <v>2023</v>
      </c>
      <c r="B69" s="1296">
        <v>292.2</v>
      </c>
      <c r="C69" s="1296">
        <v>296.10000000000002</v>
      </c>
      <c r="D69" s="1296">
        <v>294.5</v>
      </c>
      <c r="E69" s="1296">
        <v>293.3</v>
      </c>
      <c r="F69" s="1296">
        <v>295.7</v>
      </c>
      <c r="G69" s="1296"/>
      <c r="H69" s="1296"/>
      <c r="I69" s="1296">
        <v>288.39999999999998</v>
      </c>
      <c r="J69" s="1296"/>
      <c r="K69" s="1296"/>
      <c r="L69" s="1296"/>
      <c r="M69" s="1296"/>
      <c r="N69" s="1297"/>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7" zoomScale="75" workbookViewId="0">
      <selection activeCell="S624" sqref="S624"/>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7" t="s">
        <v>515</v>
      </c>
      <c r="B1" s="1817"/>
      <c r="C1" s="1817"/>
      <c r="D1" s="1817"/>
      <c r="E1" s="1817"/>
      <c r="F1" s="1817"/>
      <c r="G1" s="1817"/>
      <c r="H1" s="1817"/>
      <c r="I1" s="1817"/>
      <c r="J1" s="1817"/>
      <c r="K1" s="1817"/>
      <c r="L1" s="1817"/>
      <c r="M1" s="1817"/>
    </row>
    <row r="2" spans="1:29" ht="12.75" hidden="1" customHeight="1">
      <c r="A2" s="1817"/>
      <c r="B2" s="1817"/>
      <c r="C2" s="1817"/>
      <c r="D2" s="1817"/>
      <c r="E2" s="1817"/>
      <c r="F2" s="1817"/>
      <c r="G2" s="1817"/>
      <c r="H2" s="1817"/>
      <c r="I2" s="1817"/>
      <c r="J2" s="1817"/>
      <c r="K2" s="1817"/>
      <c r="L2" s="1817"/>
      <c r="M2" s="1817"/>
    </row>
    <row r="3" spans="1:29" ht="12.75" hidden="1" customHeight="1">
      <c r="A3" s="1817"/>
      <c r="B3" s="1817"/>
      <c r="C3" s="1817"/>
      <c r="D3" s="1817"/>
      <c r="E3" s="1817"/>
      <c r="F3" s="1817"/>
      <c r="G3" s="1817"/>
      <c r="H3" s="1817"/>
      <c r="I3" s="1817"/>
      <c r="J3" s="1817"/>
      <c r="K3" s="1817"/>
      <c r="L3" s="1817"/>
      <c r="M3" s="1817"/>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6" t="s">
        <v>163</v>
      </c>
      <c r="R6" s="1816"/>
      <c r="S6" s="1816"/>
      <c r="T6" s="642"/>
      <c r="U6" s="7">
        <v>2003</v>
      </c>
      <c r="V6" s="1816" t="s">
        <v>164</v>
      </c>
      <c r="W6" s="1818"/>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6" t="s">
        <v>163</v>
      </c>
      <c r="Q15" s="1816"/>
      <c r="R15" s="1816"/>
      <c r="S15" s="1816"/>
      <c r="T15" s="8"/>
      <c r="U15" s="7">
        <v>2004</v>
      </c>
      <c r="V15" s="1816" t="s">
        <v>164</v>
      </c>
      <c r="W15" s="1816"/>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6" t="s">
        <v>163</v>
      </c>
      <c r="Q24" s="1816"/>
      <c r="R24" s="1816"/>
      <c r="S24" s="1816"/>
      <c r="T24" s="8"/>
      <c r="U24" s="7">
        <v>2005</v>
      </c>
      <c r="V24" s="1816" t="s">
        <v>164</v>
      </c>
      <c r="W24" s="1816"/>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6" t="s">
        <v>163</v>
      </c>
      <c r="Q33" s="1816"/>
      <c r="R33" s="1816"/>
      <c r="S33" s="1816"/>
      <c r="T33" s="8"/>
      <c r="U33" s="7">
        <v>2006</v>
      </c>
      <c r="V33" s="1816" t="s">
        <v>164</v>
      </c>
      <c r="W33" s="1816"/>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6" t="s">
        <v>163</v>
      </c>
      <c r="Q42" s="1816"/>
      <c r="R42" s="1816"/>
      <c r="S42" s="1816"/>
      <c r="T42" s="8"/>
      <c r="U42" s="7">
        <v>2007</v>
      </c>
      <c r="V42" s="1816" t="s">
        <v>164</v>
      </c>
      <c r="W42" s="1816"/>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6" t="s">
        <v>163</v>
      </c>
      <c r="Q51" s="1816"/>
      <c r="R51" s="1816"/>
      <c r="S51" s="1816"/>
      <c r="T51" s="8"/>
      <c r="U51" s="7">
        <v>2008</v>
      </c>
      <c r="V51" s="1816" t="s">
        <v>164</v>
      </c>
      <c r="W51" s="1816"/>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6" t="s">
        <v>163</v>
      </c>
      <c r="Q60" s="1816"/>
      <c r="R60" s="1816"/>
      <c r="S60" s="1816"/>
      <c r="T60" s="8"/>
      <c r="U60" s="7">
        <v>2009</v>
      </c>
      <c r="V60" s="1816" t="s">
        <v>164</v>
      </c>
      <c r="W60" s="1816"/>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6" t="s">
        <v>163</v>
      </c>
      <c r="Q69" s="1816"/>
      <c r="R69" s="1816"/>
      <c r="S69" s="1816"/>
      <c r="T69" s="8"/>
      <c r="U69" s="7">
        <v>2010</v>
      </c>
      <c r="V69" s="1816" t="s">
        <v>164</v>
      </c>
      <c r="W69" s="1816"/>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6" t="s">
        <v>163</v>
      </c>
      <c r="Q78" s="1816"/>
      <c r="R78" s="1816"/>
      <c r="S78" s="1816"/>
      <c r="T78" s="8"/>
      <c r="U78" s="7">
        <v>2011</v>
      </c>
      <c r="V78" s="1816" t="s">
        <v>164</v>
      </c>
      <c r="W78" s="1816"/>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6" t="s">
        <v>163</v>
      </c>
      <c r="Q87" s="1816"/>
      <c r="R87" s="1816"/>
      <c r="S87" s="1816"/>
      <c r="T87" s="8"/>
      <c r="U87" s="7">
        <v>2012</v>
      </c>
      <c r="V87" s="1816" t="s">
        <v>164</v>
      </c>
      <c r="W87" s="1816"/>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6" t="s">
        <v>163</v>
      </c>
      <c r="Q96" s="1816"/>
      <c r="R96" s="1816"/>
      <c r="S96" s="1816"/>
      <c r="T96" s="8"/>
      <c r="U96" s="7">
        <v>2013</v>
      </c>
      <c r="V96" s="1816" t="s">
        <v>164</v>
      </c>
      <c r="W96" s="1816"/>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6" t="s">
        <v>163</v>
      </c>
      <c r="Q105" s="1816"/>
      <c r="R105" s="1816"/>
      <c r="S105" s="1816"/>
      <c r="T105" s="8"/>
      <c r="U105" s="7">
        <v>2014</v>
      </c>
      <c r="V105" s="1816" t="s">
        <v>164</v>
      </c>
      <c r="W105" s="1816"/>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6" t="s">
        <v>163</v>
      </c>
      <c r="Q115" s="1816"/>
      <c r="R115" s="1816"/>
      <c r="S115" s="1816"/>
      <c r="T115" s="8"/>
      <c r="U115" s="7">
        <v>2015</v>
      </c>
      <c r="V115" s="1816" t="s">
        <v>164</v>
      </c>
      <c r="W115" s="1816"/>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6" t="s">
        <v>163</v>
      </c>
      <c r="Q125" s="1816"/>
      <c r="R125" s="1816"/>
      <c r="S125" s="1816"/>
      <c r="T125" s="8"/>
      <c r="U125" s="7">
        <v>2016</v>
      </c>
      <c r="V125" s="1816" t="s">
        <v>164</v>
      </c>
      <c r="W125" s="1816"/>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6" t="s">
        <v>163</v>
      </c>
      <c r="Q135" s="1816"/>
      <c r="R135" s="1816"/>
      <c r="S135" s="1816"/>
      <c r="T135" s="8"/>
      <c r="U135" s="7">
        <v>2017</v>
      </c>
      <c r="V135" s="1816" t="s">
        <v>164</v>
      </c>
      <c r="W135" s="1816"/>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6" t="s">
        <v>163</v>
      </c>
      <c r="Q145" s="1816"/>
      <c r="R145" s="1816"/>
      <c r="S145" s="1816"/>
      <c r="T145" s="8"/>
      <c r="U145" s="7">
        <v>2018</v>
      </c>
      <c r="V145" s="1816" t="s">
        <v>164</v>
      </c>
      <c r="W145" s="1816"/>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6" t="s">
        <v>163</v>
      </c>
      <c r="Q155" s="1816"/>
      <c r="R155" s="1816"/>
      <c r="S155" s="1816"/>
      <c r="T155" s="8"/>
      <c r="U155" s="7">
        <v>2019</v>
      </c>
      <c r="V155" s="1816" t="s">
        <v>164</v>
      </c>
      <c r="W155" s="1816"/>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6" t="s">
        <v>163</v>
      </c>
      <c r="Q165" s="1816"/>
      <c r="R165" s="1816"/>
      <c r="S165" s="1816"/>
      <c r="T165" s="8"/>
      <c r="U165" s="7">
        <v>2020</v>
      </c>
      <c r="V165" s="1816" t="s">
        <v>164</v>
      </c>
      <c r="W165" s="1816"/>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6" t="s">
        <v>163</v>
      </c>
      <c r="Q175" s="1816"/>
      <c r="R175" s="1816"/>
      <c r="S175" s="1816"/>
      <c r="T175" s="8"/>
      <c r="U175" s="7">
        <v>2021</v>
      </c>
      <c r="V175" s="1816" t="s">
        <v>164</v>
      </c>
      <c r="W175" s="1816"/>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6" t="s">
        <v>163</v>
      </c>
      <c r="Q185" s="1816"/>
      <c r="R185" s="1816"/>
      <c r="S185" s="1816"/>
      <c r="T185" s="8"/>
      <c r="U185" s="7">
        <v>2022</v>
      </c>
      <c r="V185" s="1816" t="s">
        <v>164</v>
      </c>
      <c r="W185" s="1816"/>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6" t="s">
        <v>163</v>
      </c>
      <c r="Q195" s="1816"/>
      <c r="R195" s="1816"/>
      <c r="S195" s="1816"/>
      <c r="T195" s="8"/>
      <c r="U195" s="7">
        <v>2023</v>
      </c>
      <c r="V195" s="1816" t="s">
        <v>164</v>
      </c>
      <c r="W195" s="1816"/>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0</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0</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0</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0</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0</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0</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0</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0</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0</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0</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0</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0</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0</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0</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6" workbookViewId="0">
      <selection activeCell="S38" sqref="S3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9" t="s">
        <v>354</v>
      </c>
      <c r="B4" s="1819"/>
      <c r="C4" s="1819"/>
      <c r="D4" s="1819"/>
      <c r="E4" s="1819"/>
      <c r="F4" s="1819"/>
      <c r="G4" s="1819"/>
      <c r="H4" s="1819"/>
      <c r="I4" s="1819"/>
      <c r="J4" s="1819"/>
      <c r="K4" s="1819"/>
      <c r="L4" s="1819"/>
      <c r="M4" s="1819"/>
      <c r="N4" s="1819"/>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c r="L23" s="647"/>
      <c r="M23" s="649"/>
    </row>
    <row r="24" spans="1:30">
      <c r="O24"/>
      <c r="P24"/>
      <c r="Q24"/>
      <c r="R24"/>
      <c r="S24"/>
      <c r="T24"/>
      <c r="U24"/>
      <c r="V24"/>
      <c r="W24"/>
      <c r="X24"/>
      <c r="Y24"/>
      <c r="Z24"/>
      <c r="AA24"/>
      <c r="AB24"/>
      <c r="AC24"/>
      <c r="AD24"/>
    </row>
    <row r="25" spans="1:30" ht="15.75">
      <c r="A25" s="1819" t="s">
        <v>355</v>
      </c>
      <c r="B25" s="1819"/>
      <c r="C25" s="1819"/>
      <c r="D25" s="1819"/>
      <c r="E25" s="1819"/>
      <c r="F25" s="1819"/>
      <c r="G25" s="1819"/>
      <c r="H25" s="1819"/>
      <c r="I25" s="1819"/>
      <c r="J25" s="1819"/>
      <c r="K25" s="1819"/>
      <c r="L25" s="1819"/>
      <c r="M25" s="1819"/>
      <c r="N25" s="1819"/>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5" t="s">
        <v>63</v>
      </c>
      <c r="B1" s="1595"/>
      <c r="C1" s="1595"/>
      <c r="D1" s="1595"/>
      <c r="E1" s="1595"/>
      <c r="F1" s="1595"/>
      <c r="G1" s="1595"/>
      <c r="H1" s="1595"/>
      <c r="I1" s="1595"/>
      <c r="J1" s="1595"/>
      <c r="K1" s="1199"/>
    </row>
    <row r="2" spans="1:11" ht="15.75" thickBot="1">
      <c r="A2" s="1609" t="s">
        <v>273</v>
      </c>
      <c r="B2" s="1610"/>
      <c r="C2" s="1610"/>
      <c r="D2" s="1610"/>
      <c r="E2" s="1610"/>
      <c r="F2" s="1610"/>
      <c r="G2" s="1610"/>
      <c r="H2" s="1610"/>
      <c r="I2" s="1610"/>
      <c r="J2" s="1611"/>
    </row>
    <row r="3" spans="1:11" ht="30.75" thickBot="1">
      <c r="A3" s="1200"/>
      <c r="B3" s="1201"/>
      <c r="C3" s="1202" t="s">
        <v>59</v>
      </c>
      <c r="D3" s="1203"/>
      <c r="E3" s="1204"/>
      <c r="F3" s="1205" t="s">
        <v>262</v>
      </c>
      <c r="G3" s="1206" t="s">
        <v>263</v>
      </c>
      <c r="H3" s="1207" t="s">
        <v>66</v>
      </c>
      <c r="I3" s="1205" t="s">
        <v>264</v>
      </c>
      <c r="J3" s="1206" t="s">
        <v>265</v>
      </c>
    </row>
    <row r="4" spans="1:11" ht="30">
      <c r="A4" s="1208" t="s">
        <v>53</v>
      </c>
      <c r="B4" s="1209" t="s">
        <v>60</v>
      </c>
      <c r="C4" s="1210" t="s">
        <v>61</v>
      </c>
      <c r="D4" s="1211" t="s">
        <v>62</v>
      </c>
      <c r="E4" s="1212" t="s">
        <v>67</v>
      </c>
      <c r="F4" s="1213" t="s">
        <v>55</v>
      </c>
      <c r="G4" s="1214" t="s">
        <v>49</v>
      </c>
      <c r="H4" s="1215" t="s">
        <v>68</v>
      </c>
      <c r="I4" s="1216" t="s">
        <v>50</v>
      </c>
      <c r="J4" s="1217" t="s">
        <v>67</v>
      </c>
    </row>
    <row r="5" spans="1:11" ht="15.75" thickBot="1">
      <c r="A5" s="1218"/>
      <c r="B5" s="1189" t="s">
        <v>535</v>
      </c>
      <c r="C5" s="1219" t="s">
        <v>535</v>
      </c>
      <c r="D5" s="1219" t="s">
        <v>535</v>
      </c>
      <c r="E5" s="1220" t="s">
        <v>50</v>
      </c>
      <c r="F5" s="1188" t="s">
        <v>535</v>
      </c>
      <c r="G5" s="1221" t="s">
        <v>69</v>
      </c>
      <c r="H5" s="1222" t="s">
        <v>65</v>
      </c>
      <c r="I5" s="1188" t="s">
        <v>535</v>
      </c>
      <c r="J5" s="1223" t="s">
        <v>57</v>
      </c>
    </row>
    <row r="6" spans="1:11" ht="15.75" thickBot="1">
      <c r="A6" s="1224" t="s">
        <v>268</v>
      </c>
      <c r="B6" s="1225"/>
      <c r="C6" s="1225"/>
      <c r="D6" s="1225"/>
      <c r="E6" s="1225"/>
      <c r="F6" s="1225"/>
      <c r="G6" s="1225"/>
      <c r="H6" s="1225"/>
      <c r="I6" s="1226"/>
      <c r="J6" s="1227"/>
    </row>
    <row r="7" spans="1:11" ht="15.75" thickBot="1">
      <c r="A7" s="1228" t="s">
        <v>18</v>
      </c>
      <c r="B7" s="1229">
        <v>10.024748815058651</v>
      </c>
      <c r="C7" s="1230">
        <v>19352.796940267664</v>
      </c>
      <c r="D7" s="1231">
        <v>19739.85287907302</v>
      </c>
      <c r="E7" s="1232">
        <v>-1.8722682639331376</v>
      </c>
      <c r="F7" s="1233">
        <v>312.31004210794947</v>
      </c>
      <c r="G7" s="1232">
        <v>-0.65950107262888225</v>
      </c>
      <c r="H7" s="1232">
        <v>3.883881230116649</v>
      </c>
      <c r="I7" s="1232">
        <v>100</v>
      </c>
      <c r="J7" s="1234" t="s">
        <v>19</v>
      </c>
    </row>
    <row r="8" spans="1:11">
      <c r="A8" s="1235" t="s">
        <v>75</v>
      </c>
      <c r="B8" s="1236">
        <v>10.631056461630372</v>
      </c>
      <c r="C8" s="1237">
        <v>19723.666904694568</v>
      </c>
      <c r="D8" s="1238">
        <v>20118.14024278846</v>
      </c>
      <c r="E8" s="1239">
        <v>-5.9064578701255295</v>
      </c>
      <c r="F8" s="1240">
        <v>231.13333333333333</v>
      </c>
      <c r="G8" s="1241">
        <v>-17.452380952380956</v>
      </c>
      <c r="H8" s="1241">
        <v>800</v>
      </c>
      <c r="I8" s="1242">
        <v>0.22967972438433074</v>
      </c>
      <c r="J8" s="1243">
        <v>0.20316858970776658</v>
      </c>
    </row>
    <row r="9" spans="1:11">
      <c r="A9" s="1244" t="s">
        <v>76</v>
      </c>
      <c r="B9" s="1245">
        <v>10.988967852405233</v>
      </c>
      <c r="C9" s="1246">
        <v>20617.200473555782</v>
      </c>
      <c r="D9" s="1247">
        <v>21029.544483026897</v>
      </c>
      <c r="E9" s="1248">
        <v>-2.4022189099707854</v>
      </c>
      <c r="F9" s="1249">
        <v>345.56166788588155</v>
      </c>
      <c r="G9" s="1250">
        <v>-0.73586131662828724</v>
      </c>
      <c r="H9" s="1250">
        <v>5.2753176742395071</v>
      </c>
      <c r="I9" s="1250">
        <v>34.885798137042237</v>
      </c>
      <c r="J9" s="1251">
        <v>0.4610897595236807</v>
      </c>
    </row>
    <row r="10" spans="1:11">
      <c r="A10" s="1244" t="s">
        <v>77</v>
      </c>
      <c r="B10" s="1245">
        <v>10.654954737421964</v>
      </c>
      <c r="C10" s="1246">
        <v>19990.534216551525</v>
      </c>
      <c r="D10" s="1247">
        <v>20390.344900882556</v>
      </c>
      <c r="E10" s="1248">
        <v>-2.5853543917285533</v>
      </c>
      <c r="F10" s="1249">
        <v>389.94749999999999</v>
      </c>
      <c r="G10" s="1250">
        <v>-1.6966211358734848</v>
      </c>
      <c r="H10" s="1250">
        <v>-1.1627906976744187</v>
      </c>
      <c r="I10" s="1250">
        <v>8.676789587852495</v>
      </c>
      <c r="J10" s="1251">
        <v>-0.44304074088557499</v>
      </c>
    </row>
    <row r="11" spans="1:11">
      <c r="A11" s="1244" t="s">
        <v>78</v>
      </c>
      <c r="B11" s="1252" t="s">
        <v>73</v>
      </c>
      <c r="C11" s="1246" t="s">
        <v>73</v>
      </c>
      <c r="D11" s="1247" t="s">
        <v>73</v>
      </c>
      <c r="E11" s="1248" t="s">
        <v>73</v>
      </c>
      <c r="F11" s="1249" t="s">
        <v>73</v>
      </c>
      <c r="G11" s="1250" t="s">
        <v>73</v>
      </c>
      <c r="H11" s="1250" t="s">
        <v>73</v>
      </c>
      <c r="I11" s="1250" t="s">
        <v>73</v>
      </c>
      <c r="J11" s="1251" t="s">
        <v>73</v>
      </c>
    </row>
    <row r="12" spans="1:11">
      <c r="A12" s="1244" t="s">
        <v>71</v>
      </c>
      <c r="B12" s="1245">
        <v>8.1562558703413668</v>
      </c>
      <c r="C12" s="1246">
        <v>16747.9586659987</v>
      </c>
      <c r="D12" s="1247">
        <v>17082.917839318674</v>
      </c>
      <c r="E12" s="1248">
        <v>-0.32162617711607083</v>
      </c>
      <c r="F12" s="1249">
        <v>275.76328592814372</v>
      </c>
      <c r="G12" s="1250">
        <v>-7.9217573893501109E-3</v>
      </c>
      <c r="H12" s="1250">
        <v>7.6551168412570512</v>
      </c>
      <c r="I12" s="1250">
        <v>34.094679086385099</v>
      </c>
      <c r="J12" s="1251">
        <v>1.1943609527689816</v>
      </c>
    </row>
    <row r="13" spans="1:11" ht="15.75" thickBot="1">
      <c r="A13" s="1253" t="s">
        <v>79</v>
      </c>
      <c r="B13" s="1254">
        <v>10.602625654021249</v>
      </c>
      <c r="C13" s="1255">
        <v>20468.389293477314</v>
      </c>
      <c r="D13" s="1256">
        <v>20877.757079346862</v>
      </c>
      <c r="E13" s="1257">
        <v>-1.245429950883947</v>
      </c>
      <c r="F13" s="1258">
        <v>286.58049624927872</v>
      </c>
      <c r="G13" s="1259">
        <v>-0.19203407876564133</v>
      </c>
      <c r="H13" s="1259">
        <v>-2.3661971830985915</v>
      </c>
      <c r="I13" s="1259">
        <v>22.113053464335845</v>
      </c>
      <c r="J13" s="1260">
        <v>-1.4155785611148417</v>
      </c>
    </row>
    <row r="14" spans="1:11" ht="15.75" thickBot="1">
      <c r="A14" s="1224" t="s">
        <v>266</v>
      </c>
      <c r="B14" s="1225"/>
      <c r="C14" s="1225"/>
      <c r="D14" s="1261"/>
      <c r="E14" s="1225"/>
      <c r="F14" s="1225"/>
      <c r="G14" s="1225"/>
      <c r="H14" s="1225"/>
      <c r="I14" s="1226"/>
      <c r="J14" s="1227"/>
    </row>
    <row r="15" spans="1:11" ht="15.75" thickBot="1">
      <c r="A15" s="1228" t="s">
        <v>18</v>
      </c>
      <c r="B15" s="1262">
        <v>9.7666110969322233</v>
      </c>
      <c r="C15" s="1263">
        <v>18854.461577089234</v>
      </c>
      <c r="D15" s="1264">
        <v>19231.550808631018</v>
      </c>
      <c r="E15" s="1232">
        <v>-0.51874815064506485</v>
      </c>
      <c r="F15" s="1232">
        <v>305.86735736173938</v>
      </c>
      <c r="G15" s="1232">
        <v>0.18506122693268107</v>
      </c>
      <c r="H15" s="1232">
        <v>10.070671378091872</v>
      </c>
      <c r="I15" s="1232">
        <v>100</v>
      </c>
      <c r="J15" s="1234" t="s">
        <v>19</v>
      </c>
    </row>
    <row r="16" spans="1:11">
      <c r="A16" s="1235" t="s">
        <v>75</v>
      </c>
      <c r="B16" s="1265">
        <v>9.5634723503486967</v>
      </c>
      <c r="C16" s="1237">
        <v>17742.991373559733</v>
      </c>
      <c r="D16" s="1238">
        <v>18097.851201030928</v>
      </c>
      <c r="E16" s="1239">
        <v>-8.2889715397787551</v>
      </c>
      <c r="F16" s="1240">
        <v>215.55555555555554</v>
      </c>
      <c r="G16" s="1241">
        <v>-19.77238515871835</v>
      </c>
      <c r="H16" s="1241">
        <v>-40</v>
      </c>
      <c r="I16" s="1242">
        <v>0.13132934481249087</v>
      </c>
      <c r="J16" s="1243">
        <v>-0.10959580777343908</v>
      </c>
    </row>
    <row r="17" spans="1:10">
      <c r="A17" s="1244" t="s">
        <v>76</v>
      </c>
      <c r="B17" s="1245">
        <v>10.75538492755339</v>
      </c>
      <c r="C17" s="1246">
        <v>20178.958588280282</v>
      </c>
      <c r="D17" s="1247">
        <v>20582.537760045889</v>
      </c>
      <c r="E17" s="1248">
        <v>-0.36183228851373167</v>
      </c>
      <c r="F17" s="1249">
        <v>345.12910647405033</v>
      </c>
      <c r="G17" s="1250">
        <v>7.9173355065913928E-2</v>
      </c>
      <c r="H17" s="1250">
        <v>20.736434108527131</v>
      </c>
      <c r="I17" s="1250">
        <v>27.27272727272727</v>
      </c>
      <c r="J17" s="1251">
        <v>2.4092515258592968</v>
      </c>
    </row>
    <row r="18" spans="1:10">
      <c r="A18" s="1244" t="s">
        <v>77</v>
      </c>
      <c r="B18" s="1245">
        <v>10.768013103495303</v>
      </c>
      <c r="C18" s="1246">
        <v>20202.651226069986</v>
      </c>
      <c r="D18" s="1247">
        <v>20606.704250591385</v>
      </c>
      <c r="E18" s="1248">
        <v>-1.3119966595734105</v>
      </c>
      <c r="F18" s="1249">
        <v>389.00184049079758</v>
      </c>
      <c r="G18" s="1250">
        <v>2.7826605003742384</v>
      </c>
      <c r="H18" s="1250">
        <v>7.5907590759075907</v>
      </c>
      <c r="I18" s="1250">
        <v>4.7570407120968916</v>
      </c>
      <c r="J18" s="1251">
        <v>-0.10964737013889359</v>
      </c>
    </row>
    <row r="19" spans="1:10">
      <c r="A19" s="1244" t="s">
        <v>78</v>
      </c>
      <c r="B19" s="1252" t="s">
        <v>73</v>
      </c>
      <c r="C19" s="1246" t="s">
        <v>200</v>
      </c>
      <c r="D19" s="1247" t="s">
        <v>200</v>
      </c>
      <c r="E19" s="1248" t="s">
        <v>73</v>
      </c>
      <c r="F19" s="1249" t="s">
        <v>200</v>
      </c>
      <c r="G19" s="1250" t="s">
        <v>73</v>
      </c>
      <c r="H19" s="1250" t="s">
        <v>73</v>
      </c>
      <c r="I19" s="1250" t="s">
        <v>73</v>
      </c>
      <c r="J19" s="1251" t="s">
        <v>73</v>
      </c>
    </row>
    <row r="20" spans="1:10">
      <c r="A20" s="1244" t="s">
        <v>71</v>
      </c>
      <c r="B20" s="1245">
        <v>8.0017272020262258</v>
      </c>
      <c r="C20" s="1246">
        <v>16430.651338862888</v>
      </c>
      <c r="D20" s="1247">
        <v>16759.264365640145</v>
      </c>
      <c r="E20" s="1248">
        <v>-0.67699508925158491</v>
      </c>
      <c r="F20" s="1249">
        <v>282.56829765545359</v>
      </c>
      <c r="G20" s="1250">
        <v>-0.61792211876636094</v>
      </c>
      <c r="H20" s="1250">
        <v>10.224719101123595</v>
      </c>
      <c r="I20" s="1250">
        <v>42.94469575368452</v>
      </c>
      <c r="J20" s="1251">
        <v>6.0018593388981856E-2</v>
      </c>
    </row>
    <row r="21" spans="1:10" ht="15.75" thickBot="1">
      <c r="A21" s="1253" t="s">
        <v>79</v>
      </c>
      <c r="B21" s="1254">
        <v>10.815234430096638</v>
      </c>
      <c r="C21" s="1255">
        <v>20878.830946132504</v>
      </c>
      <c r="D21" s="1256">
        <v>21296.407565055153</v>
      </c>
      <c r="E21" s="1257">
        <v>-0.21915868141627301</v>
      </c>
      <c r="F21" s="1258">
        <v>287.22002355712607</v>
      </c>
      <c r="G21" s="1259">
        <v>-0.72496879080673671</v>
      </c>
      <c r="H21" s="1259">
        <v>1.6766467065868262</v>
      </c>
      <c r="I21" s="1259">
        <v>24.777469721289947</v>
      </c>
      <c r="J21" s="1260">
        <v>-2.0455305999435893</v>
      </c>
    </row>
    <row r="22" spans="1:10" ht="15.75" thickBot="1">
      <c r="A22" s="1224" t="s">
        <v>269</v>
      </c>
      <c r="B22" s="1225"/>
      <c r="C22" s="1225"/>
      <c r="D22" s="1261"/>
      <c r="E22" s="1225"/>
      <c r="F22" s="1225"/>
      <c r="G22" s="1225"/>
      <c r="H22" s="1225"/>
      <c r="I22" s="1226"/>
      <c r="J22" s="1227"/>
    </row>
    <row r="23" spans="1:10" ht="15.75" thickBot="1">
      <c r="A23" s="1228" t="s">
        <v>18</v>
      </c>
      <c r="B23" s="1262">
        <v>9.448924091962164</v>
      </c>
      <c r="C23" s="1263">
        <v>18241.166200699157</v>
      </c>
      <c r="D23" s="1264">
        <v>18605.989524713143</v>
      </c>
      <c r="E23" s="1232">
        <v>-1.3595174764331537</v>
      </c>
      <c r="F23" s="1232">
        <v>297.59457743038598</v>
      </c>
      <c r="G23" s="1232">
        <v>-0.42603950925430056</v>
      </c>
      <c r="H23" s="1232">
        <v>-1.2542209358417753</v>
      </c>
      <c r="I23" s="1232">
        <v>100</v>
      </c>
      <c r="J23" s="1234" t="s">
        <v>19</v>
      </c>
    </row>
    <row r="24" spans="1:10">
      <c r="A24" s="1235" t="s">
        <v>75</v>
      </c>
      <c r="B24" s="1236" t="s">
        <v>73</v>
      </c>
      <c r="C24" s="1237" t="s">
        <v>73</v>
      </c>
      <c r="D24" s="1238" t="s">
        <v>73</v>
      </c>
      <c r="E24" s="1239" t="s">
        <v>73</v>
      </c>
      <c r="F24" s="1240" t="s">
        <v>73</v>
      </c>
      <c r="G24" s="1241" t="s">
        <v>73</v>
      </c>
      <c r="H24" s="1242" t="s">
        <v>73</v>
      </c>
      <c r="I24" s="1242" t="s">
        <v>73</v>
      </c>
      <c r="J24" s="1266" t="s">
        <v>73</v>
      </c>
    </row>
    <row r="25" spans="1:10">
      <c r="A25" s="1244" t="s">
        <v>76</v>
      </c>
      <c r="B25" s="1252">
        <v>10.866947053528367</v>
      </c>
      <c r="C25" s="1246">
        <v>20388.268393111382</v>
      </c>
      <c r="D25" s="1247">
        <v>20796.033760973609</v>
      </c>
      <c r="E25" s="1248">
        <v>-2.0826714549874614</v>
      </c>
      <c r="F25" s="1249">
        <v>351.59182692307695</v>
      </c>
      <c r="G25" s="1250">
        <v>-6.5977229179466537E-2</v>
      </c>
      <c r="H25" s="1250">
        <v>2.7160493827160495</v>
      </c>
      <c r="I25" s="1267">
        <v>20.322423058133854</v>
      </c>
      <c r="J25" s="1268">
        <v>0.78552001906004776</v>
      </c>
    </row>
    <row r="26" spans="1:10">
      <c r="A26" s="1244" t="s">
        <v>77</v>
      </c>
      <c r="B26" s="1245">
        <v>10.553720013875889</v>
      </c>
      <c r="C26" s="1246">
        <v>19800.600401268082</v>
      </c>
      <c r="D26" s="1247">
        <v>20196.612409293444</v>
      </c>
      <c r="E26" s="1248">
        <v>-2.0556937011396483</v>
      </c>
      <c r="F26" s="1249">
        <v>408.06363636363636</v>
      </c>
      <c r="G26" s="1250">
        <v>-2.0927402675119153</v>
      </c>
      <c r="H26" s="1250">
        <v>-9.4117647058823533</v>
      </c>
      <c r="I26" s="1250">
        <v>3.761602344894968</v>
      </c>
      <c r="J26" s="1251">
        <v>-0.3387353299723741</v>
      </c>
    </row>
    <row r="27" spans="1:10">
      <c r="A27" s="1244" t="s">
        <v>78</v>
      </c>
      <c r="B27" s="1252" t="s">
        <v>73</v>
      </c>
      <c r="C27" s="1246" t="s">
        <v>73</v>
      </c>
      <c r="D27" s="1247" t="s">
        <v>73</v>
      </c>
      <c r="E27" s="1248" t="s">
        <v>73</v>
      </c>
      <c r="F27" s="1249" t="s">
        <v>73</v>
      </c>
      <c r="G27" s="1250" t="s">
        <v>73</v>
      </c>
      <c r="H27" s="1250" t="s">
        <v>73</v>
      </c>
      <c r="I27" s="1250" t="s">
        <v>73</v>
      </c>
      <c r="J27" s="1251" t="s">
        <v>73</v>
      </c>
    </row>
    <row r="28" spans="1:10">
      <c r="A28" s="1244" t="s">
        <v>71</v>
      </c>
      <c r="B28" s="1252">
        <v>8.0636571548056128</v>
      </c>
      <c r="C28" s="1246">
        <v>16557.817566335962</v>
      </c>
      <c r="D28" s="1247">
        <v>16888.973917662683</v>
      </c>
      <c r="E28" s="1248">
        <v>-0.34598484623400433</v>
      </c>
      <c r="F28" s="1249">
        <v>274.75473501303213</v>
      </c>
      <c r="G28" s="1250">
        <v>0.27637846137388539</v>
      </c>
      <c r="H28" s="1250">
        <v>0.61188811188811187</v>
      </c>
      <c r="I28" s="1250">
        <v>56.228627259404007</v>
      </c>
      <c r="J28" s="1251">
        <v>1.0429060823659029</v>
      </c>
    </row>
    <row r="29" spans="1:10" ht="15.75" thickBot="1">
      <c r="A29" s="1253" t="s">
        <v>79</v>
      </c>
      <c r="B29" s="1254">
        <v>10.210050368988476</v>
      </c>
      <c r="C29" s="1255">
        <v>19710.521947854199</v>
      </c>
      <c r="D29" s="1256">
        <v>20104.732386811284</v>
      </c>
      <c r="E29" s="1257">
        <v>-1.5310201381876112</v>
      </c>
      <c r="F29" s="1258">
        <v>285.98089330024811</v>
      </c>
      <c r="G29" s="1259">
        <v>-2.0586637551272333</v>
      </c>
      <c r="H29" s="1259">
        <v>-8.2004555808656043</v>
      </c>
      <c r="I29" s="1259">
        <v>19.687347337567171</v>
      </c>
      <c r="J29" s="1260">
        <v>-1.4896907714535708</v>
      </c>
    </row>
    <row r="30" spans="1:10">
      <c r="A30" s="1269" t="s">
        <v>353</v>
      </c>
    </row>
    <row r="31" spans="1:10">
      <c r="A31" s="1017" t="s">
        <v>253</v>
      </c>
    </row>
    <row r="32" spans="1:10" ht="15.75" thickBot="1">
      <c r="A32" s="1270" t="s">
        <v>41</v>
      </c>
      <c r="B32" s="1271"/>
    </row>
    <row r="33" spans="1:8" ht="15.75" thickBot="1">
      <c r="A33" s="1272" t="s">
        <v>39</v>
      </c>
      <c r="B33" s="1597" t="s">
        <v>40</v>
      </c>
      <c r="C33" s="1598"/>
      <c r="D33" s="1598"/>
      <c r="E33" s="1598"/>
      <c r="F33" s="1598"/>
      <c r="G33" s="1598"/>
      <c r="H33" s="1599"/>
    </row>
    <row r="34" spans="1:8">
      <c r="A34" s="1273" t="s">
        <v>43</v>
      </c>
      <c r="B34" s="1603" t="s">
        <v>44</v>
      </c>
      <c r="C34" s="1604"/>
      <c r="D34" s="1604"/>
      <c r="E34" s="1604"/>
      <c r="F34" s="1604"/>
      <c r="G34" s="1604"/>
      <c r="H34" s="1605"/>
    </row>
    <row r="35" spans="1:8">
      <c r="A35" s="1274" t="s">
        <v>45</v>
      </c>
      <c r="B35" s="1600" t="s">
        <v>46</v>
      </c>
      <c r="C35" s="1601"/>
      <c r="D35" s="1601"/>
      <c r="E35" s="1601"/>
      <c r="F35" s="1601"/>
      <c r="G35" s="1601"/>
      <c r="H35" s="1602"/>
    </row>
    <row r="36" spans="1:8" ht="15.75" thickBot="1">
      <c r="A36" s="1275" t="s">
        <v>47</v>
      </c>
      <c r="B36" s="1606" t="s">
        <v>42</v>
      </c>
      <c r="C36" s="1607"/>
      <c r="D36" s="1607"/>
      <c r="E36" s="1607"/>
      <c r="F36" s="1607"/>
      <c r="G36" s="1607"/>
      <c r="H36" s="1608"/>
    </row>
    <row r="37" spans="1:8">
      <c r="A37" s="1596"/>
      <c r="B37" s="159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27" sqref="O27"/>
    </sheetView>
  </sheetViews>
  <sheetFormatPr defaultColWidth="11.5703125" defaultRowHeight="15"/>
  <cols>
    <col min="1" max="1" width="22.140625" style="1003" customWidth="1"/>
    <col min="2" max="16384" width="11.5703125" style="1003"/>
  </cols>
  <sheetData>
    <row r="1" spans="1:12" ht="18.75">
      <c r="A1" s="1579" t="s">
        <v>356</v>
      </c>
      <c r="B1" s="1579"/>
      <c r="C1" s="1579"/>
      <c r="D1" s="1579"/>
      <c r="E1" s="1580" t="s">
        <v>538</v>
      </c>
      <c r="F1" s="909"/>
      <c r="G1" s="1580"/>
      <c r="H1" s="1491"/>
      <c r="I1" s="1491"/>
      <c r="J1" s="1491"/>
      <c r="K1" s="1491"/>
    </row>
    <row r="2" spans="1:12" ht="15" customHeight="1" thickBot="1">
      <c r="A2" s="1581" t="s">
        <v>272</v>
      </c>
      <c r="B2" s="1581"/>
      <c r="C2" s="1579"/>
      <c r="D2" s="1579"/>
      <c r="E2" s="1579"/>
      <c r="F2" s="1580"/>
      <c r="G2" s="1579"/>
      <c r="H2" s="1491"/>
      <c r="I2" s="1491"/>
      <c r="J2" s="1491"/>
      <c r="K2" s="1491"/>
    </row>
    <row r="3" spans="1:12" ht="15.75" thickBot="1">
      <c r="A3" s="1492" t="s">
        <v>4</v>
      </c>
      <c r="B3" s="1493"/>
      <c r="C3" s="1493"/>
      <c r="D3" s="1493"/>
      <c r="E3" s="1493"/>
      <c r="F3" s="1493"/>
      <c r="G3" s="1493"/>
      <c r="H3" s="1493"/>
      <c r="I3" s="1493"/>
      <c r="J3" s="1493"/>
      <c r="K3" s="1493"/>
      <c r="L3" s="1494"/>
    </row>
    <row r="4" spans="1:12">
      <c r="A4" s="1495"/>
      <c r="B4" s="1496"/>
      <c r="C4" s="1006" t="s">
        <v>5</v>
      </c>
      <c r="D4" s="1006"/>
      <c r="E4" s="1006"/>
      <c r="F4" s="1006"/>
      <c r="G4" s="1497"/>
      <c r="H4" s="1612" t="s">
        <v>6</v>
      </c>
      <c r="I4" s="1613"/>
      <c r="J4" s="1498" t="s">
        <v>7</v>
      </c>
      <c r="K4" s="1499" t="s">
        <v>8</v>
      </c>
      <c r="L4" s="1500"/>
    </row>
    <row r="5" spans="1:12">
      <c r="A5" s="1501" t="s">
        <v>9</v>
      </c>
      <c r="B5" s="1502" t="s">
        <v>10</v>
      </c>
      <c r="C5" s="1503" t="s">
        <v>36</v>
      </c>
      <c r="D5" s="1503"/>
      <c r="E5" s="1504" t="s">
        <v>37</v>
      </c>
      <c r="F5" s="1505"/>
      <c r="G5" s="1506"/>
      <c r="H5" s="1614" t="s">
        <v>11</v>
      </c>
      <c r="I5" s="1615"/>
      <c r="J5" s="1507" t="s">
        <v>12</v>
      </c>
      <c r="K5" s="1508" t="s">
        <v>13</v>
      </c>
      <c r="L5" s="1509"/>
    </row>
    <row r="6" spans="1:12" ht="30.75" thickBot="1">
      <c r="A6" s="1510" t="s">
        <v>14</v>
      </c>
      <c r="B6" s="1511" t="s">
        <v>15</v>
      </c>
      <c r="C6" s="1188" t="s">
        <v>535</v>
      </c>
      <c r="D6" s="1189" t="s">
        <v>529</v>
      </c>
      <c r="E6" s="1512" t="s">
        <v>535</v>
      </c>
      <c r="F6" s="1513" t="s">
        <v>529</v>
      </c>
      <c r="G6" s="1514" t="s">
        <v>16</v>
      </c>
      <c r="H6" s="1515" t="s">
        <v>535</v>
      </c>
      <c r="I6" s="1516" t="s">
        <v>16</v>
      </c>
      <c r="J6" s="1517" t="s">
        <v>16</v>
      </c>
      <c r="K6" s="1518" t="s">
        <v>535</v>
      </c>
      <c r="L6" s="1519" t="s">
        <v>17</v>
      </c>
    </row>
    <row r="7" spans="1:12" ht="15.75" thickBot="1">
      <c r="A7" s="1469" t="s">
        <v>18</v>
      </c>
      <c r="B7" s="1470" t="s">
        <v>19</v>
      </c>
      <c r="C7" s="1520">
        <v>19033.747047954865</v>
      </c>
      <c r="D7" s="1520">
        <v>19280.768086237942</v>
      </c>
      <c r="E7" s="1521">
        <v>19414.421988913964</v>
      </c>
      <c r="F7" s="1522">
        <v>19666.3834479627</v>
      </c>
      <c r="G7" s="1523">
        <v>-1.2811784114523492</v>
      </c>
      <c r="H7" s="1524">
        <v>307.90476474802961</v>
      </c>
      <c r="I7" s="1524">
        <v>-0.293554660690245</v>
      </c>
      <c r="J7" s="1525">
        <v>5.6189695402661286</v>
      </c>
      <c r="K7" s="1524">
        <v>100</v>
      </c>
      <c r="L7" s="1526" t="s">
        <v>19</v>
      </c>
    </row>
    <row r="8" spans="1:12" ht="15.75" thickBot="1">
      <c r="A8" s="1471"/>
      <c r="B8" s="1472"/>
      <c r="C8" s="1527"/>
      <c r="D8" s="1527"/>
      <c r="E8" s="1527"/>
      <c r="F8" s="1527"/>
      <c r="G8" s="1528"/>
      <c r="H8" s="1525"/>
      <c r="I8" s="1525"/>
      <c r="J8" s="1525"/>
      <c r="K8" s="1525"/>
      <c r="L8" s="1529"/>
    </row>
    <row r="9" spans="1:12">
      <c r="A9" s="1473" t="s">
        <v>80</v>
      </c>
      <c r="B9" s="1474" t="s">
        <v>19</v>
      </c>
      <c r="C9" s="1530">
        <v>19093.747221150748</v>
      </c>
      <c r="D9" s="1530">
        <v>19543.681660899652</v>
      </c>
      <c r="E9" s="1531">
        <v>19475.622165573765</v>
      </c>
      <c r="F9" s="1531">
        <v>19934.555294117647</v>
      </c>
      <c r="G9" s="1532">
        <v>-2.3021989794741273</v>
      </c>
      <c r="H9" s="1533">
        <v>225.89999999999998</v>
      </c>
      <c r="I9" s="1533">
        <v>-16.335156096817069</v>
      </c>
      <c r="J9" s="1533">
        <v>58.82352941176471</v>
      </c>
      <c r="K9" s="1533">
        <v>0.16121327919751613</v>
      </c>
      <c r="L9" s="1534">
        <v>5.4005106150912113E-2</v>
      </c>
    </row>
    <row r="10" spans="1:12">
      <c r="A10" s="1190" t="s">
        <v>81</v>
      </c>
      <c r="B10" s="1475" t="s">
        <v>19</v>
      </c>
      <c r="C10" s="1535">
        <v>20435.079680447376</v>
      </c>
      <c r="D10" s="1535">
        <v>20802.670416184974</v>
      </c>
      <c r="E10" s="1536">
        <v>20843.781274056324</v>
      </c>
      <c r="F10" s="1536">
        <v>21218.723824508674</v>
      </c>
      <c r="G10" s="1537">
        <v>-1.7670362909350492</v>
      </c>
      <c r="H10" s="1538">
        <v>345.89145248057383</v>
      </c>
      <c r="I10" s="1538">
        <v>-0.41574847597323444</v>
      </c>
      <c r="J10" s="1538">
        <v>10.307692307692308</v>
      </c>
      <c r="K10" s="1538">
        <v>29.967757344160496</v>
      </c>
      <c r="L10" s="1539">
        <v>1.2738051463929487</v>
      </c>
    </row>
    <row r="11" spans="1:12">
      <c r="A11" s="1191" t="s">
        <v>82</v>
      </c>
      <c r="B11" s="1476" t="s">
        <v>19</v>
      </c>
      <c r="C11" s="1192">
        <v>20039.976841367188</v>
      </c>
      <c r="D11" s="1192">
        <v>20482.029551701537</v>
      </c>
      <c r="E11" s="1540">
        <v>20440.776378194532</v>
      </c>
      <c r="F11" s="1540">
        <v>20891.670142735569</v>
      </c>
      <c r="G11" s="1541">
        <v>-2.1582466191570679</v>
      </c>
      <c r="H11" s="1542">
        <v>390.88975069252075</v>
      </c>
      <c r="I11" s="1542">
        <v>-0.5700892474951933</v>
      </c>
      <c r="J11" s="1542">
        <v>0.65055762081784385</v>
      </c>
      <c r="K11" s="1542">
        <v>6.4664437544781457</v>
      </c>
      <c r="L11" s="1543">
        <v>-0.31920296305985119</v>
      </c>
    </row>
    <row r="12" spans="1:12">
      <c r="A12" s="1191" t="s">
        <v>83</v>
      </c>
      <c r="B12" s="1476" t="s">
        <v>19</v>
      </c>
      <c r="C12" s="1192" t="s">
        <v>200</v>
      </c>
      <c r="D12" s="1192" t="s">
        <v>200</v>
      </c>
      <c r="E12" s="1540" t="s">
        <v>200</v>
      </c>
      <c r="F12" s="1540" t="s">
        <v>200</v>
      </c>
      <c r="G12" s="1582" t="s">
        <v>73</v>
      </c>
      <c r="H12" s="1542" t="s">
        <v>200</v>
      </c>
      <c r="I12" s="1542" t="s">
        <v>73</v>
      </c>
      <c r="J12" s="1542" t="s">
        <v>73</v>
      </c>
      <c r="K12" s="1542">
        <v>4.776689754000478E-2</v>
      </c>
      <c r="L12" s="1543" t="s">
        <v>73</v>
      </c>
    </row>
    <row r="13" spans="1:12">
      <c r="A13" s="1191" t="s">
        <v>71</v>
      </c>
      <c r="B13" s="1476" t="s">
        <v>19</v>
      </c>
      <c r="C13" s="1192">
        <v>16576.039850727495</v>
      </c>
      <c r="D13" s="1192">
        <v>16656.639378097378</v>
      </c>
      <c r="E13" s="1540">
        <v>16907.560647742044</v>
      </c>
      <c r="F13" s="1540">
        <v>16989.772165659324</v>
      </c>
      <c r="G13" s="1541">
        <v>-0.48388828947012141</v>
      </c>
      <c r="H13" s="1542">
        <v>278.55141885900088</v>
      </c>
      <c r="I13" s="1542">
        <v>-0.19551990995028942</v>
      </c>
      <c r="J13" s="1542">
        <v>7.4650571791613718</v>
      </c>
      <c r="K13" s="1542">
        <v>40.398853594459041</v>
      </c>
      <c r="L13" s="1543">
        <v>0.69399138849322384</v>
      </c>
    </row>
    <row r="14" spans="1:12" ht="15.75" thickBot="1">
      <c r="A14" s="1477" t="s">
        <v>84</v>
      </c>
      <c r="B14" s="1478" t="s">
        <v>19</v>
      </c>
      <c r="C14" s="1193">
        <v>20635.779579526123</v>
      </c>
      <c r="D14" s="1193">
        <v>20782.7619062003</v>
      </c>
      <c r="E14" s="1544">
        <v>21048.495171116647</v>
      </c>
      <c r="F14" s="1544">
        <v>21198.417144324307</v>
      </c>
      <c r="G14" s="1545">
        <v>-0.70723192296364557</v>
      </c>
      <c r="H14" s="1546">
        <v>287.03198959687904</v>
      </c>
      <c r="I14" s="1546">
        <v>-0.60753905373440131</v>
      </c>
      <c r="J14" s="1546">
        <v>-1.3596716264751154</v>
      </c>
      <c r="K14" s="1546">
        <v>22.957965130164794</v>
      </c>
      <c r="L14" s="1547">
        <v>-1.6242383131094691</v>
      </c>
    </row>
    <row r="15" spans="1:12" ht="15.75" thickBot="1">
      <c r="A15" s="1471"/>
      <c r="B15" s="1479"/>
      <c r="C15" s="1527"/>
      <c r="D15" s="1527"/>
      <c r="E15" s="1527"/>
      <c r="F15" s="1527"/>
      <c r="G15" s="1528"/>
      <c r="H15" s="1525"/>
      <c r="I15" s="1525"/>
      <c r="J15" s="1525"/>
      <c r="K15" s="1525"/>
      <c r="L15" s="1529"/>
    </row>
    <row r="16" spans="1:12">
      <c r="A16" s="1194" t="s">
        <v>85</v>
      </c>
      <c r="B16" s="1480" t="s">
        <v>21</v>
      </c>
      <c r="C16" s="1195" t="s">
        <v>73</v>
      </c>
      <c r="D16" s="1195" t="s">
        <v>73</v>
      </c>
      <c r="E16" s="1548" t="s">
        <v>73</v>
      </c>
      <c r="F16" s="1548" t="s">
        <v>73</v>
      </c>
      <c r="G16" s="1549" t="s">
        <v>73</v>
      </c>
      <c r="H16" s="1550" t="s">
        <v>73</v>
      </c>
      <c r="I16" s="1550" t="s">
        <v>73</v>
      </c>
      <c r="J16" s="1551" t="s">
        <v>73</v>
      </c>
      <c r="K16" s="1551" t="s">
        <v>73</v>
      </c>
      <c r="L16" s="1552" t="s">
        <v>73</v>
      </c>
    </row>
    <row r="17" spans="1:12">
      <c r="A17" s="1190" t="s">
        <v>85</v>
      </c>
      <c r="B17" s="1481" t="s">
        <v>22</v>
      </c>
      <c r="C17" s="1192" t="s">
        <v>73</v>
      </c>
      <c r="D17" s="1192" t="s">
        <v>73</v>
      </c>
      <c r="E17" s="1540" t="s">
        <v>73</v>
      </c>
      <c r="F17" s="1540" t="s">
        <v>73</v>
      </c>
      <c r="G17" s="1541" t="s">
        <v>73</v>
      </c>
      <c r="H17" s="1542" t="s">
        <v>73</v>
      </c>
      <c r="I17" s="1542" t="s">
        <v>73</v>
      </c>
      <c r="J17" s="1553" t="s">
        <v>73</v>
      </c>
      <c r="K17" s="1553" t="s">
        <v>73</v>
      </c>
      <c r="L17" s="1554" t="s">
        <v>73</v>
      </c>
    </row>
    <row r="18" spans="1:12">
      <c r="A18" s="1190" t="s">
        <v>85</v>
      </c>
      <c r="B18" s="1481" t="s">
        <v>23</v>
      </c>
      <c r="C18" s="1192" t="s">
        <v>73</v>
      </c>
      <c r="D18" s="1192" t="s">
        <v>73</v>
      </c>
      <c r="E18" s="1540" t="s">
        <v>73</v>
      </c>
      <c r="F18" s="1540" t="s">
        <v>73</v>
      </c>
      <c r="G18" s="1541" t="s">
        <v>73</v>
      </c>
      <c r="H18" s="1542" t="s">
        <v>73</v>
      </c>
      <c r="I18" s="1542" t="s">
        <v>73</v>
      </c>
      <c r="J18" s="1553" t="s">
        <v>73</v>
      </c>
      <c r="K18" s="1553" t="s">
        <v>73</v>
      </c>
      <c r="L18" s="1554" t="s">
        <v>73</v>
      </c>
    </row>
    <row r="19" spans="1:12">
      <c r="A19" s="1194" t="s">
        <v>85</v>
      </c>
      <c r="B19" s="1482" t="s">
        <v>24</v>
      </c>
      <c r="C19" s="1196">
        <v>21934.551426024955</v>
      </c>
      <c r="D19" s="1196">
        <v>19759.359259259258</v>
      </c>
      <c r="E19" s="1555">
        <v>22373.242454545452</v>
      </c>
      <c r="F19" s="1555">
        <v>20154.546444444444</v>
      </c>
      <c r="G19" s="1556">
        <v>11.008414484626552</v>
      </c>
      <c r="H19" s="1557">
        <v>220</v>
      </c>
      <c r="I19" s="1557">
        <v>-20.72310140836613</v>
      </c>
      <c r="J19" s="1558">
        <v>-50</v>
      </c>
      <c r="K19" s="1558">
        <v>3.5825173155003588E-2</v>
      </c>
      <c r="L19" s="1559">
        <v>-3.9851184289658066E-2</v>
      </c>
    </row>
    <row r="20" spans="1:12">
      <c r="A20" s="1190" t="s">
        <v>85</v>
      </c>
      <c r="B20" s="1481" t="s">
        <v>25</v>
      </c>
      <c r="C20" s="1192" t="s">
        <v>200</v>
      </c>
      <c r="D20" s="1192" t="s">
        <v>200</v>
      </c>
      <c r="E20" s="1540" t="s">
        <v>200</v>
      </c>
      <c r="F20" s="1540" t="s">
        <v>200</v>
      </c>
      <c r="G20" s="1541" t="s">
        <v>73</v>
      </c>
      <c r="H20" s="1542" t="s">
        <v>200</v>
      </c>
      <c r="I20" s="1542" t="s">
        <v>73</v>
      </c>
      <c r="J20" s="1553" t="s">
        <v>73</v>
      </c>
      <c r="K20" s="1553">
        <v>2.9854310962502982E-2</v>
      </c>
      <c r="L20" s="1554" t="s">
        <v>73</v>
      </c>
    </row>
    <row r="21" spans="1:12">
      <c r="A21" s="1190" t="s">
        <v>85</v>
      </c>
      <c r="B21" s="1481" t="s">
        <v>26</v>
      </c>
      <c r="C21" s="1192" t="s">
        <v>200</v>
      </c>
      <c r="D21" s="1192" t="s">
        <v>200</v>
      </c>
      <c r="E21" s="1540" t="s">
        <v>200</v>
      </c>
      <c r="F21" s="1540" t="s">
        <v>200</v>
      </c>
      <c r="G21" s="1541" t="s">
        <v>73</v>
      </c>
      <c r="H21" s="1542" t="s">
        <v>200</v>
      </c>
      <c r="I21" s="1542" t="s">
        <v>73</v>
      </c>
      <c r="J21" s="1553" t="s">
        <v>73</v>
      </c>
      <c r="K21" s="1553">
        <v>5.9708621925005975E-3</v>
      </c>
      <c r="L21" s="1554" t="s">
        <v>73</v>
      </c>
    </row>
    <row r="22" spans="1:12">
      <c r="A22" s="1194" t="s">
        <v>85</v>
      </c>
      <c r="B22" s="1482" t="s">
        <v>27</v>
      </c>
      <c r="C22" s="1196">
        <v>18309.257357043232</v>
      </c>
      <c r="D22" s="1196">
        <v>18973.676579520696</v>
      </c>
      <c r="E22" s="1555">
        <v>18675.442504184099</v>
      </c>
      <c r="F22" s="1555">
        <v>19353.15011111111</v>
      </c>
      <c r="G22" s="1556">
        <v>-3.5017948139508475</v>
      </c>
      <c r="H22" s="1557">
        <v>227.58571428571426</v>
      </c>
      <c r="I22" s="1557">
        <v>-9.6882086167800558</v>
      </c>
      <c r="J22" s="1558">
        <v>320</v>
      </c>
      <c r="K22" s="1558">
        <v>0.12538810604251252</v>
      </c>
      <c r="L22" s="1559">
        <v>9.3856290440570159E-2</v>
      </c>
    </row>
    <row r="23" spans="1:12">
      <c r="A23" s="1190" t="s">
        <v>85</v>
      </c>
      <c r="B23" s="1481" t="s">
        <v>28</v>
      </c>
      <c r="C23" s="1192">
        <v>18372.283333333333</v>
      </c>
      <c r="D23" s="1192">
        <v>18592.404901960785</v>
      </c>
      <c r="E23" s="1540">
        <v>18739.728999999999</v>
      </c>
      <c r="F23" s="1540">
        <v>18964.253000000001</v>
      </c>
      <c r="G23" s="1541">
        <v>-1.1839327391382157</v>
      </c>
      <c r="H23" s="1542">
        <v>229.4</v>
      </c>
      <c r="I23" s="1542">
        <v>-6.3673469387755075</v>
      </c>
      <c r="J23" s="1553">
        <v>350</v>
      </c>
      <c r="K23" s="1553">
        <v>0.10747551946501074</v>
      </c>
      <c r="L23" s="1554">
        <v>8.2250066983456854E-2</v>
      </c>
    </row>
    <row r="24" spans="1:12" ht="15.75" thickBot="1">
      <c r="A24" s="1483" t="s">
        <v>85</v>
      </c>
      <c r="B24" s="1484" t="s">
        <v>29</v>
      </c>
      <c r="C24" s="1197">
        <v>17908.8</v>
      </c>
      <c r="D24" s="1197" t="s">
        <v>200</v>
      </c>
      <c r="E24" s="1560">
        <v>18266.975999999999</v>
      </c>
      <c r="F24" s="1560" t="s">
        <v>200</v>
      </c>
      <c r="G24" s="1561" t="s">
        <v>73</v>
      </c>
      <c r="H24" s="1553">
        <v>216.7</v>
      </c>
      <c r="I24" s="1553" t="s">
        <v>73</v>
      </c>
      <c r="J24" s="1553" t="s">
        <v>73</v>
      </c>
      <c r="K24" s="1553">
        <v>1.7912586577501794E-2</v>
      </c>
      <c r="L24" s="1554" t="s">
        <v>73</v>
      </c>
    </row>
    <row r="25" spans="1:12" ht="15.75" thickBot="1">
      <c r="A25" s="1471"/>
      <c r="B25" s="1479"/>
      <c r="C25" s="1527"/>
      <c r="D25" s="1527"/>
      <c r="E25" s="1527"/>
      <c r="F25" s="1527"/>
      <c r="G25" s="1528"/>
      <c r="H25" s="1525"/>
      <c r="I25" s="1525"/>
      <c r="J25" s="1525"/>
      <c r="K25" s="1525"/>
      <c r="L25" s="1529"/>
    </row>
    <row r="26" spans="1:12">
      <c r="A26" s="1194" t="s">
        <v>86</v>
      </c>
      <c r="B26" s="1480" t="s">
        <v>21</v>
      </c>
      <c r="C26" s="1195">
        <v>21136.670085957223</v>
      </c>
      <c r="D26" s="1195">
        <v>21515.786099661214</v>
      </c>
      <c r="E26" s="1548">
        <v>21559.403487676369</v>
      </c>
      <c r="F26" s="1548">
        <v>21946.10182165444</v>
      </c>
      <c r="G26" s="1549">
        <v>-1.762036543530987</v>
      </c>
      <c r="H26" s="1550">
        <v>401.33010752688176</v>
      </c>
      <c r="I26" s="1550">
        <v>-1.8588962808092975</v>
      </c>
      <c r="J26" s="1551">
        <v>-3.7931034482758621</v>
      </c>
      <c r="K26" s="1551">
        <v>3.3317411034153332</v>
      </c>
      <c r="L26" s="1552">
        <v>-0.32594950640998022</v>
      </c>
    </row>
    <row r="27" spans="1:12">
      <c r="A27" s="1190" t="s">
        <v>86</v>
      </c>
      <c r="B27" s="1481" t="s">
        <v>22</v>
      </c>
      <c r="C27" s="1192">
        <v>21318.745098039213</v>
      </c>
      <c r="D27" s="1192">
        <v>21744.822549019609</v>
      </c>
      <c r="E27" s="1540">
        <v>21745.119999999999</v>
      </c>
      <c r="F27" s="1540">
        <v>22179.719000000001</v>
      </c>
      <c r="G27" s="1541">
        <v>-1.9594432192761413</v>
      </c>
      <c r="H27" s="1542">
        <v>399.3</v>
      </c>
      <c r="I27" s="1542">
        <v>-1.2367054167697253</v>
      </c>
      <c r="J27" s="1553">
        <v>-3.7878787878787881</v>
      </c>
      <c r="K27" s="1553">
        <v>2.2748984953427276</v>
      </c>
      <c r="L27" s="1554">
        <v>-0.2224213003311073</v>
      </c>
    </row>
    <row r="28" spans="1:12">
      <c r="A28" s="1190" t="s">
        <v>86</v>
      </c>
      <c r="B28" s="1481" t="s">
        <v>23</v>
      </c>
      <c r="C28" s="1192">
        <v>20750.892156862745</v>
      </c>
      <c r="D28" s="1192">
        <v>21039.97156862745</v>
      </c>
      <c r="E28" s="1540">
        <v>21165.91</v>
      </c>
      <c r="F28" s="1540">
        <v>21460.771000000001</v>
      </c>
      <c r="G28" s="1541">
        <v>-1.3739534334530701</v>
      </c>
      <c r="H28" s="1542">
        <v>405.7</v>
      </c>
      <c r="I28" s="1542">
        <v>-3.1511100501312934</v>
      </c>
      <c r="J28" s="1553">
        <v>-3.804347826086957</v>
      </c>
      <c r="K28" s="1553">
        <v>1.0568426080726057</v>
      </c>
      <c r="L28" s="1554">
        <v>-0.10352820607887314</v>
      </c>
    </row>
    <row r="29" spans="1:12">
      <c r="A29" s="1194" t="s">
        <v>86</v>
      </c>
      <c r="B29" s="1482" t="s">
        <v>24</v>
      </c>
      <c r="C29" s="1196">
        <v>21057.134655822378</v>
      </c>
      <c r="D29" s="1196">
        <v>21501.483067877281</v>
      </c>
      <c r="E29" s="1555">
        <v>21478.277348938827</v>
      </c>
      <c r="F29" s="1555">
        <v>21931.512729234826</v>
      </c>
      <c r="G29" s="1556">
        <v>-2.0665942467882461</v>
      </c>
      <c r="H29" s="1557">
        <v>361.61376975169298</v>
      </c>
      <c r="I29" s="1557">
        <v>-0.21570166392168941</v>
      </c>
      <c r="J29" s="1558">
        <v>7.1990320629159115</v>
      </c>
      <c r="K29" s="1558">
        <v>10.580367805111059</v>
      </c>
      <c r="L29" s="1559">
        <v>0.15594956710891594</v>
      </c>
    </row>
    <row r="30" spans="1:12">
      <c r="A30" s="1190" t="s">
        <v>86</v>
      </c>
      <c r="B30" s="1481" t="s">
        <v>25</v>
      </c>
      <c r="C30" s="1192">
        <v>21273.700980392157</v>
      </c>
      <c r="D30" s="1192">
        <v>21782.975490196077</v>
      </c>
      <c r="E30" s="1540">
        <v>21699.174999999999</v>
      </c>
      <c r="F30" s="1540">
        <v>22218.634999999998</v>
      </c>
      <c r="G30" s="1541">
        <v>-2.3379474031595513</v>
      </c>
      <c r="H30" s="1542">
        <v>353.3</v>
      </c>
      <c r="I30" s="1542">
        <v>0.11334655709833781</v>
      </c>
      <c r="J30" s="1553">
        <v>7.7578857630008518</v>
      </c>
      <c r="K30" s="1553">
        <v>7.5471698113207548</v>
      </c>
      <c r="L30" s="1554">
        <v>0.14980587110507759</v>
      </c>
    </row>
    <row r="31" spans="1:12">
      <c r="A31" s="1190" t="s">
        <v>86</v>
      </c>
      <c r="B31" s="1481" t="s">
        <v>26</v>
      </c>
      <c r="C31" s="1192">
        <v>20559.099019607842</v>
      </c>
      <c r="D31" s="1192">
        <v>20871.96862745098</v>
      </c>
      <c r="E31" s="1540">
        <v>20970.280999999999</v>
      </c>
      <c r="F31" s="1540">
        <v>21289.407999999999</v>
      </c>
      <c r="G31" s="1541">
        <v>-1.498994241643546</v>
      </c>
      <c r="H31" s="1542">
        <v>382.3</v>
      </c>
      <c r="I31" s="1542">
        <v>-0.85580912863070824</v>
      </c>
      <c r="J31" s="1553">
        <v>5.833333333333333</v>
      </c>
      <c r="K31" s="1553">
        <v>3.0331979937903033</v>
      </c>
      <c r="L31" s="1554">
        <v>6.143696003836574E-3</v>
      </c>
    </row>
    <row r="32" spans="1:12">
      <c r="A32" s="1194" t="s">
        <v>86</v>
      </c>
      <c r="B32" s="1482" t="s">
        <v>27</v>
      </c>
      <c r="C32" s="1196">
        <v>19797.228020871942</v>
      </c>
      <c r="D32" s="1196">
        <v>20012.811432656272</v>
      </c>
      <c r="E32" s="1555">
        <v>20193.172581289382</v>
      </c>
      <c r="F32" s="1555">
        <v>20413.067661309396</v>
      </c>
      <c r="G32" s="1556">
        <v>-1.0772270178519039</v>
      </c>
      <c r="H32" s="1557">
        <v>324.02655262179252</v>
      </c>
      <c r="I32" s="1557">
        <v>0.88867372835782243</v>
      </c>
      <c r="J32" s="1558">
        <v>16.055243849805784</v>
      </c>
      <c r="K32" s="1558">
        <v>16.055648435634108</v>
      </c>
      <c r="L32" s="1559">
        <v>1.4438050856940183</v>
      </c>
    </row>
    <row r="33" spans="1:12">
      <c r="A33" s="1190" t="s">
        <v>86</v>
      </c>
      <c r="B33" s="1481" t="s">
        <v>28</v>
      </c>
      <c r="C33" s="1192">
        <v>19745.453921568627</v>
      </c>
      <c r="D33" s="1192">
        <v>19920.378431372548</v>
      </c>
      <c r="E33" s="1540">
        <v>20140.363000000001</v>
      </c>
      <c r="F33" s="1540">
        <v>20318.786</v>
      </c>
      <c r="G33" s="1541">
        <v>-0.87811840727097989</v>
      </c>
      <c r="H33" s="1542">
        <v>313.2</v>
      </c>
      <c r="I33" s="1542">
        <v>1.29366106080207</v>
      </c>
      <c r="J33" s="1553">
        <v>21.194605009633911</v>
      </c>
      <c r="K33" s="1553">
        <v>11.267016957248627</v>
      </c>
      <c r="L33" s="1554">
        <v>1.4480095788037755</v>
      </c>
    </row>
    <row r="34" spans="1:12" ht="15.75" thickBot="1">
      <c r="A34" s="1483" t="s">
        <v>86</v>
      </c>
      <c r="B34" s="1484" t="s">
        <v>29</v>
      </c>
      <c r="C34" s="1197">
        <v>19906.368627450978</v>
      </c>
      <c r="D34" s="1197">
        <v>20182.147058823532</v>
      </c>
      <c r="E34" s="1560">
        <v>20304.495999999999</v>
      </c>
      <c r="F34" s="1560">
        <v>20585.79</v>
      </c>
      <c r="G34" s="1561">
        <v>-1.3664474377714029</v>
      </c>
      <c r="H34" s="1553">
        <v>349.5</v>
      </c>
      <c r="I34" s="1553">
        <v>1.0992189759907467</v>
      </c>
      <c r="J34" s="1553">
        <v>5.5263157894736841</v>
      </c>
      <c r="K34" s="1553">
        <v>4.7886314783854784</v>
      </c>
      <c r="L34" s="1554">
        <v>-4.2044931097597882E-3</v>
      </c>
    </row>
    <row r="35" spans="1:12" ht="15.75" thickBot="1">
      <c r="A35" s="1485"/>
      <c r="B35" s="1486"/>
      <c r="C35" s="1562"/>
      <c r="D35" s="1562"/>
      <c r="E35" s="1562"/>
      <c r="F35" s="1562"/>
      <c r="G35" s="1563"/>
      <c r="H35" s="1564"/>
      <c r="I35" s="1564"/>
      <c r="J35" s="1564"/>
      <c r="K35" s="1564"/>
      <c r="L35" s="1565"/>
    </row>
    <row r="36" spans="1:12">
      <c r="A36" s="1190" t="s">
        <v>87</v>
      </c>
      <c r="B36" s="1487" t="s">
        <v>26</v>
      </c>
      <c r="C36" s="1566">
        <v>20202.786274509803</v>
      </c>
      <c r="D36" s="1566">
        <v>20758.783333333333</v>
      </c>
      <c r="E36" s="1567">
        <v>20606.842000000001</v>
      </c>
      <c r="F36" s="1567">
        <v>21173.958999999999</v>
      </c>
      <c r="G36" s="1568">
        <v>-2.6783701621411393</v>
      </c>
      <c r="H36" s="1569">
        <v>410.9</v>
      </c>
      <c r="I36" s="1569">
        <v>-0.33955857385399807</v>
      </c>
      <c r="J36" s="1569">
        <v>0.2061855670103093</v>
      </c>
      <c r="K36" s="1569">
        <v>2.9018390255552902</v>
      </c>
      <c r="L36" s="1570">
        <v>-0.15674708783311875</v>
      </c>
    </row>
    <row r="37" spans="1:12" ht="15.75" thickBot="1">
      <c r="A37" s="1483" t="s">
        <v>87</v>
      </c>
      <c r="B37" s="1484" t="s">
        <v>29</v>
      </c>
      <c r="C37" s="1197">
        <v>19894.594117647059</v>
      </c>
      <c r="D37" s="1197">
        <v>20233.959803921567</v>
      </c>
      <c r="E37" s="1560">
        <v>20292.486000000001</v>
      </c>
      <c r="F37" s="1560">
        <v>20638.638999999999</v>
      </c>
      <c r="G37" s="1561">
        <v>-1.6772084632130948</v>
      </c>
      <c r="H37" s="1553">
        <v>374.6</v>
      </c>
      <c r="I37" s="1553">
        <v>-0.74191838897720053</v>
      </c>
      <c r="J37" s="1553">
        <v>1.015228426395939</v>
      </c>
      <c r="K37" s="1553">
        <v>3.5646047289228564</v>
      </c>
      <c r="L37" s="1554">
        <v>-0.16245587522673022</v>
      </c>
    </row>
    <row r="38" spans="1:12" ht="15.75" thickBot="1">
      <c r="A38" s="1485"/>
      <c r="B38" s="1486"/>
      <c r="C38" s="1562"/>
      <c r="D38" s="1562"/>
      <c r="E38" s="1562"/>
      <c r="F38" s="1562"/>
      <c r="G38" s="1563"/>
      <c r="H38" s="1564"/>
      <c r="I38" s="1564"/>
      <c r="J38" s="1564"/>
      <c r="K38" s="1564"/>
      <c r="L38" s="1565"/>
    </row>
    <row r="39" spans="1:12">
      <c r="A39" s="1194" t="s">
        <v>88</v>
      </c>
      <c r="B39" s="1480" t="s">
        <v>21</v>
      </c>
      <c r="C39" s="1195" t="s">
        <v>200</v>
      </c>
      <c r="D39" s="1195" t="s">
        <v>73</v>
      </c>
      <c r="E39" s="1548" t="s">
        <v>200</v>
      </c>
      <c r="F39" s="1548" t="s">
        <v>73</v>
      </c>
      <c r="G39" s="1549" t="s">
        <v>73</v>
      </c>
      <c r="H39" s="1550" t="s">
        <v>200</v>
      </c>
      <c r="I39" s="1550" t="s">
        <v>73</v>
      </c>
      <c r="J39" s="1551" t="s">
        <v>73</v>
      </c>
      <c r="K39" s="1551">
        <v>5.9708621925005975E-3</v>
      </c>
      <c r="L39" s="1552" t="s">
        <v>73</v>
      </c>
    </row>
    <row r="40" spans="1:12">
      <c r="A40" s="1191" t="s">
        <v>88</v>
      </c>
      <c r="B40" s="1481" t="s">
        <v>22</v>
      </c>
      <c r="C40" s="1192" t="s">
        <v>73</v>
      </c>
      <c r="D40" s="1192" t="s">
        <v>73</v>
      </c>
      <c r="E40" s="1540" t="s">
        <v>73</v>
      </c>
      <c r="F40" s="1540" t="s">
        <v>73</v>
      </c>
      <c r="G40" s="1541" t="s">
        <v>73</v>
      </c>
      <c r="H40" s="1542" t="s">
        <v>73</v>
      </c>
      <c r="I40" s="1542" t="s">
        <v>73</v>
      </c>
      <c r="J40" s="1553" t="s">
        <v>73</v>
      </c>
      <c r="K40" s="1553" t="s">
        <v>73</v>
      </c>
      <c r="L40" s="1554" t="s">
        <v>73</v>
      </c>
    </row>
    <row r="41" spans="1:12">
      <c r="A41" s="1191" t="s">
        <v>88</v>
      </c>
      <c r="B41" s="1481" t="s">
        <v>23</v>
      </c>
      <c r="C41" s="1192" t="s">
        <v>73</v>
      </c>
      <c r="D41" s="1192" t="s">
        <v>73</v>
      </c>
      <c r="E41" s="1540" t="s">
        <v>73</v>
      </c>
      <c r="F41" s="1540" t="s">
        <v>73</v>
      </c>
      <c r="G41" s="1541" t="s">
        <v>73</v>
      </c>
      <c r="H41" s="1542" t="s">
        <v>73</v>
      </c>
      <c r="I41" s="1542" t="s">
        <v>73</v>
      </c>
      <c r="J41" s="1553" t="s">
        <v>73</v>
      </c>
      <c r="K41" s="1553" t="s">
        <v>73</v>
      </c>
      <c r="L41" s="1554" t="s">
        <v>73</v>
      </c>
    </row>
    <row r="42" spans="1:12">
      <c r="A42" s="1191" t="s">
        <v>88</v>
      </c>
      <c r="B42" s="1481" t="s">
        <v>30</v>
      </c>
      <c r="C42" s="1192" t="s">
        <v>200</v>
      </c>
      <c r="D42" s="1192" t="s">
        <v>73</v>
      </c>
      <c r="E42" s="1540" t="s">
        <v>200</v>
      </c>
      <c r="F42" s="1540" t="s">
        <v>73</v>
      </c>
      <c r="G42" s="1541" t="s">
        <v>73</v>
      </c>
      <c r="H42" s="1542" t="s">
        <v>200</v>
      </c>
      <c r="I42" s="1542" t="s">
        <v>73</v>
      </c>
      <c r="J42" s="1553" t="s">
        <v>73</v>
      </c>
      <c r="K42" s="1553">
        <v>5.9708621925005975E-3</v>
      </c>
      <c r="L42" s="1554" t="s">
        <v>73</v>
      </c>
    </row>
    <row r="43" spans="1:12">
      <c r="A43" s="1198" t="s">
        <v>88</v>
      </c>
      <c r="B43" s="1482" t="s">
        <v>24</v>
      </c>
      <c r="C43" s="1196" t="s">
        <v>200</v>
      </c>
      <c r="D43" s="1196" t="s">
        <v>200</v>
      </c>
      <c r="E43" s="1555" t="s">
        <v>200</v>
      </c>
      <c r="F43" s="1555" t="s">
        <v>200</v>
      </c>
      <c r="G43" s="1556" t="s">
        <v>73</v>
      </c>
      <c r="H43" s="1557" t="s">
        <v>200</v>
      </c>
      <c r="I43" s="1557" t="s">
        <v>73</v>
      </c>
      <c r="J43" s="1558" t="s">
        <v>73</v>
      </c>
      <c r="K43" s="1558">
        <v>5.9708621925005975E-3</v>
      </c>
      <c r="L43" s="1559" t="s">
        <v>73</v>
      </c>
    </row>
    <row r="44" spans="1:12">
      <c r="A44" s="1191" t="s">
        <v>88</v>
      </c>
      <c r="B44" s="1481" t="s">
        <v>26</v>
      </c>
      <c r="C44" s="1192" t="s">
        <v>73</v>
      </c>
      <c r="D44" s="1192" t="s">
        <v>200</v>
      </c>
      <c r="E44" s="1540" t="s">
        <v>73</v>
      </c>
      <c r="F44" s="1540" t="s">
        <v>200</v>
      </c>
      <c r="G44" s="1541" t="s">
        <v>73</v>
      </c>
      <c r="H44" s="1542" t="s">
        <v>73</v>
      </c>
      <c r="I44" s="1542" t="s">
        <v>73</v>
      </c>
      <c r="J44" s="1553" t="s">
        <v>73</v>
      </c>
      <c r="K44" s="1553" t="s">
        <v>73</v>
      </c>
      <c r="L44" s="1554" t="s">
        <v>73</v>
      </c>
    </row>
    <row r="45" spans="1:12">
      <c r="A45" s="1191" t="s">
        <v>88</v>
      </c>
      <c r="B45" s="1481" t="s">
        <v>31</v>
      </c>
      <c r="C45" s="1192" t="s">
        <v>200</v>
      </c>
      <c r="D45" s="1192" t="s">
        <v>200</v>
      </c>
      <c r="E45" s="1540" t="s">
        <v>200</v>
      </c>
      <c r="F45" s="1540" t="s">
        <v>200</v>
      </c>
      <c r="G45" s="1541" t="s">
        <v>73</v>
      </c>
      <c r="H45" s="1542" t="s">
        <v>200</v>
      </c>
      <c r="I45" s="1542" t="s">
        <v>73</v>
      </c>
      <c r="J45" s="1553" t="s">
        <v>73</v>
      </c>
      <c r="K45" s="1553">
        <v>5.9708621925005975E-3</v>
      </c>
      <c r="L45" s="1554" t="s">
        <v>73</v>
      </c>
    </row>
    <row r="46" spans="1:12">
      <c r="A46" s="1198" t="s">
        <v>88</v>
      </c>
      <c r="B46" s="1482" t="s">
        <v>27</v>
      </c>
      <c r="C46" s="1196" t="s">
        <v>200</v>
      </c>
      <c r="D46" s="1196" t="s">
        <v>200</v>
      </c>
      <c r="E46" s="1555" t="s">
        <v>200</v>
      </c>
      <c r="F46" s="1555" t="s">
        <v>200</v>
      </c>
      <c r="G46" s="1556" t="s">
        <v>73</v>
      </c>
      <c r="H46" s="1557" t="s">
        <v>200</v>
      </c>
      <c r="I46" s="1557" t="s">
        <v>73</v>
      </c>
      <c r="J46" s="1558" t="s">
        <v>73</v>
      </c>
      <c r="K46" s="1558">
        <v>3.5825173155003588E-2</v>
      </c>
      <c r="L46" s="1559" t="s">
        <v>73</v>
      </c>
    </row>
    <row r="47" spans="1:12">
      <c r="A47" s="1191" t="s">
        <v>88</v>
      </c>
      <c r="B47" s="1481" t="s">
        <v>29</v>
      </c>
      <c r="C47" s="1192" t="s">
        <v>200</v>
      </c>
      <c r="D47" s="1192" t="s">
        <v>200</v>
      </c>
      <c r="E47" s="1540" t="s">
        <v>200</v>
      </c>
      <c r="F47" s="1540" t="s">
        <v>200</v>
      </c>
      <c r="G47" s="1541" t="s">
        <v>73</v>
      </c>
      <c r="H47" s="1542" t="s">
        <v>200</v>
      </c>
      <c r="I47" s="1542" t="s">
        <v>73</v>
      </c>
      <c r="J47" s="1553" t="s">
        <v>73</v>
      </c>
      <c r="K47" s="1553">
        <v>5.9708621925005975E-3</v>
      </c>
      <c r="L47" s="1554" t="s">
        <v>73</v>
      </c>
    </row>
    <row r="48" spans="1:12" ht="15.75" thickBot="1">
      <c r="A48" s="1488" t="s">
        <v>88</v>
      </c>
      <c r="B48" s="1481" t="s">
        <v>32</v>
      </c>
      <c r="C48" s="1197" t="s">
        <v>200</v>
      </c>
      <c r="D48" s="1197" t="s">
        <v>200</v>
      </c>
      <c r="E48" s="1560" t="s">
        <v>200</v>
      </c>
      <c r="F48" s="1560" t="s">
        <v>200</v>
      </c>
      <c r="G48" s="1561" t="s">
        <v>73</v>
      </c>
      <c r="H48" s="1553" t="s">
        <v>200</v>
      </c>
      <c r="I48" s="1553" t="s">
        <v>73</v>
      </c>
      <c r="J48" s="1553" t="s">
        <v>73</v>
      </c>
      <c r="K48" s="1553">
        <v>2.9854310962502982E-2</v>
      </c>
      <c r="L48" s="1554" t="s">
        <v>73</v>
      </c>
    </row>
    <row r="49" spans="1:12" ht="15.75" thickBot="1">
      <c r="A49" s="1485"/>
      <c r="B49" s="1486"/>
      <c r="C49" s="1562"/>
      <c r="D49" s="1562"/>
      <c r="E49" s="1562"/>
      <c r="F49" s="1562"/>
      <c r="G49" s="1563"/>
      <c r="H49" s="1564"/>
      <c r="I49" s="1564"/>
      <c r="J49" s="1564"/>
      <c r="K49" s="1564"/>
      <c r="L49" s="1565"/>
    </row>
    <row r="50" spans="1:12">
      <c r="A50" s="1194" t="s">
        <v>20</v>
      </c>
      <c r="B50" s="1480" t="s">
        <v>24</v>
      </c>
      <c r="C50" s="1195">
        <v>18099.899745200237</v>
      </c>
      <c r="D50" s="1195">
        <v>18299.420690511317</v>
      </c>
      <c r="E50" s="1548">
        <v>18461.897740104243</v>
      </c>
      <c r="F50" s="1548">
        <v>18665.409104321545</v>
      </c>
      <c r="G50" s="1549">
        <v>-1.0903129049027034</v>
      </c>
      <c r="H50" s="1550">
        <v>344.63677184466013</v>
      </c>
      <c r="I50" s="1550">
        <v>0.2286078208745447</v>
      </c>
      <c r="J50" s="1551">
        <v>15.730337078651685</v>
      </c>
      <c r="K50" s="1551">
        <v>4.919990446620492</v>
      </c>
      <c r="L50" s="1552">
        <v>0.4298599049038998</v>
      </c>
    </row>
    <row r="51" spans="1:12">
      <c r="A51" s="1190" t="s">
        <v>20</v>
      </c>
      <c r="B51" s="1481" t="s">
        <v>25</v>
      </c>
      <c r="C51" s="1192">
        <v>18008.393137254901</v>
      </c>
      <c r="D51" s="1192">
        <v>18112.026470588236</v>
      </c>
      <c r="E51" s="1540">
        <v>18368.561000000002</v>
      </c>
      <c r="F51" s="1540">
        <v>18474.267</v>
      </c>
      <c r="G51" s="1541">
        <v>-0.57217967024076422</v>
      </c>
      <c r="H51" s="1542">
        <v>318.3</v>
      </c>
      <c r="I51" s="1542">
        <v>0.53695514845230208</v>
      </c>
      <c r="J51" s="1553">
        <v>9.7435897435897445</v>
      </c>
      <c r="K51" s="1553">
        <v>1.2777645091951277</v>
      </c>
      <c r="L51" s="1554">
        <v>4.8023700719375784E-2</v>
      </c>
    </row>
    <row r="52" spans="1:12">
      <c r="A52" s="1190" t="s">
        <v>20</v>
      </c>
      <c r="B52" s="1481" t="s">
        <v>26</v>
      </c>
      <c r="C52" s="1192">
        <v>18165.012745098036</v>
      </c>
      <c r="D52" s="1192">
        <v>18324.408823529411</v>
      </c>
      <c r="E52" s="1540">
        <v>18528.312999999998</v>
      </c>
      <c r="F52" s="1540">
        <v>18690.897000000001</v>
      </c>
      <c r="G52" s="1541">
        <v>-0.86985659382747949</v>
      </c>
      <c r="H52" s="1542">
        <v>344.9</v>
      </c>
      <c r="I52" s="1542">
        <v>0.14518002322880372</v>
      </c>
      <c r="J52" s="1553">
        <v>10.946745562130179</v>
      </c>
      <c r="K52" s="1553">
        <v>2.2390733221877239</v>
      </c>
      <c r="L52" s="1554">
        <v>0.10752258749642074</v>
      </c>
    </row>
    <row r="53" spans="1:12">
      <c r="A53" s="1190" t="s">
        <v>20</v>
      </c>
      <c r="B53" s="1481" t="s">
        <v>31</v>
      </c>
      <c r="C53" s="1192">
        <v>18074.622549019608</v>
      </c>
      <c r="D53" s="1192">
        <v>18429.295098039216</v>
      </c>
      <c r="E53" s="1540">
        <v>18436.115000000002</v>
      </c>
      <c r="F53" s="1540">
        <v>18797.881000000001</v>
      </c>
      <c r="G53" s="1541">
        <v>-1.9245041502284197</v>
      </c>
      <c r="H53" s="1542">
        <v>368.2</v>
      </c>
      <c r="I53" s="1542">
        <v>-1.1543624161073855</v>
      </c>
      <c r="J53" s="1553">
        <v>31.284916201117319</v>
      </c>
      <c r="K53" s="1553">
        <v>1.4031526152376403</v>
      </c>
      <c r="L53" s="1554">
        <v>0.27431361668810372</v>
      </c>
    </row>
    <row r="54" spans="1:12">
      <c r="A54" s="1194" t="s">
        <v>20</v>
      </c>
      <c r="B54" s="1482" t="s">
        <v>27</v>
      </c>
      <c r="C54" s="1196">
        <v>17170.00422742794</v>
      </c>
      <c r="D54" s="1196">
        <v>17203.428999096162</v>
      </c>
      <c r="E54" s="1555">
        <v>17513.404311976501</v>
      </c>
      <c r="F54" s="1555">
        <v>17547.497579078085</v>
      </c>
      <c r="G54" s="1556">
        <v>-0.19429133383801087</v>
      </c>
      <c r="H54" s="1557">
        <v>295.51236226820748</v>
      </c>
      <c r="I54" s="1557">
        <v>-0.5692664143542786</v>
      </c>
      <c r="J54" s="1558">
        <v>6.0416072955257905</v>
      </c>
      <c r="K54" s="1558">
        <v>22.217578218294722</v>
      </c>
      <c r="L54" s="1559">
        <v>8.8550028851575036E-2</v>
      </c>
    </row>
    <row r="55" spans="1:12">
      <c r="A55" s="1190" t="s">
        <v>20</v>
      </c>
      <c r="B55" s="1481" t="s">
        <v>28</v>
      </c>
      <c r="C55" s="1192">
        <v>16774.650980392158</v>
      </c>
      <c r="D55" s="1192">
        <v>16826.404901960785</v>
      </c>
      <c r="E55" s="1540">
        <v>17110.144</v>
      </c>
      <c r="F55" s="1540">
        <v>17162.933000000001</v>
      </c>
      <c r="G55" s="1541">
        <v>-0.30757563407140648</v>
      </c>
      <c r="H55" s="1542">
        <v>270.10000000000002</v>
      </c>
      <c r="I55" s="1542">
        <v>-0.5156537753222753</v>
      </c>
      <c r="J55" s="1553">
        <v>10.214375788146279</v>
      </c>
      <c r="K55" s="1553">
        <v>10.437067112491045</v>
      </c>
      <c r="L55" s="1554">
        <v>0.43517520355492856</v>
      </c>
    </row>
    <row r="56" spans="1:12">
      <c r="A56" s="1190" t="s">
        <v>20</v>
      </c>
      <c r="B56" s="1481" t="s">
        <v>29</v>
      </c>
      <c r="C56" s="1192">
        <v>17430.792156862743</v>
      </c>
      <c r="D56" s="1192">
        <v>17427.641176470588</v>
      </c>
      <c r="E56" s="1540">
        <v>17779.407999999999</v>
      </c>
      <c r="F56" s="1540">
        <v>17776.194</v>
      </c>
      <c r="G56" s="1541">
        <v>1.8080360734136575E-2</v>
      </c>
      <c r="H56" s="1542">
        <v>310.39999999999998</v>
      </c>
      <c r="I56" s="1542">
        <v>-0.1608234158893535</v>
      </c>
      <c r="J56" s="1553">
        <v>4.7156726768377251</v>
      </c>
      <c r="K56" s="1553">
        <v>9.016001910675902</v>
      </c>
      <c r="L56" s="1554">
        <v>-7.7773708924274487E-2</v>
      </c>
    </row>
    <row r="57" spans="1:12">
      <c r="A57" s="1190" t="s">
        <v>20</v>
      </c>
      <c r="B57" s="1481" t="s">
        <v>32</v>
      </c>
      <c r="C57" s="1192">
        <v>17575.790196078433</v>
      </c>
      <c r="D57" s="1192">
        <v>17580.285294117646</v>
      </c>
      <c r="E57" s="1540">
        <v>17927.306</v>
      </c>
      <c r="F57" s="1540">
        <v>17931.891</v>
      </c>
      <c r="G57" s="1541">
        <v>-2.5568970946784848E-2</v>
      </c>
      <c r="H57" s="1542">
        <v>342.9</v>
      </c>
      <c r="I57" s="1542">
        <v>0.58668231152830752</v>
      </c>
      <c r="J57" s="1553">
        <v>-3.7422037422037424</v>
      </c>
      <c r="K57" s="1553">
        <v>2.7645091951277765</v>
      </c>
      <c r="L57" s="1554">
        <v>-0.26885146577907859</v>
      </c>
    </row>
    <row r="58" spans="1:12">
      <c r="A58" s="1194" t="s">
        <v>20</v>
      </c>
      <c r="B58" s="1482" t="s">
        <v>33</v>
      </c>
      <c r="C58" s="1196">
        <v>14409.338598935603</v>
      </c>
      <c r="D58" s="1196">
        <v>14585.291329590947</v>
      </c>
      <c r="E58" s="1555">
        <v>14697.525370914314</v>
      </c>
      <c r="F58" s="1555">
        <v>14876.997156182766</v>
      </c>
      <c r="G58" s="1556">
        <v>-1.2063710396950942</v>
      </c>
      <c r="H58" s="1557">
        <v>225.61760468257543</v>
      </c>
      <c r="I58" s="1557">
        <v>-0.28275091028788513</v>
      </c>
      <c r="J58" s="1558">
        <v>7.0361445783132526</v>
      </c>
      <c r="K58" s="1558">
        <v>13.261284929543827</v>
      </c>
      <c r="L58" s="1559">
        <v>0.17558145473774722</v>
      </c>
    </row>
    <row r="59" spans="1:12">
      <c r="A59" s="1190" t="s">
        <v>20</v>
      </c>
      <c r="B59" s="1481" t="s">
        <v>74</v>
      </c>
      <c r="C59" s="1192">
        <v>14036.441176470587</v>
      </c>
      <c r="D59" s="1192">
        <v>14239.557843137254</v>
      </c>
      <c r="E59" s="1540">
        <v>14317.17</v>
      </c>
      <c r="F59" s="1540">
        <v>14524.349</v>
      </c>
      <c r="G59" s="1541">
        <v>-1.4264253771373854</v>
      </c>
      <c r="H59" s="1542">
        <v>216.2</v>
      </c>
      <c r="I59" s="1542">
        <v>0.18535681186282543</v>
      </c>
      <c r="J59" s="1553">
        <v>7.4946466809421839</v>
      </c>
      <c r="K59" s="1553">
        <v>8.992118461905898</v>
      </c>
      <c r="L59" s="1554">
        <v>0.15690373024164828</v>
      </c>
    </row>
    <row r="60" spans="1:12">
      <c r="A60" s="1190" t="s">
        <v>20</v>
      </c>
      <c r="B60" s="1481" t="s">
        <v>34</v>
      </c>
      <c r="C60" s="1192">
        <v>14959.025490196078</v>
      </c>
      <c r="D60" s="1192">
        <v>15112.299019607843</v>
      </c>
      <c r="E60" s="1540">
        <v>15258.206</v>
      </c>
      <c r="F60" s="1540">
        <v>15414.545</v>
      </c>
      <c r="G60" s="1541">
        <v>-1.0142303908418959</v>
      </c>
      <c r="H60" s="1542">
        <v>237.7</v>
      </c>
      <c r="I60" s="1542">
        <v>-1.8984729673957996</v>
      </c>
      <c r="J60" s="1553">
        <v>1.7271157167530224</v>
      </c>
      <c r="K60" s="1553">
        <v>3.5168378313828521</v>
      </c>
      <c r="L60" s="1554">
        <v>-0.13454641532207301</v>
      </c>
    </row>
    <row r="61" spans="1:12" ht="15.75" thickBot="1">
      <c r="A61" s="1190" t="s">
        <v>20</v>
      </c>
      <c r="B61" s="1481" t="s">
        <v>35</v>
      </c>
      <c r="C61" s="1192">
        <v>15661.351960784314</v>
      </c>
      <c r="D61" s="1192">
        <v>15722.861764705882</v>
      </c>
      <c r="E61" s="1540">
        <v>15974.579</v>
      </c>
      <c r="F61" s="1540">
        <v>16037.319</v>
      </c>
      <c r="G61" s="1541">
        <v>-0.3912125212449773</v>
      </c>
      <c r="H61" s="1542">
        <v>281.7</v>
      </c>
      <c r="I61" s="1542">
        <v>-0.35373187124159888</v>
      </c>
      <c r="J61" s="1553">
        <v>32.631578947368425</v>
      </c>
      <c r="K61" s="1553">
        <v>0.75232863625507518</v>
      </c>
      <c r="L61" s="1554">
        <v>0.1532241398181704</v>
      </c>
    </row>
    <row r="62" spans="1:12" ht="15.75" thickBot="1">
      <c r="A62" s="1485"/>
      <c r="B62" s="1486"/>
      <c r="C62" s="1562"/>
      <c r="D62" s="1562"/>
      <c r="E62" s="1562"/>
      <c r="F62" s="1562"/>
      <c r="G62" s="1563"/>
      <c r="H62" s="1564"/>
      <c r="I62" s="1564"/>
      <c r="J62" s="1564"/>
      <c r="K62" s="1564"/>
      <c r="L62" s="1565"/>
    </row>
    <row r="63" spans="1:12">
      <c r="A63" s="1194" t="s">
        <v>89</v>
      </c>
      <c r="B63" s="1482" t="s">
        <v>21</v>
      </c>
      <c r="C63" s="1196">
        <v>21637.073366609802</v>
      </c>
      <c r="D63" s="1196">
        <v>21777.748758241414</v>
      </c>
      <c r="E63" s="1555">
        <v>22069.814833942</v>
      </c>
      <c r="F63" s="1555">
        <v>22213.303733406243</v>
      </c>
      <c r="G63" s="1556">
        <v>-0.64595929172143673</v>
      </c>
      <c r="H63" s="1557">
        <v>340.99890109890111</v>
      </c>
      <c r="I63" s="1557">
        <v>-0.16613994989481953</v>
      </c>
      <c r="J63" s="1558">
        <v>-21.551724137931032</v>
      </c>
      <c r="K63" s="1558">
        <v>1.630045378552663</v>
      </c>
      <c r="L63" s="1559">
        <v>-0.56456898734252547</v>
      </c>
    </row>
    <row r="64" spans="1:12">
      <c r="A64" s="1190" t="s">
        <v>89</v>
      </c>
      <c r="B64" s="1481" t="s">
        <v>22</v>
      </c>
      <c r="C64" s="1192">
        <v>21046.702941176471</v>
      </c>
      <c r="D64" s="1192">
        <v>21222.402941176468</v>
      </c>
      <c r="E64" s="1540">
        <v>21467.636999999999</v>
      </c>
      <c r="F64" s="1540">
        <v>21646.850999999999</v>
      </c>
      <c r="G64" s="1541">
        <v>-0.82789870914711772</v>
      </c>
      <c r="H64" s="1542">
        <v>314.7</v>
      </c>
      <c r="I64" s="1542">
        <v>1.287415513356936</v>
      </c>
      <c r="J64" s="1553">
        <v>-26.865671641791046</v>
      </c>
      <c r="K64" s="1553">
        <v>0.29257224743252924</v>
      </c>
      <c r="L64" s="1554">
        <v>-0.12995408163349836</v>
      </c>
    </row>
    <row r="65" spans="1:12">
      <c r="A65" s="1190" t="s">
        <v>89</v>
      </c>
      <c r="B65" s="1481" t="s">
        <v>23</v>
      </c>
      <c r="C65" s="1192">
        <v>21609.669607843138</v>
      </c>
      <c r="D65" s="1192">
        <v>21704.947058823527</v>
      </c>
      <c r="E65" s="1540">
        <v>22041.863000000001</v>
      </c>
      <c r="F65" s="1540">
        <v>22139.045999999998</v>
      </c>
      <c r="G65" s="1541">
        <v>-0.4389665209602856</v>
      </c>
      <c r="H65" s="1542">
        <v>338.1</v>
      </c>
      <c r="I65" s="1542">
        <v>-0.14766686355581807</v>
      </c>
      <c r="J65" s="1553">
        <v>-17.021276595744681</v>
      </c>
      <c r="K65" s="1553">
        <v>0.93145450203009317</v>
      </c>
      <c r="L65" s="1554">
        <v>-0.25414176460293947</v>
      </c>
    </row>
    <row r="66" spans="1:12">
      <c r="A66" s="1190" t="s">
        <v>89</v>
      </c>
      <c r="B66" s="1481" t="s">
        <v>30</v>
      </c>
      <c r="C66" s="1192">
        <v>22060.220588235294</v>
      </c>
      <c r="D66" s="1192">
        <v>22248.72450980392</v>
      </c>
      <c r="E66" s="1540">
        <v>22501.424999999999</v>
      </c>
      <c r="F66" s="1540">
        <v>22693.699000000001</v>
      </c>
      <c r="G66" s="1541">
        <v>-0.84725720562346951</v>
      </c>
      <c r="H66" s="1542">
        <v>366.6</v>
      </c>
      <c r="I66" s="1542">
        <v>-0.8653326122228201</v>
      </c>
      <c r="J66" s="1553">
        <v>-26.881720430107524</v>
      </c>
      <c r="K66" s="1553">
        <v>0.40601862909004055</v>
      </c>
      <c r="L66" s="1554">
        <v>-0.18047314110608731</v>
      </c>
    </row>
    <row r="67" spans="1:12">
      <c r="A67" s="1194" t="s">
        <v>89</v>
      </c>
      <c r="B67" s="1482" t="s">
        <v>24</v>
      </c>
      <c r="C67" s="1196">
        <v>21431.955305690426</v>
      </c>
      <c r="D67" s="1196">
        <v>21476.35452081843</v>
      </c>
      <c r="E67" s="1555">
        <v>21860.594411804235</v>
      </c>
      <c r="F67" s="1555">
        <v>21905.881611234799</v>
      </c>
      <c r="G67" s="1556">
        <v>-0.20673534274620528</v>
      </c>
      <c r="H67" s="1557">
        <v>309.49732540861811</v>
      </c>
      <c r="I67" s="1557">
        <v>1.0337964029297726</v>
      </c>
      <c r="J67" s="1558">
        <v>-11.737704918032787</v>
      </c>
      <c r="K67" s="1558">
        <v>8.0367805111058033</v>
      </c>
      <c r="L67" s="1559">
        <v>-1.5804232474866176</v>
      </c>
    </row>
    <row r="68" spans="1:12">
      <c r="A68" s="1190" t="s">
        <v>89</v>
      </c>
      <c r="B68" s="1481" t="s">
        <v>25</v>
      </c>
      <c r="C68" s="1192">
        <v>21011.312745098039</v>
      </c>
      <c r="D68" s="1192">
        <v>21153.183333333331</v>
      </c>
      <c r="E68" s="1540">
        <v>21431.539000000001</v>
      </c>
      <c r="F68" s="1540">
        <v>21576.246999999999</v>
      </c>
      <c r="G68" s="1541">
        <v>-0.67068197726879342</v>
      </c>
      <c r="H68" s="1542">
        <v>274.2</v>
      </c>
      <c r="I68" s="1542">
        <v>0.14609203798392156</v>
      </c>
      <c r="J68" s="1553">
        <v>-22.077922077922079</v>
      </c>
      <c r="K68" s="1553">
        <v>1.4330069262001432</v>
      </c>
      <c r="L68" s="1554">
        <v>-0.50935291487950618</v>
      </c>
    </row>
    <row r="69" spans="1:12">
      <c r="A69" s="1190" t="s">
        <v>89</v>
      </c>
      <c r="B69" s="1481" t="s">
        <v>26</v>
      </c>
      <c r="C69" s="1192">
        <v>21579.47156862745</v>
      </c>
      <c r="D69" s="1192">
        <v>21616.894117647058</v>
      </c>
      <c r="E69" s="1540">
        <v>22011.061000000002</v>
      </c>
      <c r="F69" s="1540">
        <v>22049.232</v>
      </c>
      <c r="G69" s="1541">
        <v>-0.17311714076934043</v>
      </c>
      <c r="H69" s="1542">
        <v>310.39999999999998</v>
      </c>
      <c r="I69" s="1542">
        <v>1.0087862024080592</v>
      </c>
      <c r="J69" s="1553">
        <v>-8.5846867749419946</v>
      </c>
      <c r="K69" s="1553">
        <v>4.7050394076904709</v>
      </c>
      <c r="L69" s="1554">
        <v>-0.73104560208439207</v>
      </c>
    </row>
    <row r="70" spans="1:12">
      <c r="A70" s="1190" t="s">
        <v>89</v>
      </c>
      <c r="B70" s="1481" t="s">
        <v>31</v>
      </c>
      <c r="C70" s="1192">
        <v>21352.863725490195</v>
      </c>
      <c r="D70" s="1192">
        <v>21391.751960784313</v>
      </c>
      <c r="E70" s="1540">
        <v>21779.920999999998</v>
      </c>
      <c r="F70" s="1540">
        <v>21819.587</v>
      </c>
      <c r="G70" s="1541">
        <v>-0.18179079191554393</v>
      </c>
      <c r="H70" s="1542">
        <v>333.9</v>
      </c>
      <c r="I70" s="1542">
        <v>0.51173991571342226</v>
      </c>
      <c r="J70" s="1553">
        <v>-10.422535211267606</v>
      </c>
      <c r="K70" s="1553">
        <v>1.89873417721519</v>
      </c>
      <c r="L70" s="1554">
        <v>-0.34002473052271731</v>
      </c>
    </row>
    <row r="71" spans="1:12">
      <c r="A71" s="1194" t="s">
        <v>89</v>
      </c>
      <c r="B71" s="1482" t="s">
        <v>27</v>
      </c>
      <c r="C71" s="1196">
        <v>19920.431368406425</v>
      </c>
      <c r="D71" s="1196">
        <v>19963.14539537275</v>
      </c>
      <c r="E71" s="1555">
        <v>20318.839995774553</v>
      </c>
      <c r="F71" s="1555">
        <v>20362.408303280205</v>
      </c>
      <c r="G71" s="1556">
        <v>-0.21396441352486215</v>
      </c>
      <c r="H71" s="1557">
        <v>266.82924528301891</v>
      </c>
      <c r="I71" s="1557">
        <v>0.12204142640220939</v>
      </c>
      <c r="J71" s="1558">
        <v>9.9259259259259256</v>
      </c>
      <c r="K71" s="1558">
        <v>13.291139240506327</v>
      </c>
      <c r="L71" s="1559">
        <v>0.52075392171967039</v>
      </c>
    </row>
    <row r="72" spans="1:12">
      <c r="A72" s="1190" t="s">
        <v>89</v>
      </c>
      <c r="B72" s="1481" t="s">
        <v>28</v>
      </c>
      <c r="C72" s="1192">
        <v>19482.263725490197</v>
      </c>
      <c r="D72" s="1192">
        <v>19180.580392156862</v>
      </c>
      <c r="E72" s="1540">
        <v>19871.909</v>
      </c>
      <c r="F72" s="1540">
        <v>19564.191999999999</v>
      </c>
      <c r="G72" s="1541">
        <v>1.5728582095289219</v>
      </c>
      <c r="H72" s="1542">
        <v>237.5</v>
      </c>
      <c r="I72" s="1542">
        <v>0.59296908089792699</v>
      </c>
      <c r="J72" s="1553">
        <v>8.6538461538461533</v>
      </c>
      <c r="K72" s="1553">
        <v>4.7229519942679721</v>
      </c>
      <c r="L72" s="1554">
        <v>0.13191964262516453</v>
      </c>
    </row>
    <row r="73" spans="1:12">
      <c r="A73" s="1190" t="s">
        <v>89</v>
      </c>
      <c r="B73" s="1481" t="s">
        <v>29</v>
      </c>
      <c r="C73" s="1192">
        <v>20177.109803921565</v>
      </c>
      <c r="D73" s="1192">
        <v>20458.440196078431</v>
      </c>
      <c r="E73" s="1540">
        <v>20580.651999999998</v>
      </c>
      <c r="F73" s="1540">
        <v>20867.609</v>
      </c>
      <c r="G73" s="1541">
        <v>-1.3751311901617582</v>
      </c>
      <c r="H73" s="1542">
        <v>276.2</v>
      </c>
      <c r="I73" s="1542">
        <v>-1.1453113815318499</v>
      </c>
      <c r="J73" s="1542">
        <v>9.3539054966248791</v>
      </c>
      <c r="K73" s="1542">
        <v>6.770957726295677</v>
      </c>
      <c r="L73" s="1543">
        <v>0.23125917045283106</v>
      </c>
    </row>
    <row r="74" spans="1:12" ht="15.75" thickBot="1">
      <c r="A74" s="1489" t="s">
        <v>89</v>
      </c>
      <c r="B74" s="1490" t="s">
        <v>32</v>
      </c>
      <c r="C74" s="1193">
        <v>19941.133333333331</v>
      </c>
      <c r="D74" s="1193">
        <v>19848.044117647059</v>
      </c>
      <c r="E74" s="1544">
        <v>20339.955999999998</v>
      </c>
      <c r="F74" s="1544">
        <v>20245.005000000001</v>
      </c>
      <c r="G74" s="1545">
        <v>0.46900951617447012</v>
      </c>
      <c r="H74" s="1546">
        <v>308.60000000000002</v>
      </c>
      <c r="I74" s="1546">
        <v>2.7981345769487125</v>
      </c>
      <c r="J74" s="1546">
        <v>15.769230769230768</v>
      </c>
      <c r="K74" s="1546">
        <v>1.7972295199426798</v>
      </c>
      <c r="L74" s="1547">
        <v>0.15757510864167701</v>
      </c>
    </row>
    <row r="75" spans="1:12">
      <c r="C75" s="1571"/>
      <c r="D75" s="1571"/>
      <c r="E75" s="1571"/>
      <c r="F75" s="1571"/>
      <c r="G75" s="1468"/>
      <c r="H75" s="1468"/>
      <c r="I75" s="1468"/>
      <c r="J75" s="1468"/>
      <c r="K75" s="1468"/>
      <c r="L75" s="1468"/>
    </row>
    <row r="76" spans="1:12" ht="15.75" thickBot="1">
      <c r="G76" s="1468"/>
      <c r="H76" s="1468"/>
      <c r="I76" s="1468"/>
      <c r="J76" s="1468"/>
      <c r="K76" s="1468"/>
      <c r="L76" s="1572"/>
    </row>
    <row r="77" spans="1:12" ht="15.75" thickBot="1">
      <c r="A77" s="1492" t="s">
        <v>270</v>
      </c>
      <c r="B77" s="1493"/>
      <c r="C77" s="1493"/>
      <c r="D77" s="1493"/>
      <c r="E77" s="1493"/>
      <c r="F77" s="1493"/>
      <c r="G77" s="1573"/>
      <c r="H77" s="1573"/>
      <c r="I77" s="1573"/>
      <c r="J77" s="1573"/>
      <c r="K77" s="1573"/>
      <c r="L77" s="1574"/>
    </row>
    <row r="78" spans="1:12">
      <c r="A78" s="1495"/>
      <c r="B78" s="1496"/>
      <c r="C78" s="1006" t="s">
        <v>5</v>
      </c>
      <c r="D78" s="1006" t="s">
        <v>5</v>
      </c>
      <c r="E78" s="1006"/>
      <c r="F78" s="1006"/>
      <c r="G78" s="1497"/>
      <c r="H78" s="1612" t="s">
        <v>6</v>
      </c>
      <c r="I78" s="1613"/>
      <c r="J78" s="1498" t="s">
        <v>7</v>
      </c>
      <c r="K78" s="1499" t="s">
        <v>8</v>
      </c>
      <c r="L78" s="1500"/>
    </row>
    <row r="79" spans="1:12">
      <c r="A79" s="1501" t="s">
        <v>9</v>
      </c>
      <c r="B79" s="1502" t="s">
        <v>10</v>
      </c>
      <c r="C79" s="1503" t="s">
        <v>36</v>
      </c>
      <c r="D79" s="1503" t="s">
        <v>36</v>
      </c>
      <c r="E79" s="1504" t="s">
        <v>37</v>
      </c>
      <c r="F79" s="1505"/>
      <c r="G79" s="1506"/>
      <c r="H79" s="1614" t="s">
        <v>11</v>
      </c>
      <c r="I79" s="1615"/>
      <c r="J79" s="1507" t="s">
        <v>12</v>
      </c>
      <c r="K79" s="1508" t="s">
        <v>13</v>
      </c>
      <c r="L79" s="1509"/>
    </row>
    <row r="80" spans="1:12" ht="30.75" thickBot="1">
      <c r="A80" s="1510" t="s">
        <v>14</v>
      </c>
      <c r="B80" s="1511" t="s">
        <v>15</v>
      </c>
      <c r="C80" s="1188" t="s">
        <v>535</v>
      </c>
      <c r="D80" s="1189" t="s">
        <v>529</v>
      </c>
      <c r="E80" s="1512" t="s">
        <v>535</v>
      </c>
      <c r="F80" s="1513" t="s">
        <v>529</v>
      </c>
      <c r="G80" s="1514" t="s">
        <v>16</v>
      </c>
      <c r="H80" s="1515" t="s">
        <v>535</v>
      </c>
      <c r="I80" s="1516" t="s">
        <v>16</v>
      </c>
      <c r="J80" s="1517" t="s">
        <v>16</v>
      </c>
      <c r="K80" s="1518" t="s">
        <v>535</v>
      </c>
      <c r="L80" s="1519" t="s">
        <v>17</v>
      </c>
    </row>
    <row r="81" spans="1:12" ht="15.75" thickBot="1">
      <c r="A81" s="1469" t="s">
        <v>18</v>
      </c>
      <c r="B81" s="1470" t="s">
        <v>19</v>
      </c>
      <c r="C81" s="1520">
        <v>19352.796940267664</v>
      </c>
      <c r="D81" s="1520">
        <v>19722.04655898975</v>
      </c>
      <c r="E81" s="1521">
        <v>19739.85287907302</v>
      </c>
      <c r="F81" s="1522">
        <v>20116.487490169544</v>
      </c>
      <c r="G81" s="1523">
        <v>-1.8722682639331376</v>
      </c>
      <c r="H81" s="1524">
        <v>312.31004210794947</v>
      </c>
      <c r="I81" s="1524">
        <v>-0.65950107262888225</v>
      </c>
      <c r="J81" s="1525">
        <v>3.883881230116649</v>
      </c>
      <c r="K81" s="1524">
        <v>100</v>
      </c>
      <c r="L81" s="1526" t="s">
        <v>19</v>
      </c>
    </row>
    <row r="82" spans="1:12" ht="15.75" thickBot="1">
      <c r="A82" s="1471"/>
      <c r="B82" s="1472"/>
      <c r="C82" s="1527"/>
      <c r="D82" s="1527"/>
      <c r="E82" s="1527"/>
      <c r="F82" s="1527"/>
      <c r="G82" s="1528"/>
      <c r="H82" s="1525"/>
      <c r="I82" s="1525"/>
      <c r="J82" s="1525"/>
      <c r="K82" s="1525"/>
      <c r="L82" s="1529"/>
    </row>
    <row r="83" spans="1:12">
      <c r="A83" s="1473" t="s">
        <v>80</v>
      </c>
      <c r="B83" s="1474" t="s">
        <v>19</v>
      </c>
      <c r="C83" s="1530">
        <v>19723.666904694568</v>
      </c>
      <c r="D83" s="1530">
        <v>20961.764705882353</v>
      </c>
      <c r="E83" s="1531">
        <v>20118.14024278846</v>
      </c>
      <c r="F83" s="1531">
        <v>21381</v>
      </c>
      <c r="G83" s="1532">
        <v>-5.9064578701255295</v>
      </c>
      <c r="H83" s="1533">
        <v>231.13333333333333</v>
      </c>
      <c r="I83" s="1533">
        <v>-17.452380952380956</v>
      </c>
      <c r="J83" s="1533">
        <v>800</v>
      </c>
      <c r="K83" s="1533">
        <v>0.22967972438433074</v>
      </c>
      <c r="L83" s="1534">
        <v>0.20316858970776658</v>
      </c>
    </row>
    <row r="84" spans="1:12">
      <c r="A84" s="1190" t="s">
        <v>81</v>
      </c>
      <c r="B84" s="1475" t="s">
        <v>19</v>
      </c>
      <c r="C84" s="1535">
        <v>20617.200473555782</v>
      </c>
      <c r="D84" s="1535">
        <v>21124.661076605229</v>
      </c>
      <c r="E84" s="1536">
        <v>21029.544483026897</v>
      </c>
      <c r="F84" s="1536">
        <v>21547.154298137335</v>
      </c>
      <c r="G84" s="1537">
        <v>-2.4022189099707854</v>
      </c>
      <c r="H84" s="1538">
        <v>345.56166788588155</v>
      </c>
      <c r="I84" s="1538">
        <v>-0.73586131662828724</v>
      </c>
      <c r="J84" s="1538">
        <v>5.2753176742395071</v>
      </c>
      <c r="K84" s="1538">
        <v>34.885798137042237</v>
      </c>
      <c r="L84" s="1539">
        <v>0.4610897595236807</v>
      </c>
    </row>
    <row r="85" spans="1:12">
      <c r="A85" s="1191" t="s">
        <v>82</v>
      </c>
      <c r="B85" s="1476" t="s">
        <v>19</v>
      </c>
      <c r="C85" s="1192">
        <v>19990.534216551525</v>
      </c>
      <c r="D85" s="1192">
        <v>20521.076776215399</v>
      </c>
      <c r="E85" s="1540">
        <v>20390.344900882556</v>
      </c>
      <c r="F85" s="1540">
        <v>20931.498311739706</v>
      </c>
      <c r="G85" s="1541">
        <v>-2.5853543917285533</v>
      </c>
      <c r="H85" s="1542">
        <v>389.94749999999999</v>
      </c>
      <c r="I85" s="1542">
        <v>-1.6966211358734848</v>
      </c>
      <c r="J85" s="1542">
        <v>-1.1627906976744187</v>
      </c>
      <c r="K85" s="1542">
        <v>8.676789587852495</v>
      </c>
      <c r="L85" s="1543">
        <v>-0.44304074088557499</v>
      </c>
    </row>
    <row r="86" spans="1:12">
      <c r="A86" s="1191" t="s">
        <v>83</v>
      </c>
      <c r="B86" s="1476" t="s">
        <v>19</v>
      </c>
      <c r="C86" s="1192" t="s">
        <v>73</v>
      </c>
      <c r="D86" s="1192" t="s">
        <v>73</v>
      </c>
      <c r="E86" s="1540" t="s">
        <v>73</v>
      </c>
      <c r="F86" s="1540" t="s">
        <v>73</v>
      </c>
      <c r="G86" s="1541" t="s">
        <v>73</v>
      </c>
      <c r="H86" s="1542" t="s">
        <v>73</v>
      </c>
      <c r="I86" s="1542" t="s">
        <v>73</v>
      </c>
      <c r="J86" s="1542" t="s">
        <v>73</v>
      </c>
      <c r="K86" s="1542" t="s">
        <v>73</v>
      </c>
      <c r="L86" s="1543" t="s">
        <v>73</v>
      </c>
    </row>
    <row r="87" spans="1:12">
      <c r="A87" s="1191" t="s">
        <v>71</v>
      </c>
      <c r="B87" s="1476" t="s">
        <v>19</v>
      </c>
      <c r="C87" s="1192">
        <v>16747.9586659987</v>
      </c>
      <c r="D87" s="1192">
        <v>16801.998290780444</v>
      </c>
      <c r="E87" s="1540">
        <v>17082.917839318674</v>
      </c>
      <c r="F87" s="1540">
        <v>17138.038256596054</v>
      </c>
      <c r="G87" s="1541">
        <v>-0.32162617711607083</v>
      </c>
      <c r="H87" s="1542">
        <v>275.76328592814372</v>
      </c>
      <c r="I87" s="1542">
        <v>-7.9217573893501109E-3</v>
      </c>
      <c r="J87" s="1542">
        <v>7.6551168412570512</v>
      </c>
      <c r="K87" s="1542">
        <v>34.094679086385099</v>
      </c>
      <c r="L87" s="1543">
        <v>1.1943609527689816</v>
      </c>
    </row>
    <row r="88" spans="1:12" ht="15.75" thickBot="1">
      <c r="A88" s="1477" t="s">
        <v>84</v>
      </c>
      <c r="B88" s="1478" t="s">
        <v>19</v>
      </c>
      <c r="C88" s="1193">
        <v>20468.389293477314</v>
      </c>
      <c r="D88" s="1193">
        <v>20726.523626498769</v>
      </c>
      <c r="E88" s="1544">
        <v>20877.757079346862</v>
      </c>
      <c r="F88" s="1544">
        <v>21141.054099028745</v>
      </c>
      <c r="G88" s="1545">
        <v>-1.245429950883947</v>
      </c>
      <c r="H88" s="1546">
        <v>286.58049624927872</v>
      </c>
      <c r="I88" s="1546">
        <v>-0.19203407876564133</v>
      </c>
      <c r="J88" s="1546">
        <v>-2.3661971830985915</v>
      </c>
      <c r="K88" s="1546">
        <v>22.113053464335845</v>
      </c>
      <c r="L88" s="1547">
        <v>-1.4155785611148417</v>
      </c>
    </row>
    <row r="89" spans="1:12" ht="15.75" thickBot="1">
      <c r="A89" s="1471"/>
      <c r="B89" s="1479"/>
      <c r="C89" s="1527"/>
      <c r="D89" s="1527"/>
      <c r="E89" s="1527"/>
      <c r="F89" s="1527"/>
      <c r="G89" s="1528"/>
      <c r="H89" s="1525"/>
      <c r="I89" s="1525"/>
      <c r="J89" s="1525"/>
      <c r="K89" s="1525"/>
      <c r="L89" s="1529"/>
    </row>
    <row r="90" spans="1:12">
      <c r="A90" s="1194" t="s">
        <v>85</v>
      </c>
      <c r="B90" s="1480" t="s">
        <v>21</v>
      </c>
      <c r="C90" s="1195" t="s">
        <v>73</v>
      </c>
      <c r="D90" s="1195" t="s">
        <v>73</v>
      </c>
      <c r="E90" s="1548" t="s">
        <v>73</v>
      </c>
      <c r="F90" s="1548" t="s">
        <v>73</v>
      </c>
      <c r="G90" s="1549" t="s">
        <v>73</v>
      </c>
      <c r="H90" s="1550" t="s">
        <v>73</v>
      </c>
      <c r="I90" s="1550" t="s">
        <v>73</v>
      </c>
      <c r="J90" s="1551" t="s">
        <v>73</v>
      </c>
      <c r="K90" s="1551" t="s">
        <v>73</v>
      </c>
      <c r="L90" s="1552" t="s">
        <v>73</v>
      </c>
    </row>
    <row r="91" spans="1:12">
      <c r="A91" s="1190" t="s">
        <v>85</v>
      </c>
      <c r="B91" s="1481" t="s">
        <v>22</v>
      </c>
      <c r="C91" s="1192" t="s">
        <v>73</v>
      </c>
      <c r="D91" s="1192" t="s">
        <v>73</v>
      </c>
      <c r="E91" s="1540" t="s">
        <v>73</v>
      </c>
      <c r="F91" s="1540" t="s">
        <v>73</v>
      </c>
      <c r="G91" s="1541" t="s">
        <v>73</v>
      </c>
      <c r="H91" s="1542" t="s">
        <v>73</v>
      </c>
      <c r="I91" s="1542" t="s">
        <v>73</v>
      </c>
      <c r="J91" s="1553" t="s">
        <v>73</v>
      </c>
      <c r="K91" s="1553" t="s">
        <v>73</v>
      </c>
      <c r="L91" s="1554" t="s">
        <v>73</v>
      </c>
    </row>
    <row r="92" spans="1:12">
      <c r="A92" s="1190" t="s">
        <v>85</v>
      </c>
      <c r="B92" s="1481" t="s">
        <v>23</v>
      </c>
      <c r="C92" s="1192" t="s">
        <v>73</v>
      </c>
      <c r="D92" s="1192" t="s">
        <v>73</v>
      </c>
      <c r="E92" s="1540" t="s">
        <v>73</v>
      </c>
      <c r="F92" s="1540" t="s">
        <v>73</v>
      </c>
      <c r="G92" s="1541" t="s">
        <v>73</v>
      </c>
      <c r="H92" s="1542" t="s">
        <v>73</v>
      </c>
      <c r="I92" s="1542" t="s">
        <v>73</v>
      </c>
      <c r="J92" s="1553" t="s">
        <v>73</v>
      </c>
      <c r="K92" s="1553" t="s">
        <v>73</v>
      </c>
      <c r="L92" s="1554" t="s">
        <v>73</v>
      </c>
    </row>
    <row r="93" spans="1:12">
      <c r="A93" s="1194" t="s">
        <v>85</v>
      </c>
      <c r="B93" s="1482" t="s">
        <v>24</v>
      </c>
      <c r="C93" s="1196" t="s">
        <v>200</v>
      </c>
      <c r="D93" s="1196" t="s">
        <v>200</v>
      </c>
      <c r="E93" s="1555" t="s">
        <v>200</v>
      </c>
      <c r="F93" s="1555" t="s">
        <v>200</v>
      </c>
      <c r="G93" s="1556" t="s">
        <v>73</v>
      </c>
      <c r="H93" s="1557" t="s">
        <v>200</v>
      </c>
      <c r="I93" s="1557" t="s">
        <v>73</v>
      </c>
      <c r="J93" s="1558" t="s">
        <v>73</v>
      </c>
      <c r="K93" s="1558">
        <v>6.3799923440091874E-2</v>
      </c>
      <c r="L93" s="1559" t="s">
        <v>73</v>
      </c>
    </row>
    <row r="94" spans="1:12">
      <c r="A94" s="1190" t="s">
        <v>85</v>
      </c>
      <c r="B94" s="1481" t="s">
        <v>25</v>
      </c>
      <c r="C94" s="1192" t="s">
        <v>200</v>
      </c>
      <c r="D94" s="1192" t="s">
        <v>73</v>
      </c>
      <c r="E94" s="1540" t="s">
        <v>200</v>
      </c>
      <c r="F94" s="1540" t="s">
        <v>73</v>
      </c>
      <c r="G94" s="1541" t="s">
        <v>73</v>
      </c>
      <c r="H94" s="1542" t="s">
        <v>200</v>
      </c>
      <c r="I94" s="1542" t="s">
        <v>73</v>
      </c>
      <c r="J94" s="1553" t="s">
        <v>73</v>
      </c>
      <c r="K94" s="1553">
        <v>5.1039938752073494E-2</v>
      </c>
      <c r="L94" s="1554" t="s">
        <v>73</v>
      </c>
    </row>
    <row r="95" spans="1:12">
      <c r="A95" s="1190" t="s">
        <v>85</v>
      </c>
      <c r="B95" s="1481" t="s">
        <v>26</v>
      </c>
      <c r="C95" s="1192" t="s">
        <v>200</v>
      </c>
      <c r="D95" s="1192" t="s">
        <v>200</v>
      </c>
      <c r="E95" s="1540" t="s">
        <v>200</v>
      </c>
      <c r="F95" s="1540" t="s">
        <v>200</v>
      </c>
      <c r="G95" s="1541" t="s">
        <v>73</v>
      </c>
      <c r="H95" s="1542" t="s">
        <v>200</v>
      </c>
      <c r="I95" s="1542" t="s">
        <v>73</v>
      </c>
      <c r="J95" s="1553" t="s">
        <v>73</v>
      </c>
      <c r="K95" s="1553">
        <v>1.2759984688018373E-2</v>
      </c>
      <c r="L95" s="1554" t="s">
        <v>73</v>
      </c>
    </row>
    <row r="96" spans="1:12">
      <c r="A96" s="1194" t="s">
        <v>85</v>
      </c>
      <c r="B96" s="1482" t="s">
        <v>27</v>
      </c>
      <c r="C96" s="1196">
        <v>18789.115238911098</v>
      </c>
      <c r="D96" s="1196" t="s">
        <v>73</v>
      </c>
      <c r="E96" s="1555">
        <v>19164.89754368932</v>
      </c>
      <c r="F96" s="1555" t="s">
        <v>73</v>
      </c>
      <c r="G96" s="1556" t="s">
        <v>73</v>
      </c>
      <c r="H96" s="1557">
        <v>237.72307692307689</v>
      </c>
      <c r="I96" s="1557" t="s">
        <v>73</v>
      </c>
      <c r="J96" s="1558" t="s">
        <v>73</v>
      </c>
      <c r="K96" s="1558">
        <v>0.16587980094423888</v>
      </c>
      <c r="L96" s="1559" t="s">
        <v>73</v>
      </c>
    </row>
    <row r="97" spans="1:12">
      <c r="A97" s="1190" t="s">
        <v>85</v>
      </c>
      <c r="B97" s="1481" t="s">
        <v>28</v>
      </c>
      <c r="C97" s="1192" t="s">
        <v>200</v>
      </c>
      <c r="D97" s="1192" t="s">
        <v>73</v>
      </c>
      <c r="E97" s="1540" t="s">
        <v>200</v>
      </c>
      <c r="F97" s="1540" t="s">
        <v>73</v>
      </c>
      <c r="G97" s="1541" t="s">
        <v>73</v>
      </c>
      <c r="H97" s="1542" t="s">
        <v>200</v>
      </c>
      <c r="I97" s="1542" t="s">
        <v>73</v>
      </c>
      <c r="J97" s="1553" t="s">
        <v>73</v>
      </c>
      <c r="K97" s="1553">
        <v>0.15311981625622048</v>
      </c>
      <c r="L97" s="1554" t="s">
        <v>73</v>
      </c>
    </row>
    <row r="98" spans="1:12" ht="15.75" thickBot="1">
      <c r="A98" s="1483" t="s">
        <v>85</v>
      </c>
      <c r="B98" s="1484" t="s">
        <v>29</v>
      </c>
      <c r="C98" s="1197" t="s">
        <v>200</v>
      </c>
      <c r="D98" s="1197" t="s">
        <v>73</v>
      </c>
      <c r="E98" s="1560" t="s">
        <v>200</v>
      </c>
      <c r="F98" s="1560" t="s">
        <v>73</v>
      </c>
      <c r="G98" s="1561" t="s">
        <v>73</v>
      </c>
      <c r="H98" s="1553" t="s">
        <v>200</v>
      </c>
      <c r="I98" s="1553" t="s">
        <v>73</v>
      </c>
      <c r="J98" s="1553" t="s">
        <v>73</v>
      </c>
      <c r="K98" s="1553">
        <v>1.2759984688018373E-2</v>
      </c>
      <c r="L98" s="1554" t="s">
        <v>73</v>
      </c>
    </row>
    <row r="99" spans="1:12" ht="15.75" thickBot="1">
      <c r="A99" s="1471"/>
      <c r="B99" s="1479"/>
      <c r="C99" s="1527"/>
      <c r="D99" s="1527"/>
      <c r="E99" s="1527"/>
      <c r="F99" s="1527"/>
      <c r="G99" s="1528"/>
      <c r="H99" s="1525"/>
      <c r="I99" s="1525"/>
      <c r="J99" s="1525"/>
      <c r="K99" s="1525"/>
      <c r="L99" s="1529"/>
    </row>
    <row r="100" spans="1:12">
      <c r="A100" s="1194" t="s">
        <v>86</v>
      </c>
      <c r="B100" s="1480" t="s">
        <v>21</v>
      </c>
      <c r="C100" s="1195">
        <v>20854.010355544004</v>
      </c>
      <c r="D100" s="1195">
        <v>21399.176031705236</v>
      </c>
      <c r="E100" s="1548">
        <v>21271.090562654885</v>
      </c>
      <c r="F100" s="1548">
        <v>21827.159552339341</v>
      </c>
      <c r="G100" s="1549">
        <v>-2.5476012504103354</v>
      </c>
      <c r="H100" s="1550">
        <v>393.24745762711859</v>
      </c>
      <c r="I100" s="1550">
        <v>-3.7045234939251506</v>
      </c>
      <c r="J100" s="1551">
        <v>-12.267657992565056</v>
      </c>
      <c r="K100" s="1551">
        <v>3.0113563863723365</v>
      </c>
      <c r="L100" s="1552">
        <v>-0.55439122762554272</v>
      </c>
    </row>
    <row r="101" spans="1:12">
      <c r="A101" s="1190" t="s">
        <v>86</v>
      </c>
      <c r="B101" s="1481" t="s">
        <v>22</v>
      </c>
      <c r="C101" s="1192">
        <v>20945.839215686276</v>
      </c>
      <c r="D101" s="1192">
        <v>21477.469607843137</v>
      </c>
      <c r="E101" s="1540">
        <v>21364.756000000001</v>
      </c>
      <c r="F101" s="1540">
        <v>21907.019</v>
      </c>
      <c r="G101" s="1541">
        <v>-2.4752934207981423</v>
      </c>
      <c r="H101" s="1542">
        <v>383.2</v>
      </c>
      <c r="I101" s="1542">
        <v>-5.2423343224530141</v>
      </c>
      <c r="J101" s="1553">
        <v>-20.454545454545457</v>
      </c>
      <c r="K101" s="1553">
        <v>1.7863978563225726</v>
      </c>
      <c r="L101" s="1554">
        <v>-0.54658199521507345</v>
      </c>
    </row>
    <row r="102" spans="1:12">
      <c r="A102" s="1190" t="s">
        <v>86</v>
      </c>
      <c r="B102" s="1481" t="s">
        <v>23</v>
      </c>
      <c r="C102" s="1192">
        <v>20728.202941176471</v>
      </c>
      <c r="D102" s="1192">
        <v>21255.098039215685</v>
      </c>
      <c r="E102" s="1540">
        <v>21142.767</v>
      </c>
      <c r="F102" s="1540">
        <v>21680.2</v>
      </c>
      <c r="G102" s="1541">
        <v>-2.4789116336565202</v>
      </c>
      <c r="H102" s="1542">
        <v>407.9</v>
      </c>
      <c r="I102" s="1542">
        <v>-1.9235393123346962</v>
      </c>
      <c r="J102" s="1553">
        <v>3.225806451612903</v>
      </c>
      <c r="K102" s="1553">
        <v>1.2249585300497638</v>
      </c>
      <c r="L102" s="1554">
        <v>-7.809232410469491E-3</v>
      </c>
    </row>
    <row r="103" spans="1:12">
      <c r="A103" s="1194" t="s">
        <v>86</v>
      </c>
      <c r="B103" s="1482" t="s">
        <v>24</v>
      </c>
      <c r="C103" s="1196">
        <v>21375.310303536327</v>
      </c>
      <c r="D103" s="1196">
        <v>21952.165735345799</v>
      </c>
      <c r="E103" s="1555">
        <v>21802.816509607055</v>
      </c>
      <c r="F103" s="1555">
        <v>22391.209050052716</v>
      </c>
      <c r="G103" s="1556">
        <v>-2.6277836946204349</v>
      </c>
      <c r="H103" s="1557">
        <v>361.0247470101196</v>
      </c>
      <c r="I103" s="1557">
        <v>-0.4119658982018593</v>
      </c>
      <c r="J103" s="1558">
        <v>-1.0919017288444042</v>
      </c>
      <c r="K103" s="1558">
        <v>13.870103355875973</v>
      </c>
      <c r="L103" s="1559">
        <v>-0.69776514889603192</v>
      </c>
    </row>
    <row r="104" spans="1:12">
      <c r="A104" s="1190" t="s">
        <v>86</v>
      </c>
      <c r="B104" s="1481" t="s">
        <v>25</v>
      </c>
      <c r="C104" s="1192">
        <v>21698.828431372549</v>
      </c>
      <c r="D104" s="1192">
        <v>22284.73431372549</v>
      </c>
      <c r="E104" s="1540">
        <v>22132.805</v>
      </c>
      <c r="F104" s="1540">
        <v>22730.429</v>
      </c>
      <c r="G104" s="1541">
        <v>-2.6291804699330568</v>
      </c>
      <c r="H104" s="1542">
        <v>354.3</v>
      </c>
      <c r="I104" s="1542">
        <v>0.22630834512022951</v>
      </c>
      <c r="J104" s="1553">
        <v>-3.1175059952038371</v>
      </c>
      <c r="K104" s="1553">
        <v>10.310067627918846</v>
      </c>
      <c r="L104" s="1554">
        <v>-0.74507553220840705</v>
      </c>
    </row>
    <row r="105" spans="1:12">
      <c r="A105" s="1190" t="s">
        <v>86</v>
      </c>
      <c r="B105" s="1481" t="s">
        <v>26</v>
      </c>
      <c r="C105" s="1192">
        <v>20502.832352941175</v>
      </c>
      <c r="D105" s="1192">
        <v>21005.639215686275</v>
      </c>
      <c r="E105" s="1540">
        <v>20912.888999999999</v>
      </c>
      <c r="F105" s="1540">
        <v>21425.752</v>
      </c>
      <c r="G105" s="1541">
        <v>-2.39367561054567</v>
      </c>
      <c r="H105" s="1542">
        <v>380.5</v>
      </c>
      <c r="I105" s="1542">
        <v>-2.6605269889997385</v>
      </c>
      <c r="J105" s="1553">
        <v>5.2830188679245289</v>
      </c>
      <c r="K105" s="1553">
        <v>3.5600357279571262</v>
      </c>
      <c r="L105" s="1554">
        <v>4.7310383312375581E-2</v>
      </c>
    </row>
    <row r="106" spans="1:12">
      <c r="A106" s="1194" t="s">
        <v>86</v>
      </c>
      <c r="B106" s="1482" t="s">
        <v>27</v>
      </c>
      <c r="C106" s="1196">
        <v>19921.932171862001</v>
      </c>
      <c r="D106" s="1196">
        <v>20215.658654120503</v>
      </c>
      <c r="E106" s="1555">
        <v>20320.37081529924</v>
      </c>
      <c r="F106" s="1555">
        <v>20619.971827202913</v>
      </c>
      <c r="G106" s="1556">
        <v>-1.452965185473357</v>
      </c>
      <c r="H106" s="1557">
        <v>325.67349397590363</v>
      </c>
      <c r="I106" s="1557">
        <v>1.1209567926256376</v>
      </c>
      <c r="J106" s="1558">
        <v>14.808787632221318</v>
      </c>
      <c r="K106" s="1558">
        <v>18.004338394793926</v>
      </c>
      <c r="L106" s="1559">
        <v>1.7132461360452531</v>
      </c>
    </row>
    <row r="107" spans="1:12">
      <c r="A107" s="1190" t="s">
        <v>86</v>
      </c>
      <c r="B107" s="1481" t="s">
        <v>28</v>
      </c>
      <c r="C107" s="1192">
        <v>19908.847058823529</v>
      </c>
      <c r="D107" s="1192">
        <v>20153.644117647058</v>
      </c>
      <c r="E107" s="1540">
        <v>20307.024000000001</v>
      </c>
      <c r="F107" s="1540">
        <v>20556.717000000001</v>
      </c>
      <c r="G107" s="1541">
        <v>-1.2146540714648126</v>
      </c>
      <c r="H107" s="1542">
        <v>314.7</v>
      </c>
      <c r="I107" s="1542">
        <v>2.2417153996101291</v>
      </c>
      <c r="J107" s="1553">
        <v>16.305587229190422</v>
      </c>
      <c r="K107" s="1553">
        <v>13.015184381778742</v>
      </c>
      <c r="L107" s="1554">
        <v>1.390051826105358</v>
      </c>
    </row>
    <row r="108" spans="1:12" ht="15.75" thickBot="1">
      <c r="A108" s="1483" t="s">
        <v>86</v>
      </c>
      <c r="B108" s="1484" t="s">
        <v>29</v>
      </c>
      <c r="C108" s="1197">
        <v>19952.249999999996</v>
      </c>
      <c r="D108" s="1197">
        <v>20348.653921568628</v>
      </c>
      <c r="E108" s="1560">
        <v>20351.294999999998</v>
      </c>
      <c r="F108" s="1560">
        <v>20755.627</v>
      </c>
      <c r="G108" s="1561">
        <v>-1.9480596755761808</v>
      </c>
      <c r="H108" s="1553">
        <v>354.3</v>
      </c>
      <c r="I108" s="1553">
        <v>-0.92281879194631189</v>
      </c>
      <c r="J108" s="1553">
        <v>11.079545454545455</v>
      </c>
      <c r="K108" s="1553">
        <v>4.9891540130151846</v>
      </c>
      <c r="L108" s="1554">
        <v>0.3231943099398924</v>
      </c>
    </row>
    <row r="109" spans="1:12" ht="15.75" thickBot="1">
      <c r="A109" s="1485"/>
      <c r="B109" s="1486"/>
      <c r="C109" s="1562"/>
      <c r="D109" s="1562"/>
      <c r="E109" s="1562"/>
      <c r="F109" s="1562"/>
      <c r="G109" s="1563"/>
      <c r="H109" s="1564"/>
      <c r="I109" s="1564"/>
      <c r="J109" s="1564"/>
      <c r="K109" s="1564"/>
      <c r="L109" s="1565"/>
    </row>
    <row r="110" spans="1:12">
      <c r="A110" s="1190" t="s">
        <v>87</v>
      </c>
      <c r="B110" s="1487" t="s">
        <v>26</v>
      </c>
      <c r="C110" s="1566">
        <v>20041.724509803924</v>
      </c>
      <c r="D110" s="1566">
        <v>20789.202941176471</v>
      </c>
      <c r="E110" s="1567">
        <v>20442.559000000001</v>
      </c>
      <c r="F110" s="1567">
        <v>21204.987000000001</v>
      </c>
      <c r="G110" s="1568">
        <v>-3.5955126970839446</v>
      </c>
      <c r="H110" s="1569">
        <v>408.9</v>
      </c>
      <c r="I110" s="1569">
        <v>-0.77651055569037741</v>
      </c>
      <c r="J110" s="1569">
        <v>1.8927444794952681</v>
      </c>
      <c r="K110" s="1569">
        <v>4.1214750542299354</v>
      </c>
      <c r="L110" s="1570">
        <v>-8.0539792005483335E-2</v>
      </c>
    </row>
    <row r="111" spans="1:12" ht="15.75" thickBot="1">
      <c r="A111" s="1483" t="s">
        <v>87</v>
      </c>
      <c r="B111" s="1484" t="s">
        <v>29</v>
      </c>
      <c r="C111" s="1197">
        <v>19939.736274509803</v>
      </c>
      <c r="D111" s="1197">
        <v>20274.850000000002</v>
      </c>
      <c r="E111" s="1560">
        <v>20338.530999999999</v>
      </c>
      <c r="F111" s="1560">
        <v>20680.347000000002</v>
      </c>
      <c r="G111" s="1561">
        <v>-1.6528542775418735</v>
      </c>
      <c r="H111" s="1553">
        <v>372.8</v>
      </c>
      <c r="I111" s="1553">
        <v>-2.7900912646675327</v>
      </c>
      <c r="J111" s="1553">
        <v>-3.7735849056603774</v>
      </c>
      <c r="K111" s="1553">
        <v>4.5553145336225596</v>
      </c>
      <c r="L111" s="1554">
        <v>-0.36250094888009166</v>
      </c>
    </row>
    <row r="112" spans="1:12" ht="15.75" thickBot="1">
      <c r="A112" s="1485"/>
      <c r="B112" s="1486"/>
      <c r="C112" s="1562"/>
      <c r="D112" s="1562"/>
      <c r="E112" s="1562"/>
      <c r="F112" s="1562"/>
      <c r="G112" s="1563"/>
      <c r="H112" s="1564"/>
      <c r="I112" s="1564"/>
      <c r="J112" s="1564"/>
      <c r="K112" s="1564"/>
      <c r="L112" s="1565"/>
    </row>
    <row r="113" spans="1:12">
      <c r="A113" s="1194" t="s">
        <v>88</v>
      </c>
      <c r="B113" s="1480" t="s">
        <v>21</v>
      </c>
      <c r="C113" s="1195" t="s">
        <v>73</v>
      </c>
      <c r="D113" s="1195" t="s">
        <v>73</v>
      </c>
      <c r="E113" s="1548" t="s">
        <v>73</v>
      </c>
      <c r="F113" s="1548" t="s">
        <v>73</v>
      </c>
      <c r="G113" s="1549" t="s">
        <v>73</v>
      </c>
      <c r="H113" s="1550" t="s">
        <v>73</v>
      </c>
      <c r="I113" s="1550" t="s">
        <v>73</v>
      </c>
      <c r="J113" s="1551" t="s">
        <v>73</v>
      </c>
      <c r="K113" s="1551" t="s">
        <v>73</v>
      </c>
      <c r="L113" s="1552" t="s">
        <v>73</v>
      </c>
    </row>
    <row r="114" spans="1:12">
      <c r="A114" s="1191" t="s">
        <v>88</v>
      </c>
      <c r="B114" s="1481" t="s">
        <v>22</v>
      </c>
      <c r="C114" s="1192" t="s">
        <v>73</v>
      </c>
      <c r="D114" s="1192" t="s">
        <v>73</v>
      </c>
      <c r="E114" s="1540" t="s">
        <v>73</v>
      </c>
      <c r="F114" s="1540" t="s">
        <v>73</v>
      </c>
      <c r="G114" s="1541" t="s">
        <v>73</v>
      </c>
      <c r="H114" s="1542" t="s">
        <v>73</v>
      </c>
      <c r="I114" s="1542" t="s">
        <v>73</v>
      </c>
      <c r="J114" s="1553" t="s">
        <v>73</v>
      </c>
      <c r="K114" s="1553" t="s">
        <v>73</v>
      </c>
      <c r="L114" s="1554" t="s">
        <v>73</v>
      </c>
    </row>
    <row r="115" spans="1:12">
      <c r="A115" s="1191" t="s">
        <v>88</v>
      </c>
      <c r="B115" s="1481" t="s">
        <v>23</v>
      </c>
      <c r="C115" s="1192" t="s">
        <v>73</v>
      </c>
      <c r="D115" s="1192" t="s">
        <v>73</v>
      </c>
      <c r="E115" s="1540" t="s">
        <v>73</v>
      </c>
      <c r="F115" s="1540" t="s">
        <v>73</v>
      </c>
      <c r="G115" s="1541" t="s">
        <v>73</v>
      </c>
      <c r="H115" s="1542" t="s">
        <v>73</v>
      </c>
      <c r="I115" s="1542" t="s">
        <v>73</v>
      </c>
      <c r="J115" s="1553" t="s">
        <v>73</v>
      </c>
      <c r="K115" s="1553" t="s">
        <v>73</v>
      </c>
      <c r="L115" s="1554" t="s">
        <v>73</v>
      </c>
    </row>
    <row r="116" spans="1:12">
      <c r="A116" s="1191" t="s">
        <v>88</v>
      </c>
      <c r="B116" s="1481" t="s">
        <v>30</v>
      </c>
      <c r="C116" s="1192" t="s">
        <v>73</v>
      </c>
      <c r="D116" s="1192" t="s">
        <v>73</v>
      </c>
      <c r="E116" s="1540" t="s">
        <v>73</v>
      </c>
      <c r="F116" s="1540" t="s">
        <v>73</v>
      </c>
      <c r="G116" s="1541" t="s">
        <v>73</v>
      </c>
      <c r="H116" s="1542" t="s">
        <v>73</v>
      </c>
      <c r="I116" s="1542" t="s">
        <v>73</v>
      </c>
      <c r="J116" s="1553" t="s">
        <v>73</v>
      </c>
      <c r="K116" s="1553" t="s">
        <v>73</v>
      </c>
      <c r="L116" s="1554" t="s">
        <v>73</v>
      </c>
    </row>
    <row r="117" spans="1:12">
      <c r="A117" s="1198" t="s">
        <v>88</v>
      </c>
      <c r="B117" s="1482" t="s">
        <v>24</v>
      </c>
      <c r="C117" s="1196" t="s">
        <v>73</v>
      </c>
      <c r="D117" s="1196" t="s">
        <v>73</v>
      </c>
      <c r="E117" s="1555" t="s">
        <v>73</v>
      </c>
      <c r="F117" s="1555" t="s">
        <v>73</v>
      </c>
      <c r="G117" s="1556" t="s">
        <v>73</v>
      </c>
      <c r="H117" s="1557" t="s">
        <v>73</v>
      </c>
      <c r="I117" s="1557" t="s">
        <v>73</v>
      </c>
      <c r="J117" s="1558" t="s">
        <v>73</v>
      </c>
      <c r="K117" s="1558" t="s">
        <v>73</v>
      </c>
      <c r="L117" s="1559" t="s">
        <v>73</v>
      </c>
    </row>
    <row r="118" spans="1:12">
      <c r="A118" s="1191" t="s">
        <v>88</v>
      </c>
      <c r="B118" s="1481" t="s">
        <v>26</v>
      </c>
      <c r="C118" s="1192" t="s">
        <v>73</v>
      </c>
      <c r="D118" s="1192" t="s">
        <v>73</v>
      </c>
      <c r="E118" s="1540" t="s">
        <v>73</v>
      </c>
      <c r="F118" s="1540" t="s">
        <v>73</v>
      </c>
      <c r="G118" s="1541" t="s">
        <v>73</v>
      </c>
      <c r="H118" s="1542" t="s">
        <v>73</v>
      </c>
      <c r="I118" s="1542" t="s">
        <v>73</v>
      </c>
      <c r="J118" s="1553" t="s">
        <v>73</v>
      </c>
      <c r="K118" s="1553" t="s">
        <v>73</v>
      </c>
      <c r="L118" s="1554" t="s">
        <v>73</v>
      </c>
    </row>
    <row r="119" spans="1:12">
      <c r="A119" s="1191" t="s">
        <v>88</v>
      </c>
      <c r="B119" s="1481" t="s">
        <v>31</v>
      </c>
      <c r="C119" s="1192" t="s">
        <v>73</v>
      </c>
      <c r="D119" s="1192" t="s">
        <v>73</v>
      </c>
      <c r="E119" s="1540" t="s">
        <v>73</v>
      </c>
      <c r="F119" s="1540" t="s">
        <v>73</v>
      </c>
      <c r="G119" s="1541" t="s">
        <v>73</v>
      </c>
      <c r="H119" s="1542" t="s">
        <v>73</v>
      </c>
      <c r="I119" s="1542" t="s">
        <v>73</v>
      </c>
      <c r="J119" s="1553" t="s">
        <v>73</v>
      </c>
      <c r="K119" s="1553" t="s">
        <v>73</v>
      </c>
      <c r="L119" s="1554" t="s">
        <v>73</v>
      </c>
    </row>
    <row r="120" spans="1:12">
      <c r="A120" s="1198" t="s">
        <v>88</v>
      </c>
      <c r="B120" s="1482" t="s">
        <v>27</v>
      </c>
      <c r="C120" s="1196" t="s">
        <v>73</v>
      </c>
      <c r="D120" s="1196" t="s">
        <v>73</v>
      </c>
      <c r="E120" s="1555" t="s">
        <v>73</v>
      </c>
      <c r="F120" s="1555" t="s">
        <v>73</v>
      </c>
      <c r="G120" s="1556" t="s">
        <v>73</v>
      </c>
      <c r="H120" s="1557" t="s">
        <v>73</v>
      </c>
      <c r="I120" s="1557" t="s">
        <v>73</v>
      </c>
      <c r="J120" s="1558" t="s">
        <v>73</v>
      </c>
      <c r="K120" s="1558" t="s">
        <v>73</v>
      </c>
      <c r="L120" s="1559" t="s">
        <v>73</v>
      </c>
    </row>
    <row r="121" spans="1:12">
      <c r="A121" s="1191" t="s">
        <v>88</v>
      </c>
      <c r="B121" s="1481" t="s">
        <v>29</v>
      </c>
      <c r="C121" s="1192" t="s">
        <v>73</v>
      </c>
      <c r="D121" s="1192" t="s">
        <v>73</v>
      </c>
      <c r="E121" s="1540" t="s">
        <v>73</v>
      </c>
      <c r="F121" s="1540" t="s">
        <v>73</v>
      </c>
      <c r="G121" s="1541" t="s">
        <v>73</v>
      </c>
      <c r="H121" s="1542" t="s">
        <v>73</v>
      </c>
      <c r="I121" s="1542" t="s">
        <v>73</v>
      </c>
      <c r="J121" s="1553" t="s">
        <v>73</v>
      </c>
      <c r="K121" s="1553" t="s">
        <v>73</v>
      </c>
      <c r="L121" s="1554" t="s">
        <v>73</v>
      </c>
    </row>
    <row r="122" spans="1:12" ht="15.75" thickBot="1">
      <c r="A122" s="1488" t="s">
        <v>88</v>
      </c>
      <c r="B122" s="1481" t="s">
        <v>32</v>
      </c>
      <c r="C122" s="1197" t="s">
        <v>73</v>
      </c>
      <c r="D122" s="1197" t="s">
        <v>73</v>
      </c>
      <c r="E122" s="1560" t="s">
        <v>73</v>
      </c>
      <c r="F122" s="1560" t="s">
        <v>73</v>
      </c>
      <c r="G122" s="1561" t="s">
        <v>73</v>
      </c>
      <c r="H122" s="1553" t="s">
        <v>73</v>
      </c>
      <c r="I122" s="1553" t="s">
        <v>73</v>
      </c>
      <c r="J122" s="1553" t="s">
        <v>73</v>
      </c>
      <c r="K122" s="1553" t="s">
        <v>73</v>
      </c>
      <c r="L122" s="1554" t="s">
        <v>73</v>
      </c>
    </row>
    <row r="123" spans="1:12" ht="15.75" thickBot="1">
      <c r="A123" s="1485"/>
      <c r="B123" s="1486"/>
      <c r="C123" s="1562"/>
      <c r="D123" s="1562"/>
      <c r="E123" s="1562"/>
      <c r="F123" s="1562"/>
      <c r="G123" s="1563"/>
      <c r="H123" s="1564"/>
      <c r="I123" s="1564"/>
      <c r="J123" s="1564"/>
      <c r="K123" s="1564"/>
      <c r="L123" s="1565"/>
    </row>
    <row r="124" spans="1:12">
      <c r="A124" s="1194" t="s">
        <v>20</v>
      </c>
      <c r="B124" s="1480" t="s">
        <v>24</v>
      </c>
      <c r="C124" s="1195">
        <v>18632.66842409829</v>
      </c>
      <c r="D124" s="1195">
        <v>18711.418988286085</v>
      </c>
      <c r="E124" s="1548">
        <v>19005.321792580256</v>
      </c>
      <c r="F124" s="1548">
        <v>19085.647368051807</v>
      </c>
      <c r="G124" s="1549">
        <v>-0.42086901178950925</v>
      </c>
      <c r="H124" s="1550">
        <v>343.14444444444445</v>
      </c>
      <c r="I124" s="1550">
        <v>1.4866298064508909</v>
      </c>
      <c r="J124" s="1551">
        <v>14.963503649635038</v>
      </c>
      <c r="K124" s="1551">
        <v>4.0193951767257881</v>
      </c>
      <c r="L124" s="1552">
        <v>0.387369726036499</v>
      </c>
    </row>
    <row r="125" spans="1:12">
      <c r="A125" s="1190" t="s">
        <v>20</v>
      </c>
      <c r="B125" s="1481" t="s">
        <v>25</v>
      </c>
      <c r="C125" s="1192">
        <v>18936.368627450982</v>
      </c>
      <c r="D125" s="1192">
        <v>18932.917647058825</v>
      </c>
      <c r="E125" s="1540">
        <v>19315.096000000001</v>
      </c>
      <c r="F125" s="1540">
        <v>19311.576000000001</v>
      </c>
      <c r="G125" s="1541">
        <v>1.8227409301034968E-2</v>
      </c>
      <c r="H125" s="1542">
        <v>318.7</v>
      </c>
      <c r="I125" s="1542">
        <v>2.2785622593067925</v>
      </c>
      <c r="J125" s="1553">
        <v>2.2727272727272729</v>
      </c>
      <c r="K125" s="1553">
        <v>1.1483986219216538</v>
      </c>
      <c r="L125" s="1554">
        <v>-1.8091303847169282E-2</v>
      </c>
    </row>
    <row r="126" spans="1:12">
      <c r="A126" s="1190" t="s">
        <v>20</v>
      </c>
      <c r="B126" s="1481" t="s">
        <v>26</v>
      </c>
      <c r="C126" s="1192">
        <v>18585.375490196078</v>
      </c>
      <c r="D126" s="1192">
        <v>18653.344117647059</v>
      </c>
      <c r="E126" s="1540">
        <v>18957.082999999999</v>
      </c>
      <c r="F126" s="1540">
        <v>19026.411</v>
      </c>
      <c r="G126" s="1541">
        <v>-0.36437770633674077</v>
      </c>
      <c r="H126" s="1542">
        <v>348.9</v>
      </c>
      <c r="I126" s="1542">
        <v>0.11477761836441241</v>
      </c>
      <c r="J126" s="1553">
        <v>15.894039735099339</v>
      </c>
      <c r="K126" s="1553">
        <v>2.2329973204032156</v>
      </c>
      <c r="L126" s="1554">
        <v>0.23140665232262192</v>
      </c>
    </row>
    <row r="127" spans="1:12">
      <c r="A127" s="1190" t="s">
        <v>20</v>
      </c>
      <c r="B127" s="1481" t="s">
        <v>31</v>
      </c>
      <c r="C127" s="1192">
        <v>18315.370588235295</v>
      </c>
      <c r="D127" s="1192">
        <v>18471.973529411764</v>
      </c>
      <c r="E127" s="1540">
        <v>18681.678</v>
      </c>
      <c r="F127" s="1540">
        <v>18841.413</v>
      </c>
      <c r="G127" s="1541">
        <v>-0.84778673446625574</v>
      </c>
      <c r="H127" s="1542">
        <v>367</v>
      </c>
      <c r="I127" s="1542">
        <v>1.9444444444444444</v>
      </c>
      <c r="J127" s="1553">
        <v>42.857142857142854</v>
      </c>
      <c r="K127" s="1553">
        <v>0.63799923440091877</v>
      </c>
      <c r="L127" s="1554">
        <v>0.17405437756104603</v>
      </c>
    </row>
    <row r="128" spans="1:12">
      <c r="A128" s="1194" t="s">
        <v>20</v>
      </c>
      <c r="B128" s="1482" t="s">
        <v>27</v>
      </c>
      <c r="C128" s="1196">
        <v>17030.888591345458</v>
      </c>
      <c r="D128" s="1196">
        <v>17072.309029872536</v>
      </c>
      <c r="E128" s="1555">
        <v>17371.506363172368</v>
      </c>
      <c r="F128" s="1555">
        <v>17413.755210469986</v>
      </c>
      <c r="G128" s="1556">
        <v>-0.24261767084113084</v>
      </c>
      <c r="H128" s="1557">
        <v>290.09731971920871</v>
      </c>
      <c r="I128" s="1557">
        <v>-0.64258765971934717</v>
      </c>
      <c r="J128" s="1558">
        <v>6.453804347826086</v>
      </c>
      <c r="K128" s="1558">
        <v>19.994896006124794</v>
      </c>
      <c r="L128" s="1559">
        <v>0.48270088417357471</v>
      </c>
    </row>
    <row r="129" spans="1:12">
      <c r="A129" s="1190" t="s">
        <v>20</v>
      </c>
      <c r="B129" s="1481" t="s">
        <v>28</v>
      </c>
      <c r="C129" s="1192">
        <v>16682.592156862742</v>
      </c>
      <c r="D129" s="1192">
        <v>16724.687254901961</v>
      </c>
      <c r="E129" s="1540">
        <v>17016.243999999999</v>
      </c>
      <c r="F129" s="1540">
        <v>17059.181</v>
      </c>
      <c r="G129" s="1541">
        <v>-0.25169438087327706</v>
      </c>
      <c r="H129" s="1542">
        <v>265.10000000000002</v>
      </c>
      <c r="I129" s="1542">
        <v>-0.86013462976812072</v>
      </c>
      <c r="J129" s="1553">
        <v>8.1863979848866499</v>
      </c>
      <c r="K129" s="1553">
        <v>10.960826847007784</v>
      </c>
      <c r="L129" s="1554">
        <v>0.43590638041181329</v>
      </c>
    </row>
    <row r="130" spans="1:12">
      <c r="A130" s="1190" t="s">
        <v>20</v>
      </c>
      <c r="B130" s="1481" t="s">
        <v>29</v>
      </c>
      <c r="C130" s="1192">
        <v>17358.180392156864</v>
      </c>
      <c r="D130" s="1192">
        <v>17432.690196078431</v>
      </c>
      <c r="E130" s="1540">
        <v>17705.344000000001</v>
      </c>
      <c r="F130" s="1540">
        <v>17781.344000000001</v>
      </c>
      <c r="G130" s="1541">
        <v>-0.42741426069930372</v>
      </c>
      <c r="H130" s="1542">
        <v>316.10000000000002</v>
      </c>
      <c r="I130" s="1542">
        <v>-0.78468298807281844</v>
      </c>
      <c r="J130" s="1553">
        <v>5.3333333333333339</v>
      </c>
      <c r="K130" s="1553">
        <v>8.0643103228276125</v>
      </c>
      <c r="L130" s="1554">
        <v>0.11096991985836535</v>
      </c>
    </row>
    <row r="131" spans="1:12">
      <c r="A131" s="1190" t="s">
        <v>20</v>
      </c>
      <c r="B131" s="1481" t="s">
        <v>32</v>
      </c>
      <c r="C131" s="1192">
        <v>17544.750980392157</v>
      </c>
      <c r="D131" s="1192">
        <v>17259.312745098039</v>
      </c>
      <c r="E131" s="1540">
        <v>17895.646000000001</v>
      </c>
      <c r="F131" s="1540">
        <v>17604.499</v>
      </c>
      <c r="G131" s="1541">
        <v>1.6538215600455364</v>
      </c>
      <c r="H131" s="1542">
        <v>356.4</v>
      </c>
      <c r="I131" s="1542">
        <v>5.6626148828935561</v>
      </c>
      <c r="J131" s="1553">
        <v>-2.5641025641025639</v>
      </c>
      <c r="K131" s="1553">
        <v>0.96975883628939652</v>
      </c>
      <c r="L131" s="1554">
        <v>-6.4175416096605487E-2</v>
      </c>
    </row>
    <row r="132" spans="1:12">
      <c r="A132" s="1194" t="s">
        <v>20</v>
      </c>
      <c r="B132" s="1482" t="s">
        <v>33</v>
      </c>
      <c r="C132" s="1196">
        <v>14839.80481138597</v>
      </c>
      <c r="D132" s="1196">
        <v>14993.375129498882</v>
      </c>
      <c r="E132" s="1555">
        <v>15136.600907613689</v>
      </c>
      <c r="F132" s="1555">
        <v>15293.242632088859</v>
      </c>
      <c r="G132" s="1556">
        <v>-1.02425449097694</v>
      </c>
      <c r="H132" s="1557">
        <v>220.4639240506329</v>
      </c>
      <c r="I132" s="1557">
        <v>0.11849744693681179</v>
      </c>
      <c r="J132" s="1558">
        <v>7.3369565217391308</v>
      </c>
      <c r="K132" s="1558">
        <v>10.080387903534515</v>
      </c>
      <c r="L132" s="1559">
        <v>0.32429034255890521</v>
      </c>
    </row>
    <row r="133" spans="1:12">
      <c r="A133" s="1190" t="s">
        <v>20</v>
      </c>
      <c r="B133" s="1481" t="s">
        <v>74</v>
      </c>
      <c r="C133" s="1192">
        <v>14357.793137254903</v>
      </c>
      <c r="D133" s="1192">
        <v>14704.081372549021</v>
      </c>
      <c r="E133" s="1540">
        <v>14644.949000000001</v>
      </c>
      <c r="F133" s="1540">
        <v>14998.163</v>
      </c>
      <c r="G133" s="1541">
        <v>-2.3550484149292146</v>
      </c>
      <c r="H133" s="1542">
        <v>206.5</v>
      </c>
      <c r="I133" s="1542">
        <v>-1.431980906921241</v>
      </c>
      <c r="J133" s="1553">
        <v>-3.3834586466165413</v>
      </c>
      <c r="K133" s="1553">
        <v>6.5586321296414436</v>
      </c>
      <c r="L133" s="1554">
        <v>-0.49332969432462193</v>
      </c>
    </row>
    <row r="134" spans="1:12">
      <c r="A134" s="1190" t="s">
        <v>20</v>
      </c>
      <c r="B134" s="1481" t="s">
        <v>34</v>
      </c>
      <c r="C134" s="1192">
        <v>15306.73725490196</v>
      </c>
      <c r="D134" s="1192">
        <v>15378.436274509802</v>
      </c>
      <c r="E134" s="1540">
        <v>15612.871999999999</v>
      </c>
      <c r="F134" s="1540">
        <v>15686.004999999999</v>
      </c>
      <c r="G134" s="1541">
        <v>-0.46623088542939911</v>
      </c>
      <c r="H134" s="1542">
        <v>231.9</v>
      </c>
      <c r="I134" s="1542">
        <v>-1.5704584040746978</v>
      </c>
      <c r="J134" s="1553">
        <v>24.683544303797468</v>
      </c>
      <c r="K134" s="1553">
        <v>2.5137169835396196</v>
      </c>
      <c r="L134" s="1554">
        <v>0.41933734409105128</v>
      </c>
    </row>
    <row r="135" spans="1:12" ht="15.75" thickBot="1">
      <c r="A135" s="1190" t="s">
        <v>20</v>
      </c>
      <c r="B135" s="1481" t="s">
        <v>35</v>
      </c>
      <c r="C135" s="1192">
        <v>16174.708823529412</v>
      </c>
      <c r="D135" s="1192">
        <v>16330.206862745099</v>
      </c>
      <c r="E135" s="1540">
        <v>16498.203000000001</v>
      </c>
      <c r="F135" s="1540">
        <v>16656.811000000002</v>
      </c>
      <c r="G135" s="1541">
        <v>-0.95221108050034409</v>
      </c>
      <c r="H135" s="1542">
        <v>282.8</v>
      </c>
      <c r="I135" s="1542">
        <v>-2.8512538646513264</v>
      </c>
      <c r="J135" s="1553">
        <v>71.739130434782609</v>
      </c>
      <c r="K135" s="1553">
        <v>1.0080387903534516</v>
      </c>
      <c r="L135" s="1554">
        <v>0.39828269279247597</v>
      </c>
    </row>
    <row r="136" spans="1:12" ht="15.75" thickBot="1">
      <c r="A136" s="1485"/>
      <c r="B136" s="1486"/>
      <c r="C136" s="1562"/>
      <c r="D136" s="1562"/>
      <c r="E136" s="1562"/>
      <c r="F136" s="1562"/>
      <c r="G136" s="1563"/>
      <c r="H136" s="1564"/>
      <c r="I136" s="1564"/>
      <c r="J136" s="1564"/>
      <c r="K136" s="1564"/>
      <c r="L136" s="1565"/>
    </row>
    <row r="137" spans="1:12">
      <c r="A137" s="1194" t="s">
        <v>89</v>
      </c>
      <c r="B137" s="1482" t="s">
        <v>21</v>
      </c>
      <c r="C137" s="1196">
        <v>21349.841858887816</v>
      </c>
      <c r="D137" s="1196">
        <v>21606.722993357718</v>
      </c>
      <c r="E137" s="1555">
        <v>21776.838696065573</v>
      </c>
      <c r="F137" s="1555">
        <v>22038.857453224871</v>
      </c>
      <c r="G137" s="1556">
        <v>-1.1888944683970333</v>
      </c>
      <c r="H137" s="1557">
        <v>342.72022471910111</v>
      </c>
      <c r="I137" s="1557">
        <v>-1.755234949433317</v>
      </c>
      <c r="J137" s="1558">
        <v>-39.864864864864863</v>
      </c>
      <c r="K137" s="1558">
        <v>1.1356386372336353</v>
      </c>
      <c r="L137" s="1559">
        <v>-0.82618532883211215</v>
      </c>
    </row>
    <row r="138" spans="1:12">
      <c r="A138" s="1190" t="s">
        <v>89</v>
      </c>
      <c r="B138" s="1481" t="s">
        <v>22</v>
      </c>
      <c r="C138" s="1192">
        <v>19913.010784313727</v>
      </c>
      <c r="D138" s="1192">
        <v>19774.809803921569</v>
      </c>
      <c r="E138" s="1540">
        <v>20311.271000000001</v>
      </c>
      <c r="F138" s="1540">
        <v>20170.306</v>
      </c>
      <c r="G138" s="1541">
        <v>0.69887387925597233</v>
      </c>
      <c r="H138" s="1542">
        <v>314.7</v>
      </c>
      <c r="I138" s="1542">
        <v>-1.9626168224299099</v>
      </c>
      <c r="J138" s="1553">
        <v>-25</v>
      </c>
      <c r="K138" s="1553">
        <v>0.19139977032027561</v>
      </c>
      <c r="L138" s="1554">
        <v>-7.3711576445365967E-2</v>
      </c>
    </row>
    <row r="139" spans="1:12">
      <c r="A139" s="1190" t="s">
        <v>89</v>
      </c>
      <c r="B139" s="1481" t="s">
        <v>23</v>
      </c>
      <c r="C139" s="1192">
        <v>21630.561764705883</v>
      </c>
      <c r="D139" s="1192">
        <v>21810.387254901962</v>
      </c>
      <c r="E139" s="1540">
        <v>22063.172999999999</v>
      </c>
      <c r="F139" s="1540">
        <v>22246.595000000001</v>
      </c>
      <c r="G139" s="1541">
        <v>-0.82449471480917547</v>
      </c>
      <c r="H139" s="1542">
        <v>344.2</v>
      </c>
      <c r="I139" s="1542">
        <v>1.1757789535567313</v>
      </c>
      <c r="J139" s="1553">
        <v>-34.782608695652172</v>
      </c>
      <c r="K139" s="1553">
        <v>0.76559908128110243</v>
      </c>
      <c r="L139" s="1554">
        <v>-0.45391311384084876</v>
      </c>
    </row>
    <row r="140" spans="1:12">
      <c r="A140" s="1190" t="s">
        <v>89</v>
      </c>
      <c r="B140" s="1481" t="s">
        <v>30</v>
      </c>
      <c r="C140" s="1192">
        <v>21541.845098039215</v>
      </c>
      <c r="D140" s="1192">
        <v>21993.940196078431</v>
      </c>
      <c r="E140" s="1540">
        <v>21972.682000000001</v>
      </c>
      <c r="F140" s="1540">
        <v>22433.819</v>
      </c>
      <c r="G140" s="1541">
        <v>-2.0555439089528127</v>
      </c>
      <c r="H140" s="1542">
        <v>366.4</v>
      </c>
      <c r="I140" s="1542">
        <v>-5.1759834368530022</v>
      </c>
      <c r="J140" s="1553">
        <v>-61.111111111111114</v>
      </c>
      <c r="K140" s="1553">
        <v>0.17863978563225724</v>
      </c>
      <c r="L140" s="1554">
        <v>-0.29856063854589759</v>
      </c>
    </row>
    <row r="141" spans="1:12">
      <c r="A141" s="1194" t="s">
        <v>89</v>
      </c>
      <c r="B141" s="1482" t="s">
        <v>24</v>
      </c>
      <c r="C141" s="1196">
        <v>21338.186026462616</v>
      </c>
      <c r="D141" s="1196">
        <v>21496.490066755887</v>
      </c>
      <c r="E141" s="1555">
        <v>21764.949746991868</v>
      </c>
      <c r="F141" s="1555">
        <v>21926.419868091005</v>
      </c>
      <c r="G141" s="1556">
        <v>-0.73641808407637321</v>
      </c>
      <c r="H141" s="1557">
        <v>314.81825938566556</v>
      </c>
      <c r="I141" s="1557">
        <v>2.3651038799641495</v>
      </c>
      <c r="J141" s="1558">
        <v>-10.670731707317072</v>
      </c>
      <c r="K141" s="1558">
        <v>7.4773510271787673</v>
      </c>
      <c r="L141" s="1559">
        <v>-1.2183011467342757</v>
      </c>
    </row>
    <row r="142" spans="1:12">
      <c r="A142" s="1190" t="s">
        <v>89</v>
      </c>
      <c r="B142" s="1481" t="s">
        <v>25</v>
      </c>
      <c r="C142" s="1192">
        <v>21052.775490196076</v>
      </c>
      <c r="D142" s="1192">
        <v>21468.816666666666</v>
      </c>
      <c r="E142" s="1540">
        <v>21473.830999999998</v>
      </c>
      <c r="F142" s="1540">
        <v>21898.192999999999</v>
      </c>
      <c r="G142" s="1541">
        <v>-1.9378859251080718</v>
      </c>
      <c r="H142" s="1542">
        <v>280.5</v>
      </c>
      <c r="I142" s="1542">
        <v>1.5568428674873322</v>
      </c>
      <c r="J142" s="1553">
        <v>-27.333333333333332</v>
      </c>
      <c r="K142" s="1553">
        <v>1.3908383309940029</v>
      </c>
      <c r="L142" s="1554">
        <v>-0.5974967697483089</v>
      </c>
    </row>
    <row r="143" spans="1:12">
      <c r="A143" s="1190" t="s">
        <v>89</v>
      </c>
      <c r="B143" s="1481" t="s">
        <v>26</v>
      </c>
      <c r="C143" s="1192">
        <v>21440.872549019605</v>
      </c>
      <c r="D143" s="1192">
        <v>21594.809803921566</v>
      </c>
      <c r="E143" s="1540">
        <v>21869.69</v>
      </c>
      <c r="F143" s="1540">
        <v>22026.705999999998</v>
      </c>
      <c r="G143" s="1541">
        <v>-0.71284376338431921</v>
      </c>
      <c r="H143" s="1542">
        <v>318.8</v>
      </c>
      <c r="I143" s="1542">
        <v>2.3763648041104797</v>
      </c>
      <c r="J143" s="1553">
        <v>-7.2463768115942031</v>
      </c>
      <c r="K143" s="1553">
        <v>4.8998341201990554</v>
      </c>
      <c r="L143" s="1554">
        <v>-0.58797075784972552</v>
      </c>
    </row>
    <row r="144" spans="1:12">
      <c r="A144" s="1190" t="s">
        <v>89</v>
      </c>
      <c r="B144" s="1481" t="s">
        <v>31</v>
      </c>
      <c r="C144" s="1192">
        <v>21216.113725490199</v>
      </c>
      <c r="D144" s="1192">
        <v>21129.391176470588</v>
      </c>
      <c r="E144" s="1540">
        <v>21640.436000000002</v>
      </c>
      <c r="F144" s="1540">
        <v>21551.978999999999</v>
      </c>
      <c r="G144" s="1541">
        <v>0.410435626352467</v>
      </c>
      <c r="H144" s="1542">
        <v>338.6</v>
      </c>
      <c r="I144" s="1542">
        <v>-0.79109288016407509</v>
      </c>
      <c r="J144" s="1553">
        <v>1.0869565217391304</v>
      </c>
      <c r="K144" s="1553">
        <v>1.1866785759857088</v>
      </c>
      <c r="L144" s="1554">
        <v>-3.2833619136242387E-2</v>
      </c>
    </row>
    <row r="145" spans="1:12">
      <c r="A145" s="1194" t="s">
        <v>89</v>
      </c>
      <c r="B145" s="1482" t="s">
        <v>27</v>
      </c>
      <c r="C145" s="1196">
        <v>19803.2309560703</v>
      </c>
      <c r="D145" s="1196">
        <v>19943.1531348526</v>
      </c>
      <c r="E145" s="1555">
        <v>20199.295575191707</v>
      </c>
      <c r="F145" s="1555">
        <v>20342.016197549652</v>
      </c>
      <c r="G145" s="1556">
        <v>-0.70160509642666036</v>
      </c>
      <c r="H145" s="1557">
        <v>266.21776937618148</v>
      </c>
      <c r="I145" s="1557">
        <v>0.86481370037519523</v>
      </c>
      <c r="J145" s="1558">
        <v>8.9598352214212156</v>
      </c>
      <c r="K145" s="1558">
        <v>13.50006379992344</v>
      </c>
      <c r="L145" s="1559">
        <v>0.62890791445154015</v>
      </c>
    </row>
    <row r="146" spans="1:12">
      <c r="A146" s="1190" t="s">
        <v>89</v>
      </c>
      <c r="B146" s="1481" t="s">
        <v>28</v>
      </c>
      <c r="C146" s="1192">
        <v>19087.566666666666</v>
      </c>
      <c r="D146" s="1192">
        <v>19131.314705882352</v>
      </c>
      <c r="E146" s="1540">
        <v>19469.317999999999</v>
      </c>
      <c r="F146" s="1540">
        <v>19513.940999999999</v>
      </c>
      <c r="G146" s="1541">
        <v>-0.2286724142498924</v>
      </c>
      <c r="H146" s="1542">
        <v>241.7</v>
      </c>
      <c r="I146" s="1542">
        <v>3.9569892473118227</v>
      </c>
      <c r="J146" s="1553">
        <v>14.736842105263156</v>
      </c>
      <c r="K146" s="1553">
        <v>5.5633533239760116</v>
      </c>
      <c r="L146" s="1554">
        <v>0.52623773542882191</v>
      </c>
    </row>
    <row r="147" spans="1:12">
      <c r="A147" s="1190" t="s">
        <v>89</v>
      </c>
      <c r="B147" s="1481" t="s">
        <v>29</v>
      </c>
      <c r="C147" s="1192">
        <v>20277.404901960785</v>
      </c>
      <c r="D147" s="1192">
        <v>20478.733333333334</v>
      </c>
      <c r="E147" s="1540">
        <v>20682.953000000001</v>
      </c>
      <c r="F147" s="1540">
        <v>20888.308000000001</v>
      </c>
      <c r="G147" s="1541">
        <v>-0.98310978562744078</v>
      </c>
      <c r="H147" s="1542">
        <v>279.60000000000002</v>
      </c>
      <c r="I147" s="1542">
        <v>-0.81589216034053025</v>
      </c>
      <c r="J147" s="1542">
        <v>3.5647279549718571</v>
      </c>
      <c r="K147" s="1542">
        <v>7.0435115477861423</v>
      </c>
      <c r="L147" s="1543">
        <v>-2.170584351820537E-2</v>
      </c>
    </row>
    <row r="148" spans="1:12" ht="15.75" thickBot="1">
      <c r="A148" s="1489" t="s">
        <v>89</v>
      </c>
      <c r="B148" s="1490" t="s">
        <v>32</v>
      </c>
      <c r="C148" s="1193">
        <v>19905.647058823528</v>
      </c>
      <c r="D148" s="1193">
        <v>19448.223529411764</v>
      </c>
      <c r="E148" s="1544">
        <v>20303.759999999998</v>
      </c>
      <c r="F148" s="1544">
        <v>19837.187999999998</v>
      </c>
      <c r="G148" s="1545">
        <v>2.3520067461174445</v>
      </c>
      <c r="H148" s="1546">
        <v>313.39999999999998</v>
      </c>
      <c r="I148" s="1546">
        <v>2.8215223097112752</v>
      </c>
      <c r="J148" s="1546">
        <v>20.689655172413794</v>
      </c>
      <c r="K148" s="1546">
        <v>0.89319892816128632</v>
      </c>
      <c r="L148" s="1547">
        <v>0.12437602254092572</v>
      </c>
    </row>
    <row r="149" spans="1:12">
      <c r="G149" s="1468"/>
      <c r="H149" s="1468"/>
      <c r="I149" s="1468"/>
      <c r="J149" s="1468"/>
      <c r="K149" s="1468"/>
      <c r="L149" s="1468"/>
    </row>
    <row r="150" spans="1:12" ht="15.75" thickBot="1">
      <c r="G150" s="1468"/>
      <c r="H150" s="1468"/>
      <c r="I150" s="1468"/>
      <c r="J150" s="1468"/>
      <c r="K150" s="1468"/>
      <c r="L150" s="1572"/>
    </row>
    <row r="151" spans="1:12" ht="15.75" thickBot="1">
      <c r="A151" s="1492" t="s">
        <v>271</v>
      </c>
      <c r="B151" s="1493"/>
      <c r="C151" s="1493"/>
      <c r="D151" s="1493"/>
      <c r="E151" s="1493"/>
      <c r="F151" s="1493"/>
      <c r="G151" s="1573"/>
      <c r="H151" s="1573"/>
      <c r="I151" s="1573"/>
      <c r="J151" s="1573"/>
      <c r="K151" s="1573"/>
      <c r="L151" s="1574"/>
    </row>
    <row r="152" spans="1:12">
      <c r="A152" s="1495"/>
      <c r="B152" s="1496"/>
      <c r="C152" s="1006" t="s">
        <v>5</v>
      </c>
      <c r="D152" s="1006" t="s">
        <v>5</v>
      </c>
      <c r="E152" s="1006"/>
      <c r="F152" s="1006"/>
      <c r="G152" s="1497"/>
      <c r="H152" s="1612" t="s">
        <v>6</v>
      </c>
      <c r="I152" s="1613"/>
      <c r="J152" s="1498" t="s">
        <v>7</v>
      </c>
      <c r="K152" s="1499" t="s">
        <v>8</v>
      </c>
      <c r="L152" s="1500"/>
    </row>
    <row r="153" spans="1:12">
      <c r="A153" s="1501" t="s">
        <v>9</v>
      </c>
      <c r="B153" s="1502" t="s">
        <v>10</v>
      </c>
      <c r="C153" s="1503" t="s">
        <v>36</v>
      </c>
      <c r="D153" s="1503" t="s">
        <v>36</v>
      </c>
      <c r="E153" s="1504" t="s">
        <v>37</v>
      </c>
      <c r="F153" s="1505"/>
      <c r="G153" s="1506"/>
      <c r="H153" s="1614" t="s">
        <v>11</v>
      </c>
      <c r="I153" s="1615"/>
      <c r="J153" s="1507" t="s">
        <v>12</v>
      </c>
      <c r="K153" s="1508" t="s">
        <v>13</v>
      </c>
      <c r="L153" s="1509"/>
    </row>
    <row r="154" spans="1:12" ht="30.75" thickBot="1">
      <c r="A154" s="1510" t="s">
        <v>14</v>
      </c>
      <c r="B154" s="1511" t="s">
        <v>15</v>
      </c>
      <c r="C154" s="1188" t="s">
        <v>535</v>
      </c>
      <c r="D154" s="1189" t="s">
        <v>529</v>
      </c>
      <c r="E154" s="1512" t="s">
        <v>535</v>
      </c>
      <c r="F154" s="1513" t="s">
        <v>529</v>
      </c>
      <c r="G154" s="1514" t="s">
        <v>16</v>
      </c>
      <c r="H154" s="1515" t="s">
        <v>535</v>
      </c>
      <c r="I154" s="1516" t="s">
        <v>16</v>
      </c>
      <c r="J154" s="1517" t="s">
        <v>16</v>
      </c>
      <c r="K154" s="1518" t="s">
        <v>535</v>
      </c>
      <c r="L154" s="1519" t="s">
        <v>17</v>
      </c>
    </row>
    <row r="155" spans="1:12" ht="15.75" thickBot="1">
      <c r="A155" s="1469" t="s">
        <v>18</v>
      </c>
      <c r="B155" s="1470" t="s">
        <v>19</v>
      </c>
      <c r="C155" s="1520">
        <v>18854.461577089234</v>
      </c>
      <c r="D155" s="1520">
        <v>18952.778766435971</v>
      </c>
      <c r="E155" s="1521">
        <v>19231.550808631018</v>
      </c>
      <c r="F155" s="1522">
        <v>19331.83434176469</v>
      </c>
      <c r="G155" s="1523">
        <v>-0.51874815064506485</v>
      </c>
      <c r="H155" s="1524">
        <v>305.86735736173938</v>
      </c>
      <c r="I155" s="1524">
        <v>0.18506122693268107</v>
      </c>
      <c r="J155" s="1525">
        <v>10.070671378091872</v>
      </c>
      <c r="K155" s="1524">
        <v>100</v>
      </c>
      <c r="L155" s="1526" t="s">
        <v>19</v>
      </c>
    </row>
    <row r="156" spans="1:12" ht="15.75" thickBot="1">
      <c r="A156" s="1471"/>
      <c r="B156" s="1472"/>
      <c r="C156" s="1527"/>
      <c r="D156" s="1527"/>
      <c r="E156" s="1527"/>
      <c r="F156" s="1527"/>
      <c r="G156" s="1528"/>
      <c r="H156" s="1525"/>
      <c r="I156" s="1525"/>
      <c r="J156" s="1525"/>
      <c r="K156" s="1525"/>
      <c r="L156" s="1529"/>
    </row>
    <row r="157" spans="1:12">
      <c r="A157" s="1473" t="s">
        <v>80</v>
      </c>
      <c r="B157" s="1474" t="s">
        <v>19</v>
      </c>
      <c r="C157" s="1530">
        <v>17742.991373559733</v>
      </c>
      <c r="D157" s="1530">
        <v>19346.627849948909</v>
      </c>
      <c r="E157" s="1531">
        <v>18097.851201030928</v>
      </c>
      <c r="F157" s="1531">
        <v>19733.560406947887</v>
      </c>
      <c r="G157" s="1532">
        <v>-8.2889715397787551</v>
      </c>
      <c r="H157" s="1533">
        <v>215.55555555555554</v>
      </c>
      <c r="I157" s="1533">
        <v>-19.77238515871835</v>
      </c>
      <c r="J157" s="1533">
        <v>-40</v>
      </c>
      <c r="K157" s="1533">
        <v>0.13132934481249087</v>
      </c>
      <c r="L157" s="1534">
        <v>-0.10959580777343908</v>
      </c>
    </row>
    <row r="158" spans="1:12">
      <c r="A158" s="1190" t="s">
        <v>81</v>
      </c>
      <c r="B158" s="1475" t="s">
        <v>19</v>
      </c>
      <c r="C158" s="1535">
        <v>20178.958588280282</v>
      </c>
      <c r="D158" s="1535">
        <v>20252.237723510501</v>
      </c>
      <c r="E158" s="1536">
        <v>20582.537760045889</v>
      </c>
      <c r="F158" s="1536">
        <v>20657.282477980712</v>
      </c>
      <c r="G158" s="1537">
        <v>-0.36183228851373167</v>
      </c>
      <c r="H158" s="1538">
        <v>345.12910647405033</v>
      </c>
      <c r="I158" s="1538">
        <v>7.9173355065913928E-2</v>
      </c>
      <c r="J158" s="1538">
        <v>20.736434108527131</v>
      </c>
      <c r="K158" s="1538">
        <v>27.27272727272727</v>
      </c>
      <c r="L158" s="1539">
        <v>2.4092515258592968</v>
      </c>
    </row>
    <row r="159" spans="1:12">
      <c r="A159" s="1191" t="s">
        <v>82</v>
      </c>
      <c r="B159" s="1476" t="s">
        <v>19</v>
      </c>
      <c r="C159" s="1192">
        <v>20202.651226069986</v>
      </c>
      <c r="D159" s="1192">
        <v>20471.233120788213</v>
      </c>
      <c r="E159" s="1540">
        <v>20606.704250591385</v>
      </c>
      <c r="F159" s="1540">
        <v>20880.657783203977</v>
      </c>
      <c r="G159" s="1541">
        <v>-1.3119966595734105</v>
      </c>
      <c r="H159" s="1542">
        <v>389.00184049079758</v>
      </c>
      <c r="I159" s="1542">
        <v>2.7826605003742384</v>
      </c>
      <c r="J159" s="1542">
        <v>7.5907590759075907</v>
      </c>
      <c r="K159" s="1542">
        <v>4.7570407120968916</v>
      </c>
      <c r="L159" s="1543">
        <v>-0.10964737013889359</v>
      </c>
    </row>
    <row r="160" spans="1:12">
      <c r="A160" s="1191" t="s">
        <v>83</v>
      </c>
      <c r="B160" s="1476" t="s">
        <v>19</v>
      </c>
      <c r="C160" s="1192" t="s">
        <v>200</v>
      </c>
      <c r="D160" s="1192" t="s">
        <v>200</v>
      </c>
      <c r="E160" s="1540" t="s">
        <v>200</v>
      </c>
      <c r="F160" s="1540" t="s">
        <v>200</v>
      </c>
      <c r="G160" s="1582" t="s">
        <v>73</v>
      </c>
      <c r="H160" s="1542" t="s">
        <v>200</v>
      </c>
      <c r="I160" s="1542" t="s">
        <v>73</v>
      </c>
      <c r="J160" s="1542" t="s">
        <v>73</v>
      </c>
      <c r="K160" s="1542">
        <v>0.11673719538888078</v>
      </c>
      <c r="L160" s="1543" t="s">
        <v>73</v>
      </c>
    </row>
    <row r="161" spans="1:12">
      <c r="A161" s="1191" t="s">
        <v>71</v>
      </c>
      <c r="B161" s="1476" t="s">
        <v>19</v>
      </c>
      <c r="C161" s="1192">
        <v>16430.651338862888</v>
      </c>
      <c r="D161" s="1192">
        <v>16542.644227918256</v>
      </c>
      <c r="E161" s="1540">
        <v>16759.264365640145</v>
      </c>
      <c r="F161" s="1540">
        <v>16873.49711247662</v>
      </c>
      <c r="G161" s="1541">
        <v>-0.67699508925158491</v>
      </c>
      <c r="H161" s="1542">
        <v>282.56829765545359</v>
      </c>
      <c r="I161" s="1542">
        <v>-0.61792211876636094</v>
      </c>
      <c r="J161" s="1542">
        <v>10.224719101123595</v>
      </c>
      <c r="K161" s="1542">
        <v>42.94469575368452</v>
      </c>
      <c r="L161" s="1543">
        <v>6.0018593388981856E-2</v>
      </c>
    </row>
    <row r="162" spans="1:12" ht="15.75" thickBot="1">
      <c r="A162" s="1477" t="s">
        <v>84</v>
      </c>
      <c r="B162" s="1478" t="s">
        <v>19</v>
      </c>
      <c r="C162" s="1193">
        <v>20878.830946132504</v>
      </c>
      <c r="D162" s="1193">
        <v>20924.689219115571</v>
      </c>
      <c r="E162" s="1544">
        <v>21296.407565055153</v>
      </c>
      <c r="F162" s="1544">
        <v>21343.183003497881</v>
      </c>
      <c r="G162" s="1545">
        <v>-0.21915868141627301</v>
      </c>
      <c r="H162" s="1546">
        <v>287.22002355712607</v>
      </c>
      <c r="I162" s="1546">
        <v>-0.72496879080673671</v>
      </c>
      <c r="J162" s="1546">
        <v>1.6766467065868262</v>
      </c>
      <c r="K162" s="1546">
        <v>24.777469721289947</v>
      </c>
      <c r="L162" s="1547">
        <v>-2.0455305999435893</v>
      </c>
    </row>
    <row r="163" spans="1:12" ht="15.75" thickBot="1">
      <c r="A163" s="1471"/>
      <c r="B163" s="1479"/>
      <c r="C163" s="1527"/>
      <c r="D163" s="1527"/>
      <c r="E163" s="1527"/>
      <c r="F163" s="1527"/>
      <c r="G163" s="1528"/>
      <c r="H163" s="1525"/>
      <c r="I163" s="1525"/>
      <c r="J163" s="1525"/>
      <c r="K163" s="1525"/>
      <c r="L163" s="1529"/>
    </row>
    <row r="164" spans="1:12">
      <c r="A164" s="1194" t="s">
        <v>85</v>
      </c>
      <c r="B164" s="1480" t="s">
        <v>21</v>
      </c>
      <c r="C164" s="1195" t="s">
        <v>73</v>
      </c>
      <c r="D164" s="1195" t="s">
        <v>73</v>
      </c>
      <c r="E164" s="1548" t="s">
        <v>73</v>
      </c>
      <c r="F164" s="1548" t="s">
        <v>73</v>
      </c>
      <c r="G164" s="1549" t="s">
        <v>73</v>
      </c>
      <c r="H164" s="1550" t="s">
        <v>73</v>
      </c>
      <c r="I164" s="1550" t="s">
        <v>73</v>
      </c>
      <c r="J164" s="1551" t="s">
        <v>73</v>
      </c>
      <c r="K164" s="1551" t="s">
        <v>73</v>
      </c>
      <c r="L164" s="1552" t="s">
        <v>73</v>
      </c>
    </row>
    <row r="165" spans="1:12">
      <c r="A165" s="1190" t="s">
        <v>85</v>
      </c>
      <c r="B165" s="1481" t="s">
        <v>22</v>
      </c>
      <c r="C165" s="1192" t="s">
        <v>73</v>
      </c>
      <c r="D165" s="1192" t="s">
        <v>73</v>
      </c>
      <c r="E165" s="1540" t="s">
        <v>73</v>
      </c>
      <c r="F165" s="1540" t="s">
        <v>73</v>
      </c>
      <c r="G165" s="1541" t="s">
        <v>73</v>
      </c>
      <c r="H165" s="1542" t="s">
        <v>73</v>
      </c>
      <c r="I165" s="1542" t="s">
        <v>73</v>
      </c>
      <c r="J165" s="1553" t="s">
        <v>73</v>
      </c>
      <c r="K165" s="1553" t="s">
        <v>73</v>
      </c>
      <c r="L165" s="1554" t="s">
        <v>73</v>
      </c>
    </row>
    <row r="166" spans="1:12">
      <c r="A166" s="1190" t="s">
        <v>85</v>
      </c>
      <c r="B166" s="1481" t="s">
        <v>23</v>
      </c>
      <c r="C166" s="1192" t="s">
        <v>73</v>
      </c>
      <c r="D166" s="1192" t="s">
        <v>73</v>
      </c>
      <c r="E166" s="1540" t="s">
        <v>73</v>
      </c>
      <c r="F166" s="1540" t="s">
        <v>73</v>
      </c>
      <c r="G166" s="1541" t="s">
        <v>73</v>
      </c>
      <c r="H166" s="1542" t="s">
        <v>73</v>
      </c>
      <c r="I166" s="1542" t="s">
        <v>73</v>
      </c>
      <c r="J166" s="1553" t="s">
        <v>73</v>
      </c>
      <c r="K166" s="1553" t="s">
        <v>73</v>
      </c>
      <c r="L166" s="1554" t="s">
        <v>73</v>
      </c>
    </row>
    <row r="167" spans="1:12">
      <c r="A167" s="1194" t="s">
        <v>85</v>
      </c>
      <c r="B167" s="1482" t="s">
        <v>24</v>
      </c>
      <c r="C167" s="1196" t="s">
        <v>200</v>
      </c>
      <c r="D167" s="1196">
        <v>19516.273554187021</v>
      </c>
      <c r="E167" s="1555" t="s">
        <v>200</v>
      </c>
      <c r="F167" s="1555">
        <v>19906.59902527076</v>
      </c>
      <c r="G167" s="1556" t="s">
        <v>73</v>
      </c>
      <c r="H167" s="1557" t="s">
        <v>200</v>
      </c>
      <c r="I167" s="1557" t="s">
        <v>73</v>
      </c>
      <c r="J167" s="1558" t="s">
        <v>73</v>
      </c>
      <c r="K167" s="1558">
        <v>1.4592149423610097E-2</v>
      </c>
      <c r="L167" s="1559" t="s">
        <v>73</v>
      </c>
    </row>
    <row r="168" spans="1:12">
      <c r="A168" s="1190" t="s">
        <v>85</v>
      </c>
      <c r="B168" s="1481" t="s">
        <v>25</v>
      </c>
      <c r="C168" s="1192" t="s">
        <v>200</v>
      </c>
      <c r="D168" s="1192" t="s">
        <v>200</v>
      </c>
      <c r="E168" s="1540" t="s">
        <v>200</v>
      </c>
      <c r="F168" s="1540" t="s">
        <v>200</v>
      </c>
      <c r="G168" s="1541" t="s">
        <v>73</v>
      </c>
      <c r="H168" s="1542" t="s">
        <v>200</v>
      </c>
      <c r="I168" s="1542" t="s">
        <v>73</v>
      </c>
      <c r="J168" s="1553" t="s">
        <v>73</v>
      </c>
      <c r="K168" s="1553">
        <v>1.4592149423610097E-2</v>
      </c>
      <c r="L168" s="1554" t="s">
        <v>73</v>
      </c>
    </row>
    <row r="169" spans="1:12">
      <c r="A169" s="1190" t="s">
        <v>85</v>
      </c>
      <c r="B169" s="1481" t="s">
        <v>26</v>
      </c>
      <c r="C169" s="1192" t="s">
        <v>73</v>
      </c>
      <c r="D169" s="1192" t="s">
        <v>200</v>
      </c>
      <c r="E169" s="1540" t="s">
        <v>73</v>
      </c>
      <c r="F169" s="1540" t="s">
        <v>200</v>
      </c>
      <c r="G169" s="1541" t="s">
        <v>73</v>
      </c>
      <c r="H169" s="1542" t="s">
        <v>73</v>
      </c>
      <c r="I169" s="1542" t="s">
        <v>73</v>
      </c>
      <c r="J169" s="1553" t="s">
        <v>73</v>
      </c>
      <c r="K169" s="1553" t="s">
        <v>73</v>
      </c>
      <c r="L169" s="1554" t="s">
        <v>73</v>
      </c>
    </row>
    <row r="170" spans="1:12">
      <c r="A170" s="1194" t="s">
        <v>85</v>
      </c>
      <c r="B170" s="1482" t="s">
        <v>27</v>
      </c>
      <c r="C170" s="1196">
        <v>17431.883820628842</v>
      </c>
      <c r="D170" s="1196">
        <v>18973.676579520696</v>
      </c>
      <c r="E170" s="1555">
        <v>17780.52149704142</v>
      </c>
      <c r="F170" s="1555">
        <v>19353.15011111111</v>
      </c>
      <c r="G170" s="1556">
        <v>-8.1259567824403227</v>
      </c>
      <c r="H170" s="1557">
        <v>211.25</v>
      </c>
      <c r="I170" s="1557">
        <v>-16.170634920634921</v>
      </c>
      <c r="J170" s="1558">
        <v>60</v>
      </c>
      <c r="K170" s="1558">
        <v>0.11673719538888078</v>
      </c>
      <c r="L170" s="1559" t="s">
        <v>73</v>
      </c>
    </row>
    <row r="171" spans="1:12">
      <c r="A171" s="1190" t="s">
        <v>85</v>
      </c>
      <c r="B171" s="1481" t="s">
        <v>28</v>
      </c>
      <c r="C171" s="1192">
        <v>17520.764705882353</v>
      </c>
      <c r="D171" s="1192">
        <v>18592.404901960785</v>
      </c>
      <c r="E171" s="1540">
        <v>17871.18</v>
      </c>
      <c r="F171" s="1540">
        <v>18964.253000000001</v>
      </c>
      <c r="G171" s="1541">
        <v>-5.7638600370918924</v>
      </c>
      <c r="H171" s="1542">
        <v>210</v>
      </c>
      <c r="I171" s="1542">
        <v>-14.285714285714285</v>
      </c>
      <c r="J171" s="1553">
        <v>50</v>
      </c>
      <c r="K171" s="1553">
        <v>8.7552896541660596E-2</v>
      </c>
      <c r="L171" s="1554" t="s">
        <v>73</v>
      </c>
    </row>
    <row r="172" spans="1:12" ht="15.75" thickBot="1">
      <c r="A172" s="1483" t="s">
        <v>85</v>
      </c>
      <c r="B172" s="1484" t="s">
        <v>29</v>
      </c>
      <c r="C172" s="1197" t="s">
        <v>200</v>
      </c>
      <c r="D172" s="1197" t="s">
        <v>200</v>
      </c>
      <c r="E172" s="1560" t="s">
        <v>200</v>
      </c>
      <c r="F172" s="1560" t="s">
        <v>200</v>
      </c>
      <c r="G172" s="1561" t="s">
        <v>73</v>
      </c>
      <c r="H172" s="1553" t="s">
        <v>200</v>
      </c>
      <c r="I172" s="1553" t="s">
        <v>73</v>
      </c>
      <c r="J172" s="1553" t="s">
        <v>73</v>
      </c>
      <c r="K172" s="1553">
        <v>2.9184298847220194E-2</v>
      </c>
      <c r="L172" s="1554" t="s">
        <v>73</v>
      </c>
    </row>
    <row r="173" spans="1:12" ht="15.75" thickBot="1">
      <c r="A173" s="1471"/>
      <c r="B173" s="1479"/>
      <c r="C173" s="1527"/>
      <c r="D173" s="1527"/>
      <c r="E173" s="1527"/>
      <c r="F173" s="1527"/>
      <c r="G173" s="1528"/>
      <c r="H173" s="1525"/>
      <c r="I173" s="1525"/>
      <c r="J173" s="1525"/>
      <c r="K173" s="1525"/>
      <c r="L173" s="1529"/>
    </row>
    <row r="174" spans="1:12">
      <c r="A174" s="1194" t="s">
        <v>86</v>
      </c>
      <c r="B174" s="1480" t="s">
        <v>21</v>
      </c>
      <c r="C174" s="1195">
        <v>21225.277145733002</v>
      </c>
      <c r="D174" s="1195">
        <v>21190.550278843031</v>
      </c>
      <c r="E174" s="1548">
        <v>21649.782688647661</v>
      </c>
      <c r="F174" s="1548">
        <v>21614.361284419891</v>
      </c>
      <c r="G174" s="1549">
        <v>0.16387902358837395</v>
      </c>
      <c r="H174" s="1550">
        <v>407.33388429752068</v>
      </c>
      <c r="I174" s="1550">
        <v>-1.8806609700030155</v>
      </c>
      <c r="J174" s="1551">
        <v>11.009174311926607</v>
      </c>
      <c r="K174" s="1551">
        <v>3.5313001605136436</v>
      </c>
      <c r="L174" s="1552">
        <v>2.9854609598128246E-2</v>
      </c>
    </row>
    <row r="175" spans="1:12">
      <c r="A175" s="1190" t="s">
        <v>86</v>
      </c>
      <c r="B175" s="1481" t="s">
        <v>22</v>
      </c>
      <c r="C175" s="1192">
        <v>21422.613725490195</v>
      </c>
      <c r="D175" s="1192">
        <v>21473.911764705881</v>
      </c>
      <c r="E175" s="1540">
        <v>21851.065999999999</v>
      </c>
      <c r="F175" s="1540">
        <v>21903.39</v>
      </c>
      <c r="G175" s="1541">
        <v>-0.23888539627884325</v>
      </c>
      <c r="H175" s="1542">
        <v>410.2</v>
      </c>
      <c r="I175" s="1542">
        <v>-0.82205029013540476</v>
      </c>
      <c r="J175" s="1553">
        <v>26.086956521739129</v>
      </c>
      <c r="K175" s="1553">
        <v>2.539033999708157</v>
      </c>
      <c r="L175" s="1554">
        <v>0.32252259591760124</v>
      </c>
    </row>
    <row r="176" spans="1:12">
      <c r="A176" s="1190" t="s">
        <v>86</v>
      </c>
      <c r="B176" s="1481" t="s">
        <v>23</v>
      </c>
      <c r="C176" s="1192">
        <v>20707.486274509803</v>
      </c>
      <c r="D176" s="1192">
        <v>20706.580392156862</v>
      </c>
      <c r="E176" s="1540">
        <v>21121.635999999999</v>
      </c>
      <c r="F176" s="1540">
        <v>21120.712</v>
      </c>
      <c r="G176" s="1541">
        <v>4.3748525144373385E-3</v>
      </c>
      <c r="H176" s="1542">
        <v>400</v>
      </c>
      <c r="I176" s="1542">
        <v>-4.2604116802297778</v>
      </c>
      <c r="J176" s="1553">
        <v>-15</v>
      </c>
      <c r="K176" s="1553">
        <v>0.99226616080548657</v>
      </c>
      <c r="L176" s="1554">
        <v>-0.29266798631947322</v>
      </c>
    </row>
    <row r="177" spans="1:12">
      <c r="A177" s="1194" t="s">
        <v>86</v>
      </c>
      <c r="B177" s="1482" t="s">
        <v>24</v>
      </c>
      <c r="C177" s="1196">
        <v>20552.265756053803</v>
      </c>
      <c r="D177" s="1196">
        <v>20563.834423491026</v>
      </c>
      <c r="E177" s="1555">
        <v>20963.311071174878</v>
      </c>
      <c r="F177" s="1555">
        <v>20975.111111960847</v>
      </c>
      <c r="G177" s="1556">
        <v>-5.6257345779876115E-2</v>
      </c>
      <c r="H177" s="1557">
        <v>362.83608247422688</v>
      </c>
      <c r="I177" s="1557">
        <v>0.11408395820948634</v>
      </c>
      <c r="J177" s="1558">
        <v>29.046563192904657</v>
      </c>
      <c r="K177" s="1558">
        <v>8.4926309645410765</v>
      </c>
      <c r="L177" s="1559">
        <v>1.2488147101241154</v>
      </c>
    </row>
    <row r="178" spans="1:12">
      <c r="A178" s="1190" t="s">
        <v>86</v>
      </c>
      <c r="B178" s="1481" t="s">
        <v>25</v>
      </c>
      <c r="C178" s="1192">
        <v>20510.460784313724</v>
      </c>
      <c r="D178" s="1192">
        <v>20481.981372549017</v>
      </c>
      <c r="E178" s="1540">
        <v>20920.669999999998</v>
      </c>
      <c r="F178" s="1540">
        <v>20891.620999999999</v>
      </c>
      <c r="G178" s="1541">
        <v>0.13904617549781834</v>
      </c>
      <c r="H178" s="1542">
        <v>352.8</v>
      </c>
      <c r="I178" s="1542">
        <v>-0.22624434389140591</v>
      </c>
      <c r="J178" s="1553">
        <v>38.129496402877699</v>
      </c>
      <c r="K178" s="1553">
        <v>5.6033853786662782</v>
      </c>
      <c r="L178" s="1554">
        <v>1.138239217407043</v>
      </c>
    </row>
    <row r="179" spans="1:12">
      <c r="A179" s="1190" t="s">
        <v>86</v>
      </c>
      <c r="B179" s="1481" t="s">
        <v>26</v>
      </c>
      <c r="C179" s="1192">
        <v>20627.078431372549</v>
      </c>
      <c r="D179" s="1192">
        <v>20687.304901960782</v>
      </c>
      <c r="E179" s="1540">
        <v>21039.62</v>
      </c>
      <c r="F179" s="1540">
        <v>21101.050999999999</v>
      </c>
      <c r="G179" s="1541">
        <v>-0.29112767890092534</v>
      </c>
      <c r="H179" s="1542">
        <v>382.3</v>
      </c>
      <c r="I179" s="1542">
        <v>1.5135422198619193</v>
      </c>
      <c r="J179" s="1553">
        <v>14.450867052023122</v>
      </c>
      <c r="K179" s="1553">
        <v>2.8892455858747992</v>
      </c>
      <c r="L179" s="1554">
        <v>0.11057549271707323</v>
      </c>
    </row>
    <row r="180" spans="1:12">
      <c r="A180" s="1194" t="s">
        <v>86</v>
      </c>
      <c r="B180" s="1482" t="s">
        <v>27</v>
      </c>
      <c r="C180" s="1196">
        <v>19636.259826494272</v>
      </c>
      <c r="D180" s="1196">
        <v>19766.893790429353</v>
      </c>
      <c r="E180" s="1555">
        <v>20028.985023024157</v>
      </c>
      <c r="F180" s="1555">
        <v>20162.231666237942</v>
      </c>
      <c r="G180" s="1556">
        <v>-0.66087249377710788</v>
      </c>
      <c r="H180" s="1557">
        <v>320.8621052631579</v>
      </c>
      <c r="I180" s="1557">
        <v>0.76960171553902423</v>
      </c>
      <c r="J180" s="1558">
        <v>18.885096700796357</v>
      </c>
      <c r="K180" s="1558">
        <v>15.248796147672552</v>
      </c>
      <c r="L180" s="1559">
        <v>1.1305822061370563</v>
      </c>
    </row>
    <row r="181" spans="1:12">
      <c r="A181" s="1190" t="s">
        <v>86</v>
      </c>
      <c r="B181" s="1481" t="s">
        <v>28</v>
      </c>
      <c r="C181" s="1192">
        <v>19554.332352941179</v>
      </c>
      <c r="D181" s="1192">
        <v>19613.874509803918</v>
      </c>
      <c r="E181" s="1540">
        <v>19945.419000000002</v>
      </c>
      <c r="F181" s="1540">
        <v>20006.151999999998</v>
      </c>
      <c r="G181" s="1541">
        <v>-0.30357162136924953</v>
      </c>
      <c r="H181" s="1542">
        <v>311</v>
      </c>
      <c r="I181" s="1542">
        <v>0.29022895840050861</v>
      </c>
      <c r="J181" s="1553">
        <v>30.223880597014922</v>
      </c>
      <c r="K181" s="1553">
        <v>10.185320297679848</v>
      </c>
      <c r="L181" s="1554">
        <v>1.5762615119426169</v>
      </c>
    </row>
    <row r="182" spans="1:12" ht="15.75" thickBot="1">
      <c r="A182" s="1483" t="s">
        <v>86</v>
      </c>
      <c r="B182" s="1484" t="s">
        <v>29</v>
      </c>
      <c r="C182" s="1197">
        <v>19786.658823529411</v>
      </c>
      <c r="D182" s="1197">
        <v>19990.700980392157</v>
      </c>
      <c r="E182" s="1560">
        <v>20182.392</v>
      </c>
      <c r="F182" s="1560">
        <v>20390.514999999999</v>
      </c>
      <c r="G182" s="1561">
        <v>-1.0206853529692586</v>
      </c>
      <c r="H182" s="1553">
        <v>340.7</v>
      </c>
      <c r="I182" s="1553">
        <v>2.806276403138205</v>
      </c>
      <c r="J182" s="1553">
        <v>1.1661807580174928</v>
      </c>
      <c r="K182" s="1553">
        <v>5.0634758499927042</v>
      </c>
      <c r="L182" s="1554">
        <v>-0.44567930580556148</v>
      </c>
    </row>
    <row r="183" spans="1:12" ht="15.75" thickBot="1">
      <c r="A183" s="1485"/>
      <c r="B183" s="1486"/>
      <c r="C183" s="1562"/>
      <c r="D183" s="1562"/>
      <c r="E183" s="1562"/>
      <c r="F183" s="1562"/>
      <c r="G183" s="1563"/>
      <c r="H183" s="1564"/>
      <c r="I183" s="1564"/>
      <c r="J183" s="1564"/>
      <c r="K183" s="1564"/>
      <c r="L183" s="1565"/>
    </row>
    <row r="184" spans="1:12">
      <c r="A184" s="1190" t="s">
        <v>87</v>
      </c>
      <c r="B184" s="1487" t="s">
        <v>26</v>
      </c>
      <c r="C184" s="1566">
        <v>20586.423529411764</v>
      </c>
      <c r="D184" s="1566">
        <v>20788.437254901957</v>
      </c>
      <c r="E184" s="1567">
        <v>20998.151999999998</v>
      </c>
      <c r="F184" s="1567">
        <v>21204.205999999998</v>
      </c>
      <c r="G184" s="1568">
        <v>-0.97176003666442445</v>
      </c>
      <c r="H184" s="1569">
        <v>411.5</v>
      </c>
      <c r="I184" s="1569">
        <v>1.4796547472256474</v>
      </c>
      <c r="J184" s="1569">
        <v>11.570247933884298</v>
      </c>
      <c r="K184" s="1569">
        <v>1.9699401721873633</v>
      </c>
      <c r="L184" s="1570">
        <v>2.6477274660861472E-2</v>
      </c>
    </row>
    <row r="185" spans="1:12" ht="15.75" thickBot="1">
      <c r="A185" s="1483" t="s">
        <v>87</v>
      </c>
      <c r="B185" s="1484" t="s">
        <v>29</v>
      </c>
      <c r="C185" s="1197">
        <v>19903.527450980393</v>
      </c>
      <c r="D185" s="1197">
        <v>20234.043137254899</v>
      </c>
      <c r="E185" s="1560">
        <v>20301.598000000002</v>
      </c>
      <c r="F185" s="1560">
        <v>20638.723999999998</v>
      </c>
      <c r="G185" s="1561">
        <v>-1.6334633865930692</v>
      </c>
      <c r="H185" s="1553">
        <v>373.1</v>
      </c>
      <c r="I185" s="1553">
        <v>3.4951456310679676</v>
      </c>
      <c r="J185" s="1553">
        <v>4.9450549450549453</v>
      </c>
      <c r="K185" s="1553">
        <v>2.7871005399095283</v>
      </c>
      <c r="L185" s="1554">
        <v>-0.1361246447997555</v>
      </c>
    </row>
    <row r="186" spans="1:12" ht="15.75" thickBot="1">
      <c r="A186" s="1485"/>
      <c r="B186" s="1486"/>
      <c r="C186" s="1562"/>
      <c r="D186" s="1562"/>
      <c r="E186" s="1562"/>
      <c r="F186" s="1562"/>
      <c r="G186" s="1563"/>
      <c r="H186" s="1564"/>
      <c r="I186" s="1564"/>
      <c r="J186" s="1564"/>
      <c r="K186" s="1564"/>
      <c r="L186" s="1565"/>
    </row>
    <row r="187" spans="1:12">
      <c r="A187" s="1194" t="s">
        <v>88</v>
      </c>
      <c r="B187" s="1480" t="s">
        <v>21</v>
      </c>
      <c r="C187" s="1195" t="s">
        <v>200</v>
      </c>
      <c r="D187" s="1195" t="s">
        <v>73</v>
      </c>
      <c r="E187" s="1548" t="s">
        <v>200</v>
      </c>
      <c r="F187" s="1548" t="s">
        <v>73</v>
      </c>
      <c r="G187" s="1549" t="s">
        <v>73</v>
      </c>
      <c r="H187" s="1550" t="s">
        <v>200</v>
      </c>
      <c r="I187" s="1550" t="s">
        <v>73</v>
      </c>
      <c r="J187" s="1551" t="s">
        <v>73</v>
      </c>
      <c r="K187" s="1551">
        <v>1.4592149423610097E-2</v>
      </c>
      <c r="L187" s="1552" t="s">
        <v>73</v>
      </c>
    </row>
    <row r="188" spans="1:12">
      <c r="A188" s="1191" t="s">
        <v>88</v>
      </c>
      <c r="B188" s="1481" t="s">
        <v>22</v>
      </c>
      <c r="C188" s="1192" t="s">
        <v>73</v>
      </c>
      <c r="D188" s="1192" t="s">
        <v>73</v>
      </c>
      <c r="E188" s="1540" t="s">
        <v>73</v>
      </c>
      <c r="F188" s="1540" t="s">
        <v>73</v>
      </c>
      <c r="G188" s="1541" t="s">
        <v>73</v>
      </c>
      <c r="H188" s="1542" t="s">
        <v>73</v>
      </c>
      <c r="I188" s="1542" t="s">
        <v>73</v>
      </c>
      <c r="J188" s="1553" t="s">
        <v>73</v>
      </c>
      <c r="K188" s="1553" t="s">
        <v>73</v>
      </c>
      <c r="L188" s="1554" t="s">
        <v>73</v>
      </c>
    </row>
    <row r="189" spans="1:12">
      <c r="A189" s="1191" t="s">
        <v>88</v>
      </c>
      <c r="B189" s="1481" t="s">
        <v>23</v>
      </c>
      <c r="C189" s="1192" t="s">
        <v>73</v>
      </c>
      <c r="D189" s="1192" t="s">
        <v>73</v>
      </c>
      <c r="E189" s="1540" t="s">
        <v>73</v>
      </c>
      <c r="F189" s="1540" t="s">
        <v>73</v>
      </c>
      <c r="G189" s="1541" t="s">
        <v>73</v>
      </c>
      <c r="H189" s="1542" t="s">
        <v>73</v>
      </c>
      <c r="I189" s="1542" t="s">
        <v>73</v>
      </c>
      <c r="J189" s="1553" t="s">
        <v>73</v>
      </c>
      <c r="K189" s="1553" t="s">
        <v>73</v>
      </c>
      <c r="L189" s="1554" t="s">
        <v>73</v>
      </c>
    </row>
    <row r="190" spans="1:12">
      <c r="A190" s="1191" t="s">
        <v>88</v>
      </c>
      <c r="B190" s="1481" t="s">
        <v>30</v>
      </c>
      <c r="C190" s="1192" t="s">
        <v>200</v>
      </c>
      <c r="D190" s="1192" t="s">
        <v>73</v>
      </c>
      <c r="E190" s="1540" t="s">
        <v>200</v>
      </c>
      <c r="F190" s="1540" t="s">
        <v>73</v>
      </c>
      <c r="G190" s="1541" t="s">
        <v>73</v>
      </c>
      <c r="H190" s="1542" t="s">
        <v>200</v>
      </c>
      <c r="I190" s="1542" t="s">
        <v>73</v>
      </c>
      <c r="J190" s="1553" t="s">
        <v>73</v>
      </c>
      <c r="K190" s="1553">
        <v>1.4592149423610097E-2</v>
      </c>
      <c r="L190" s="1554" t="s">
        <v>73</v>
      </c>
    </row>
    <row r="191" spans="1:12">
      <c r="A191" s="1198" t="s">
        <v>88</v>
      </c>
      <c r="B191" s="1482" t="s">
        <v>24</v>
      </c>
      <c r="C191" s="1196" t="s">
        <v>200</v>
      </c>
      <c r="D191" s="1196" t="s">
        <v>200</v>
      </c>
      <c r="E191" s="1555" t="s">
        <v>200</v>
      </c>
      <c r="F191" s="1555" t="s">
        <v>200</v>
      </c>
      <c r="G191" s="1556" t="s">
        <v>73</v>
      </c>
      <c r="H191" s="1557" t="s">
        <v>200</v>
      </c>
      <c r="I191" s="1557" t="s">
        <v>73</v>
      </c>
      <c r="J191" s="1558" t="s">
        <v>73</v>
      </c>
      <c r="K191" s="1558">
        <v>1.4592149423610097E-2</v>
      </c>
      <c r="L191" s="1559" t="s">
        <v>73</v>
      </c>
    </row>
    <row r="192" spans="1:12">
      <c r="A192" s="1191" t="s">
        <v>88</v>
      </c>
      <c r="B192" s="1481" t="s">
        <v>26</v>
      </c>
      <c r="C192" s="1192" t="s">
        <v>73</v>
      </c>
      <c r="D192" s="1192" t="s">
        <v>200</v>
      </c>
      <c r="E192" s="1540" t="s">
        <v>73</v>
      </c>
      <c r="F192" s="1540" t="s">
        <v>200</v>
      </c>
      <c r="G192" s="1541" t="s">
        <v>73</v>
      </c>
      <c r="H192" s="1542" t="s">
        <v>73</v>
      </c>
      <c r="I192" s="1542" t="s">
        <v>73</v>
      </c>
      <c r="J192" s="1553" t="s">
        <v>73</v>
      </c>
      <c r="K192" s="1553" t="s">
        <v>73</v>
      </c>
      <c r="L192" s="1554" t="s">
        <v>73</v>
      </c>
    </row>
    <row r="193" spans="1:12">
      <c r="A193" s="1191" t="s">
        <v>88</v>
      </c>
      <c r="B193" s="1481" t="s">
        <v>31</v>
      </c>
      <c r="C193" s="1192" t="s">
        <v>200</v>
      </c>
      <c r="D193" s="1192" t="s">
        <v>200</v>
      </c>
      <c r="E193" s="1540" t="s">
        <v>200</v>
      </c>
      <c r="F193" s="1540" t="s">
        <v>200</v>
      </c>
      <c r="G193" s="1541" t="s">
        <v>73</v>
      </c>
      <c r="H193" s="1542" t="s">
        <v>200</v>
      </c>
      <c r="I193" s="1542" t="s">
        <v>73</v>
      </c>
      <c r="J193" s="1553" t="s">
        <v>73</v>
      </c>
      <c r="K193" s="1553">
        <v>1.4592149423610097E-2</v>
      </c>
      <c r="L193" s="1554" t="s">
        <v>73</v>
      </c>
    </row>
    <row r="194" spans="1:12">
      <c r="A194" s="1198" t="s">
        <v>88</v>
      </c>
      <c r="B194" s="1482" t="s">
        <v>27</v>
      </c>
      <c r="C194" s="1196" t="s">
        <v>200</v>
      </c>
      <c r="D194" s="1196" t="s">
        <v>200</v>
      </c>
      <c r="E194" s="1555" t="s">
        <v>200</v>
      </c>
      <c r="F194" s="1555" t="s">
        <v>200</v>
      </c>
      <c r="G194" s="1556" t="s">
        <v>73</v>
      </c>
      <c r="H194" s="1557" t="s">
        <v>200</v>
      </c>
      <c r="I194" s="1557" t="s">
        <v>73</v>
      </c>
      <c r="J194" s="1558" t="s">
        <v>73</v>
      </c>
      <c r="K194" s="1558">
        <v>8.7552896541660596E-2</v>
      </c>
      <c r="L194" s="1559" t="s">
        <v>73</v>
      </c>
    </row>
    <row r="195" spans="1:12">
      <c r="A195" s="1191" t="s">
        <v>88</v>
      </c>
      <c r="B195" s="1481" t="s">
        <v>29</v>
      </c>
      <c r="C195" s="1192" t="s">
        <v>200</v>
      </c>
      <c r="D195" s="1192" t="s">
        <v>200</v>
      </c>
      <c r="E195" s="1540" t="s">
        <v>200</v>
      </c>
      <c r="F195" s="1540" t="s">
        <v>200</v>
      </c>
      <c r="G195" s="1541" t="s">
        <v>73</v>
      </c>
      <c r="H195" s="1542" t="s">
        <v>200</v>
      </c>
      <c r="I195" s="1542" t="s">
        <v>73</v>
      </c>
      <c r="J195" s="1553" t="s">
        <v>73</v>
      </c>
      <c r="K195" s="1553">
        <v>1.4592149423610097E-2</v>
      </c>
      <c r="L195" s="1554" t="s">
        <v>73</v>
      </c>
    </row>
    <row r="196" spans="1:12" ht="15.75" thickBot="1">
      <c r="A196" s="1488" t="s">
        <v>88</v>
      </c>
      <c r="B196" s="1481" t="s">
        <v>32</v>
      </c>
      <c r="C196" s="1197" t="s">
        <v>200</v>
      </c>
      <c r="D196" s="1197" t="s">
        <v>200</v>
      </c>
      <c r="E196" s="1560" t="s">
        <v>200</v>
      </c>
      <c r="F196" s="1560" t="s">
        <v>200</v>
      </c>
      <c r="G196" s="1561" t="s">
        <v>73</v>
      </c>
      <c r="H196" s="1553" t="s">
        <v>200</v>
      </c>
      <c r="I196" s="1553" t="s">
        <v>73</v>
      </c>
      <c r="J196" s="1553" t="s">
        <v>73</v>
      </c>
      <c r="K196" s="1553">
        <v>7.2960747118050492E-2</v>
      </c>
      <c r="L196" s="1554" t="s">
        <v>73</v>
      </c>
    </row>
    <row r="197" spans="1:12" ht="15.75" thickBot="1">
      <c r="A197" s="1485"/>
      <c r="B197" s="1486"/>
      <c r="C197" s="1562"/>
      <c r="D197" s="1562"/>
      <c r="E197" s="1562"/>
      <c r="F197" s="1562"/>
      <c r="G197" s="1563"/>
      <c r="H197" s="1564"/>
      <c r="I197" s="1564"/>
      <c r="J197" s="1564"/>
      <c r="K197" s="1564"/>
      <c r="L197" s="1565"/>
    </row>
    <row r="198" spans="1:12">
      <c r="A198" s="1194" t="s">
        <v>20</v>
      </c>
      <c r="B198" s="1480" t="s">
        <v>24</v>
      </c>
      <c r="C198" s="1195">
        <v>17767.980406231956</v>
      </c>
      <c r="D198" s="1195">
        <v>17989.808425112384</v>
      </c>
      <c r="E198" s="1548">
        <v>18123.340014356596</v>
      </c>
      <c r="F198" s="1548">
        <v>18349.604593614633</v>
      </c>
      <c r="G198" s="1549">
        <v>-1.2330760486074637</v>
      </c>
      <c r="H198" s="1550">
        <v>345.88535469107552</v>
      </c>
      <c r="I198" s="1550">
        <v>-0.66586154054321434</v>
      </c>
      <c r="J198" s="1551">
        <v>22.067039106145252</v>
      </c>
      <c r="K198" s="1551">
        <v>6.3767692981176127</v>
      </c>
      <c r="L198" s="1552">
        <v>0.62668898973341758</v>
      </c>
    </row>
    <row r="199" spans="1:12">
      <c r="A199" s="1190" t="s">
        <v>20</v>
      </c>
      <c r="B199" s="1481" t="s">
        <v>25</v>
      </c>
      <c r="C199" s="1192">
        <v>17414.098039215685</v>
      </c>
      <c r="D199" s="1192">
        <v>17275.678431372547</v>
      </c>
      <c r="E199" s="1540">
        <v>17762.38</v>
      </c>
      <c r="F199" s="1540">
        <v>17621.191999999999</v>
      </c>
      <c r="G199" s="1541">
        <v>0.8012397799195532</v>
      </c>
      <c r="H199" s="1542">
        <v>318.60000000000002</v>
      </c>
      <c r="I199" s="1542">
        <v>-1.1173184357541794</v>
      </c>
      <c r="J199" s="1553">
        <v>22.727272727272727</v>
      </c>
      <c r="K199" s="1553">
        <v>1.5759521377498906</v>
      </c>
      <c r="L199" s="1554">
        <v>0.16252457591243474</v>
      </c>
    </row>
    <row r="200" spans="1:12">
      <c r="A200" s="1190" t="s">
        <v>20</v>
      </c>
      <c r="B200" s="1481" t="s">
        <v>26</v>
      </c>
      <c r="C200" s="1192">
        <v>17720.912745098038</v>
      </c>
      <c r="D200" s="1192">
        <v>18069.256862745096</v>
      </c>
      <c r="E200" s="1540">
        <v>18075.330999999998</v>
      </c>
      <c r="F200" s="1540">
        <v>18430.642</v>
      </c>
      <c r="G200" s="1541">
        <v>-1.927827581914952</v>
      </c>
      <c r="H200" s="1542">
        <v>340.9</v>
      </c>
      <c r="I200" s="1542">
        <v>-0.61224489795919035</v>
      </c>
      <c r="J200" s="1553">
        <v>7.8947368421052628</v>
      </c>
      <c r="K200" s="1553">
        <v>2.3931125054720557</v>
      </c>
      <c r="L200" s="1554">
        <v>-4.8262374065368263E-2</v>
      </c>
    </row>
    <row r="201" spans="1:12">
      <c r="A201" s="1190" t="s">
        <v>20</v>
      </c>
      <c r="B201" s="1481" t="s">
        <v>31</v>
      </c>
      <c r="C201" s="1192">
        <v>18011.423529411764</v>
      </c>
      <c r="D201" s="1192">
        <v>18354.380392156861</v>
      </c>
      <c r="E201" s="1540">
        <v>18371.651999999998</v>
      </c>
      <c r="F201" s="1540">
        <v>18721.468000000001</v>
      </c>
      <c r="G201" s="1541">
        <v>-1.8685286858915258</v>
      </c>
      <c r="H201" s="1542">
        <v>368.7</v>
      </c>
      <c r="I201" s="1542">
        <v>-1.4961261020571794</v>
      </c>
      <c r="J201" s="1553">
        <v>39.83050847457627</v>
      </c>
      <c r="K201" s="1553">
        <v>2.4077046548956664</v>
      </c>
      <c r="L201" s="1554">
        <v>0.51242678788635065</v>
      </c>
    </row>
    <row r="202" spans="1:12">
      <c r="A202" s="1194" t="s">
        <v>20</v>
      </c>
      <c r="B202" s="1482" t="s">
        <v>27</v>
      </c>
      <c r="C202" s="1196">
        <v>17146.643045142995</v>
      </c>
      <c r="D202" s="1196">
        <v>17201.388623540646</v>
      </c>
      <c r="E202" s="1555">
        <v>17489.575906045855</v>
      </c>
      <c r="F202" s="1555">
        <v>17545.41639601146</v>
      </c>
      <c r="G202" s="1556">
        <v>-0.31826255191241437</v>
      </c>
      <c r="H202" s="1557">
        <v>297.59593392630239</v>
      </c>
      <c r="I202" s="1557">
        <v>-0.88111231232888987</v>
      </c>
      <c r="J202" s="1558">
        <v>5.779569892473118</v>
      </c>
      <c r="K202" s="1558">
        <v>22.968043192762295</v>
      </c>
      <c r="L202" s="1559">
        <v>-0.93173194376196022</v>
      </c>
    </row>
    <row r="203" spans="1:12">
      <c r="A203" s="1190" t="s">
        <v>20</v>
      </c>
      <c r="B203" s="1481" t="s">
        <v>28</v>
      </c>
      <c r="C203" s="1192">
        <v>16770.94901960784</v>
      </c>
      <c r="D203" s="1192">
        <v>16819.333333333336</v>
      </c>
      <c r="E203" s="1540">
        <v>17106.367999999999</v>
      </c>
      <c r="F203" s="1540">
        <v>17155.72</v>
      </c>
      <c r="G203" s="1541">
        <v>-0.28767081766316183</v>
      </c>
      <c r="H203" s="1542">
        <v>273.7</v>
      </c>
      <c r="I203" s="1542">
        <v>-1.0126582278481056</v>
      </c>
      <c r="J203" s="1553">
        <v>10.017574692442881</v>
      </c>
      <c r="K203" s="1553">
        <v>9.1346855391799213</v>
      </c>
      <c r="L203" s="1554">
        <v>-4.4085822463557633E-3</v>
      </c>
    </row>
    <row r="204" spans="1:12">
      <c r="A204" s="1190" t="s">
        <v>20</v>
      </c>
      <c r="B204" s="1481" t="s">
        <v>29</v>
      </c>
      <c r="C204" s="1192">
        <v>17258.26568627451</v>
      </c>
      <c r="D204" s="1192">
        <v>17281.055882352939</v>
      </c>
      <c r="E204" s="1540">
        <v>17603.431</v>
      </c>
      <c r="F204" s="1540">
        <v>17626.677</v>
      </c>
      <c r="G204" s="1541">
        <v>-0.13187965037312016</v>
      </c>
      <c r="H204" s="1542">
        <v>300.60000000000002</v>
      </c>
      <c r="I204" s="1542">
        <v>9.9900099900103678E-2</v>
      </c>
      <c r="J204" s="1553">
        <v>7.6655052264808354</v>
      </c>
      <c r="K204" s="1553">
        <v>9.0179483437910406</v>
      </c>
      <c r="L204" s="1554">
        <v>-0.20145416183054543</v>
      </c>
    </row>
    <row r="205" spans="1:12">
      <c r="A205" s="1190" t="s">
        <v>20</v>
      </c>
      <c r="B205" s="1481" t="s">
        <v>32</v>
      </c>
      <c r="C205" s="1192">
        <v>17538.658823529411</v>
      </c>
      <c r="D205" s="1192">
        <v>17597.564705882352</v>
      </c>
      <c r="E205" s="1540">
        <v>17889.432000000001</v>
      </c>
      <c r="F205" s="1540">
        <v>17949.516</v>
      </c>
      <c r="G205" s="1541">
        <v>-0.33473883084089245</v>
      </c>
      <c r="H205" s="1542">
        <v>337.3</v>
      </c>
      <c r="I205" s="1542">
        <v>-0.58944886531093421</v>
      </c>
      <c r="J205" s="1553">
        <v>-4.3478260869565215</v>
      </c>
      <c r="K205" s="1553">
        <v>4.8154093097913329</v>
      </c>
      <c r="L205" s="1554">
        <v>-0.72586919968505637</v>
      </c>
    </row>
    <row r="206" spans="1:12">
      <c r="A206" s="1194" t="s">
        <v>20</v>
      </c>
      <c r="B206" s="1482" t="s">
        <v>33</v>
      </c>
      <c r="C206" s="1196">
        <v>13895.647926353149</v>
      </c>
      <c r="D206" s="1196">
        <v>14014.055169122086</v>
      </c>
      <c r="E206" s="1555">
        <v>14173.560884880213</v>
      </c>
      <c r="F206" s="1555">
        <v>14294.336272504528</v>
      </c>
      <c r="G206" s="1556">
        <v>-0.84491777247908439</v>
      </c>
      <c r="H206" s="1557">
        <v>227.50064377682403</v>
      </c>
      <c r="I206" s="1557">
        <v>-0.14465801421120825</v>
      </c>
      <c r="J206" s="1558">
        <v>13.106796116504855</v>
      </c>
      <c r="K206" s="1558">
        <v>13.59988326280461</v>
      </c>
      <c r="L206" s="1559">
        <v>0.36506154741752539</v>
      </c>
    </row>
    <row r="207" spans="1:12">
      <c r="A207" s="1190" t="s">
        <v>20</v>
      </c>
      <c r="B207" s="1481" t="s">
        <v>74</v>
      </c>
      <c r="C207" s="1192">
        <v>13621.029411764706</v>
      </c>
      <c r="D207" s="1192">
        <v>13744.145098039216</v>
      </c>
      <c r="E207" s="1540">
        <v>13893.45</v>
      </c>
      <c r="F207" s="1540">
        <v>14019.028</v>
      </c>
      <c r="G207" s="1541">
        <v>-0.8957682372843504</v>
      </c>
      <c r="H207" s="1542">
        <v>222.1</v>
      </c>
      <c r="I207" s="1542">
        <v>0.54323223177908042</v>
      </c>
      <c r="J207" s="1553">
        <v>14.331723027375201</v>
      </c>
      <c r="K207" s="1553">
        <v>10.36042609076317</v>
      </c>
      <c r="L207" s="1554">
        <v>0.386124773705669</v>
      </c>
    </row>
    <row r="208" spans="1:12">
      <c r="A208" s="1190" t="s">
        <v>20</v>
      </c>
      <c r="B208" s="1481" t="s">
        <v>34</v>
      </c>
      <c r="C208" s="1192">
        <v>14753.925490196079</v>
      </c>
      <c r="D208" s="1192">
        <v>14718.402941176471</v>
      </c>
      <c r="E208" s="1540">
        <v>15049.004000000001</v>
      </c>
      <c r="F208" s="1540">
        <v>15012.771000000001</v>
      </c>
      <c r="G208" s="1541">
        <v>0.24134784977403687</v>
      </c>
      <c r="H208" s="1542">
        <v>242.7</v>
      </c>
      <c r="I208" s="1542">
        <v>-1.461632155907439</v>
      </c>
      <c r="J208" s="1553">
        <v>8.8888888888888893</v>
      </c>
      <c r="K208" s="1553">
        <v>2.8600612870275794</v>
      </c>
      <c r="L208" s="1554">
        <v>-3.1040544003580361E-2</v>
      </c>
    </row>
    <row r="209" spans="1:12" ht="15.75" thickBot="1">
      <c r="A209" s="1190" t="s">
        <v>20</v>
      </c>
      <c r="B209" s="1481" t="s">
        <v>35</v>
      </c>
      <c r="C209" s="1192">
        <v>14263.506862745098</v>
      </c>
      <c r="D209" s="1192">
        <v>14945.804901960784</v>
      </c>
      <c r="E209" s="1540">
        <v>14548.777</v>
      </c>
      <c r="F209" s="1540">
        <v>15244.721</v>
      </c>
      <c r="G209" s="1541">
        <v>-4.5651475025354644</v>
      </c>
      <c r="H209" s="1542">
        <v>260.39999999999998</v>
      </c>
      <c r="I209" s="1542">
        <v>-3.6982248520710059</v>
      </c>
      <c r="J209" s="1553">
        <v>13.043478260869565</v>
      </c>
      <c r="K209" s="1553">
        <v>0.37939588501386251</v>
      </c>
      <c r="L209" s="1554">
        <v>9.9773177154365844E-3</v>
      </c>
    </row>
    <row r="210" spans="1:12" ht="15.75" thickBot="1">
      <c r="A210" s="1485"/>
      <c r="B210" s="1486"/>
      <c r="C210" s="1562"/>
      <c r="D210" s="1562"/>
      <c r="E210" s="1562"/>
      <c r="F210" s="1562"/>
      <c r="G210" s="1563"/>
      <c r="H210" s="1564"/>
      <c r="I210" s="1564"/>
      <c r="J210" s="1564"/>
      <c r="K210" s="1564"/>
      <c r="L210" s="1565"/>
    </row>
    <row r="211" spans="1:12">
      <c r="A211" s="1194" t="s">
        <v>89</v>
      </c>
      <c r="B211" s="1482" t="s">
        <v>21</v>
      </c>
      <c r="C211" s="1196">
        <v>21779.930618133774</v>
      </c>
      <c r="D211" s="1196">
        <v>21977.788779513216</v>
      </c>
      <c r="E211" s="1555">
        <v>22215.52923049645</v>
      </c>
      <c r="F211" s="1555">
        <v>22417.344555103482</v>
      </c>
      <c r="G211" s="1556">
        <v>-0.90026418655856177</v>
      </c>
      <c r="H211" s="1557">
        <v>341.83090909090907</v>
      </c>
      <c r="I211" s="1557">
        <v>1.5876369001164261</v>
      </c>
      <c r="J211" s="1558">
        <v>-1.7857142857142856</v>
      </c>
      <c r="K211" s="1558">
        <v>2.4077046548956664</v>
      </c>
      <c r="L211" s="1559">
        <v>-0.29065705406674924</v>
      </c>
    </row>
    <row r="212" spans="1:12">
      <c r="A212" s="1190" t="s">
        <v>89</v>
      </c>
      <c r="B212" s="1481" t="s">
        <v>22</v>
      </c>
      <c r="C212" s="1192">
        <v>21526.47450980392</v>
      </c>
      <c r="D212" s="1192">
        <v>21695.231372549017</v>
      </c>
      <c r="E212" s="1540">
        <v>21957.004000000001</v>
      </c>
      <c r="F212" s="1540">
        <v>22129.135999999999</v>
      </c>
      <c r="G212" s="1541">
        <v>-0.77785233006836685</v>
      </c>
      <c r="H212" s="1542">
        <v>318.89999999999998</v>
      </c>
      <c r="I212" s="1542">
        <v>3.2372936225315638</v>
      </c>
      <c r="J212" s="1553">
        <v>-24.324324324324326</v>
      </c>
      <c r="K212" s="1553">
        <v>0.40858018386108275</v>
      </c>
      <c r="L212" s="1554">
        <v>-0.18570185918421123</v>
      </c>
    </row>
    <row r="213" spans="1:12">
      <c r="A213" s="1190" t="s">
        <v>89</v>
      </c>
      <c r="B213" s="1481" t="s">
        <v>23</v>
      </c>
      <c r="C213" s="1192">
        <v>21566.543137254903</v>
      </c>
      <c r="D213" s="1192">
        <v>21710.50294117647</v>
      </c>
      <c r="E213" s="1540">
        <v>21997.874</v>
      </c>
      <c r="F213" s="1540">
        <v>22144.713</v>
      </c>
      <c r="G213" s="1541">
        <v>-0.66308829561259131</v>
      </c>
      <c r="H213" s="1542">
        <v>332.9</v>
      </c>
      <c r="I213" s="1542">
        <v>-0.56750298685783573</v>
      </c>
      <c r="J213" s="1553">
        <v>9.0909090909090917</v>
      </c>
      <c r="K213" s="1553">
        <v>1.2257405515832482</v>
      </c>
      <c r="L213" s="1554">
        <v>-1.1008565024525518E-2</v>
      </c>
    </row>
    <row r="214" spans="1:12">
      <c r="A214" s="1190" t="s">
        <v>89</v>
      </c>
      <c r="B214" s="1481" t="s">
        <v>30</v>
      </c>
      <c r="C214" s="1192">
        <v>22201.749019607843</v>
      </c>
      <c r="D214" s="1192">
        <v>22501.611764705882</v>
      </c>
      <c r="E214" s="1540">
        <v>22645.784</v>
      </c>
      <c r="F214" s="1540">
        <v>22951.644</v>
      </c>
      <c r="G214" s="1541">
        <v>-1.3326278501008493</v>
      </c>
      <c r="H214" s="1542">
        <v>368.1</v>
      </c>
      <c r="I214" s="1542">
        <v>2.8787031861375101</v>
      </c>
      <c r="J214" s="1553">
        <v>-1.8518518518518516</v>
      </c>
      <c r="K214" s="1553">
        <v>0.77338391945133522</v>
      </c>
      <c r="L214" s="1554">
        <v>-9.3946629858012609E-2</v>
      </c>
    </row>
    <row r="215" spans="1:12">
      <c r="A215" s="1194" t="s">
        <v>89</v>
      </c>
      <c r="B215" s="1482" t="s">
        <v>24</v>
      </c>
      <c r="C215" s="1196">
        <v>21565.825907059989</v>
      </c>
      <c r="D215" s="1196">
        <v>21510.441852146905</v>
      </c>
      <c r="E215" s="1555">
        <v>21997.142425201189</v>
      </c>
      <c r="F215" s="1555">
        <v>21940.650689189843</v>
      </c>
      <c r="G215" s="1556">
        <v>0.2574752080583475</v>
      </c>
      <c r="H215" s="1557">
        <v>306.93773265651441</v>
      </c>
      <c r="I215" s="1557">
        <v>0.73527904923173348</v>
      </c>
      <c r="J215" s="1558">
        <v>-13.215859030837004</v>
      </c>
      <c r="K215" s="1558">
        <v>8.6239603093535671</v>
      </c>
      <c r="L215" s="1559">
        <v>-2.3140416180476535</v>
      </c>
    </row>
    <row r="216" spans="1:12">
      <c r="A216" s="1190" t="s">
        <v>89</v>
      </c>
      <c r="B216" s="1481" t="s">
        <v>25</v>
      </c>
      <c r="C216" s="1192">
        <v>20900.337254901962</v>
      </c>
      <c r="D216" s="1192">
        <v>20642.192156862744</v>
      </c>
      <c r="E216" s="1540">
        <v>21318.344000000001</v>
      </c>
      <c r="F216" s="1540">
        <v>21055.036</v>
      </c>
      <c r="G216" s="1541">
        <v>1.2505701723806166</v>
      </c>
      <c r="H216" s="1542">
        <v>270.2</v>
      </c>
      <c r="I216" s="1542">
        <v>-0.51546391752578569</v>
      </c>
      <c r="J216" s="1553">
        <v>-16.949152542372879</v>
      </c>
      <c r="K216" s="1553">
        <v>1.4300306435137897</v>
      </c>
      <c r="L216" s="1554">
        <v>-0.46524722349552605</v>
      </c>
    </row>
    <row r="217" spans="1:12">
      <c r="A217" s="1190" t="s">
        <v>89</v>
      </c>
      <c r="B217" s="1481" t="s">
        <v>26</v>
      </c>
      <c r="C217" s="1192">
        <v>21834.899019607845</v>
      </c>
      <c r="D217" s="1192">
        <v>21784.52549019608</v>
      </c>
      <c r="E217" s="1540">
        <v>22271.597000000002</v>
      </c>
      <c r="F217" s="1540">
        <v>22220.216</v>
      </c>
      <c r="G217" s="1541">
        <v>0.23123537592974444</v>
      </c>
      <c r="H217" s="1542">
        <v>301.39999999999998</v>
      </c>
      <c r="I217" s="1542">
        <v>0.43318893702097783</v>
      </c>
      <c r="J217" s="1553">
        <v>-7.9754601226993866</v>
      </c>
      <c r="K217" s="1553">
        <v>4.3776448270830288</v>
      </c>
      <c r="L217" s="1554">
        <v>-0.85846182245118197</v>
      </c>
    </row>
    <row r="218" spans="1:12">
      <c r="A218" s="1190" t="s">
        <v>89</v>
      </c>
      <c r="B218" s="1481" t="s">
        <v>31</v>
      </c>
      <c r="C218" s="1192">
        <v>21461.808823529409</v>
      </c>
      <c r="D218" s="1192">
        <v>21523.538235294116</v>
      </c>
      <c r="E218" s="1540">
        <v>21891.044999999998</v>
      </c>
      <c r="F218" s="1540">
        <v>21954.008999999998</v>
      </c>
      <c r="G218" s="1541">
        <v>-0.28679955446861644</v>
      </c>
      <c r="H218" s="1542">
        <v>334.2</v>
      </c>
      <c r="I218" s="1542">
        <v>2.045801526717554</v>
      </c>
      <c r="J218" s="1553">
        <v>-18.565400843881857</v>
      </c>
      <c r="K218" s="1553">
        <v>2.816284838756749</v>
      </c>
      <c r="L218" s="1554">
        <v>-0.99033257210094439</v>
      </c>
    </row>
    <row r="219" spans="1:12">
      <c r="A219" s="1194" t="s">
        <v>89</v>
      </c>
      <c r="B219" s="1482" t="s">
        <v>27</v>
      </c>
      <c r="C219" s="1196">
        <v>20176.779700484545</v>
      </c>
      <c r="D219" s="1196">
        <v>20098.378207492555</v>
      </c>
      <c r="E219" s="1555">
        <v>20580.315294494238</v>
      </c>
      <c r="F219" s="1555">
        <v>20500.345771642405</v>
      </c>
      <c r="G219" s="1556">
        <v>0.39008865383359487</v>
      </c>
      <c r="H219" s="1557">
        <v>265.28375796178346</v>
      </c>
      <c r="I219" s="1557">
        <v>-0.60841847869028232</v>
      </c>
      <c r="J219" s="1558">
        <v>14.738124238733253</v>
      </c>
      <c r="K219" s="1558">
        <v>13.745804757040711</v>
      </c>
      <c r="L219" s="1559">
        <v>0.55916807217080944</v>
      </c>
    </row>
    <row r="220" spans="1:12">
      <c r="A220" s="1190" t="s">
        <v>89</v>
      </c>
      <c r="B220" s="1481" t="s">
        <v>28</v>
      </c>
      <c r="C220" s="1192">
        <v>20425.524509803919</v>
      </c>
      <c r="D220" s="1192">
        <v>19485.560784313726</v>
      </c>
      <c r="E220" s="1540">
        <v>20834.035</v>
      </c>
      <c r="F220" s="1540">
        <v>19875.272000000001</v>
      </c>
      <c r="G220" s="1541">
        <v>4.8238987622408338</v>
      </c>
      <c r="H220" s="1542">
        <v>231.5</v>
      </c>
      <c r="I220" s="1542">
        <v>-3.7422037422037424</v>
      </c>
      <c r="J220" s="1553">
        <v>0.34482758620689657</v>
      </c>
      <c r="K220" s="1553">
        <v>4.2463154822705382</v>
      </c>
      <c r="L220" s="1554">
        <v>-0.41157080105744104</v>
      </c>
    </row>
    <row r="221" spans="1:12">
      <c r="A221" s="1190" t="s">
        <v>89</v>
      </c>
      <c r="B221" s="1481" t="s">
        <v>29</v>
      </c>
      <c r="C221" s="1192">
        <v>20166.112745098038</v>
      </c>
      <c r="D221" s="1192">
        <v>20598.869607843139</v>
      </c>
      <c r="E221" s="1540">
        <v>20569.435000000001</v>
      </c>
      <c r="F221" s="1540">
        <v>21010.847000000002</v>
      </c>
      <c r="G221" s="1541">
        <v>-2.1008767518986748</v>
      </c>
      <c r="H221" s="1542">
        <v>270.8</v>
      </c>
      <c r="I221" s="1542">
        <v>-1.6702977487291091</v>
      </c>
      <c r="J221" s="1542">
        <v>25.068119891008173</v>
      </c>
      <c r="K221" s="1542">
        <v>6.6977965854370352</v>
      </c>
      <c r="L221" s="1543">
        <v>0.80316118550128213</v>
      </c>
    </row>
    <row r="222" spans="1:12" ht="15.75" thickBot="1">
      <c r="A222" s="1489" t="s">
        <v>89</v>
      </c>
      <c r="B222" s="1490" t="s">
        <v>32</v>
      </c>
      <c r="C222" s="1193">
        <v>19911.852941176472</v>
      </c>
      <c r="D222" s="1193">
        <v>19936.216666666664</v>
      </c>
      <c r="E222" s="1544">
        <v>20310.09</v>
      </c>
      <c r="F222" s="1544">
        <v>20334.940999999999</v>
      </c>
      <c r="G222" s="1545">
        <v>-0.12220837031196083</v>
      </c>
      <c r="H222" s="1546">
        <v>303.3</v>
      </c>
      <c r="I222" s="1546">
        <v>2.9531568228105867</v>
      </c>
      <c r="J222" s="1546">
        <v>17.073170731707318</v>
      </c>
      <c r="K222" s="1546">
        <v>2.8016926893331391</v>
      </c>
      <c r="L222" s="1547">
        <v>0.16757768772697146</v>
      </c>
    </row>
    <row r="223" spans="1:12">
      <c r="G223" s="1468"/>
      <c r="H223" s="1468"/>
      <c r="I223" s="1468"/>
      <c r="J223" s="1468"/>
      <c r="K223" s="1468"/>
      <c r="L223" s="1468"/>
    </row>
    <row r="224" spans="1:12">
      <c r="G224" s="1468"/>
      <c r="H224" s="1468"/>
      <c r="I224" s="1468"/>
      <c r="J224" s="1468"/>
      <c r="K224" s="1468"/>
      <c r="L224" s="1575"/>
    </row>
    <row r="225" spans="1:12" ht="15.75" thickBot="1">
      <c r="G225" s="1468"/>
      <c r="H225" s="1468"/>
      <c r="I225" s="1468"/>
      <c r="J225" s="1468"/>
      <c r="K225" s="1468"/>
      <c r="L225" s="1572"/>
    </row>
    <row r="226" spans="1:12" ht="15.75" thickBot="1">
      <c r="A226" s="1492" t="s">
        <v>260</v>
      </c>
      <c r="B226" s="1493"/>
      <c r="C226" s="1493"/>
      <c r="D226" s="1493"/>
      <c r="E226" s="1493"/>
      <c r="F226" s="1493"/>
      <c r="G226" s="1573"/>
      <c r="H226" s="1573"/>
      <c r="I226" s="1573"/>
      <c r="J226" s="1573"/>
      <c r="K226" s="1573"/>
      <c r="L226" s="1574"/>
    </row>
    <row r="227" spans="1:12">
      <c r="A227" s="1495"/>
      <c r="B227" s="1496"/>
      <c r="C227" s="1006" t="s">
        <v>5</v>
      </c>
      <c r="D227" s="1006" t="s">
        <v>5</v>
      </c>
      <c r="E227" s="1006"/>
      <c r="F227" s="1006"/>
      <c r="G227" s="1497"/>
      <c r="H227" s="1612" t="s">
        <v>6</v>
      </c>
      <c r="I227" s="1613"/>
      <c r="J227" s="1498" t="s">
        <v>7</v>
      </c>
      <c r="K227" s="1499" t="s">
        <v>8</v>
      </c>
      <c r="L227" s="1500"/>
    </row>
    <row r="228" spans="1:12">
      <c r="A228" s="1501" t="s">
        <v>9</v>
      </c>
      <c r="B228" s="1502" t="s">
        <v>10</v>
      </c>
      <c r="C228" s="1503" t="s">
        <v>36</v>
      </c>
      <c r="D228" s="1503" t="s">
        <v>36</v>
      </c>
      <c r="E228" s="1504" t="s">
        <v>37</v>
      </c>
      <c r="F228" s="1505"/>
      <c r="G228" s="1506"/>
      <c r="H228" s="1614" t="s">
        <v>11</v>
      </c>
      <c r="I228" s="1615"/>
      <c r="J228" s="1507" t="s">
        <v>12</v>
      </c>
      <c r="K228" s="1508" t="s">
        <v>13</v>
      </c>
      <c r="L228" s="1509"/>
    </row>
    <row r="229" spans="1:12" ht="30.75" thickBot="1">
      <c r="A229" s="1510" t="s">
        <v>14</v>
      </c>
      <c r="B229" s="1511" t="s">
        <v>15</v>
      </c>
      <c r="C229" s="1188" t="s">
        <v>535</v>
      </c>
      <c r="D229" s="1189" t="s">
        <v>529</v>
      </c>
      <c r="E229" s="1512" t="s">
        <v>535</v>
      </c>
      <c r="F229" s="1513" t="s">
        <v>529</v>
      </c>
      <c r="G229" s="1514" t="s">
        <v>16</v>
      </c>
      <c r="H229" s="1515" t="s">
        <v>535</v>
      </c>
      <c r="I229" s="1516" t="s">
        <v>16</v>
      </c>
      <c r="J229" s="1517" t="s">
        <v>16</v>
      </c>
      <c r="K229" s="1518" t="s">
        <v>535</v>
      </c>
      <c r="L229" s="1519" t="s">
        <v>17</v>
      </c>
    </row>
    <row r="230" spans="1:12" ht="15.75" thickBot="1">
      <c r="A230" s="1469" t="s">
        <v>18</v>
      </c>
      <c r="B230" s="1470" t="s">
        <v>19</v>
      </c>
      <c r="C230" s="1520">
        <v>18241.166200699157</v>
      </c>
      <c r="D230" s="1520">
        <v>18477.404430931561</v>
      </c>
      <c r="E230" s="1521">
        <v>18605.989524713143</v>
      </c>
      <c r="F230" s="1522">
        <v>18862.427523372935</v>
      </c>
      <c r="G230" s="1523">
        <v>-1.3595174764331537</v>
      </c>
      <c r="H230" s="1524">
        <v>297.59457743038598</v>
      </c>
      <c r="I230" s="1524">
        <v>-0.42603950925430056</v>
      </c>
      <c r="J230" s="1525">
        <v>-1.2542209358417753</v>
      </c>
      <c r="K230" s="1524">
        <v>100</v>
      </c>
      <c r="L230" s="1526" t="s">
        <v>19</v>
      </c>
    </row>
    <row r="231" spans="1:12" ht="15.75" thickBot="1">
      <c r="A231" s="1471"/>
      <c r="B231" s="1472"/>
      <c r="C231" s="1527"/>
      <c r="D231" s="1527"/>
      <c r="E231" s="1527"/>
      <c r="F231" s="1527"/>
      <c r="G231" s="1528"/>
      <c r="H231" s="1525"/>
      <c r="I231" s="1525"/>
      <c r="J231" s="1525"/>
      <c r="K231" s="1525"/>
      <c r="L231" s="1529"/>
    </row>
    <row r="232" spans="1:12">
      <c r="A232" s="1473" t="s">
        <v>80</v>
      </c>
      <c r="B232" s="1474" t="s">
        <v>19</v>
      </c>
      <c r="C232" s="1530" t="s">
        <v>73</v>
      </c>
      <c r="D232" s="1530" t="s">
        <v>73</v>
      </c>
      <c r="E232" s="1531" t="s">
        <v>73</v>
      </c>
      <c r="F232" s="1531" t="s">
        <v>73</v>
      </c>
      <c r="G232" s="1532" t="s">
        <v>73</v>
      </c>
      <c r="H232" s="1533" t="s">
        <v>73</v>
      </c>
      <c r="I232" s="1533" t="s">
        <v>73</v>
      </c>
      <c r="J232" s="1533" t="s">
        <v>73</v>
      </c>
      <c r="K232" s="1533" t="s">
        <v>73</v>
      </c>
      <c r="L232" s="1534" t="s">
        <v>73</v>
      </c>
    </row>
    <row r="233" spans="1:12">
      <c r="A233" s="1190" t="s">
        <v>81</v>
      </c>
      <c r="B233" s="1475" t="s">
        <v>19</v>
      </c>
      <c r="C233" s="1535">
        <v>20388.268393111382</v>
      </c>
      <c r="D233" s="1535">
        <v>20821.920589611374</v>
      </c>
      <c r="E233" s="1536">
        <v>20796.033760973609</v>
      </c>
      <c r="F233" s="1536">
        <v>21238.359001403602</v>
      </c>
      <c r="G233" s="1537">
        <v>-2.0826714549874614</v>
      </c>
      <c r="H233" s="1538">
        <v>351.59182692307695</v>
      </c>
      <c r="I233" s="1538">
        <v>-6.5977229179466537E-2</v>
      </c>
      <c r="J233" s="1538">
        <v>2.7160493827160495</v>
      </c>
      <c r="K233" s="1538">
        <v>20.322423058133854</v>
      </c>
      <c r="L233" s="1539">
        <v>0.78552001906004776</v>
      </c>
    </row>
    <row r="234" spans="1:12">
      <c r="A234" s="1191" t="s">
        <v>82</v>
      </c>
      <c r="B234" s="1476" t="s">
        <v>19</v>
      </c>
      <c r="C234" s="1192">
        <v>19800.600401268082</v>
      </c>
      <c r="D234" s="1192">
        <v>20216.183206045614</v>
      </c>
      <c r="E234" s="1540">
        <v>20196.612409293444</v>
      </c>
      <c r="F234" s="1540">
        <v>20620.506870166526</v>
      </c>
      <c r="G234" s="1541">
        <v>-2.0556937011396483</v>
      </c>
      <c r="H234" s="1542">
        <v>408.06363636363636</v>
      </c>
      <c r="I234" s="1542">
        <v>-2.0927402675119153</v>
      </c>
      <c r="J234" s="1542">
        <v>-9.4117647058823533</v>
      </c>
      <c r="K234" s="1542">
        <v>3.761602344894968</v>
      </c>
      <c r="L234" s="1543">
        <v>-0.3387353299723741</v>
      </c>
    </row>
    <row r="235" spans="1:12">
      <c r="A235" s="1191" t="s">
        <v>83</v>
      </c>
      <c r="B235" s="1476" t="s">
        <v>19</v>
      </c>
      <c r="C235" s="1192" t="s">
        <v>73</v>
      </c>
      <c r="D235" s="1192" t="s">
        <v>73</v>
      </c>
      <c r="E235" s="1540" t="s">
        <v>73</v>
      </c>
      <c r="F235" s="1540" t="s">
        <v>73</v>
      </c>
      <c r="G235" s="1541" t="s">
        <v>73</v>
      </c>
      <c r="H235" s="1542" t="s">
        <v>73</v>
      </c>
      <c r="I235" s="1542" t="s">
        <v>73</v>
      </c>
      <c r="J235" s="1542" t="s">
        <v>73</v>
      </c>
      <c r="K235" s="1542" t="s">
        <v>73</v>
      </c>
      <c r="L235" s="1543" t="s">
        <v>73</v>
      </c>
    </row>
    <row r="236" spans="1:12">
      <c r="A236" s="1191" t="s">
        <v>71</v>
      </c>
      <c r="B236" s="1476" t="s">
        <v>19</v>
      </c>
      <c r="C236" s="1192">
        <v>16557.817566335962</v>
      </c>
      <c r="D236" s="1192">
        <v>16615.304000332828</v>
      </c>
      <c r="E236" s="1540">
        <v>16888.973917662683</v>
      </c>
      <c r="F236" s="1540">
        <v>16947.610080339484</v>
      </c>
      <c r="G236" s="1541">
        <v>-0.34598484623400433</v>
      </c>
      <c r="H236" s="1542">
        <v>274.75473501303213</v>
      </c>
      <c r="I236" s="1542">
        <v>0.27637846137388539</v>
      </c>
      <c r="J236" s="1542">
        <v>0.61188811188811187</v>
      </c>
      <c r="K236" s="1542">
        <v>56.228627259404007</v>
      </c>
      <c r="L236" s="1543">
        <v>1.0429060823659029</v>
      </c>
    </row>
    <row r="237" spans="1:12" ht="15.75" thickBot="1">
      <c r="A237" s="1477" t="s">
        <v>84</v>
      </c>
      <c r="B237" s="1478" t="s">
        <v>19</v>
      </c>
      <c r="C237" s="1193">
        <v>19710.521947854199</v>
      </c>
      <c r="D237" s="1193">
        <v>19930.171513761255</v>
      </c>
      <c r="E237" s="1544">
        <v>20104.732386811284</v>
      </c>
      <c r="F237" s="1544">
        <v>20417.325755812133</v>
      </c>
      <c r="G237" s="1545">
        <v>-1.5310201381876112</v>
      </c>
      <c r="H237" s="1546">
        <v>285.98089330024811</v>
      </c>
      <c r="I237" s="1546">
        <v>-2.0586637551272333</v>
      </c>
      <c r="J237" s="1546">
        <v>-8.2004555808656043</v>
      </c>
      <c r="K237" s="1546">
        <v>19.687347337567171</v>
      </c>
      <c r="L237" s="1547">
        <v>-1.4896907714535708</v>
      </c>
    </row>
    <row r="238" spans="1:12" ht="15.75" thickBot="1">
      <c r="A238" s="1471"/>
      <c r="B238" s="1479"/>
      <c r="C238" s="1527"/>
      <c r="D238" s="1527"/>
      <c r="E238" s="1527"/>
      <c r="F238" s="1527"/>
      <c r="G238" s="1528"/>
      <c r="H238" s="1525"/>
      <c r="I238" s="1525"/>
      <c r="J238" s="1525"/>
      <c r="K238" s="1525"/>
      <c r="L238" s="1529"/>
    </row>
    <row r="239" spans="1:12">
      <c r="A239" s="1194" t="s">
        <v>85</v>
      </c>
      <c r="B239" s="1480" t="s">
        <v>21</v>
      </c>
      <c r="C239" s="1195" t="s">
        <v>73</v>
      </c>
      <c r="D239" s="1195" t="s">
        <v>73</v>
      </c>
      <c r="E239" s="1548" t="s">
        <v>73</v>
      </c>
      <c r="F239" s="1548" t="s">
        <v>73</v>
      </c>
      <c r="G239" s="1549" t="s">
        <v>73</v>
      </c>
      <c r="H239" s="1550" t="s">
        <v>73</v>
      </c>
      <c r="I239" s="1550" t="s">
        <v>73</v>
      </c>
      <c r="J239" s="1551" t="s">
        <v>73</v>
      </c>
      <c r="K239" s="1551" t="s">
        <v>73</v>
      </c>
      <c r="L239" s="1552" t="s">
        <v>73</v>
      </c>
    </row>
    <row r="240" spans="1:12">
      <c r="A240" s="1190" t="s">
        <v>85</v>
      </c>
      <c r="B240" s="1481" t="s">
        <v>22</v>
      </c>
      <c r="C240" s="1192" t="s">
        <v>73</v>
      </c>
      <c r="D240" s="1192" t="s">
        <v>73</v>
      </c>
      <c r="E240" s="1540" t="s">
        <v>73</v>
      </c>
      <c r="F240" s="1540" t="s">
        <v>73</v>
      </c>
      <c r="G240" s="1541" t="s">
        <v>73</v>
      </c>
      <c r="H240" s="1542" t="s">
        <v>73</v>
      </c>
      <c r="I240" s="1542" t="s">
        <v>73</v>
      </c>
      <c r="J240" s="1553" t="s">
        <v>73</v>
      </c>
      <c r="K240" s="1553" t="s">
        <v>73</v>
      </c>
      <c r="L240" s="1554" t="s">
        <v>73</v>
      </c>
    </row>
    <row r="241" spans="1:12">
      <c r="A241" s="1190" t="s">
        <v>85</v>
      </c>
      <c r="B241" s="1481" t="s">
        <v>23</v>
      </c>
      <c r="C241" s="1192" t="s">
        <v>73</v>
      </c>
      <c r="D241" s="1192" t="s">
        <v>73</v>
      </c>
      <c r="E241" s="1540" t="s">
        <v>73</v>
      </c>
      <c r="F241" s="1540" t="s">
        <v>73</v>
      </c>
      <c r="G241" s="1541" t="s">
        <v>73</v>
      </c>
      <c r="H241" s="1542" t="s">
        <v>73</v>
      </c>
      <c r="I241" s="1542" t="s">
        <v>73</v>
      </c>
      <c r="J241" s="1553" t="s">
        <v>73</v>
      </c>
      <c r="K241" s="1553" t="s">
        <v>73</v>
      </c>
      <c r="L241" s="1554" t="s">
        <v>73</v>
      </c>
    </row>
    <row r="242" spans="1:12">
      <c r="A242" s="1194" t="s">
        <v>85</v>
      </c>
      <c r="B242" s="1482" t="s">
        <v>24</v>
      </c>
      <c r="C242" s="1196" t="s">
        <v>73</v>
      </c>
      <c r="D242" s="1196" t="s">
        <v>73</v>
      </c>
      <c r="E242" s="1555" t="s">
        <v>73</v>
      </c>
      <c r="F242" s="1555" t="s">
        <v>73</v>
      </c>
      <c r="G242" s="1556" t="s">
        <v>73</v>
      </c>
      <c r="H242" s="1557" t="s">
        <v>73</v>
      </c>
      <c r="I242" s="1557" t="s">
        <v>73</v>
      </c>
      <c r="J242" s="1558" t="s">
        <v>73</v>
      </c>
      <c r="K242" s="1558" t="s">
        <v>73</v>
      </c>
      <c r="L242" s="1559" t="s">
        <v>73</v>
      </c>
    </row>
    <row r="243" spans="1:12">
      <c r="A243" s="1190" t="s">
        <v>85</v>
      </c>
      <c r="B243" s="1481" t="s">
        <v>25</v>
      </c>
      <c r="C243" s="1192" t="s">
        <v>73</v>
      </c>
      <c r="D243" s="1192" t="s">
        <v>73</v>
      </c>
      <c r="E243" s="1540" t="s">
        <v>73</v>
      </c>
      <c r="F243" s="1540" t="s">
        <v>73</v>
      </c>
      <c r="G243" s="1541" t="s">
        <v>73</v>
      </c>
      <c r="H243" s="1542" t="s">
        <v>73</v>
      </c>
      <c r="I243" s="1542" t="s">
        <v>73</v>
      </c>
      <c r="J243" s="1553" t="s">
        <v>73</v>
      </c>
      <c r="K243" s="1553" t="s">
        <v>73</v>
      </c>
      <c r="L243" s="1554" t="s">
        <v>73</v>
      </c>
    </row>
    <row r="244" spans="1:12">
      <c r="A244" s="1190" t="s">
        <v>85</v>
      </c>
      <c r="B244" s="1481" t="s">
        <v>26</v>
      </c>
      <c r="C244" s="1192" t="s">
        <v>73</v>
      </c>
      <c r="D244" s="1192" t="s">
        <v>73</v>
      </c>
      <c r="E244" s="1540" t="s">
        <v>73</v>
      </c>
      <c r="F244" s="1540" t="s">
        <v>73</v>
      </c>
      <c r="G244" s="1541" t="s">
        <v>73</v>
      </c>
      <c r="H244" s="1542" t="s">
        <v>73</v>
      </c>
      <c r="I244" s="1542" t="s">
        <v>73</v>
      </c>
      <c r="J244" s="1553" t="s">
        <v>73</v>
      </c>
      <c r="K244" s="1553" t="s">
        <v>73</v>
      </c>
      <c r="L244" s="1554" t="s">
        <v>73</v>
      </c>
    </row>
    <row r="245" spans="1:12">
      <c r="A245" s="1194" t="s">
        <v>85</v>
      </c>
      <c r="B245" s="1482" t="s">
        <v>27</v>
      </c>
      <c r="C245" s="1196" t="s">
        <v>73</v>
      </c>
      <c r="D245" s="1196" t="s">
        <v>73</v>
      </c>
      <c r="E245" s="1555" t="s">
        <v>73</v>
      </c>
      <c r="F245" s="1555" t="s">
        <v>73</v>
      </c>
      <c r="G245" s="1556" t="s">
        <v>73</v>
      </c>
      <c r="H245" s="1557" t="s">
        <v>73</v>
      </c>
      <c r="I245" s="1557" t="s">
        <v>73</v>
      </c>
      <c r="J245" s="1558" t="s">
        <v>73</v>
      </c>
      <c r="K245" s="1558" t="s">
        <v>73</v>
      </c>
      <c r="L245" s="1559" t="s">
        <v>73</v>
      </c>
    </row>
    <row r="246" spans="1:12">
      <c r="A246" s="1190" t="s">
        <v>85</v>
      </c>
      <c r="B246" s="1481" t="s">
        <v>28</v>
      </c>
      <c r="C246" s="1192" t="s">
        <v>73</v>
      </c>
      <c r="D246" s="1192" t="s">
        <v>73</v>
      </c>
      <c r="E246" s="1540" t="s">
        <v>73</v>
      </c>
      <c r="F246" s="1540" t="s">
        <v>73</v>
      </c>
      <c r="G246" s="1541" t="s">
        <v>73</v>
      </c>
      <c r="H246" s="1542" t="s">
        <v>73</v>
      </c>
      <c r="I246" s="1542" t="s">
        <v>73</v>
      </c>
      <c r="J246" s="1553" t="s">
        <v>73</v>
      </c>
      <c r="K246" s="1553" t="s">
        <v>73</v>
      </c>
      <c r="L246" s="1554" t="s">
        <v>73</v>
      </c>
    </row>
    <row r="247" spans="1:12" ht="15.75" thickBot="1">
      <c r="A247" s="1483" t="s">
        <v>85</v>
      </c>
      <c r="B247" s="1484" t="s">
        <v>29</v>
      </c>
      <c r="C247" s="1197" t="s">
        <v>73</v>
      </c>
      <c r="D247" s="1197" t="s">
        <v>73</v>
      </c>
      <c r="E247" s="1560" t="s">
        <v>73</v>
      </c>
      <c r="F247" s="1560" t="s">
        <v>73</v>
      </c>
      <c r="G247" s="1561" t="s">
        <v>73</v>
      </c>
      <c r="H247" s="1553" t="s">
        <v>73</v>
      </c>
      <c r="I247" s="1553" t="s">
        <v>73</v>
      </c>
      <c r="J247" s="1553" t="s">
        <v>73</v>
      </c>
      <c r="K247" s="1553" t="s">
        <v>73</v>
      </c>
      <c r="L247" s="1554" t="s">
        <v>73</v>
      </c>
    </row>
    <row r="248" spans="1:12" ht="15.75" thickBot="1">
      <c r="A248" s="1471"/>
      <c r="B248" s="1479"/>
      <c r="C248" s="1527"/>
      <c r="D248" s="1527"/>
      <c r="E248" s="1527"/>
      <c r="F248" s="1527"/>
      <c r="G248" s="1528"/>
      <c r="H248" s="1525"/>
      <c r="I248" s="1525"/>
      <c r="J248" s="1525"/>
      <c r="K248" s="1525"/>
      <c r="L248" s="1529"/>
    </row>
    <row r="249" spans="1:12">
      <c r="A249" s="1194" t="s">
        <v>86</v>
      </c>
      <c r="B249" s="1480" t="s">
        <v>21</v>
      </c>
      <c r="C249" s="1195">
        <v>21673.797238170897</v>
      </c>
      <c r="D249" s="1195">
        <v>22663.117488630429</v>
      </c>
      <c r="E249" s="1548">
        <v>22107.273182934314</v>
      </c>
      <c r="F249" s="1548">
        <v>23116.379838403038</v>
      </c>
      <c r="G249" s="1549">
        <v>-4.365331693470031</v>
      </c>
      <c r="H249" s="1550">
        <v>407.22375</v>
      </c>
      <c r="I249" s="1550">
        <v>2.860534485287332</v>
      </c>
      <c r="J249" s="1551">
        <v>-13.978494623655912</v>
      </c>
      <c r="K249" s="1551">
        <v>3.9081582804103565</v>
      </c>
      <c r="L249" s="1552">
        <v>-0.57809352856214691</v>
      </c>
    </row>
    <row r="250" spans="1:12">
      <c r="A250" s="1190" t="s">
        <v>86</v>
      </c>
      <c r="B250" s="1481" t="s">
        <v>22</v>
      </c>
      <c r="C250" s="1192">
        <v>21782.926470588234</v>
      </c>
      <c r="D250" s="1192">
        <v>22827.833333333332</v>
      </c>
      <c r="E250" s="1540">
        <v>22218.584999999999</v>
      </c>
      <c r="F250" s="1540">
        <v>23284.39</v>
      </c>
      <c r="G250" s="1541">
        <v>-4.577337005607621</v>
      </c>
      <c r="H250" s="1542">
        <v>404.9</v>
      </c>
      <c r="I250" s="1542">
        <v>4.2481977342945418</v>
      </c>
      <c r="J250" s="1553">
        <v>-18.292682926829269</v>
      </c>
      <c r="K250" s="1553">
        <v>3.2730825598436737</v>
      </c>
      <c r="L250" s="1554">
        <v>-0.68253731473423285</v>
      </c>
    </row>
    <row r="251" spans="1:12">
      <c r="A251" s="1190" t="s">
        <v>86</v>
      </c>
      <c r="B251" s="1481" t="s">
        <v>23</v>
      </c>
      <c r="C251" s="1192">
        <v>21130.553921568629</v>
      </c>
      <c r="D251" s="1192" t="s">
        <v>200</v>
      </c>
      <c r="E251" s="1540">
        <v>21553.165000000001</v>
      </c>
      <c r="F251" s="1540" t="s">
        <v>200</v>
      </c>
      <c r="G251" s="1541" t="s">
        <v>73</v>
      </c>
      <c r="H251" s="1542">
        <v>419.2</v>
      </c>
      <c r="I251" s="1542" t="s">
        <v>73</v>
      </c>
      <c r="J251" s="1553" t="s">
        <v>73</v>
      </c>
      <c r="K251" s="1553">
        <v>0.63507572056668293</v>
      </c>
      <c r="L251" s="1554" t="s">
        <v>73</v>
      </c>
    </row>
    <row r="252" spans="1:12">
      <c r="A252" s="1194" t="s">
        <v>86</v>
      </c>
      <c r="B252" s="1482" t="s">
        <v>24</v>
      </c>
      <c r="C252" s="1196">
        <v>20566.803659147077</v>
      </c>
      <c r="D252" s="1196">
        <v>20795.855218844586</v>
      </c>
      <c r="E252" s="1555">
        <v>20978.139732330019</v>
      </c>
      <c r="F252" s="1555">
        <v>21211.772323221478</v>
      </c>
      <c r="G252" s="1556">
        <v>-1.1014289015147056</v>
      </c>
      <c r="H252" s="1557">
        <v>361.28155339805824</v>
      </c>
      <c r="I252" s="1557">
        <v>-0.10710863070072091</v>
      </c>
      <c r="J252" s="1558">
        <v>0</v>
      </c>
      <c r="K252" s="1558">
        <v>5.0317537860283341</v>
      </c>
      <c r="L252" s="1559">
        <v>6.3109309424378424E-2</v>
      </c>
    </row>
    <row r="253" spans="1:12">
      <c r="A253" s="1190" t="s">
        <v>86</v>
      </c>
      <c r="B253" s="1481" t="s">
        <v>25</v>
      </c>
      <c r="C253" s="1192">
        <v>20537.381372549022</v>
      </c>
      <c r="D253" s="1192">
        <v>20823.01274509804</v>
      </c>
      <c r="E253" s="1540">
        <v>20948.129000000001</v>
      </c>
      <c r="F253" s="1540">
        <v>21239.473000000002</v>
      </c>
      <c r="G253" s="1541">
        <v>-1.3717101172896378</v>
      </c>
      <c r="H253" s="1542">
        <v>345.3</v>
      </c>
      <c r="I253" s="1542">
        <v>0.87642418930762489</v>
      </c>
      <c r="J253" s="1553">
        <v>18.032786885245901</v>
      </c>
      <c r="K253" s="1553">
        <v>3.5173424523693209</v>
      </c>
      <c r="L253" s="1554">
        <v>0.57474717981746393</v>
      </c>
    </row>
    <row r="254" spans="1:12">
      <c r="A254" s="1190" t="s">
        <v>86</v>
      </c>
      <c r="B254" s="1481" t="s">
        <v>26</v>
      </c>
      <c r="C254" s="1192">
        <v>20626.029411764706</v>
      </c>
      <c r="D254" s="1192">
        <v>20761.215686274507</v>
      </c>
      <c r="E254" s="1540">
        <v>21038.55</v>
      </c>
      <c r="F254" s="1540">
        <v>21176.44</v>
      </c>
      <c r="G254" s="1541">
        <v>-0.65114816276956566</v>
      </c>
      <c r="H254" s="1542">
        <v>398.4</v>
      </c>
      <c r="I254" s="1542">
        <v>2.2062596203181033</v>
      </c>
      <c r="J254" s="1553">
        <v>-26.190476190476193</v>
      </c>
      <c r="K254" s="1553">
        <v>1.5144113336590133</v>
      </c>
      <c r="L254" s="1554">
        <v>-0.51163787039308506</v>
      </c>
    </row>
    <row r="255" spans="1:12">
      <c r="A255" s="1194" t="s">
        <v>86</v>
      </c>
      <c r="B255" s="1482" t="s">
        <v>27</v>
      </c>
      <c r="C255" s="1196">
        <v>19753.695004576955</v>
      </c>
      <c r="D255" s="1196">
        <v>19845.277287056299</v>
      </c>
      <c r="E255" s="1555">
        <v>20148.768904668494</v>
      </c>
      <c r="F255" s="1555">
        <v>20242.182832797425</v>
      </c>
      <c r="G255" s="1556">
        <v>-0.46148149584726444</v>
      </c>
      <c r="H255" s="1557">
        <v>328.20729613733909</v>
      </c>
      <c r="I255" s="1557">
        <v>0.25888563672218379</v>
      </c>
      <c r="J255" s="1558">
        <v>11.483253588516746</v>
      </c>
      <c r="K255" s="1558">
        <v>11.382510991695163</v>
      </c>
      <c r="L255" s="1559">
        <v>1.3005042381978171</v>
      </c>
    </row>
    <row r="256" spans="1:12">
      <c r="A256" s="1190" t="s">
        <v>86</v>
      </c>
      <c r="B256" s="1481" t="s">
        <v>28</v>
      </c>
      <c r="C256" s="1192">
        <v>19538.319607843136</v>
      </c>
      <c r="D256" s="1192">
        <v>19654.410784313724</v>
      </c>
      <c r="E256" s="1540">
        <v>19929.085999999999</v>
      </c>
      <c r="F256" s="1540">
        <v>20047.499</v>
      </c>
      <c r="G256" s="1541">
        <v>-0.59066220679198178</v>
      </c>
      <c r="H256" s="1542">
        <v>313.10000000000002</v>
      </c>
      <c r="I256" s="1542">
        <v>-0.22307202039515253</v>
      </c>
      <c r="J256" s="1553">
        <v>17.361111111111111</v>
      </c>
      <c r="K256" s="1553">
        <v>8.255984367366878</v>
      </c>
      <c r="L256" s="1554">
        <v>1.3095299534739686</v>
      </c>
    </row>
    <row r="257" spans="1:12" ht="15.75" thickBot="1">
      <c r="A257" s="1483" t="s">
        <v>86</v>
      </c>
      <c r="B257" s="1484" t="s">
        <v>29</v>
      </c>
      <c r="C257" s="1197">
        <v>20237.375490196078</v>
      </c>
      <c r="D257" s="1197">
        <v>20216.575490196079</v>
      </c>
      <c r="E257" s="1560">
        <v>20642.123</v>
      </c>
      <c r="F257" s="1560">
        <v>20620.906999999999</v>
      </c>
      <c r="G257" s="1561">
        <v>0.10288587209088498</v>
      </c>
      <c r="H257" s="1553">
        <v>368.1</v>
      </c>
      <c r="I257" s="1553">
        <v>2.9938444320089665</v>
      </c>
      <c r="J257" s="1553">
        <v>-1.5384615384615385</v>
      </c>
      <c r="K257" s="1553">
        <v>3.1265266243282852</v>
      </c>
      <c r="L257" s="1554">
        <v>-9.0257152761528125E-3</v>
      </c>
    </row>
    <row r="258" spans="1:12" ht="15.75" thickBot="1">
      <c r="A258" s="1485"/>
      <c r="B258" s="1486"/>
      <c r="C258" s="1562"/>
      <c r="D258" s="1562"/>
      <c r="E258" s="1562"/>
      <c r="F258" s="1562"/>
      <c r="G258" s="1563"/>
      <c r="H258" s="1564"/>
      <c r="I258" s="1564"/>
      <c r="J258" s="1564"/>
      <c r="K258" s="1564"/>
      <c r="L258" s="1565"/>
    </row>
    <row r="259" spans="1:12">
      <c r="A259" s="1190" t="s">
        <v>87</v>
      </c>
      <c r="B259" s="1487" t="s">
        <v>26</v>
      </c>
      <c r="C259" s="1566">
        <v>20199.382352941175</v>
      </c>
      <c r="D259" s="1566">
        <v>20490.537254901963</v>
      </c>
      <c r="E259" s="1567">
        <v>20603.37</v>
      </c>
      <c r="F259" s="1567">
        <v>20900.348000000002</v>
      </c>
      <c r="G259" s="1568">
        <v>-1.420923709021509</v>
      </c>
      <c r="H259" s="1569">
        <v>432.5</v>
      </c>
      <c r="I259" s="1569">
        <v>0.4412447747329255</v>
      </c>
      <c r="J259" s="1569">
        <v>-40.425531914893611</v>
      </c>
      <c r="K259" s="1569">
        <v>1.3678553981436248</v>
      </c>
      <c r="L259" s="1570">
        <v>-0.89939013972419968</v>
      </c>
    </row>
    <row r="260" spans="1:12" ht="15.75" thickBot="1">
      <c r="A260" s="1483" t="s">
        <v>87</v>
      </c>
      <c r="B260" s="1484" t="s">
        <v>29</v>
      </c>
      <c r="C260" s="1197">
        <v>19550.50980392157</v>
      </c>
      <c r="D260" s="1197">
        <v>19850.618627450982</v>
      </c>
      <c r="E260" s="1560">
        <v>19941.52</v>
      </c>
      <c r="F260" s="1560">
        <v>20247.631000000001</v>
      </c>
      <c r="G260" s="1561">
        <v>-1.5118361254212938</v>
      </c>
      <c r="H260" s="1553">
        <v>394.1</v>
      </c>
      <c r="I260" s="1553">
        <v>-1.4010507880910599</v>
      </c>
      <c r="J260" s="1553">
        <v>28.947368421052634</v>
      </c>
      <c r="K260" s="1553">
        <v>2.3937469467513433</v>
      </c>
      <c r="L260" s="1554">
        <v>0.56065480975182558</v>
      </c>
    </row>
    <row r="261" spans="1:12" ht="15.75" thickBot="1">
      <c r="A261" s="1485"/>
      <c r="B261" s="1486"/>
      <c r="C261" s="1562"/>
      <c r="D261" s="1562"/>
      <c r="E261" s="1562"/>
      <c r="F261" s="1562"/>
      <c r="G261" s="1563"/>
      <c r="H261" s="1564"/>
      <c r="I261" s="1564"/>
      <c r="J261" s="1564"/>
      <c r="K261" s="1564"/>
      <c r="L261" s="1565"/>
    </row>
    <row r="262" spans="1:12">
      <c r="A262" s="1194" t="s">
        <v>88</v>
      </c>
      <c r="B262" s="1480" t="s">
        <v>21</v>
      </c>
      <c r="C262" s="1195" t="s">
        <v>73</v>
      </c>
      <c r="D262" s="1195" t="s">
        <v>73</v>
      </c>
      <c r="E262" s="1548" t="s">
        <v>73</v>
      </c>
      <c r="F262" s="1548" t="s">
        <v>73</v>
      </c>
      <c r="G262" s="1549" t="s">
        <v>73</v>
      </c>
      <c r="H262" s="1550" t="s">
        <v>73</v>
      </c>
      <c r="I262" s="1550" t="s">
        <v>73</v>
      </c>
      <c r="J262" s="1551" t="s">
        <v>73</v>
      </c>
      <c r="K262" s="1551" t="s">
        <v>73</v>
      </c>
      <c r="L262" s="1552" t="s">
        <v>73</v>
      </c>
    </row>
    <row r="263" spans="1:12">
      <c r="A263" s="1191" t="s">
        <v>88</v>
      </c>
      <c r="B263" s="1481" t="s">
        <v>22</v>
      </c>
      <c r="C263" s="1192" t="s">
        <v>73</v>
      </c>
      <c r="D263" s="1192" t="s">
        <v>73</v>
      </c>
      <c r="E263" s="1540" t="s">
        <v>73</v>
      </c>
      <c r="F263" s="1540" t="s">
        <v>73</v>
      </c>
      <c r="G263" s="1541" t="s">
        <v>73</v>
      </c>
      <c r="H263" s="1542" t="s">
        <v>73</v>
      </c>
      <c r="I263" s="1542" t="s">
        <v>73</v>
      </c>
      <c r="J263" s="1553" t="s">
        <v>73</v>
      </c>
      <c r="K263" s="1553" t="s">
        <v>73</v>
      </c>
      <c r="L263" s="1554" t="s">
        <v>73</v>
      </c>
    </row>
    <row r="264" spans="1:12">
      <c r="A264" s="1191" t="s">
        <v>88</v>
      </c>
      <c r="B264" s="1481" t="s">
        <v>23</v>
      </c>
      <c r="C264" s="1192" t="s">
        <v>73</v>
      </c>
      <c r="D264" s="1192" t="s">
        <v>73</v>
      </c>
      <c r="E264" s="1540" t="s">
        <v>73</v>
      </c>
      <c r="F264" s="1540" t="s">
        <v>73</v>
      </c>
      <c r="G264" s="1541" t="s">
        <v>73</v>
      </c>
      <c r="H264" s="1542" t="s">
        <v>73</v>
      </c>
      <c r="I264" s="1542" t="s">
        <v>73</v>
      </c>
      <c r="J264" s="1553" t="s">
        <v>73</v>
      </c>
      <c r="K264" s="1553" t="s">
        <v>73</v>
      </c>
      <c r="L264" s="1554" t="s">
        <v>73</v>
      </c>
    </row>
    <row r="265" spans="1:12">
      <c r="A265" s="1191" t="s">
        <v>88</v>
      </c>
      <c r="B265" s="1481" t="s">
        <v>30</v>
      </c>
      <c r="C265" s="1192" t="s">
        <v>73</v>
      </c>
      <c r="D265" s="1192" t="s">
        <v>73</v>
      </c>
      <c r="E265" s="1540" t="s">
        <v>73</v>
      </c>
      <c r="F265" s="1540" t="s">
        <v>73</v>
      </c>
      <c r="G265" s="1541" t="s">
        <v>73</v>
      </c>
      <c r="H265" s="1542" t="s">
        <v>73</v>
      </c>
      <c r="I265" s="1542" t="s">
        <v>73</v>
      </c>
      <c r="J265" s="1553" t="s">
        <v>73</v>
      </c>
      <c r="K265" s="1553" t="s">
        <v>73</v>
      </c>
      <c r="L265" s="1554" t="s">
        <v>73</v>
      </c>
    </row>
    <row r="266" spans="1:12">
      <c r="A266" s="1198" t="s">
        <v>88</v>
      </c>
      <c r="B266" s="1482" t="s">
        <v>24</v>
      </c>
      <c r="C266" s="1196" t="s">
        <v>73</v>
      </c>
      <c r="D266" s="1196" t="s">
        <v>73</v>
      </c>
      <c r="E266" s="1555" t="s">
        <v>73</v>
      </c>
      <c r="F266" s="1555" t="s">
        <v>73</v>
      </c>
      <c r="G266" s="1556" t="s">
        <v>73</v>
      </c>
      <c r="H266" s="1557" t="s">
        <v>73</v>
      </c>
      <c r="I266" s="1557" t="s">
        <v>73</v>
      </c>
      <c r="J266" s="1558" t="s">
        <v>73</v>
      </c>
      <c r="K266" s="1558" t="s">
        <v>73</v>
      </c>
      <c r="L266" s="1559" t="s">
        <v>73</v>
      </c>
    </row>
    <row r="267" spans="1:12">
      <c r="A267" s="1191" t="s">
        <v>88</v>
      </c>
      <c r="B267" s="1481" t="s">
        <v>26</v>
      </c>
      <c r="C267" s="1192" t="s">
        <v>73</v>
      </c>
      <c r="D267" s="1192" t="s">
        <v>73</v>
      </c>
      <c r="E267" s="1540" t="s">
        <v>73</v>
      </c>
      <c r="F267" s="1540" t="s">
        <v>73</v>
      </c>
      <c r="G267" s="1541" t="s">
        <v>73</v>
      </c>
      <c r="H267" s="1542" t="s">
        <v>73</v>
      </c>
      <c r="I267" s="1542" t="s">
        <v>73</v>
      </c>
      <c r="J267" s="1553" t="s">
        <v>73</v>
      </c>
      <c r="K267" s="1553" t="s">
        <v>73</v>
      </c>
      <c r="L267" s="1554" t="s">
        <v>73</v>
      </c>
    </row>
    <row r="268" spans="1:12">
      <c r="A268" s="1191" t="s">
        <v>88</v>
      </c>
      <c r="B268" s="1481" t="s">
        <v>31</v>
      </c>
      <c r="C268" s="1192" t="s">
        <v>73</v>
      </c>
      <c r="D268" s="1192" t="s">
        <v>73</v>
      </c>
      <c r="E268" s="1540" t="s">
        <v>73</v>
      </c>
      <c r="F268" s="1540" t="s">
        <v>73</v>
      </c>
      <c r="G268" s="1541" t="s">
        <v>73</v>
      </c>
      <c r="H268" s="1542" t="s">
        <v>73</v>
      </c>
      <c r="I268" s="1542" t="s">
        <v>73</v>
      </c>
      <c r="J268" s="1553" t="s">
        <v>73</v>
      </c>
      <c r="K268" s="1553" t="s">
        <v>73</v>
      </c>
      <c r="L268" s="1554" t="s">
        <v>73</v>
      </c>
    </row>
    <row r="269" spans="1:12">
      <c r="A269" s="1198" t="s">
        <v>88</v>
      </c>
      <c r="B269" s="1482" t="s">
        <v>27</v>
      </c>
      <c r="C269" s="1196" t="s">
        <v>73</v>
      </c>
      <c r="D269" s="1196" t="s">
        <v>73</v>
      </c>
      <c r="E269" s="1555" t="s">
        <v>73</v>
      </c>
      <c r="F269" s="1555" t="s">
        <v>73</v>
      </c>
      <c r="G269" s="1556" t="s">
        <v>73</v>
      </c>
      <c r="H269" s="1557" t="s">
        <v>73</v>
      </c>
      <c r="I269" s="1557" t="s">
        <v>73</v>
      </c>
      <c r="J269" s="1558" t="s">
        <v>73</v>
      </c>
      <c r="K269" s="1558" t="s">
        <v>73</v>
      </c>
      <c r="L269" s="1559" t="s">
        <v>73</v>
      </c>
    </row>
    <row r="270" spans="1:12">
      <c r="A270" s="1191" t="s">
        <v>88</v>
      </c>
      <c r="B270" s="1481" t="s">
        <v>29</v>
      </c>
      <c r="C270" s="1192" t="s">
        <v>73</v>
      </c>
      <c r="D270" s="1192" t="s">
        <v>73</v>
      </c>
      <c r="E270" s="1540" t="s">
        <v>73</v>
      </c>
      <c r="F270" s="1540" t="s">
        <v>73</v>
      </c>
      <c r="G270" s="1541" t="s">
        <v>73</v>
      </c>
      <c r="H270" s="1542" t="s">
        <v>73</v>
      </c>
      <c r="I270" s="1542" t="s">
        <v>73</v>
      </c>
      <c r="J270" s="1553" t="s">
        <v>73</v>
      </c>
      <c r="K270" s="1553" t="s">
        <v>73</v>
      </c>
      <c r="L270" s="1554" t="s">
        <v>73</v>
      </c>
    </row>
    <row r="271" spans="1:12" ht="15.75" thickBot="1">
      <c r="A271" s="1488" t="s">
        <v>88</v>
      </c>
      <c r="B271" s="1481" t="s">
        <v>32</v>
      </c>
      <c r="C271" s="1197" t="s">
        <v>73</v>
      </c>
      <c r="D271" s="1197" t="s">
        <v>73</v>
      </c>
      <c r="E271" s="1560" t="s">
        <v>73</v>
      </c>
      <c r="F271" s="1560" t="s">
        <v>73</v>
      </c>
      <c r="G271" s="1561" t="s">
        <v>73</v>
      </c>
      <c r="H271" s="1553" t="s">
        <v>73</v>
      </c>
      <c r="I271" s="1553" t="s">
        <v>73</v>
      </c>
      <c r="J271" s="1553" t="s">
        <v>73</v>
      </c>
      <c r="K271" s="1553" t="s">
        <v>73</v>
      </c>
      <c r="L271" s="1554" t="s">
        <v>73</v>
      </c>
    </row>
    <row r="272" spans="1:12" ht="15.75" thickBot="1">
      <c r="A272" s="1485"/>
      <c r="B272" s="1486"/>
      <c r="C272" s="1562"/>
      <c r="D272" s="1562"/>
      <c r="E272" s="1562"/>
      <c r="F272" s="1562"/>
      <c r="G272" s="1563"/>
      <c r="H272" s="1564"/>
      <c r="I272" s="1564"/>
      <c r="J272" s="1564"/>
      <c r="K272" s="1564"/>
      <c r="L272" s="1565"/>
    </row>
    <row r="273" spans="1:12">
      <c r="A273" s="1194" t="s">
        <v>20</v>
      </c>
      <c r="B273" s="1480" t="s">
        <v>24</v>
      </c>
      <c r="C273" s="1195">
        <v>17799.841097547436</v>
      </c>
      <c r="D273" s="1195">
        <v>18314.858304645015</v>
      </c>
      <c r="E273" s="1548">
        <v>18155.837919498386</v>
      </c>
      <c r="F273" s="1548">
        <v>18681.155470737915</v>
      </c>
      <c r="G273" s="1549">
        <v>-2.8120185181392205</v>
      </c>
      <c r="H273" s="1550">
        <v>343.36111111111109</v>
      </c>
      <c r="I273" s="1550">
        <v>-0.15887670053397632</v>
      </c>
      <c r="J273" s="1551">
        <v>-10</v>
      </c>
      <c r="K273" s="1551">
        <v>3.5173424523693209</v>
      </c>
      <c r="L273" s="1552">
        <v>-0.34179888868229513</v>
      </c>
    </row>
    <row r="274" spans="1:12">
      <c r="A274" s="1190" t="s">
        <v>20</v>
      </c>
      <c r="B274" s="1481" t="s">
        <v>25</v>
      </c>
      <c r="C274" s="1192">
        <v>16782.812745098039</v>
      </c>
      <c r="D274" s="1192">
        <v>18313.642156862745</v>
      </c>
      <c r="E274" s="1540">
        <v>17118.469000000001</v>
      </c>
      <c r="F274" s="1540">
        <v>18679.915000000001</v>
      </c>
      <c r="G274" s="1541">
        <v>-8.3589566654880372</v>
      </c>
      <c r="H274" s="1542">
        <v>314.39999999999998</v>
      </c>
      <c r="I274" s="1542">
        <v>0.22314313037933969</v>
      </c>
      <c r="J274" s="1553">
        <v>-15.789473684210526</v>
      </c>
      <c r="K274" s="1553">
        <v>0.7816316560820713</v>
      </c>
      <c r="L274" s="1554">
        <v>-0.13491441241768753</v>
      </c>
    </row>
    <row r="275" spans="1:12">
      <c r="A275" s="1190" t="s">
        <v>20</v>
      </c>
      <c r="B275" s="1481" t="s">
        <v>26</v>
      </c>
      <c r="C275" s="1192">
        <v>18097.180392156861</v>
      </c>
      <c r="D275" s="1192">
        <v>17980.358823529412</v>
      </c>
      <c r="E275" s="1540">
        <v>18459.124</v>
      </c>
      <c r="F275" s="1540">
        <v>18339.966</v>
      </c>
      <c r="G275" s="1541">
        <v>0.64971767123232094</v>
      </c>
      <c r="H275" s="1542">
        <v>343.1</v>
      </c>
      <c r="I275" s="1542">
        <v>3.0639831781315849</v>
      </c>
      <c r="J275" s="1553">
        <v>2.8571428571428572</v>
      </c>
      <c r="K275" s="1553">
        <v>1.7586712261846604</v>
      </c>
      <c r="L275" s="1554">
        <v>7.029688947457835E-2</v>
      </c>
    </row>
    <row r="276" spans="1:12">
      <c r="A276" s="1190" t="s">
        <v>20</v>
      </c>
      <c r="B276" s="1481" t="s">
        <v>31</v>
      </c>
      <c r="C276" s="1192">
        <v>17996.504901960787</v>
      </c>
      <c r="D276" s="1192">
        <v>18709.218627450977</v>
      </c>
      <c r="E276" s="1540">
        <v>18356.435000000001</v>
      </c>
      <c r="F276" s="1540">
        <v>19083.402999999998</v>
      </c>
      <c r="G276" s="1541">
        <v>-3.8094253944120826</v>
      </c>
      <c r="H276" s="1542">
        <v>367</v>
      </c>
      <c r="I276" s="1542">
        <v>-3.6239495798319359</v>
      </c>
      <c r="J276" s="1553">
        <v>-23.076923076923077</v>
      </c>
      <c r="K276" s="1553">
        <v>0.97703957010258913</v>
      </c>
      <c r="L276" s="1554">
        <v>-0.27718136573918617</v>
      </c>
    </row>
    <row r="277" spans="1:12">
      <c r="A277" s="1194" t="s">
        <v>20</v>
      </c>
      <c r="B277" s="1482" t="s">
        <v>27</v>
      </c>
      <c r="C277" s="1196">
        <v>17590.038519918726</v>
      </c>
      <c r="D277" s="1196">
        <v>17547.891757216574</v>
      </c>
      <c r="E277" s="1555">
        <v>17941.839290317101</v>
      </c>
      <c r="F277" s="1555">
        <v>17898.849592360904</v>
      </c>
      <c r="G277" s="1556">
        <v>0.240181346484659</v>
      </c>
      <c r="H277" s="1557">
        <v>304.46068965517242</v>
      </c>
      <c r="I277" s="1557">
        <v>0.52939526242139867</v>
      </c>
      <c r="J277" s="1558">
        <v>5.6466302367941719</v>
      </c>
      <c r="K277" s="1558">
        <v>28.334147532975084</v>
      </c>
      <c r="L277" s="1559">
        <v>1.8507900800083696</v>
      </c>
    </row>
    <row r="278" spans="1:12">
      <c r="A278" s="1190" t="s">
        <v>20</v>
      </c>
      <c r="B278" s="1481" t="s">
        <v>28</v>
      </c>
      <c r="C278" s="1192">
        <v>17070.113725490195</v>
      </c>
      <c r="D278" s="1192">
        <v>17199.620588235295</v>
      </c>
      <c r="E278" s="1540">
        <v>17411.516</v>
      </c>
      <c r="F278" s="1540">
        <v>17543.613000000001</v>
      </c>
      <c r="G278" s="1541">
        <v>-0.75296348591365736</v>
      </c>
      <c r="H278" s="1542">
        <v>277.89999999999998</v>
      </c>
      <c r="I278" s="1542">
        <v>1.8321729571271528</v>
      </c>
      <c r="J278" s="1553">
        <v>17.937219730941703</v>
      </c>
      <c r="K278" s="1553">
        <v>12.848070346849047</v>
      </c>
      <c r="L278" s="1554">
        <v>2.0907138586676677</v>
      </c>
    </row>
    <row r="279" spans="1:12">
      <c r="A279" s="1190" t="s">
        <v>20</v>
      </c>
      <c r="B279" s="1481" t="s">
        <v>29</v>
      </c>
      <c r="C279" s="1192">
        <v>17990.828431372549</v>
      </c>
      <c r="D279" s="1192">
        <v>17714.186274509804</v>
      </c>
      <c r="E279" s="1540">
        <v>18350.645</v>
      </c>
      <c r="F279" s="1540">
        <v>18068.47</v>
      </c>
      <c r="G279" s="1541">
        <v>1.5616983618424762</v>
      </c>
      <c r="H279" s="1542">
        <v>319.7</v>
      </c>
      <c r="I279" s="1542">
        <v>1.011058451816742</v>
      </c>
      <c r="J279" s="1553">
        <v>-2.9850746268656714</v>
      </c>
      <c r="K279" s="1553">
        <v>12.701514411333658</v>
      </c>
      <c r="L279" s="1554">
        <v>-0.22660908118925605</v>
      </c>
    </row>
    <row r="280" spans="1:12">
      <c r="A280" s="1190" t="s">
        <v>20</v>
      </c>
      <c r="B280" s="1481" t="s">
        <v>32</v>
      </c>
      <c r="C280" s="1192">
        <v>17819.853921568629</v>
      </c>
      <c r="D280" s="1192">
        <v>17892.178431372551</v>
      </c>
      <c r="E280" s="1540">
        <v>18176.251</v>
      </c>
      <c r="F280" s="1540">
        <v>18250.022000000001</v>
      </c>
      <c r="G280" s="1541">
        <v>-0.40422417025031876</v>
      </c>
      <c r="H280" s="1542">
        <v>357.5</v>
      </c>
      <c r="I280" s="1542">
        <v>0.70422535211267612</v>
      </c>
      <c r="J280" s="1553">
        <v>-1.7241379310344827</v>
      </c>
      <c r="K280" s="1553">
        <v>2.7845627747923789</v>
      </c>
      <c r="L280" s="1554">
        <v>-1.3314697470042436E-2</v>
      </c>
    </row>
    <row r="281" spans="1:12">
      <c r="A281" s="1194" t="s">
        <v>20</v>
      </c>
      <c r="B281" s="1482" t="s">
        <v>33</v>
      </c>
      <c r="C281" s="1196">
        <v>14704.737332350722</v>
      </c>
      <c r="D281" s="1196">
        <v>14928.880354222585</v>
      </c>
      <c r="E281" s="1555">
        <v>14998.832078997737</v>
      </c>
      <c r="F281" s="1555">
        <v>15227.457961307036</v>
      </c>
      <c r="G281" s="1556">
        <v>-1.5014054406864079</v>
      </c>
      <c r="H281" s="1557">
        <v>230.32765531062125</v>
      </c>
      <c r="I281" s="1557">
        <v>-0.87995460503649314</v>
      </c>
      <c r="J281" s="1558">
        <v>-3.1067961165048543</v>
      </c>
      <c r="K281" s="1558">
        <v>24.377137274059599</v>
      </c>
      <c r="L281" s="1559">
        <v>-0.46608510896017918</v>
      </c>
    </row>
    <row r="282" spans="1:12">
      <c r="A282" s="1190" t="s">
        <v>20</v>
      </c>
      <c r="B282" s="1481" t="s">
        <v>74</v>
      </c>
      <c r="C282" s="1192">
        <v>14544.934313725491</v>
      </c>
      <c r="D282" s="1192">
        <v>14541.436274509802</v>
      </c>
      <c r="E282" s="1540">
        <v>14835.833000000001</v>
      </c>
      <c r="F282" s="1540">
        <v>14832.264999999999</v>
      </c>
      <c r="G282" s="1541">
        <v>2.4055665132743518E-2</v>
      </c>
      <c r="H282" s="1542">
        <v>219</v>
      </c>
      <c r="I282" s="1542">
        <v>1.2014787430683893</v>
      </c>
      <c r="J282" s="1553">
        <v>13.709677419354838</v>
      </c>
      <c r="K282" s="1553">
        <v>13.776257938446507</v>
      </c>
      <c r="L282" s="1554">
        <v>1.8129197811864977</v>
      </c>
    </row>
    <row r="283" spans="1:12">
      <c r="A283" s="1190" t="s">
        <v>20</v>
      </c>
      <c r="B283" s="1481" t="s">
        <v>34</v>
      </c>
      <c r="C283" s="1192">
        <v>14827.936274509804</v>
      </c>
      <c r="D283" s="1192">
        <v>15240.930392156863</v>
      </c>
      <c r="E283" s="1540">
        <v>15124.495000000001</v>
      </c>
      <c r="F283" s="1540">
        <v>15545.749</v>
      </c>
      <c r="G283" s="1541">
        <v>-2.7097697254728543</v>
      </c>
      <c r="H283" s="1542">
        <v>238.7</v>
      </c>
      <c r="I283" s="1542">
        <v>-2.0918785890073921</v>
      </c>
      <c r="J283" s="1553">
        <v>-18.672199170124482</v>
      </c>
      <c r="K283" s="1553">
        <v>9.574987787005373</v>
      </c>
      <c r="L283" s="1554">
        <v>-2.05067550291262</v>
      </c>
    </row>
    <row r="284" spans="1:12" ht="15.75" thickBot="1">
      <c r="A284" s="1190" t="s">
        <v>20</v>
      </c>
      <c r="B284" s="1481" t="s">
        <v>35</v>
      </c>
      <c r="C284" s="1192" t="s">
        <v>200</v>
      </c>
      <c r="D284" s="1192">
        <v>15267.819607843136</v>
      </c>
      <c r="E284" s="1540" t="s">
        <v>200</v>
      </c>
      <c r="F284" s="1540">
        <v>15573.175999999999</v>
      </c>
      <c r="G284" s="1541" t="s">
        <v>73</v>
      </c>
      <c r="H284" s="1542" t="s">
        <v>200</v>
      </c>
      <c r="I284" s="1542" t="s">
        <v>73</v>
      </c>
      <c r="J284" s="1553" t="s">
        <v>73</v>
      </c>
      <c r="K284" s="1553">
        <v>1.0258915486077185</v>
      </c>
      <c r="L284" s="1554" t="s">
        <v>73</v>
      </c>
    </row>
    <row r="285" spans="1:12" ht="15.75" thickBot="1">
      <c r="A285" s="1485"/>
      <c r="B285" s="1486"/>
      <c r="C285" s="1562"/>
      <c r="D285" s="1562"/>
      <c r="E285" s="1562"/>
      <c r="F285" s="1562"/>
      <c r="G285" s="1563"/>
      <c r="H285" s="1564"/>
      <c r="I285" s="1564"/>
      <c r="J285" s="1564"/>
      <c r="K285" s="1564"/>
      <c r="L285" s="1565"/>
    </row>
    <row r="286" spans="1:12">
      <c r="A286" s="1194" t="s">
        <v>89</v>
      </c>
      <c r="B286" s="1482" t="s">
        <v>21</v>
      </c>
      <c r="C286" s="1196">
        <v>21750.524856103726</v>
      </c>
      <c r="D286" s="1196">
        <v>21546.354249281409</v>
      </c>
      <c r="E286" s="1555">
        <v>22185.535353225801</v>
      </c>
      <c r="F286" s="1555">
        <v>21977.281334267038</v>
      </c>
      <c r="G286" s="1556">
        <v>0.94758771929653218</v>
      </c>
      <c r="H286" s="1557">
        <v>326.31578947368422</v>
      </c>
      <c r="I286" s="1557">
        <v>-2.4995306807046447</v>
      </c>
      <c r="J286" s="1558">
        <v>-40.625</v>
      </c>
      <c r="K286" s="1558">
        <v>0.92818759159745967</v>
      </c>
      <c r="L286" s="1559">
        <v>-0.61546894482318681</v>
      </c>
    </row>
    <row r="287" spans="1:12">
      <c r="A287" s="1190" t="s">
        <v>89</v>
      </c>
      <c r="B287" s="1481" t="s">
        <v>22</v>
      </c>
      <c r="C287" s="1192" t="s">
        <v>200</v>
      </c>
      <c r="D287" s="1192" t="s">
        <v>200</v>
      </c>
      <c r="E287" s="1540" t="s">
        <v>200</v>
      </c>
      <c r="F287" s="1540" t="s">
        <v>200</v>
      </c>
      <c r="G287" s="1541" t="s">
        <v>73</v>
      </c>
      <c r="H287" s="1542" t="s">
        <v>200</v>
      </c>
      <c r="I287" s="1542" t="s">
        <v>73</v>
      </c>
      <c r="J287" s="1553" t="s">
        <v>73</v>
      </c>
      <c r="K287" s="1553">
        <v>0.29311187103077674</v>
      </c>
      <c r="L287" s="1554" t="s">
        <v>73</v>
      </c>
    </row>
    <row r="288" spans="1:12">
      <c r="A288" s="1190" t="s">
        <v>89</v>
      </c>
      <c r="B288" s="1481" t="s">
        <v>23</v>
      </c>
      <c r="C288" s="1192">
        <v>21796.715686274511</v>
      </c>
      <c r="D288" s="1192">
        <v>21181.613725490195</v>
      </c>
      <c r="E288" s="1540">
        <v>22232.65</v>
      </c>
      <c r="F288" s="1540">
        <v>21605.245999999999</v>
      </c>
      <c r="G288" s="1541">
        <v>2.9039428664686451</v>
      </c>
      <c r="H288" s="1542">
        <v>345</v>
      </c>
      <c r="I288" s="1542">
        <v>-0.37539705457695965</v>
      </c>
      <c r="J288" s="1553">
        <v>-36.84210526315789</v>
      </c>
      <c r="K288" s="1553">
        <v>0.58622374206155348</v>
      </c>
      <c r="L288" s="1554">
        <v>-0.33032232643820536</v>
      </c>
    </row>
    <row r="289" spans="1:12">
      <c r="A289" s="1190" t="s">
        <v>89</v>
      </c>
      <c r="B289" s="1481" t="s">
        <v>30</v>
      </c>
      <c r="C289" s="1192" t="s">
        <v>200</v>
      </c>
      <c r="D289" s="1192" t="s">
        <v>200</v>
      </c>
      <c r="E289" s="1540" t="s">
        <v>200</v>
      </c>
      <c r="F289" s="1540" t="s">
        <v>200</v>
      </c>
      <c r="G289" s="1541" t="s">
        <v>73</v>
      </c>
      <c r="H289" s="1542" t="s">
        <v>200</v>
      </c>
      <c r="I289" s="1542" t="s">
        <v>73</v>
      </c>
      <c r="J289" s="1553" t="s">
        <v>73</v>
      </c>
      <c r="K289" s="1553">
        <v>4.8851978505129456E-2</v>
      </c>
      <c r="L289" s="1554" t="s">
        <v>73</v>
      </c>
    </row>
    <row r="290" spans="1:12">
      <c r="A290" s="1194" t="s">
        <v>89</v>
      </c>
      <c r="B290" s="1482" t="s">
        <v>24</v>
      </c>
      <c r="C290" s="1196">
        <v>21294.184962938049</v>
      </c>
      <c r="D290" s="1196">
        <v>21284.044570083646</v>
      </c>
      <c r="E290" s="1555">
        <v>21720.068662196809</v>
      </c>
      <c r="F290" s="1555">
        <v>21709.725461485319</v>
      </c>
      <c r="G290" s="1556">
        <v>4.7643166791028216E-2</v>
      </c>
      <c r="H290" s="1557">
        <v>300.07041420118338</v>
      </c>
      <c r="I290" s="1557">
        <v>-2.5701660584675392</v>
      </c>
      <c r="J290" s="1558">
        <v>-10.106382978723403</v>
      </c>
      <c r="K290" s="1558">
        <v>8.255984367366878</v>
      </c>
      <c r="L290" s="1559">
        <v>-0.81299778410441981</v>
      </c>
    </row>
    <row r="291" spans="1:12">
      <c r="A291" s="1190" t="s">
        <v>89</v>
      </c>
      <c r="B291" s="1481" t="s">
        <v>25</v>
      </c>
      <c r="C291" s="1192">
        <v>21202.036274509806</v>
      </c>
      <c r="D291" s="1192">
        <v>21457.668627450981</v>
      </c>
      <c r="E291" s="1540">
        <v>21626.077000000001</v>
      </c>
      <c r="F291" s="1540">
        <v>21886.822</v>
      </c>
      <c r="G291" s="1541">
        <v>-1.1913333054931363</v>
      </c>
      <c r="H291" s="1542">
        <v>265.5</v>
      </c>
      <c r="I291" s="1542">
        <v>-2.0295202952029521</v>
      </c>
      <c r="J291" s="1553">
        <v>-17.5</v>
      </c>
      <c r="K291" s="1553">
        <v>1.6121152906692719</v>
      </c>
      <c r="L291" s="1554">
        <v>-0.31745537985653605</v>
      </c>
    </row>
    <row r="292" spans="1:12">
      <c r="A292" s="1190" t="s">
        <v>89</v>
      </c>
      <c r="B292" s="1481" t="s">
        <v>26</v>
      </c>
      <c r="C292" s="1192">
        <v>21386.473529411767</v>
      </c>
      <c r="D292" s="1192">
        <v>21261.783333333333</v>
      </c>
      <c r="E292" s="1540">
        <v>21814.203000000001</v>
      </c>
      <c r="F292" s="1540">
        <v>21687.019</v>
      </c>
      <c r="G292" s="1541">
        <v>0.58645219981594099</v>
      </c>
      <c r="H292" s="1542">
        <v>305.39999999999998</v>
      </c>
      <c r="I292" s="1542">
        <v>-2.3657289002557653</v>
      </c>
      <c r="J292" s="1553">
        <v>-14.754098360655737</v>
      </c>
      <c r="K292" s="1553">
        <v>5.0806057645334635</v>
      </c>
      <c r="L292" s="1554">
        <v>-0.8045847805702504</v>
      </c>
    </row>
    <row r="293" spans="1:12">
      <c r="A293" s="1190" t="s">
        <v>89</v>
      </c>
      <c r="B293" s="1481" t="s">
        <v>31</v>
      </c>
      <c r="C293" s="1192" t="s">
        <v>200</v>
      </c>
      <c r="D293" s="1192">
        <v>21168.02254901961</v>
      </c>
      <c r="E293" s="1540" t="s">
        <v>200</v>
      </c>
      <c r="F293" s="1540">
        <v>21591.383000000002</v>
      </c>
      <c r="G293" s="1541" t="s">
        <v>73</v>
      </c>
      <c r="H293" s="1542" t="s">
        <v>200</v>
      </c>
      <c r="I293" s="1542" t="s">
        <v>73</v>
      </c>
      <c r="J293" s="1553" t="s">
        <v>73</v>
      </c>
      <c r="K293" s="1553">
        <v>1.5632633121641426</v>
      </c>
      <c r="L293" s="1554" t="s">
        <v>73</v>
      </c>
    </row>
    <row r="294" spans="1:12">
      <c r="A294" s="1194" t="s">
        <v>89</v>
      </c>
      <c r="B294" s="1482" t="s">
        <v>27</v>
      </c>
      <c r="C294" s="1196">
        <v>18117.179995059385</v>
      </c>
      <c r="D294" s="1196">
        <v>18355.14572280525</v>
      </c>
      <c r="E294" s="1555">
        <v>18479.523594960574</v>
      </c>
      <c r="F294" s="1555">
        <v>18880.695451905322</v>
      </c>
      <c r="G294" s="1556">
        <v>-2.1247726704063954</v>
      </c>
      <c r="H294" s="1557">
        <v>271.34139534883718</v>
      </c>
      <c r="I294" s="1557">
        <v>-0.25100912422959143</v>
      </c>
      <c r="J294" s="1558">
        <v>-1.8264840182648401</v>
      </c>
      <c r="K294" s="1558">
        <v>10.503175378602833</v>
      </c>
      <c r="L294" s="1559">
        <v>-6.1224042525966027E-2</v>
      </c>
    </row>
    <row r="295" spans="1:12">
      <c r="A295" s="1190" t="s">
        <v>89</v>
      </c>
      <c r="B295" s="1481" t="s">
        <v>28</v>
      </c>
      <c r="C295" s="1192">
        <v>18032.373529411765</v>
      </c>
      <c r="D295" s="1192">
        <v>17951.838235294119</v>
      </c>
      <c r="E295" s="1540">
        <v>18393.021000000001</v>
      </c>
      <c r="F295" s="1540">
        <v>18310.875</v>
      </c>
      <c r="G295" s="1541">
        <v>0.44861864875381779</v>
      </c>
      <c r="H295" s="1542">
        <v>236.4</v>
      </c>
      <c r="I295" s="1542">
        <v>-0.42122999157540014</v>
      </c>
      <c r="J295" s="1553">
        <v>10.344827586206897</v>
      </c>
      <c r="K295" s="1553">
        <v>3.1265266243282852</v>
      </c>
      <c r="L295" s="1554">
        <v>0.32864915206586387</v>
      </c>
    </row>
    <row r="296" spans="1:12">
      <c r="A296" s="1190" t="s">
        <v>89</v>
      </c>
      <c r="B296" s="1481" t="s">
        <v>29</v>
      </c>
      <c r="C296" s="1192">
        <v>19769.123529411765</v>
      </c>
      <c r="D296" s="1192">
        <v>20009.104901960785</v>
      </c>
      <c r="E296" s="1540">
        <v>20164.506000000001</v>
      </c>
      <c r="F296" s="1540">
        <v>20409.287</v>
      </c>
      <c r="G296" s="1541">
        <v>-1.1993608595929834</v>
      </c>
      <c r="H296" s="1542">
        <v>281.2</v>
      </c>
      <c r="I296" s="1542">
        <v>0.39271688682612127</v>
      </c>
      <c r="J296" s="1542">
        <v>-10.218978102189782</v>
      </c>
      <c r="K296" s="1542">
        <v>6.0087933561309228</v>
      </c>
      <c r="L296" s="1543">
        <v>-0.59998619041996992</v>
      </c>
    </row>
    <row r="297" spans="1:12" ht="15.75" thickBot="1">
      <c r="A297" s="1489" t="s">
        <v>89</v>
      </c>
      <c r="B297" s="1490" t="s">
        <v>32</v>
      </c>
      <c r="C297" s="1193">
        <v>11637.179411764706</v>
      </c>
      <c r="D297" s="1193">
        <v>11637.179411764706</v>
      </c>
      <c r="E297" s="1544">
        <v>11869.923000000001</v>
      </c>
      <c r="F297" s="1544">
        <v>12042.790999999999</v>
      </c>
      <c r="G297" s="1545">
        <v>-1.435447978794937</v>
      </c>
      <c r="H297" s="1546">
        <v>307.89999999999998</v>
      </c>
      <c r="I297" s="1546">
        <v>-0.54909560723515671</v>
      </c>
      <c r="J297" s="1546">
        <v>16.666666666666664</v>
      </c>
      <c r="K297" s="1546">
        <v>2.5454545454545454</v>
      </c>
      <c r="L297" s="1547">
        <v>0.57662763815347895</v>
      </c>
    </row>
    <row r="298" spans="1:12">
      <c r="G298" s="1468"/>
      <c r="H298" s="1468"/>
      <c r="I298" s="1468"/>
      <c r="J298" s="1468"/>
      <c r="K298" s="1468"/>
      <c r="L298" s="1468"/>
    </row>
    <row r="299" spans="1:12">
      <c r="G299" s="1468"/>
      <c r="H299" s="1468"/>
      <c r="I299" s="1468"/>
      <c r="J299" s="1468"/>
      <c r="K299" s="1468"/>
      <c r="L299" s="1468"/>
    </row>
    <row r="300" spans="1:12">
      <c r="G300" s="1468"/>
      <c r="H300" s="1468"/>
      <c r="I300" s="1468"/>
      <c r="J300" s="1468"/>
      <c r="K300" s="1468"/>
      <c r="L300" s="1468"/>
    </row>
    <row r="301" spans="1:12">
      <c r="G301" s="1468"/>
      <c r="H301" s="1468"/>
      <c r="I301" s="1468"/>
      <c r="J301" s="1468"/>
      <c r="K301" s="1468"/>
      <c r="L301" s="1468"/>
    </row>
    <row r="302" spans="1:12">
      <c r="G302" s="1468"/>
      <c r="H302" s="1468"/>
      <c r="I302" s="1468"/>
      <c r="J302" s="1468"/>
      <c r="K302" s="1468"/>
      <c r="L302" s="1468"/>
    </row>
    <row r="303" spans="1:12">
      <c r="G303" s="1468"/>
      <c r="H303" s="1468"/>
      <c r="I303" s="1468"/>
      <c r="J303" s="1468"/>
      <c r="K303" s="1468"/>
      <c r="L303" s="1468"/>
    </row>
    <row r="304" spans="1:12">
      <c r="G304" s="1468"/>
      <c r="H304" s="1468"/>
      <c r="I304" s="1468"/>
      <c r="J304" s="1468"/>
      <c r="K304" s="1468"/>
      <c r="L304" s="1468"/>
    </row>
    <row r="305" spans="7:12">
      <c r="G305" s="1468"/>
      <c r="H305" s="1468"/>
      <c r="I305" s="1468"/>
      <c r="J305" s="1468"/>
      <c r="K305" s="1468"/>
      <c r="L305" s="1468"/>
    </row>
    <row r="306" spans="7:12">
      <c r="G306" s="1468"/>
      <c r="H306" s="1468"/>
      <c r="I306" s="1468"/>
      <c r="J306" s="1468"/>
      <c r="K306" s="1468"/>
      <c r="L306" s="1468"/>
    </row>
    <row r="307" spans="7:12">
      <c r="G307" s="1468"/>
      <c r="H307" s="1468"/>
      <c r="I307" s="1468"/>
      <c r="J307" s="1468"/>
      <c r="K307" s="1468"/>
      <c r="L307" s="1468"/>
    </row>
    <row r="308" spans="7:12">
      <c r="G308" s="1468"/>
      <c r="H308" s="1468"/>
      <c r="I308" s="1468"/>
      <c r="J308" s="1468"/>
      <c r="K308" s="1468"/>
      <c r="L308" s="1468"/>
    </row>
    <row r="309" spans="7:12">
      <c r="G309" s="1468"/>
      <c r="H309" s="1468"/>
      <c r="I309" s="1468"/>
      <c r="J309" s="1468"/>
      <c r="K309" s="1468"/>
      <c r="L309" s="1468"/>
    </row>
    <row r="310" spans="7:12">
      <c r="G310" s="1468"/>
      <c r="H310" s="1468"/>
      <c r="I310" s="1468"/>
      <c r="J310" s="1468"/>
      <c r="K310" s="1468"/>
      <c r="L310" s="1468"/>
    </row>
    <row r="311" spans="7:12">
      <c r="G311" s="1468"/>
      <c r="H311" s="1468"/>
      <c r="I311" s="1468"/>
      <c r="J311" s="1468"/>
      <c r="K311" s="1468"/>
      <c r="L311" s="1468"/>
    </row>
    <row r="312" spans="7:12">
      <c r="G312" s="1468"/>
      <c r="H312" s="1468"/>
      <c r="I312" s="1468"/>
      <c r="J312" s="1468"/>
      <c r="K312" s="1468"/>
      <c r="L312" s="1468"/>
    </row>
    <row r="313" spans="7:12">
      <c r="G313" s="1468"/>
      <c r="H313" s="1468"/>
      <c r="I313" s="1468"/>
      <c r="J313" s="1468"/>
      <c r="K313" s="1468"/>
      <c r="L313" s="1468"/>
    </row>
    <row r="314" spans="7:12">
      <c r="G314" s="1468"/>
      <c r="H314" s="1468"/>
      <c r="I314" s="1468"/>
      <c r="J314" s="1468"/>
      <c r="K314" s="1468"/>
      <c r="L314" s="1468"/>
    </row>
    <row r="315" spans="7:12">
      <c r="G315" s="1468"/>
      <c r="H315" s="1468"/>
      <c r="I315" s="1468"/>
      <c r="J315" s="1468"/>
      <c r="K315" s="1468"/>
      <c r="L315" s="1468"/>
    </row>
    <row r="316" spans="7:12">
      <c r="G316" s="1468"/>
      <c r="H316" s="1468"/>
      <c r="I316" s="1468"/>
      <c r="J316" s="1468"/>
      <c r="K316" s="1468"/>
      <c r="L316" s="1468"/>
    </row>
    <row r="317" spans="7:12">
      <c r="G317" s="1468"/>
      <c r="H317" s="1468"/>
      <c r="I317" s="1468"/>
      <c r="J317" s="1468"/>
      <c r="K317" s="1468"/>
      <c r="L317" s="1468"/>
    </row>
    <row r="318" spans="7:12">
      <c r="G318" s="1468"/>
      <c r="H318" s="1468"/>
      <c r="I318" s="1468"/>
      <c r="J318" s="1468"/>
      <c r="K318" s="1468"/>
      <c r="L318" s="1468"/>
    </row>
    <row r="319" spans="7:12">
      <c r="G319" s="1468"/>
      <c r="H319" s="1468"/>
      <c r="I319" s="1468"/>
      <c r="J319" s="1468"/>
      <c r="K319" s="1468"/>
      <c r="L319" s="1468"/>
    </row>
    <row r="320" spans="7:12">
      <c r="G320" s="1468"/>
      <c r="H320" s="1468"/>
      <c r="I320" s="1468"/>
      <c r="J320" s="1468"/>
      <c r="K320" s="1468"/>
      <c r="L320" s="1468"/>
    </row>
    <row r="321" spans="7:12">
      <c r="G321" s="1468"/>
      <c r="H321" s="1468"/>
      <c r="I321" s="1468"/>
      <c r="J321" s="1468"/>
      <c r="K321" s="1468"/>
      <c r="L321" s="1468"/>
    </row>
    <row r="322" spans="7:12">
      <c r="G322" s="1468"/>
      <c r="H322" s="1468"/>
      <c r="I322" s="1468"/>
      <c r="J322" s="1468"/>
      <c r="K322" s="1468"/>
      <c r="L322" s="1468"/>
    </row>
    <row r="323" spans="7:12">
      <c r="G323" s="1468"/>
      <c r="H323" s="1468"/>
      <c r="I323" s="1468"/>
      <c r="J323" s="1468"/>
      <c r="K323" s="1468"/>
      <c r="L323" s="1468"/>
    </row>
    <row r="324" spans="7:12">
      <c r="G324" s="1468"/>
      <c r="H324" s="1468"/>
      <c r="I324" s="1468"/>
      <c r="J324" s="1468"/>
      <c r="K324" s="1468"/>
      <c r="L324" s="1468"/>
    </row>
    <row r="325" spans="7:12">
      <c r="G325" s="1468"/>
      <c r="H325" s="1468"/>
      <c r="I325" s="1468"/>
      <c r="J325" s="1468"/>
      <c r="K325" s="1468"/>
      <c r="L325" s="1468"/>
    </row>
    <row r="326" spans="7:12">
      <c r="G326" s="1468"/>
      <c r="H326" s="1468"/>
      <c r="I326" s="1468"/>
      <c r="J326" s="1468"/>
      <c r="K326" s="1468"/>
      <c r="L326" s="1468"/>
    </row>
    <row r="327" spans="7:12">
      <c r="G327" s="1468"/>
      <c r="H327" s="1468"/>
      <c r="I327" s="1468"/>
      <c r="J327" s="1468"/>
      <c r="K327" s="1468"/>
      <c r="L327" s="1468"/>
    </row>
    <row r="328" spans="7:12">
      <c r="G328" s="1468"/>
      <c r="H328" s="1468"/>
      <c r="I328" s="1468"/>
      <c r="J328" s="1468"/>
      <c r="K328" s="1468"/>
      <c r="L328" s="1468"/>
    </row>
    <row r="329" spans="7:12">
      <c r="G329" s="1468"/>
      <c r="H329" s="1468"/>
      <c r="I329" s="1468"/>
      <c r="J329" s="1468"/>
      <c r="K329" s="1468"/>
      <c r="L329" s="1468"/>
    </row>
    <row r="330" spans="7:12">
      <c r="G330" s="1468"/>
      <c r="H330" s="1468"/>
      <c r="I330" s="1468"/>
      <c r="J330" s="1468"/>
      <c r="K330" s="1468"/>
      <c r="L330" s="1468"/>
    </row>
    <row r="331" spans="7:12">
      <c r="G331" s="1468"/>
      <c r="H331" s="1468"/>
      <c r="I331" s="1468"/>
      <c r="J331" s="1468"/>
      <c r="K331" s="1468"/>
      <c r="L331" s="1468"/>
    </row>
    <row r="332" spans="7:12">
      <c r="G332" s="1468"/>
      <c r="H332" s="1468"/>
      <c r="I332" s="1468"/>
      <c r="J332" s="1468"/>
      <c r="K332" s="1468"/>
      <c r="L332" s="1468"/>
    </row>
    <row r="333" spans="7:12">
      <c r="G333" s="1468"/>
      <c r="H333" s="1468"/>
      <c r="I333" s="1468"/>
      <c r="J333" s="1468"/>
      <c r="K333" s="1468"/>
      <c r="L333" s="1468"/>
    </row>
    <row r="334" spans="7:12">
      <c r="G334" s="1468"/>
      <c r="H334" s="1468"/>
      <c r="I334" s="1468"/>
      <c r="J334" s="1468"/>
      <c r="K334" s="1468"/>
      <c r="L334" s="1468"/>
    </row>
    <row r="335" spans="7:12">
      <c r="G335" s="1468"/>
      <c r="H335" s="1468"/>
      <c r="I335" s="1468"/>
      <c r="J335" s="1468"/>
      <c r="K335" s="1468"/>
      <c r="L335" s="1468"/>
    </row>
    <row r="336" spans="7:12">
      <c r="G336" s="1468"/>
      <c r="H336" s="1468"/>
      <c r="I336" s="1468"/>
      <c r="J336" s="1468"/>
      <c r="K336" s="1468"/>
      <c r="L336" s="1468"/>
    </row>
    <row r="337" spans="7:12">
      <c r="G337" s="1468"/>
      <c r="H337" s="1468"/>
      <c r="I337" s="1468"/>
      <c r="J337" s="1468"/>
      <c r="K337" s="1468"/>
      <c r="L337" s="1468"/>
    </row>
    <row r="338" spans="7:12">
      <c r="G338" s="1468"/>
      <c r="H338" s="1468"/>
      <c r="I338" s="1468"/>
      <c r="J338" s="1468"/>
      <c r="K338" s="1468"/>
      <c r="L338" s="1468"/>
    </row>
    <row r="339" spans="7:12">
      <c r="G339" s="1468"/>
      <c r="H339" s="1468"/>
      <c r="I339" s="1468"/>
      <c r="J339" s="1468"/>
      <c r="K339" s="1468"/>
      <c r="L339" s="1468"/>
    </row>
    <row r="340" spans="7:12">
      <c r="G340" s="1468"/>
      <c r="H340" s="1468"/>
      <c r="I340" s="1468"/>
      <c r="J340" s="1468"/>
      <c r="K340" s="1468"/>
      <c r="L340" s="1468"/>
    </row>
    <row r="341" spans="7:12">
      <c r="G341" s="1468"/>
      <c r="H341" s="1468"/>
      <c r="I341" s="1468"/>
      <c r="J341" s="1468"/>
      <c r="K341" s="1468"/>
      <c r="L341" s="1468"/>
    </row>
    <row r="342" spans="7:12">
      <c r="G342" s="1468"/>
      <c r="H342" s="1468"/>
      <c r="I342" s="1468"/>
      <c r="J342" s="1468"/>
      <c r="K342" s="1468"/>
      <c r="L342" s="1468"/>
    </row>
    <row r="343" spans="7:12">
      <c r="G343" s="1468"/>
      <c r="H343" s="1468"/>
      <c r="I343" s="1468"/>
      <c r="J343" s="1468"/>
      <c r="K343" s="1468"/>
      <c r="L343" s="1468"/>
    </row>
    <row r="344" spans="7:12">
      <c r="G344" s="1468"/>
      <c r="H344" s="1468"/>
      <c r="I344" s="1468"/>
      <c r="J344" s="1468"/>
      <c r="K344" s="1468"/>
      <c r="L344" s="1468"/>
    </row>
    <row r="345" spans="7:12">
      <c r="G345" s="1468"/>
      <c r="H345" s="1468"/>
      <c r="I345" s="1468"/>
      <c r="J345" s="1468"/>
      <c r="K345" s="1468"/>
      <c r="L345" s="1468"/>
    </row>
    <row r="346" spans="7:12">
      <c r="G346" s="1468"/>
      <c r="H346" s="1468"/>
      <c r="I346" s="1468"/>
      <c r="J346" s="1468"/>
      <c r="K346" s="1468"/>
      <c r="L346" s="1468"/>
    </row>
    <row r="347" spans="7:12">
      <c r="G347" s="1468"/>
      <c r="H347" s="1468"/>
      <c r="I347" s="1468"/>
      <c r="J347" s="1468"/>
      <c r="K347" s="1468"/>
      <c r="L347" s="1468"/>
    </row>
    <row r="348" spans="7:12">
      <c r="G348" s="1468"/>
      <c r="H348" s="1468"/>
      <c r="I348" s="1468"/>
      <c r="J348" s="1468"/>
      <c r="K348" s="1468"/>
      <c r="L348" s="1468"/>
    </row>
    <row r="349" spans="7:12">
      <c r="G349" s="1468"/>
      <c r="H349" s="1468"/>
      <c r="I349" s="1468"/>
      <c r="J349" s="1468"/>
      <c r="K349" s="1468"/>
      <c r="L349" s="1468"/>
    </row>
    <row r="350" spans="7:12">
      <c r="G350" s="1468"/>
      <c r="H350" s="1468"/>
      <c r="I350" s="1468"/>
      <c r="J350" s="1468"/>
      <c r="K350" s="1468"/>
      <c r="L350" s="1468"/>
    </row>
    <row r="351" spans="7:12">
      <c r="G351" s="1468"/>
      <c r="H351" s="1468"/>
      <c r="I351" s="1468"/>
      <c r="J351" s="1468"/>
      <c r="K351" s="1468"/>
      <c r="L351" s="1468"/>
    </row>
    <row r="352" spans="7:12">
      <c r="G352" s="1468"/>
      <c r="H352" s="1468"/>
      <c r="I352" s="1468"/>
      <c r="J352" s="1468"/>
      <c r="K352" s="1468"/>
      <c r="L352" s="1468"/>
    </row>
    <row r="353" spans="7:12">
      <c r="G353" s="1468"/>
      <c r="H353" s="1468"/>
      <c r="I353" s="1468"/>
      <c r="J353" s="1468"/>
      <c r="K353" s="1468"/>
      <c r="L353" s="1468"/>
    </row>
    <row r="354" spans="7:12">
      <c r="G354" s="1468"/>
      <c r="H354" s="1468"/>
      <c r="I354" s="1468"/>
      <c r="J354" s="1468"/>
      <c r="K354" s="1468"/>
      <c r="L354" s="1468"/>
    </row>
    <row r="355" spans="7:12">
      <c r="G355" s="1468"/>
      <c r="H355" s="1468"/>
      <c r="I355" s="1468"/>
      <c r="J355" s="1468"/>
      <c r="K355" s="1468"/>
      <c r="L355" s="146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17" t="s">
        <v>406</v>
      </c>
      <c r="B1" s="1617"/>
      <c r="C1" s="1617"/>
      <c r="D1" s="1617"/>
      <c r="E1" s="1617"/>
      <c r="F1" s="1617"/>
      <c r="G1" s="1617"/>
      <c r="H1" s="1617"/>
    </row>
    <row r="2" spans="1:18" ht="45">
      <c r="A2" s="1302" t="s">
        <v>99</v>
      </c>
      <c r="B2" s="1006" t="s">
        <v>5</v>
      </c>
      <c r="C2" s="1303"/>
      <c r="D2" s="1304" t="s">
        <v>100</v>
      </c>
      <c r="E2" s="1618" t="s">
        <v>101</v>
      </c>
      <c r="F2" s="1619"/>
      <c r="G2" s="1620"/>
      <c r="H2" s="1305" t="s">
        <v>102</v>
      </c>
    </row>
    <row r="3" spans="1:18" ht="45.75" thickBot="1">
      <c r="A3" s="1007"/>
      <c r="B3" s="1306" t="s">
        <v>535</v>
      </c>
      <c r="C3" s="1306">
        <v>45221</v>
      </c>
      <c r="D3" s="1307" t="s">
        <v>50</v>
      </c>
      <c r="E3" s="1306" t="s">
        <v>535</v>
      </c>
      <c r="F3" s="1308">
        <v>45221</v>
      </c>
      <c r="G3" s="1217" t="s">
        <v>103</v>
      </c>
      <c r="H3" s="1309" t="s">
        <v>104</v>
      </c>
    </row>
    <row r="4" spans="1:18">
      <c r="A4" s="1310" t="s">
        <v>4</v>
      </c>
      <c r="B4" s="1311"/>
      <c r="C4" s="1311"/>
      <c r="D4" s="1312"/>
      <c r="E4" s="1313"/>
      <c r="F4" s="1313"/>
      <c r="G4" s="1314"/>
      <c r="H4" s="1315"/>
    </row>
    <row r="5" spans="1:18">
      <c r="A5" s="1198" t="s">
        <v>251</v>
      </c>
      <c r="B5" s="1196">
        <v>20344.984141496094</v>
      </c>
      <c r="C5" s="1196">
        <v>20221.803324718614</v>
      </c>
      <c r="D5" s="1316">
        <v>0.60914852547748155</v>
      </c>
      <c r="E5" s="1317">
        <v>100</v>
      </c>
      <c r="F5" s="1318">
        <v>100</v>
      </c>
      <c r="G5" s="1319" t="s">
        <v>73</v>
      </c>
      <c r="H5" s="1320">
        <v>16.490842778148167</v>
      </c>
    </row>
    <row r="6" spans="1:18">
      <c r="A6" s="1191" t="s">
        <v>105</v>
      </c>
      <c r="B6" s="1192">
        <v>16856.934000000001</v>
      </c>
      <c r="C6" s="1192">
        <v>17045.008999999998</v>
      </c>
      <c r="D6" s="1321">
        <v>-1.1034021747949625</v>
      </c>
      <c r="E6" s="1322">
        <v>13.323121465122542</v>
      </c>
      <c r="F6" s="1323">
        <v>20.059610180791402</v>
      </c>
      <c r="G6" s="1324">
        <v>-33.582351077388125</v>
      </c>
      <c r="H6" s="1325">
        <v>-22.629521016617783</v>
      </c>
    </row>
    <row r="7" spans="1:18">
      <c r="A7" s="1191" t="s">
        <v>106</v>
      </c>
      <c r="B7" s="1192">
        <v>23883.152999999998</v>
      </c>
      <c r="C7" s="1192">
        <v>24153.685000000001</v>
      </c>
      <c r="D7" s="1321">
        <v>-1.1200444155829758</v>
      </c>
      <c r="E7" s="1322">
        <v>12.415836251009965</v>
      </c>
      <c r="F7" s="1323">
        <v>10.627867759519981</v>
      </c>
      <c r="G7" s="1324">
        <v>16.823397994281589</v>
      </c>
      <c r="H7" s="1325">
        <v>36.088560885608857</v>
      </c>
    </row>
    <row r="8" spans="1:18" ht="16.5" thickBot="1">
      <c r="A8" s="1326" t="s">
        <v>107</v>
      </c>
      <c r="B8" s="1193">
        <v>20379.22</v>
      </c>
      <c r="C8" s="1193">
        <v>20538.308000000001</v>
      </c>
      <c r="D8" s="1327">
        <v>-0.77459155836985083</v>
      </c>
      <c r="E8" s="1328">
        <v>74.261042283867496</v>
      </c>
      <c r="F8" s="1329">
        <v>69.312522059688618</v>
      </c>
      <c r="G8" s="1330">
        <v>7.1394317752821772</v>
      </c>
      <c r="H8" s="1331">
        <v>24.807627022745272</v>
      </c>
    </row>
    <row r="9" spans="1:18">
      <c r="A9" s="1194" t="s">
        <v>252</v>
      </c>
      <c r="B9" s="1195">
        <v>16457.700905314359</v>
      </c>
      <c r="C9" s="1195">
        <v>16240.49111294109</v>
      </c>
      <c r="D9" s="1332">
        <v>1.337458275508598</v>
      </c>
      <c r="E9" s="1333">
        <v>100</v>
      </c>
      <c r="F9" s="1334">
        <v>100</v>
      </c>
      <c r="G9" s="1335" t="s">
        <v>73</v>
      </c>
      <c r="H9" s="1336">
        <v>16.510160663194188</v>
      </c>
    </row>
    <row r="10" spans="1:18">
      <c r="A10" s="1191" t="s">
        <v>105</v>
      </c>
      <c r="B10" s="1192">
        <v>12880.085999999999</v>
      </c>
      <c r="C10" s="1192">
        <v>12867.056</v>
      </c>
      <c r="D10" s="1321">
        <v>0.10126636582601983</v>
      </c>
      <c r="E10" s="1322">
        <v>6.4540503101092463</v>
      </c>
      <c r="F10" s="1323">
        <v>7.6021568483603561</v>
      </c>
      <c r="G10" s="1324">
        <v>-15.102378984705309</v>
      </c>
      <c r="H10" s="1325">
        <v>-1.0856453558504291</v>
      </c>
    </row>
    <row r="11" spans="1:18">
      <c r="A11" s="1191" t="s">
        <v>106</v>
      </c>
      <c r="B11" s="1192" t="s">
        <v>200</v>
      </c>
      <c r="C11" s="1192" t="s">
        <v>200</v>
      </c>
      <c r="D11" s="1321" t="s">
        <v>73</v>
      </c>
      <c r="E11" s="1322">
        <v>0.46437679060542142</v>
      </c>
      <c r="F11" s="1323">
        <v>0.25126549776245327</v>
      </c>
      <c r="G11" s="1324" t="s">
        <v>73</v>
      </c>
      <c r="H11" s="1325" t="s">
        <v>73</v>
      </c>
    </row>
    <row r="12" spans="1:18" ht="16.5" thickBot="1">
      <c r="A12" s="1337" t="s">
        <v>107</v>
      </c>
      <c r="B12" s="1192">
        <v>16667.681</v>
      </c>
      <c r="C12" s="1192">
        <v>16497.931</v>
      </c>
      <c r="D12" s="1321">
        <v>1.0289168987311197</v>
      </c>
      <c r="E12" s="1322">
        <v>93.08157289928532</v>
      </c>
      <c r="F12" s="1323">
        <v>92.146577653877188</v>
      </c>
      <c r="G12" s="1324">
        <v>1.0146825516626126</v>
      </c>
      <c r="H12" s="1325">
        <v>17.692368934357695</v>
      </c>
      <c r="P12" s="855"/>
      <c r="Q12" s="855"/>
      <c r="R12" s="855"/>
    </row>
    <row r="13" spans="1:18">
      <c r="A13" s="1310" t="s">
        <v>108</v>
      </c>
      <c r="B13" s="1338"/>
      <c r="C13" s="1338"/>
      <c r="D13" s="1339"/>
      <c r="E13" s="1340"/>
      <c r="F13" s="1340"/>
      <c r="G13" s="1341"/>
      <c r="H13" s="1342"/>
      <c r="P13" s="855"/>
      <c r="Q13" s="855"/>
      <c r="R13" s="855"/>
    </row>
    <row r="14" spans="1:18">
      <c r="A14" s="1198" t="s">
        <v>251</v>
      </c>
      <c r="B14" s="1196">
        <v>19893.984687842061</v>
      </c>
      <c r="C14" s="1196">
        <v>19934.783198421646</v>
      </c>
      <c r="D14" s="1316">
        <v>-0.20465991615507204</v>
      </c>
      <c r="E14" s="1317">
        <v>100</v>
      </c>
      <c r="F14" s="1318">
        <v>100</v>
      </c>
      <c r="G14" s="1319" t="s">
        <v>73</v>
      </c>
      <c r="H14" s="1320">
        <v>23.594781768400729</v>
      </c>
      <c r="P14" s="855"/>
      <c r="Q14" s="855"/>
      <c r="R14" s="855"/>
    </row>
    <row r="15" spans="1:18">
      <c r="A15" s="1191" t="s">
        <v>105</v>
      </c>
      <c r="B15" s="1192">
        <v>16712.665000000001</v>
      </c>
      <c r="C15" s="1192" t="s">
        <v>200</v>
      </c>
      <c r="D15" s="1321" t="s">
        <v>73</v>
      </c>
      <c r="E15" s="1322">
        <v>10.711493354182956</v>
      </c>
      <c r="F15" s="1323">
        <v>13.110001610565311</v>
      </c>
      <c r="G15" s="1324" t="s">
        <v>73</v>
      </c>
      <c r="H15" s="1325" t="s">
        <v>73</v>
      </c>
    </row>
    <row r="16" spans="1:18">
      <c r="A16" s="1191" t="s">
        <v>106</v>
      </c>
      <c r="B16" s="1192" t="s">
        <v>200</v>
      </c>
      <c r="C16" s="1192" t="s">
        <v>200</v>
      </c>
      <c r="D16" s="1321" t="s">
        <v>73</v>
      </c>
      <c r="E16" s="1322">
        <v>2.2478498827208755</v>
      </c>
      <c r="F16" s="1323">
        <v>6.4422612336930266E-2</v>
      </c>
      <c r="G16" s="1324" t="s">
        <v>73</v>
      </c>
      <c r="H16" s="1325" t="s">
        <v>73</v>
      </c>
    </row>
    <row r="17" spans="1:13" ht="16.5" thickBot="1">
      <c r="A17" s="1326" t="s">
        <v>107</v>
      </c>
      <c r="B17" s="1193">
        <v>20167.675999999999</v>
      </c>
      <c r="C17" s="1193">
        <v>20365.381000000001</v>
      </c>
      <c r="D17" s="1327">
        <v>-0.97078959632526263</v>
      </c>
      <c r="E17" s="1328">
        <v>87.040656763096152</v>
      </c>
      <c r="F17" s="1329">
        <v>86.825575777097768</v>
      </c>
      <c r="G17" s="1330">
        <v>0.24771616435985247</v>
      </c>
      <c r="H17" s="1331">
        <v>23.900946021146368</v>
      </c>
    </row>
    <row r="18" spans="1:13">
      <c r="A18" s="1194" t="s">
        <v>252</v>
      </c>
      <c r="B18" s="1195">
        <v>15125.330542607117</v>
      </c>
      <c r="C18" s="1195">
        <v>14837.024992422886</v>
      </c>
      <c r="D18" s="1332">
        <v>1.9431493195668583</v>
      </c>
      <c r="E18" s="1333">
        <v>100</v>
      </c>
      <c r="F18" s="1334">
        <v>100</v>
      </c>
      <c r="G18" s="1335" t="s">
        <v>73</v>
      </c>
      <c r="H18" s="1336">
        <v>11.813137640952236</v>
      </c>
    </row>
    <row r="19" spans="1:13">
      <c r="A19" s="1191" t="s">
        <v>105</v>
      </c>
      <c r="B19" s="1192" t="s">
        <v>200</v>
      </c>
      <c r="C19" s="1192" t="s">
        <v>200</v>
      </c>
      <c r="D19" s="1321" t="s">
        <v>73</v>
      </c>
      <c r="E19" s="1322">
        <v>5.8694840189957835</v>
      </c>
      <c r="F19" s="1323">
        <v>4.0570371696199512</v>
      </c>
      <c r="G19" s="1324" t="s">
        <v>73</v>
      </c>
      <c r="H19" s="1325" t="s">
        <v>73</v>
      </c>
    </row>
    <row r="20" spans="1:13">
      <c r="A20" s="1191" t="s">
        <v>106</v>
      </c>
      <c r="B20" s="1192" t="s">
        <v>200</v>
      </c>
      <c r="C20" s="1192" t="s">
        <v>200</v>
      </c>
      <c r="D20" s="1321" t="s">
        <v>73</v>
      </c>
      <c r="E20" s="1322">
        <v>1.2272557494263912</v>
      </c>
      <c r="F20" s="1323">
        <v>0.53696080186146411</v>
      </c>
      <c r="G20" s="1324" t="s">
        <v>73</v>
      </c>
      <c r="H20" s="1325" t="s">
        <v>73</v>
      </c>
    </row>
    <row r="21" spans="1:13" ht="16.5" thickBot="1">
      <c r="A21" s="1337" t="s">
        <v>107</v>
      </c>
      <c r="B21" s="1192">
        <v>15123.009</v>
      </c>
      <c r="C21" s="1192">
        <v>14844.678</v>
      </c>
      <c r="D21" s="1321">
        <v>1.8749547817743177</v>
      </c>
      <c r="E21" s="1322">
        <v>92.903260231577818</v>
      </c>
      <c r="F21" s="1323">
        <v>95.406002028518586</v>
      </c>
      <c r="G21" s="1324">
        <v>-2.6232540340519175</v>
      </c>
      <c r="H21" s="1325">
        <v>8.8799949971859284</v>
      </c>
    </row>
    <row r="22" spans="1:13">
      <c r="A22" s="1310" t="s">
        <v>109</v>
      </c>
      <c r="B22" s="1338"/>
      <c r="C22" s="1338"/>
      <c r="D22" s="1339"/>
      <c r="E22" s="1340"/>
      <c r="F22" s="1340"/>
      <c r="G22" s="1341"/>
      <c r="H22" s="1342"/>
    </row>
    <row r="23" spans="1:13">
      <c r="A23" s="1198" t="s">
        <v>251</v>
      </c>
      <c r="B23" s="1196">
        <v>20422.173427537648</v>
      </c>
      <c r="C23" s="1343">
        <v>19977.615645176527</v>
      </c>
      <c r="D23" s="1316">
        <v>2.2252794840832566</v>
      </c>
      <c r="E23" s="1317">
        <v>100</v>
      </c>
      <c r="F23" s="1318">
        <v>100</v>
      </c>
      <c r="G23" s="1319" t="s">
        <v>73</v>
      </c>
      <c r="H23" s="1320">
        <v>0.62187586098319858</v>
      </c>
    </row>
    <row r="24" spans="1:13">
      <c r="A24" s="1191" t="s">
        <v>105</v>
      </c>
      <c r="B24" s="1192">
        <v>16894.755000000001</v>
      </c>
      <c r="C24" s="1192">
        <v>17041.599999999999</v>
      </c>
      <c r="D24" s="1321">
        <v>-0.86168552248613706</v>
      </c>
      <c r="E24" s="1322">
        <v>24.529630353999611</v>
      </c>
      <c r="F24" s="1323">
        <v>33.856811115047037</v>
      </c>
      <c r="G24" s="1324">
        <v>-27.548905091366187</v>
      </c>
      <c r="H24" s="1325">
        <v>-27.098349221111366</v>
      </c>
    </row>
    <row r="25" spans="1:13">
      <c r="A25" s="1191" t="s">
        <v>106</v>
      </c>
      <c r="B25" s="1192">
        <v>23855.052</v>
      </c>
      <c r="C25" s="1192">
        <v>24153.912</v>
      </c>
      <c r="D25" s="1321">
        <v>-1.2373150982747665</v>
      </c>
      <c r="E25" s="1322">
        <v>27.502444748679839</v>
      </c>
      <c r="F25" s="1323">
        <v>21.30121620025977</v>
      </c>
      <c r="G25" s="1324">
        <v>29.112086794107299</v>
      </c>
      <c r="H25" s="1325">
        <v>29.91500369549151</v>
      </c>
    </row>
    <row r="26" spans="1:13" ht="16.5" thickBot="1">
      <c r="A26" s="1326" t="s">
        <v>107</v>
      </c>
      <c r="B26" s="1193">
        <v>20257.766</v>
      </c>
      <c r="C26" s="1193">
        <v>20210.521000000001</v>
      </c>
      <c r="D26" s="1327">
        <v>0.2337643844015648</v>
      </c>
      <c r="E26" s="1328">
        <v>47.96792489732055</v>
      </c>
      <c r="F26" s="1329">
        <v>44.841972684693197</v>
      </c>
      <c r="G26" s="1330">
        <v>6.9710408027932216</v>
      </c>
      <c r="H26" s="1331">
        <v>7.6362678837882809</v>
      </c>
      <c r="K26" s="855"/>
      <c r="L26" s="855"/>
      <c r="M26" s="855"/>
    </row>
    <row r="27" spans="1:13">
      <c r="A27" s="1194" t="s">
        <v>252</v>
      </c>
      <c r="B27" s="1195">
        <v>14795.190460809377</v>
      </c>
      <c r="C27" s="1195">
        <v>14621.095638940633</v>
      </c>
      <c r="D27" s="1332">
        <v>1.1907098220811478</v>
      </c>
      <c r="E27" s="1333">
        <v>100</v>
      </c>
      <c r="F27" s="1334">
        <v>100</v>
      </c>
      <c r="G27" s="1335" t="s">
        <v>73</v>
      </c>
      <c r="H27" s="1336">
        <v>29.885802219162557</v>
      </c>
      <c r="J27" s="1616"/>
      <c r="K27" s="1616"/>
      <c r="L27" s="1616"/>
      <c r="M27" s="1616"/>
    </row>
    <row r="28" spans="1:13">
      <c r="A28" s="1191" t="s">
        <v>105</v>
      </c>
      <c r="B28" s="1192" t="s">
        <v>200</v>
      </c>
      <c r="C28" s="1192" t="s">
        <v>200</v>
      </c>
      <c r="D28" s="1321" t="s">
        <v>73</v>
      </c>
      <c r="E28" s="1322">
        <v>0.90415913200723308</v>
      </c>
      <c r="F28" s="1323">
        <v>0.80181420587997088</v>
      </c>
      <c r="G28" s="1324" t="s">
        <v>73</v>
      </c>
      <c r="H28" s="1325" t="s">
        <v>73</v>
      </c>
    </row>
    <row r="29" spans="1:13">
      <c r="A29" s="1191" t="s">
        <v>106</v>
      </c>
      <c r="B29" s="1192" t="s">
        <v>200</v>
      </c>
      <c r="C29" s="1192" t="s">
        <v>200</v>
      </c>
      <c r="D29" s="1321" t="s">
        <v>73</v>
      </c>
      <c r="E29" s="1322">
        <v>0.40531271434807004</v>
      </c>
      <c r="F29" s="1323">
        <v>0.38065926945816797</v>
      </c>
      <c r="G29" s="1324" t="s">
        <v>73</v>
      </c>
      <c r="H29" s="1325" t="s">
        <v>73</v>
      </c>
    </row>
    <row r="30" spans="1:13" ht="16.5" thickBot="1">
      <c r="A30" s="1337" t="s">
        <v>107</v>
      </c>
      <c r="B30" s="1192">
        <v>14737.46</v>
      </c>
      <c r="C30" s="1192">
        <v>14566.054</v>
      </c>
      <c r="D30" s="1321">
        <v>1.1767497223338526</v>
      </c>
      <c r="E30" s="1322">
        <v>98.690528153644692</v>
      </c>
      <c r="F30" s="1323">
        <v>98.817526524661872</v>
      </c>
      <c r="G30" s="1324">
        <v>-0.12851806302345067</v>
      </c>
      <c r="H30" s="1325">
        <v>29.718875502008036</v>
      </c>
    </row>
    <row r="31" spans="1:13">
      <c r="A31" s="1310" t="s">
        <v>110</v>
      </c>
      <c r="B31" s="1338"/>
      <c r="C31" s="1338"/>
      <c r="D31" s="1339"/>
      <c r="E31" s="1340"/>
      <c r="F31" s="1340"/>
      <c r="G31" s="1341"/>
      <c r="H31" s="1342"/>
    </row>
    <row r="32" spans="1:13">
      <c r="A32" s="1198" t="s">
        <v>251</v>
      </c>
      <c r="B32" s="1196">
        <v>20612.548999999999</v>
      </c>
      <c r="C32" s="1196">
        <v>20963.341</v>
      </c>
      <c r="D32" s="1316">
        <v>-1.6733592226544483</v>
      </c>
      <c r="E32" s="1317">
        <v>100</v>
      </c>
      <c r="F32" s="1318">
        <v>100</v>
      </c>
      <c r="G32" s="1319" t="s">
        <v>73</v>
      </c>
      <c r="H32" s="1320">
        <v>40.400819858802095</v>
      </c>
    </row>
    <row r="33" spans="1:8">
      <c r="A33" s="1191" t="s">
        <v>105</v>
      </c>
      <c r="B33" s="1192" t="s">
        <v>73</v>
      </c>
      <c r="C33" s="1192" t="s">
        <v>73</v>
      </c>
      <c r="D33" s="1321" t="s">
        <v>73</v>
      </c>
      <c r="E33" s="1322">
        <v>0</v>
      </c>
      <c r="F33" s="1323">
        <v>0</v>
      </c>
      <c r="G33" s="1324" t="s">
        <v>73</v>
      </c>
      <c r="H33" s="1325" t="s">
        <v>73</v>
      </c>
    </row>
    <row r="34" spans="1:8">
      <c r="A34" s="1191" t="s">
        <v>106</v>
      </c>
      <c r="B34" s="1192" t="s">
        <v>73</v>
      </c>
      <c r="C34" s="1192" t="s">
        <v>73</v>
      </c>
      <c r="D34" s="1321" t="s">
        <v>73</v>
      </c>
      <c r="E34" s="1322">
        <v>0</v>
      </c>
      <c r="F34" s="1323">
        <v>0</v>
      </c>
      <c r="G34" s="1324" t="s">
        <v>73</v>
      </c>
      <c r="H34" s="1325" t="s">
        <v>73</v>
      </c>
    </row>
    <row r="35" spans="1:8" ht="16.5" thickBot="1">
      <c r="A35" s="1326" t="s">
        <v>107</v>
      </c>
      <c r="B35" s="1193">
        <v>20612.548999999999</v>
      </c>
      <c r="C35" s="1193">
        <v>20963.341</v>
      </c>
      <c r="D35" s="1327">
        <v>-1.6733592226544483</v>
      </c>
      <c r="E35" s="1328">
        <v>100</v>
      </c>
      <c r="F35" s="1329">
        <v>100</v>
      </c>
      <c r="G35" s="1330">
        <v>0</v>
      </c>
      <c r="H35" s="1331">
        <v>40.400819858802095</v>
      </c>
    </row>
    <row r="36" spans="1:8">
      <c r="A36" s="1194" t="s">
        <v>252</v>
      </c>
      <c r="B36" s="1195">
        <v>18253.709195631</v>
      </c>
      <c r="C36" s="1195">
        <v>17952.725973796034</v>
      </c>
      <c r="D36" s="1332">
        <v>1.6765321448914419</v>
      </c>
      <c r="E36" s="1333">
        <v>100</v>
      </c>
      <c r="F36" s="1334">
        <v>100</v>
      </c>
      <c r="G36" s="1335" t="s">
        <v>73</v>
      </c>
      <c r="H36" s="1336">
        <v>13.109852061693431</v>
      </c>
    </row>
    <row r="37" spans="1:8">
      <c r="A37" s="1191" t="s">
        <v>105</v>
      </c>
      <c r="B37" s="1192" t="s">
        <v>200</v>
      </c>
      <c r="C37" s="1192" t="s">
        <v>200</v>
      </c>
      <c r="D37" s="1321" t="s">
        <v>73</v>
      </c>
      <c r="E37" s="1322">
        <v>9.9311256435230266</v>
      </c>
      <c r="F37" s="1323">
        <v>13.243626062322944</v>
      </c>
      <c r="G37" s="1324" t="s">
        <v>73</v>
      </c>
      <c r="H37" s="1325" t="s">
        <v>73</v>
      </c>
    </row>
    <row r="38" spans="1:8">
      <c r="A38" s="1191" t="s">
        <v>106</v>
      </c>
      <c r="B38" s="1192" t="s">
        <v>73</v>
      </c>
      <c r="C38" s="1192" t="s">
        <v>73</v>
      </c>
      <c r="D38" s="1321" t="s">
        <v>73</v>
      </c>
      <c r="E38" s="1322">
        <v>0</v>
      </c>
      <c r="F38" s="1323">
        <v>0</v>
      </c>
      <c r="G38" s="1324" t="s">
        <v>73</v>
      </c>
      <c r="H38" s="1325" t="s">
        <v>73</v>
      </c>
    </row>
    <row r="39" spans="1:8" ht="16.5" thickBot="1">
      <c r="A39" s="1326" t="s">
        <v>107</v>
      </c>
      <c r="B39" s="1193">
        <v>18886.191999999999</v>
      </c>
      <c r="C39" s="1193">
        <v>18765.866999999998</v>
      </c>
      <c r="D39" s="1327">
        <v>0.64119073208821498</v>
      </c>
      <c r="E39" s="1328">
        <v>90.068874356476968</v>
      </c>
      <c r="F39" s="1329">
        <v>86.756373937677054</v>
      </c>
      <c r="G39" s="1330">
        <v>3.8181637480371253</v>
      </c>
      <c r="H39" s="1331">
        <v>17.428571428571431</v>
      </c>
    </row>
    <row r="40" spans="1:8" ht="14.25" customHeight="1">
      <c r="A40" s="1009" t="s">
        <v>253</v>
      </c>
      <c r="B40" s="1003"/>
      <c r="C40" s="1009"/>
      <c r="D40" s="1003"/>
      <c r="E40" s="1009"/>
      <c r="F40" s="1009"/>
      <c r="G40" s="1009"/>
      <c r="H40" s="1009"/>
    </row>
    <row r="41" spans="1:8" ht="5.25" customHeight="1">
      <c r="A41" s="1621"/>
      <c r="B41" s="1621"/>
      <c r="C41" s="1621"/>
      <c r="D41" s="1621"/>
    </row>
    <row r="42" spans="1:8">
      <c r="A42" s="1039" t="s">
        <v>41</v>
      </c>
    </row>
    <row r="43" spans="1:8">
      <c r="A43" s="1040" t="s">
        <v>70</v>
      </c>
      <c r="B43" s="1622" t="s">
        <v>42</v>
      </c>
      <c r="C43" s="1623"/>
      <c r="D43" s="1623"/>
      <c r="E43" s="1623"/>
      <c r="F43" s="1623"/>
      <c r="G43" s="1623"/>
      <c r="H43" s="1624"/>
    </row>
    <row r="44" spans="1:8">
      <c r="A44" s="1040" t="s">
        <v>43</v>
      </c>
      <c r="B44" s="1622" t="s">
        <v>44</v>
      </c>
      <c r="C44" s="1623"/>
      <c r="D44" s="1623"/>
      <c r="E44" s="1623"/>
      <c r="F44" s="1623"/>
      <c r="G44" s="1623"/>
      <c r="H44" s="1624"/>
    </row>
    <row r="45" spans="1:8">
      <c r="A45" s="1040" t="s">
        <v>45</v>
      </c>
      <c r="B45" s="1622" t="s">
        <v>46</v>
      </c>
      <c r="C45" s="1623"/>
      <c r="D45" s="1623"/>
      <c r="E45" s="1623"/>
      <c r="F45" s="1623"/>
      <c r="G45" s="1623"/>
      <c r="H45" s="1624"/>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534</v>
      </c>
      <c r="B2" s="901"/>
      <c r="C2" s="901"/>
      <c r="D2" s="901"/>
      <c r="E2" s="901"/>
      <c r="F2" s="902"/>
      <c r="G2" s="902"/>
      <c r="H2" s="909"/>
      <c r="I2" s="903"/>
    </row>
    <row r="3" spans="1:9" ht="18" customHeight="1">
      <c r="A3"/>
      <c r="B3"/>
      <c r="C3"/>
      <c r="D3"/>
      <c r="E3"/>
      <c r="G3"/>
      <c r="H3"/>
    </row>
    <row r="4" spans="1:9" ht="18" customHeight="1" thickBot="1">
      <c r="A4" s="1041"/>
      <c r="B4" s="1041"/>
      <c r="C4"/>
      <c r="D4"/>
      <c r="E4"/>
      <c r="F4"/>
      <c r="G4"/>
      <c r="H4"/>
    </row>
    <row r="5" spans="1:9" s="750" customFormat="1" ht="18" customHeight="1">
      <c r="A5" s="1625" t="s">
        <v>111</v>
      </c>
      <c r="B5" s="1344" t="s">
        <v>432</v>
      </c>
      <c r="C5" s="1345"/>
      <c r="D5" s="1345"/>
      <c r="E5" s="1346" t="s">
        <v>255</v>
      </c>
      <c r="F5" s="1347"/>
      <c r="G5" s="1348"/>
      <c r="H5" s="749"/>
    </row>
    <row r="6" spans="1:9" s="750" customFormat="1" ht="30" customHeight="1" thickBot="1">
      <c r="A6" s="1626"/>
      <c r="B6" s="1349" t="s">
        <v>112</v>
      </c>
      <c r="C6" s="1350" t="s">
        <v>113</v>
      </c>
      <c r="D6" s="1351" t="s">
        <v>431</v>
      </c>
      <c r="E6" s="1352" t="s">
        <v>112</v>
      </c>
      <c r="F6" s="1352" t="s">
        <v>113</v>
      </c>
      <c r="G6" s="1353" t="s">
        <v>431</v>
      </c>
      <c r="H6" s="749"/>
    </row>
    <row r="7" spans="1:9" s="752" customFormat="1" ht="24.95" customHeight="1" thickBot="1">
      <c r="A7" s="1354" t="s">
        <v>114</v>
      </c>
      <c r="B7" s="1355">
        <v>42139.805</v>
      </c>
      <c r="C7" s="1355">
        <v>34269.226999999999</v>
      </c>
      <c r="D7" s="1356">
        <v>24250.606</v>
      </c>
      <c r="E7" s="1357">
        <v>0.5791418659607992</v>
      </c>
      <c r="F7" s="1357">
        <v>1.5861251151318063</v>
      </c>
      <c r="G7" s="1358">
        <v>-2.4754569031314309</v>
      </c>
      <c r="H7" s="751"/>
    </row>
    <row r="8" spans="1:9" s="752" customFormat="1" ht="24.95" customHeight="1">
      <c r="A8" s="1359" t="s">
        <v>268</v>
      </c>
      <c r="B8" s="1360">
        <v>35995.792000000001</v>
      </c>
      <c r="C8" s="1360">
        <v>33525.148000000001</v>
      </c>
      <c r="D8" s="1361" t="s">
        <v>200</v>
      </c>
      <c r="E8" s="1362">
        <v>-9.9433377299465437</v>
      </c>
      <c r="F8" s="1362">
        <v>4.9489183547350457</v>
      </c>
      <c r="G8" s="1363" t="s">
        <v>73</v>
      </c>
      <c r="H8" s="751"/>
    </row>
    <row r="9" spans="1:9" s="752" customFormat="1" ht="24.95" customHeight="1">
      <c r="A9" s="1364" t="s">
        <v>266</v>
      </c>
      <c r="B9" s="1365">
        <v>47413.252</v>
      </c>
      <c r="C9" s="1365">
        <v>34318.196000000004</v>
      </c>
      <c r="D9" s="1365" t="s">
        <v>200</v>
      </c>
      <c r="E9" s="1366">
        <v>5.1397690897862276</v>
      </c>
      <c r="F9" s="1366">
        <v>-0.55297999734792291</v>
      </c>
      <c r="G9" s="1367" t="s">
        <v>73</v>
      </c>
      <c r="H9" s="751"/>
    </row>
    <row r="10" spans="1:9" s="752" customFormat="1" ht="24.95" customHeight="1" thickBot="1">
      <c r="A10" s="1368" t="s">
        <v>269</v>
      </c>
      <c r="B10" s="1369" t="s">
        <v>200</v>
      </c>
      <c r="C10" s="1370" t="s">
        <v>200</v>
      </c>
      <c r="D10" s="1371" t="s">
        <v>73</v>
      </c>
      <c r="E10" s="1372" t="s">
        <v>73</v>
      </c>
      <c r="F10" s="1372" t="s">
        <v>73</v>
      </c>
      <c r="G10" s="1373"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J11" sqref="J11"/>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8.75">
      <c r="A2" s="1627" t="s">
        <v>536</v>
      </c>
      <c r="B2" s="1627"/>
      <c r="C2" s="1627"/>
      <c r="D2" s="1627"/>
      <c r="E2" s="1627"/>
      <c r="F2" s="1627"/>
      <c r="G2" s="1627"/>
      <c r="H2" s="1627"/>
    </row>
    <row r="3" spans="1:14" ht="4.5" customHeight="1" thickBot="1">
      <c r="A3" s="1004"/>
      <c r="B3" s="1004"/>
      <c r="C3" s="1004"/>
      <c r="D3" s="1004"/>
      <c r="E3" s="1004"/>
      <c r="F3" s="1004"/>
      <c r="G3" s="1004"/>
      <c r="H3" s="1004"/>
    </row>
    <row r="4" spans="1:14" ht="45.75" customHeight="1">
      <c r="A4" s="1005" t="s">
        <v>99</v>
      </c>
      <c r="B4" s="1006" t="s">
        <v>5</v>
      </c>
      <c r="C4" s="1006"/>
      <c r="D4" s="1628" t="s">
        <v>100</v>
      </c>
    </row>
    <row r="5" spans="1:14" ht="16.5" customHeight="1" thickBot="1">
      <c r="A5" s="1007"/>
      <c r="B5" s="1306">
        <v>45228</v>
      </c>
      <c r="C5" s="1306">
        <v>45221</v>
      </c>
      <c r="D5" s="1629"/>
    </row>
    <row r="6" spans="1:14" ht="15.75" thickBot="1">
      <c r="A6" s="1008"/>
      <c r="B6" s="1374"/>
      <c r="C6" s="1374"/>
      <c r="D6" s="1375"/>
      <c r="J6"/>
      <c r="K6"/>
      <c r="L6"/>
      <c r="M6"/>
      <c r="N6"/>
    </row>
    <row r="7" spans="1:14" ht="15.75" thickBot="1">
      <c r="A7" s="1376" t="s">
        <v>251</v>
      </c>
      <c r="B7" s="1377">
        <v>20029.75</v>
      </c>
      <c r="C7" s="1377">
        <v>20329.05</v>
      </c>
      <c r="D7" s="1378">
        <v>-1.472277356787451</v>
      </c>
      <c r="J7"/>
      <c r="K7"/>
      <c r="L7"/>
      <c r="M7"/>
      <c r="N7"/>
    </row>
    <row r="8" spans="1:14">
      <c r="A8" s="1190" t="s">
        <v>105</v>
      </c>
      <c r="B8" s="1379">
        <v>18252.7</v>
      </c>
      <c r="C8" s="1379">
        <v>18090.46</v>
      </c>
      <c r="D8" s="1380">
        <v>0.89682628302432121</v>
      </c>
      <c r="J8"/>
      <c r="K8"/>
      <c r="L8"/>
      <c r="M8"/>
      <c r="N8"/>
    </row>
    <row r="9" spans="1:14">
      <c r="A9" s="1191" t="s">
        <v>106</v>
      </c>
      <c r="B9" s="1192">
        <v>23949.63</v>
      </c>
      <c r="C9" s="1192">
        <v>23899.69</v>
      </c>
      <c r="D9" s="1381">
        <v>0.20895668521224475</v>
      </c>
      <c r="J9"/>
      <c r="K9"/>
      <c r="L9"/>
      <c r="M9"/>
      <c r="N9"/>
    </row>
    <row r="10" spans="1:14" ht="15.75" thickBot="1">
      <c r="A10" s="1382" t="s">
        <v>107</v>
      </c>
      <c r="B10" s="1197">
        <v>19972.73</v>
      </c>
      <c r="C10" s="1197">
        <v>20136.7</v>
      </c>
      <c r="D10" s="1383">
        <v>-0.8142843663559628</v>
      </c>
      <c r="J10"/>
      <c r="K10"/>
      <c r="L10"/>
      <c r="M10"/>
      <c r="N10"/>
    </row>
    <row r="11" spans="1:14" ht="15.75" thickBot="1">
      <c r="A11" s="1376" t="s">
        <v>252</v>
      </c>
      <c r="B11" s="1384">
        <v>16818.05</v>
      </c>
      <c r="C11" s="1384">
        <v>16767.939999999999</v>
      </c>
      <c r="D11" s="1378">
        <v>0.29884410368835163</v>
      </c>
      <c r="J11"/>
      <c r="K11"/>
      <c r="L11"/>
      <c r="M11"/>
      <c r="N11"/>
    </row>
    <row r="12" spans="1:14" ht="13.5" customHeight="1">
      <c r="A12" s="1190" t="s">
        <v>105</v>
      </c>
      <c r="B12" s="1385" t="s">
        <v>73</v>
      </c>
      <c r="C12" s="1385" t="s">
        <v>73</v>
      </c>
      <c r="D12" s="1386" t="s">
        <v>73</v>
      </c>
      <c r="J12"/>
      <c r="K12"/>
      <c r="L12"/>
      <c r="M12"/>
      <c r="N12"/>
    </row>
    <row r="13" spans="1:14" ht="14.25" customHeight="1">
      <c r="A13" s="1191" t="s">
        <v>106</v>
      </c>
      <c r="B13" s="1387" t="s">
        <v>200</v>
      </c>
      <c r="C13" s="1387" t="s">
        <v>200</v>
      </c>
      <c r="D13" s="1388" t="s">
        <v>73</v>
      </c>
      <c r="F13" s="1031"/>
      <c r="J13"/>
      <c r="K13"/>
      <c r="L13"/>
      <c r="M13"/>
      <c r="N13"/>
    </row>
    <row r="14" spans="1:14" ht="16.5" customHeight="1" thickBot="1">
      <c r="A14" s="1326" t="s">
        <v>107</v>
      </c>
      <c r="B14" s="1193">
        <v>16544.72</v>
      </c>
      <c r="C14" s="1193">
        <v>16352.38</v>
      </c>
      <c r="D14" s="1389">
        <v>1.1762202199313003</v>
      </c>
      <c r="J14"/>
      <c r="K14"/>
      <c r="L14"/>
      <c r="M14"/>
      <c r="N14"/>
    </row>
    <row r="15" spans="1:14">
      <c r="A15" s="1009" t="s">
        <v>253</v>
      </c>
      <c r="J15"/>
      <c r="K15"/>
      <c r="L15"/>
      <c r="M15"/>
      <c r="N15"/>
    </row>
    <row r="16" spans="1:14">
      <c r="J16"/>
      <c r="K16"/>
      <c r="L16"/>
      <c r="M16"/>
      <c r="N16"/>
    </row>
    <row r="17" spans="1:14">
      <c r="J17"/>
      <c r="K17"/>
      <c r="L17"/>
      <c r="M17"/>
      <c r="N17"/>
    </row>
    <row r="18" spans="1:14">
      <c r="J18"/>
      <c r="K18"/>
      <c r="L18"/>
      <c r="M18"/>
      <c r="N18"/>
    </row>
    <row r="19" spans="1:14">
      <c r="J19"/>
      <c r="K19"/>
      <c r="L19"/>
      <c r="M19"/>
      <c r="N19"/>
    </row>
    <row r="20" spans="1:14">
      <c r="A20" s="3"/>
      <c r="B20" s="3"/>
      <c r="C20"/>
      <c r="D20"/>
      <c r="J20"/>
      <c r="K20"/>
      <c r="L20"/>
      <c r="M20"/>
      <c r="N20"/>
    </row>
    <row r="21" spans="1:14">
      <c r="A21" s="3"/>
      <c r="B21" s="3"/>
      <c r="C21"/>
      <c r="D21"/>
      <c r="J21"/>
      <c r="K21"/>
      <c r="L21"/>
      <c r="M21"/>
      <c r="N21"/>
    </row>
    <row r="22" spans="1:14">
      <c r="A22" s="3"/>
      <c r="B22" s="1032"/>
      <c r="C22"/>
      <c r="D22"/>
      <c r="J22"/>
      <c r="K22"/>
      <c r="L22"/>
      <c r="M22"/>
      <c r="N22"/>
    </row>
    <row r="23" spans="1:14">
      <c r="A23" s="3"/>
      <c r="B23" s="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25" sqref="H25"/>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537</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30" t="s">
        <v>434</v>
      </c>
      <c r="B5" s="1390" t="s">
        <v>432</v>
      </c>
      <c r="C5" s="1391"/>
      <c r="D5" s="1392"/>
      <c r="E5" s="1393" t="s">
        <v>255</v>
      </c>
      <c r="F5" s="1394"/>
      <c r="G5" s="1305"/>
      <c r="H5" s="749"/>
    </row>
    <row r="6" spans="1:8" s="750" customFormat="1" ht="30" customHeight="1" thickBot="1">
      <c r="A6" s="1631"/>
      <c r="B6" s="1395" t="s">
        <v>112</v>
      </c>
      <c r="C6" s="1396" t="s">
        <v>113</v>
      </c>
      <c r="D6" s="1397" t="s">
        <v>431</v>
      </c>
      <c r="E6" s="1398" t="s">
        <v>112</v>
      </c>
      <c r="F6" s="1399" t="s">
        <v>113</v>
      </c>
      <c r="G6" s="1400" t="s">
        <v>431</v>
      </c>
      <c r="H6" s="749"/>
    </row>
    <row r="7" spans="1:8" s="752" customFormat="1" ht="24.95" customHeight="1" thickBot="1">
      <c r="A7" s="898"/>
      <c r="B7" s="1401">
        <v>42415.72</v>
      </c>
      <c r="C7" s="1402">
        <v>30053.43</v>
      </c>
      <c r="D7" s="1403" t="s">
        <v>200</v>
      </c>
      <c r="E7" s="1404">
        <v>-1.3900706845549418</v>
      </c>
      <c r="F7" s="1405">
        <v>-1.9876143442447831</v>
      </c>
      <c r="G7" s="1406" t="s">
        <v>73</v>
      </c>
      <c r="H7" s="751"/>
    </row>
    <row r="8" spans="1:8" customFormat="1" ht="15.75" customHeight="1">
      <c r="A8" s="1009"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I-VIII_ 2023</vt:lpstr>
      <vt:lpstr>Eksport_I-VIII_ 2023</vt:lpstr>
      <vt:lpstr>Import_I-VIII_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2023-11-07T12:39:32Z</dcterms:modified>
</cp:coreProperties>
</file>