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MÓWIENIA PUBLICZNE\OCHRONA POSTĘPOWANIE\2023\DO OGŁOSZENIA 2023\"/>
    </mc:Choice>
  </mc:AlternateContent>
  <bookViews>
    <workbookView xWindow="480" yWindow="105" windowWidth="27795" windowHeight="12600"/>
  </bookViews>
  <sheets>
    <sheet name="Formularz cenowy" sheetId="2" r:id="rId1"/>
    <sheet name="Godz. Krosno" sheetId="1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D10" i="1" l="1"/>
  <c r="D11" i="1"/>
  <c r="D12" i="1"/>
  <c r="D13" i="1"/>
  <c r="D14" i="1"/>
  <c r="D15" i="1"/>
  <c r="D16" i="1"/>
  <c r="D17" i="1"/>
  <c r="D18" i="1"/>
  <c r="D19" i="1"/>
  <c r="D20" i="1"/>
  <c r="D9" i="1"/>
  <c r="C21" i="1" l="1"/>
  <c r="D21" i="1" s="1"/>
  <c r="E24" i="2" l="1"/>
  <c r="F24" i="2" s="1"/>
  <c r="G24" i="2" s="1"/>
  <c r="E23" i="2"/>
  <c r="E25" i="2"/>
  <c r="F25" i="2" s="1"/>
  <c r="G25" i="2" s="1"/>
  <c r="F23" i="2" l="1"/>
  <c r="E26" i="2"/>
  <c r="E27" i="2" s="1"/>
  <c r="G23" i="2" l="1"/>
  <c r="E11" i="2"/>
  <c r="E10" i="2"/>
  <c r="F10" i="2" s="1"/>
  <c r="G10" i="2" s="1"/>
  <c r="F20" i="2"/>
  <c r="F11" i="2" l="1"/>
  <c r="G11" i="2"/>
  <c r="G20" i="2" l="1"/>
  <c r="F26" i="2"/>
  <c r="E18" i="2"/>
  <c r="E19" i="2" s="1"/>
  <c r="F17" i="2"/>
  <c r="G17" i="2" s="1"/>
  <c r="F16" i="2"/>
  <c r="G16" i="2" s="1"/>
  <c r="F15" i="2"/>
  <c r="G26" i="2" l="1"/>
  <c r="G27" i="2" s="1"/>
  <c r="F27" i="2"/>
  <c r="F18" i="2"/>
  <c r="F19" i="2" s="1"/>
  <c r="G15" i="2"/>
  <c r="G18" i="2" s="1"/>
  <c r="G19" i="2" s="1"/>
  <c r="C9" i="2" l="1"/>
  <c r="C12" i="2" l="1"/>
  <c r="E9" i="2"/>
  <c r="F9" i="2" l="1"/>
  <c r="F12" i="2" s="1"/>
  <c r="F28" i="2" s="1"/>
  <c r="E12" i="2"/>
  <c r="E28" i="2" s="1"/>
  <c r="G9" i="2" l="1"/>
  <c r="G12" i="2" s="1"/>
  <c r="G28" i="2" s="1"/>
  <c r="G31" i="2" s="1"/>
</calcChain>
</file>

<file path=xl/sharedStrings.xml><?xml version="1.0" encoding="utf-8"?>
<sst xmlns="http://schemas.openxmlformats.org/spreadsheetml/2006/main" count="71" uniqueCount="63">
  <si>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</si>
  <si>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</si>
  <si>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</si>
  <si>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</si>
  <si>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</si>
  <si>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</si>
  <si>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</si>
  <si>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</si>
  <si>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</si>
  <si>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</si>
  <si>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</si>
  <si>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</si>
  <si>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Razem dni</t>
  </si>
  <si>
    <t>Objaśnienia:</t>
  </si>
  <si>
    <t>oraz Załącznik do umowy</t>
  </si>
  <si>
    <t>OCHRONA I MONITORING</t>
  </si>
  <si>
    <t>A.</t>
  </si>
  <si>
    <t>Ochrona fizyczna</t>
  </si>
  <si>
    <t>Ilość godzin w okresie umowy</t>
  </si>
  <si>
    <t>Stawka 
za godzinę netto</t>
  </si>
  <si>
    <t>Wartość
usługi 
netto</t>
  </si>
  <si>
    <t>Podatek
VAT</t>
  </si>
  <si>
    <t>Wynagrodz. brutto za okres umowy</t>
  </si>
  <si>
    <t>Krosno, ul. Czajkowskiego 51</t>
  </si>
  <si>
    <t>B.</t>
  </si>
  <si>
    <t>Monitorowanie obiektów</t>
  </si>
  <si>
    <t>xxx</t>
  </si>
  <si>
    <t>Cena 
usługi
netto</t>
  </si>
  <si>
    <t xml:space="preserve">Wynagrodz. brutto </t>
  </si>
  <si>
    <t>x</t>
  </si>
  <si>
    <t>Sanok, ul. Kościuszki 45</t>
  </si>
  <si>
    <t>Lesko, ul. Unii Brzeskiej 14</t>
  </si>
  <si>
    <t>Razem za miesiąc</t>
  </si>
  <si>
    <t>RAZEM za okres umowy (12 m-cy)</t>
  </si>
  <si>
    <t xml:space="preserve">C. </t>
  </si>
  <si>
    <t>Stawka netto</t>
  </si>
  <si>
    <t>Wartość netto</t>
  </si>
  <si>
    <t>Podatek Vat</t>
  </si>
  <si>
    <t>Wynagrodz. brutto</t>
  </si>
  <si>
    <t>Usługa zamknięcia 
i uzbrojenia obiektu</t>
  </si>
  <si>
    <t>Opłata (jednorazowa) za podłączenie lokalnego systemu alarmowego do Centrum Monitorowania Alarmów</t>
  </si>
  <si>
    <t>Szacunko-wa ilość 
w okresie umowy</t>
  </si>
  <si>
    <t>Lesko ul Unii Brzeskiej 14</t>
  </si>
  <si>
    <t>Sanok u. Kościuszki 45</t>
  </si>
  <si>
    <t>RAZEM</t>
  </si>
  <si>
    <t>Opłata za zamknięcie obiektu i załączenie  lokalnego systemu alarmowego przez firmę ochraniającą na zlecenie Zamawiającego</t>
  </si>
  <si>
    <r>
      <t xml:space="preserve">Grupa interwencyjna </t>
    </r>
    <r>
      <rPr>
        <b/>
        <sz val="10"/>
        <rFont val="Arial"/>
        <family val="2"/>
        <charset val="238"/>
      </rPr>
      <t>LESKO</t>
    </r>
    <r>
      <rPr>
        <sz val="10"/>
        <rFont val="Arial"/>
        <family val="2"/>
        <charset val="238"/>
      </rPr>
      <t xml:space="preserve"> (alarm włamania i napadu)</t>
    </r>
  </si>
  <si>
    <r>
      <t>Grupa interwencyjna</t>
    </r>
    <r>
      <rPr>
        <b/>
        <sz val="10"/>
        <rFont val="Arial"/>
        <family val="2"/>
        <charset val="238"/>
      </rPr>
      <t xml:space="preserve"> KROSNO</t>
    </r>
    <r>
      <rPr>
        <sz val="10"/>
        <rFont val="Arial"/>
        <family val="2"/>
        <charset val="238"/>
      </rPr>
      <t xml:space="preserve"> (alarm włamania i napadu)</t>
    </r>
  </si>
  <si>
    <r>
      <t xml:space="preserve">Grupa interwencyjna </t>
    </r>
    <r>
      <rPr>
        <b/>
        <sz val="10"/>
        <rFont val="Arial"/>
        <family val="2"/>
        <charset val="238"/>
      </rPr>
      <t>SANOK</t>
    </r>
    <r>
      <rPr>
        <sz val="10"/>
        <rFont val="Arial"/>
        <family val="2"/>
        <charset val="238"/>
      </rPr>
      <t xml:space="preserve"> (alarm włamania i napadu)</t>
    </r>
  </si>
  <si>
    <t>Razem wynagrodzenie Wykonawcy 
za czynności objęte umową</t>
  </si>
  <si>
    <t>Ogółem</t>
  </si>
  <si>
    <t>Krosno, dnia ………..  r.</t>
  </si>
  <si>
    <t>Razem
dni robocze</t>
  </si>
  <si>
    <t>Miesiąc</t>
  </si>
  <si>
    <t>Ilość godzin</t>
  </si>
  <si>
    <t xml:space="preserve">Formularz cenowy </t>
  </si>
  <si>
    <t>Załącznik Nr 2a do SWZ</t>
  </si>
  <si>
    <t>Załącznik Nr 2b do SWZ</t>
  </si>
  <si>
    <t>(dotyczy umowy  realizowanej w okresie 1.04.2023 - 30.03.2024)</t>
  </si>
  <si>
    <t>Znak sprawy: 3034-7.262.12.2023</t>
  </si>
  <si>
    <t>Zamawiający zastrzega sobie możliwość modyfikacji czasu pracy pracownika ochrony w sytuacjach uzasadnionych, w związku z okresową zmianą godzin urzędowania jednostek prokuratury</t>
  </si>
  <si>
    <r>
      <t xml:space="preserve">Przewidywana ilość godzin do przepracowania w okresie umownym od 1.04.2023 r. do 31.03.2024 r. z tytułu ochrony fizycznej obiektu </t>
    </r>
    <r>
      <rPr>
        <b/>
        <sz val="12"/>
        <rFont val="Times New Roman"/>
        <family val="1"/>
        <charset val="238"/>
      </rPr>
      <t>Prokuratury Okręgowej 
i Rejonowej w Krośnie,  ul. Czajkowskiego 51</t>
    </r>
  </si>
  <si>
    <r>
      <t>Czas trwania ochrony obiektu w ciągu tygodnia:</t>
    </r>
    <r>
      <rPr>
        <sz val="11"/>
        <rFont val="Times New Roman"/>
        <family val="1"/>
        <charset val="238"/>
      </rPr>
      <t xml:space="preserve"> 
- od poniedziałku do piątku: od godz. 7:15 do godziny 15:45 tj. 8,5 godz. 
- ilość pracowników ochrony - 1 (jeden)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</si>
</sst>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20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color indexed="63"/>
      <name val="Helvetica Neue"/>
      <charset val="1"/>
    </font>
    <font>
      <b/>
      <sz val="11"/>
      <color indexed="63"/>
      <name val="Helvetica Neue"/>
      <charset val="1"/>
    </font>
    <font>
      <b/>
      <sz val="12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0"/>
      <name val="Arial"/>
      <family val="2"/>
      <charset val="238"/>
    </font>
    <font>
      <b/>
      <u/>
      <sz val="11"/>
      <name val="Times New Roman"/>
      <family val="1"/>
      <charset val="238"/>
    </font>
    <font>
      <sz val="11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color theme="1"/>
      <name val="Arial"/>
      <family val="2"/>
      <charset val="238"/>
    </font>
    <font>
      <b/>
      <u/>
      <sz val="12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2"/>
      <color rgb="FFFF00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gradientFill type="path" left="0.5" right="0.5" top="0.5" bottom="0.5">
        <stop position="0">
          <color theme="0"/>
        </stop>
        <stop position="1">
          <color rgb="FFFFFF00"/>
        </stop>
      </gradient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132">
    <xf numFmtId="0" fontId="0" fillId="0" borderId="0" xfId="0"/>
    <xf numFmtId="0" fontId="1" fillId="0" borderId="0" xfId="1"/>
    <xf numFmtId="0" fontId="1" fillId="0" borderId="1" xfId="1" applyBorder="1"/>
    <xf numFmtId="0" fontId="5" fillId="2" borderId="1" xfId="1" applyFont="1" applyFill="1" applyBorder="1" applyAlignment="1">
      <alignment horizontal="left" vertical="center" wrapText="1" indent="1"/>
    </xf>
    <xf numFmtId="0" fontId="5" fillId="2" borderId="2" xfId="1" applyFont="1" applyFill="1" applyBorder="1" applyAlignment="1">
      <alignment horizontal="left" vertical="center" wrapText="1" indent="1"/>
    </xf>
    <xf numFmtId="0" fontId="6" fillId="2" borderId="1" xfId="1" applyFont="1" applyFill="1" applyBorder="1" applyAlignment="1">
      <alignment horizontal="left" vertical="center" wrapText="1" indent="1"/>
    </xf>
    <xf numFmtId="0" fontId="2" fillId="0" borderId="1" xfId="1" applyFont="1" applyBorder="1" applyAlignment="1">
      <alignment horizontal="center"/>
    </xf>
    <xf numFmtId="0" fontId="5" fillId="2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 indent="1"/>
    </xf>
    <xf numFmtId="0" fontId="5" fillId="0" borderId="2" xfId="1" applyFont="1" applyFill="1" applyBorder="1" applyAlignment="1">
      <alignment horizontal="left" vertical="center" wrapText="1" indent="1"/>
    </xf>
    <xf numFmtId="0" fontId="11" fillId="0" borderId="0" xfId="1" applyFont="1"/>
    <xf numFmtId="0" fontId="13" fillId="0" borderId="0" xfId="1" applyFont="1"/>
    <xf numFmtId="0" fontId="14" fillId="0" borderId="0" xfId="1" applyFont="1" applyAlignment="1">
      <alignment horizontal="left"/>
    </xf>
    <xf numFmtId="0" fontId="1" fillId="0" borderId="0" xfId="1"/>
    <xf numFmtId="0" fontId="2" fillId="0" borderId="0" xfId="1" applyFont="1"/>
    <xf numFmtId="0" fontId="1" fillId="0" borderId="1" xfId="1" applyBorder="1" applyAlignment="1">
      <alignment horizontal="center"/>
    </xf>
    <xf numFmtId="0" fontId="2" fillId="0" borderId="0" xfId="1" applyFont="1" applyFill="1" applyBorder="1"/>
    <xf numFmtId="0" fontId="3" fillId="0" borderId="1" xfId="1" applyFont="1" applyBorder="1"/>
    <xf numFmtId="0" fontId="3" fillId="0" borderId="0" xfId="1" applyFont="1" applyBorder="1"/>
    <xf numFmtId="3" fontId="2" fillId="0" borderId="0" xfId="1" applyNumberFormat="1" applyFont="1" applyBorder="1" applyAlignment="1">
      <alignment horizontal="center"/>
    </xf>
    <xf numFmtId="0" fontId="1" fillId="0" borderId="0" xfId="1" applyBorder="1"/>
    <xf numFmtId="0" fontId="3" fillId="0" borderId="1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10" fillId="0" borderId="0" xfId="1" applyFont="1"/>
    <xf numFmtId="0" fontId="2" fillId="3" borderId="5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 vertical="center" wrapText="1"/>
    </xf>
    <xf numFmtId="0" fontId="1" fillId="3" borderId="5" xfId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/>
    </xf>
    <xf numFmtId="4" fontId="2" fillId="4" borderId="1" xfId="1" applyNumberFormat="1" applyFont="1" applyFill="1" applyBorder="1"/>
    <xf numFmtId="0" fontId="1" fillId="0" borderId="5" xfId="1" applyBorder="1" applyAlignment="1">
      <alignment horizontal="center"/>
    </xf>
    <xf numFmtId="4" fontId="2" fillId="4" borderId="2" xfId="1" applyNumberFormat="1" applyFont="1" applyFill="1" applyBorder="1" applyAlignment="1">
      <alignment horizontal="center"/>
    </xf>
    <xf numFmtId="4" fontId="3" fillId="0" borderId="6" xfId="1" applyNumberFormat="1" applyFont="1" applyBorder="1" applyAlignment="1">
      <alignment horizontal="center"/>
    </xf>
    <xf numFmtId="0" fontId="3" fillId="0" borderId="0" xfId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vertical="center"/>
    </xf>
    <xf numFmtId="4" fontId="3" fillId="3" borderId="1" xfId="1" applyNumberFormat="1" applyFont="1" applyFill="1" applyBorder="1" applyAlignment="1">
      <alignment horizontal="center"/>
    </xf>
    <xf numFmtId="4" fontId="3" fillId="3" borderId="2" xfId="1" applyNumberFormat="1" applyFont="1" applyFill="1" applyBorder="1"/>
    <xf numFmtId="0" fontId="15" fillId="0" borderId="0" xfId="0" applyFont="1"/>
    <xf numFmtId="0" fontId="2" fillId="0" borderId="0" xfId="1" applyFont="1" applyAlignment="1">
      <alignment horizontal="center"/>
    </xf>
    <xf numFmtId="44" fontId="2" fillId="3" borderId="2" xfId="1" applyNumberFormat="1" applyFont="1" applyFill="1" applyBorder="1"/>
    <xf numFmtId="44" fontId="2" fillId="4" borderId="1" xfId="1" applyNumberFormat="1" applyFont="1" applyFill="1" applyBorder="1"/>
    <xf numFmtId="4" fontId="1" fillId="0" borderId="9" xfId="1" applyNumberFormat="1" applyFill="1" applyBorder="1" applyAlignment="1">
      <alignment vertical="center"/>
    </xf>
    <xf numFmtId="44" fontId="1" fillId="0" borderId="3" xfId="1" applyNumberFormat="1" applyFill="1" applyBorder="1" applyAlignment="1">
      <alignment vertical="center"/>
    </xf>
    <xf numFmtId="4" fontId="1" fillId="6" borderId="1" xfId="1" applyNumberFormat="1" applyFill="1" applyBorder="1"/>
    <xf numFmtId="44" fontId="2" fillId="6" borderId="1" xfId="1" applyNumberFormat="1" applyFont="1" applyFill="1" applyBorder="1"/>
    <xf numFmtId="4" fontId="1" fillId="6" borderId="1" xfId="1" applyNumberFormat="1" applyFill="1" applyBorder="1" applyAlignment="1">
      <alignment vertical="center"/>
    </xf>
    <xf numFmtId="44" fontId="2" fillId="6" borderId="1" xfId="1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1" fillId="0" borderId="0" xfId="1" applyFill="1" applyBorder="1" applyAlignment="1">
      <alignment vertical="center" wrapText="1"/>
    </xf>
    <xf numFmtId="4" fontId="1" fillId="0" borderId="0" xfId="1" applyNumberFormat="1" applyFill="1" applyBorder="1" applyAlignment="1">
      <alignment vertical="center"/>
    </xf>
    <xf numFmtId="44" fontId="2" fillId="0" borderId="0" xfId="1" applyNumberFormat="1" applyFont="1" applyFill="1" applyBorder="1" applyAlignment="1">
      <alignment vertical="center"/>
    </xf>
    <xf numFmtId="0" fontId="2" fillId="3" borderId="1" xfId="1" applyFont="1" applyFill="1" applyBorder="1" applyAlignment="1">
      <alignment horizontal="center" vertical="center" wrapText="1"/>
    </xf>
    <xf numFmtId="4" fontId="3" fillId="0" borderId="0" xfId="1" applyNumberFormat="1" applyFont="1" applyFill="1" applyBorder="1" applyAlignment="1">
      <alignment horizontal="center"/>
    </xf>
    <xf numFmtId="0" fontId="3" fillId="0" borderId="10" xfId="1" applyFont="1" applyBorder="1" applyAlignment="1">
      <alignment vertical="center" wrapText="1"/>
    </xf>
    <xf numFmtId="0" fontId="3" fillId="0" borderId="11" xfId="1" applyFont="1" applyBorder="1" applyAlignment="1">
      <alignment vertical="center" wrapText="1"/>
    </xf>
    <xf numFmtId="0" fontId="2" fillId="0" borderId="10" xfId="1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center" vertical="center" wrapText="1"/>
    </xf>
    <xf numFmtId="4" fontId="2" fillId="3" borderId="5" xfId="1" applyNumberFormat="1" applyFont="1" applyFill="1" applyBorder="1" applyAlignment="1">
      <alignment horizontal="center" vertical="center" wrapText="1"/>
    </xf>
    <xf numFmtId="44" fontId="2" fillId="3" borderId="5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/>
    </xf>
    <xf numFmtId="0" fontId="3" fillId="0" borderId="5" xfId="1" applyFont="1" applyBorder="1"/>
    <xf numFmtId="4" fontId="2" fillId="6" borderId="10" xfId="1" applyNumberFormat="1" applyFont="1" applyFill="1" applyBorder="1" applyAlignment="1">
      <alignment horizontal="center"/>
    </xf>
    <xf numFmtId="4" fontId="1" fillId="6" borderId="11" xfId="1" applyNumberFormat="1" applyFill="1" applyBorder="1"/>
    <xf numFmtId="4" fontId="1" fillId="6" borderId="5" xfId="1" applyNumberFormat="1" applyFill="1" applyBorder="1"/>
    <xf numFmtId="44" fontId="2" fillId="6" borderId="5" xfId="1" applyNumberFormat="1" applyFont="1" applyFill="1" applyBorder="1"/>
    <xf numFmtId="4" fontId="2" fillId="6" borderId="1" xfId="1" applyNumberFormat="1" applyFont="1" applyFill="1" applyBorder="1" applyAlignment="1">
      <alignment horizontal="center"/>
    </xf>
    <xf numFmtId="4" fontId="3" fillId="0" borderId="1" xfId="1" applyNumberFormat="1" applyFont="1" applyFill="1" applyBorder="1" applyAlignment="1">
      <alignment horizontal="center"/>
    </xf>
    <xf numFmtId="4" fontId="2" fillId="6" borderId="5" xfId="1" applyNumberFormat="1" applyFont="1" applyFill="1" applyBorder="1" applyAlignment="1">
      <alignment horizontal="center"/>
    </xf>
    <xf numFmtId="4" fontId="2" fillId="6" borderId="7" xfId="1" applyNumberFormat="1" applyFont="1" applyFill="1" applyBorder="1" applyAlignment="1">
      <alignment horizontal="center"/>
    </xf>
    <xf numFmtId="4" fontId="1" fillId="6" borderId="7" xfId="1" applyNumberFormat="1" applyFill="1" applyBorder="1"/>
    <xf numFmtId="44" fontId="2" fillId="6" borderId="7" xfId="1" applyNumberFormat="1" applyFont="1" applyFill="1" applyBorder="1"/>
    <xf numFmtId="0" fontId="2" fillId="6" borderId="1" xfId="1" applyFont="1" applyFill="1" applyBorder="1" applyAlignment="1">
      <alignment horizontal="center" vertical="center" wrapText="1"/>
    </xf>
    <xf numFmtId="4" fontId="1" fillId="6" borderId="3" xfId="1" applyNumberFormat="1" applyFill="1" applyBorder="1" applyAlignment="1">
      <alignment vertical="center"/>
    </xf>
    <xf numFmtId="44" fontId="2" fillId="6" borderId="3" xfId="1" applyNumberFormat="1" applyFont="1" applyFill="1" applyBorder="1" applyAlignment="1">
      <alignment vertical="center"/>
    </xf>
    <xf numFmtId="4" fontId="3" fillId="7" borderId="12" xfId="1" applyNumberFormat="1" applyFont="1" applyFill="1" applyBorder="1" applyAlignment="1">
      <alignment vertical="center"/>
    </xf>
    <xf numFmtId="10" fontId="0" fillId="0" borderId="0" xfId="0" applyNumberFormat="1"/>
    <xf numFmtId="4" fontId="18" fillId="0" borderId="0" xfId="0" applyNumberFormat="1" applyFont="1"/>
    <xf numFmtId="4" fontId="7" fillId="7" borderId="12" xfId="1" applyNumberFormat="1" applyFont="1" applyFill="1" applyBorder="1" applyAlignment="1">
      <alignment vertical="center"/>
    </xf>
    <xf numFmtId="0" fontId="9" fillId="0" borderId="0" xfId="1" applyFont="1" applyAlignment="1">
      <alignment horizontal="left" vertical="center"/>
    </xf>
    <xf numFmtId="4" fontId="7" fillId="0" borderId="1" xfId="1" applyNumberFormat="1" applyFont="1" applyBorder="1" applyAlignment="1">
      <alignment horizontal="center"/>
    </xf>
    <xf numFmtId="0" fontId="8" fillId="0" borderId="0" xfId="1" applyFont="1" applyAlignment="1">
      <alignment horizontal="left" vertical="center" wrapText="1"/>
    </xf>
    <xf numFmtId="0" fontId="12" fillId="5" borderId="1" xfId="1" applyFont="1" applyFill="1" applyBorder="1" applyAlignment="1">
      <alignment horizontal="center"/>
    </xf>
    <xf numFmtId="0" fontId="13" fillId="0" borderId="0" xfId="1" applyFont="1" applyAlignment="1">
      <alignment vertical="center" wrapText="1"/>
    </xf>
    <xf numFmtId="0" fontId="14" fillId="0" borderId="0" xfId="1" applyFont="1" applyAlignment="1"/>
    <xf numFmtId="4" fontId="1" fillId="6" borderId="4" xfId="1" applyNumberFormat="1" applyFill="1" applyBorder="1" applyAlignment="1">
      <alignment vertical="center"/>
    </xf>
    <xf numFmtId="4" fontId="2" fillId="4" borderId="5" xfId="1" applyNumberFormat="1" applyFont="1" applyFill="1" applyBorder="1"/>
    <xf numFmtId="0" fontId="3" fillId="8" borderId="12" xfId="1" applyFont="1" applyFill="1" applyBorder="1" applyAlignment="1">
      <alignment horizontal="center" vertical="center"/>
    </xf>
    <xf numFmtId="4" fontId="1" fillId="6" borderId="4" xfId="1" applyNumberFormat="1" applyFill="1" applyBorder="1"/>
    <xf numFmtId="4" fontId="3" fillId="0" borderId="2" xfId="1" applyNumberFormat="1" applyFont="1" applyFill="1" applyBorder="1" applyAlignment="1">
      <alignment horizontal="center"/>
    </xf>
    <xf numFmtId="4" fontId="3" fillId="8" borderId="12" xfId="1" applyNumberFormat="1" applyFont="1" applyFill="1" applyBorder="1" applyAlignment="1">
      <alignment horizontal="center"/>
    </xf>
    <xf numFmtId="4" fontId="1" fillId="8" borderId="12" xfId="1" applyNumberFormat="1" applyFill="1" applyBorder="1" applyAlignment="1">
      <alignment horizontal="center"/>
    </xf>
    <xf numFmtId="0" fontId="2" fillId="8" borderId="12" xfId="1" applyFont="1" applyFill="1" applyBorder="1" applyAlignment="1">
      <alignment horizontal="center" vertical="center" wrapText="1"/>
    </xf>
    <xf numFmtId="0" fontId="1" fillId="8" borderId="12" xfId="1" applyFill="1" applyBorder="1" applyAlignment="1">
      <alignment horizontal="center" vertical="center" wrapText="1"/>
    </xf>
    <xf numFmtId="0" fontId="13" fillId="0" borderId="0" xfId="1" applyFont="1" applyAlignment="1">
      <alignment horizontal="left"/>
    </xf>
    <xf numFmtId="0" fontId="4" fillId="0" borderId="0" xfId="1" applyFont="1" applyAlignment="1"/>
    <xf numFmtId="0" fontId="0" fillId="0" borderId="0" xfId="0" applyAlignment="1">
      <alignment horizontal="center"/>
    </xf>
    <xf numFmtId="0" fontId="17" fillId="0" borderId="0" xfId="0" applyFont="1" applyAlignment="1">
      <alignment horizontal="center"/>
    </xf>
    <xf numFmtId="0" fontId="2" fillId="7" borderId="12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left"/>
    </xf>
    <xf numFmtId="0" fontId="2" fillId="0" borderId="6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3" fillId="4" borderId="6" xfId="1" applyFont="1" applyFill="1" applyBorder="1" applyAlignment="1">
      <alignment horizontal="center"/>
    </xf>
    <xf numFmtId="0" fontId="3" fillId="4" borderId="8" xfId="1" applyFont="1" applyFill="1" applyBorder="1" applyAlignment="1">
      <alignment horizontal="center"/>
    </xf>
    <xf numFmtId="0" fontId="3" fillId="4" borderId="4" xfId="1" applyFont="1" applyFill="1" applyBorder="1" applyAlignment="1">
      <alignment horizontal="center"/>
    </xf>
    <xf numFmtId="0" fontId="3" fillId="0" borderId="6" xfId="1" applyFont="1" applyBorder="1" applyAlignment="1">
      <alignment horizontal="left"/>
    </xf>
    <xf numFmtId="0" fontId="3" fillId="0" borderId="4" xfId="1" applyFont="1" applyBorder="1" applyAlignment="1">
      <alignment horizontal="left"/>
    </xf>
    <xf numFmtId="0" fontId="1" fillId="0" borderId="6" xfId="1" applyBorder="1" applyAlignment="1">
      <alignment horizontal="left"/>
    </xf>
    <xf numFmtId="0" fontId="1" fillId="0" borderId="4" xfId="1" applyBorder="1" applyAlignment="1">
      <alignment horizontal="left"/>
    </xf>
    <xf numFmtId="0" fontId="3" fillId="3" borderId="6" xfId="1" applyFont="1" applyFill="1" applyBorder="1" applyAlignment="1">
      <alignment horizontal="center"/>
    </xf>
    <xf numFmtId="0" fontId="3" fillId="3" borderId="8" xfId="1" applyFont="1" applyFill="1" applyBorder="1" applyAlignment="1">
      <alignment horizontal="center"/>
    </xf>
    <xf numFmtId="0" fontId="3" fillId="3" borderId="4" xfId="1" applyFont="1" applyFill="1" applyBorder="1" applyAlignment="1">
      <alignment horizontal="center"/>
    </xf>
    <xf numFmtId="0" fontId="2" fillId="3" borderId="6" xfId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0" fontId="16" fillId="0" borderId="0" xfId="1" applyFont="1" applyAlignment="1">
      <alignment horizontal="center"/>
    </xf>
    <xf numFmtId="0" fontId="3" fillId="0" borderId="0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14" fillId="0" borderId="0" xfId="1" applyFont="1" applyAlignment="1">
      <alignment horizontal="center"/>
    </xf>
    <xf numFmtId="0" fontId="2" fillId="5" borderId="1" xfId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0" fontId="2" fillId="0" borderId="1" xfId="1" applyFont="1" applyBorder="1" applyAlignment="1">
      <alignment horizontal="center"/>
    </xf>
    <xf numFmtId="0" fontId="1" fillId="0" borderId="3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1"/>
  <sheetViews>
    <sheetView tabSelected="1" zoomScale="85" zoomScaleNormal="85" workbookViewId="0">
      <selection activeCell="P14" sqref="P14"/>
    </sheetView>
  </sheetViews>
  <sheetFormatPr defaultRowHeight="15"/>
  <cols>
    <col min="1" max="1" width="2.85546875" customWidth="1"/>
    <col min="2" max="2" width="28.5703125" customWidth="1"/>
    <col min="3" max="3" width="11" customWidth="1"/>
    <col min="4" max="4" width="7.85546875" customWidth="1"/>
    <col min="5" max="5" width="11.7109375" customWidth="1"/>
    <col min="6" max="6" width="10.85546875" customWidth="1"/>
    <col min="7" max="7" width="14.140625" customWidth="1"/>
  </cols>
  <sheetData>
    <row r="2" spans="1:7">
      <c r="A2" s="13"/>
      <c r="B2" s="117" t="s">
        <v>59</v>
      </c>
      <c r="C2" s="117"/>
      <c r="D2" s="13"/>
      <c r="E2" s="101" t="s">
        <v>56</v>
      </c>
      <c r="F2" s="101"/>
      <c r="G2" s="101"/>
    </row>
    <row r="3" spans="1:7">
      <c r="A3" s="13"/>
      <c r="B3" s="13"/>
      <c r="C3" s="13"/>
      <c r="D3" s="13"/>
      <c r="E3" s="116" t="s">
        <v>14</v>
      </c>
      <c r="F3" s="116"/>
      <c r="G3" s="116"/>
    </row>
    <row r="4" spans="1:7">
      <c r="A4" s="13"/>
      <c r="B4" s="13"/>
      <c r="C4" s="13"/>
      <c r="D4" s="13"/>
      <c r="E4" s="39"/>
      <c r="F4" s="39"/>
      <c r="G4" s="39"/>
    </row>
    <row r="5" spans="1:7" ht="15" customHeight="1">
      <c r="A5" s="118" t="s">
        <v>55</v>
      </c>
      <c r="B5" s="118"/>
      <c r="C5" s="118"/>
      <c r="D5" s="118"/>
      <c r="E5" s="118"/>
      <c r="F5" s="118"/>
      <c r="G5" s="118"/>
    </row>
    <row r="6" spans="1:7">
      <c r="A6" s="13"/>
      <c r="B6" s="116" t="s">
        <v>58</v>
      </c>
      <c r="C6" s="116"/>
      <c r="D6" s="116"/>
      <c r="E6" s="116"/>
      <c r="F6" s="116"/>
      <c r="G6" s="116"/>
    </row>
    <row r="7" spans="1:7">
      <c r="A7" s="14"/>
      <c r="B7" s="23" t="s">
        <v>15</v>
      </c>
      <c r="C7" s="14"/>
      <c r="D7" s="14"/>
      <c r="E7" s="13"/>
      <c r="F7" s="13"/>
      <c r="G7" s="13"/>
    </row>
    <row r="8" spans="1:7" ht="51.75" thickBot="1">
      <c r="A8" s="24" t="s">
        <v>16</v>
      </c>
      <c r="B8" s="24" t="s">
        <v>17</v>
      </c>
      <c r="C8" s="25" t="s">
        <v>18</v>
      </c>
      <c r="D8" s="25" t="s">
        <v>19</v>
      </c>
      <c r="E8" s="27" t="s">
        <v>20</v>
      </c>
      <c r="F8" s="27" t="s">
        <v>21</v>
      </c>
      <c r="G8" s="25" t="s">
        <v>22</v>
      </c>
    </row>
    <row r="9" spans="1:7" ht="16.5" thickTop="1" thickBot="1">
      <c r="A9" s="62"/>
      <c r="B9" s="63" t="s">
        <v>23</v>
      </c>
      <c r="C9" s="64">
        <f>'Godz. Krosno'!D21</f>
        <v>2142</v>
      </c>
      <c r="D9" s="92"/>
      <c r="E9" s="65">
        <f>C9*D9</f>
        <v>0</v>
      </c>
      <c r="F9" s="66">
        <f>E9*23%</f>
        <v>0</v>
      </c>
      <c r="G9" s="67">
        <f>ROUND(E9+F9,2)</f>
        <v>0</v>
      </c>
    </row>
    <row r="10" spans="1:7" ht="15.75" thickTop="1">
      <c r="A10" s="21"/>
      <c r="B10" s="17" t="s">
        <v>42</v>
      </c>
      <c r="C10" s="68">
        <v>0</v>
      </c>
      <c r="D10" s="91">
        <v>0</v>
      </c>
      <c r="E10" s="44">
        <f t="shared" ref="E10:E11" si="0">C10*D10</f>
        <v>0</v>
      </c>
      <c r="F10" s="44">
        <f t="shared" ref="F10:F11" si="1">E10*23%</f>
        <v>0</v>
      </c>
      <c r="G10" s="45">
        <f t="shared" ref="G10:G11" si="2">ROUND(E10+F10,2)</f>
        <v>0</v>
      </c>
    </row>
    <row r="11" spans="1:7" ht="15.75" thickBot="1">
      <c r="A11" s="21"/>
      <c r="B11" s="17" t="s">
        <v>43</v>
      </c>
      <c r="C11" s="70">
        <v>0</v>
      </c>
      <c r="D11" s="69">
        <v>0</v>
      </c>
      <c r="E11" s="66">
        <f t="shared" si="0"/>
        <v>0</v>
      </c>
      <c r="F11" s="66">
        <f t="shared" si="1"/>
        <v>0</v>
      </c>
      <c r="G11" s="67">
        <f t="shared" si="2"/>
        <v>0</v>
      </c>
    </row>
    <row r="12" spans="1:7" ht="15.75" thickBot="1">
      <c r="A12" s="22"/>
      <c r="B12" s="22" t="s">
        <v>44</v>
      </c>
      <c r="C12" s="71">
        <f>SUM(C9:C11)</f>
        <v>2142</v>
      </c>
      <c r="D12" s="54"/>
      <c r="E12" s="72">
        <f>SUM(E9:E11)</f>
        <v>0</v>
      </c>
      <c r="F12" s="72">
        <f>SUM(F9:F11)</f>
        <v>0</v>
      </c>
      <c r="G12" s="73">
        <f>SUM(G9:G11)</f>
        <v>0</v>
      </c>
    </row>
    <row r="13" spans="1:7">
      <c r="A13" s="22"/>
      <c r="B13" s="18"/>
      <c r="C13" s="19"/>
      <c r="D13" s="16"/>
      <c r="E13" s="20"/>
      <c r="F13" s="20"/>
      <c r="G13" s="20"/>
    </row>
    <row r="14" spans="1:7" ht="39" thickBot="1">
      <c r="A14" s="28" t="s">
        <v>24</v>
      </c>
      <c r="B14" s="114" t="s">
        <v>25</v>
      </c>
      <c r="C14" s="115"/>
      <c r="D14" s="26" t="s">
        <v>26</v>
      </c>
      <c r="E14" s="26" t="s">
        <v>27</v>
      </c>
      <c r="F14" s="27" t="s">
        <v>21</v>
      </c>
      <c r="G14" s="26" t="s">
        <v>28</v>
      </c>
    </row>
    <row r="15" spans="1:7" ht="16.5" thickTop="1" thickBot="1">
      <c r="A15" s="15"/>
      <c r="B15" s="107" t="s">
        <v>23</v>
      </c>
      <c r="C15" s="108"/>
      <c r="D15" s="32" t="s">
        <v>29</v>
      </c>
      <c r="E15" s="93"/>
      <c r="F15" s="90">
        <f t="shared" ref="F15:F17" si="3">E15*23%</f>
        <v>0</v>
      </c>
      <c r="G15" s="45">
        <f t="shared" ref="G15:G17" si="4">ROUND(E15+F15,2)</f>
        <v>0</v>
      </c>
    </row>
    <row r="16" spans="1:7" ht="16.5" thickTop="1" thickBot="1">
      <c r="A16" s="15"/>
      <c r="B16" s="109" t="s">
        <v>30</v>
      </c>
      <c r="C16" s="110"/>
      <c r="D16" s="32" t="s">
        <v>29</v>
      </c>
      <c r="E16" s="93"/>
      <c r="F16" s="90">
        <f t="shared" si="3"/>
        <v>0</v>
      </c>
      <c r="G16" s="45">
        <f t="shared" si="4"/>
        <v>0</v>
      </c>
    </row>
    <row r="17" spans="1:7" ht="16.5" thickTop="1" thickBot="1">
      <c r="A17" s="30"/>
      <c r="B17" s="109" t="s">
        <v>31</v>
      </c>
      <c r="C17" s="110"/>
      <c r="D17" s="32" t="s">
        <v>29</v>
      </c>
      <c r="E17" s="93"/>
      <c r="F17" s="90">
        <f t="shared" si="3"/>
        <v>0</v>
      </c>
      <c r="G17" s="45">
        <f t="shared" si="4"/>
        <v>0</v>
      </c>
    </row>
    <row r="18" spans="1:7" ht="15.75" thickTop="1">
      <c r="A18" s="111" t="s">
        <v>32</v>
      </c>
      <c r="B18" s="112"/>
      <c r="C18" s="113"/>
      <c r="D18" s="36" t="s">
        <v>29</v>
      </c>
      <c r="E18" s="37">
        <f>SUM(E15:E17)</f>
        <v>0</v>
      </c>
      <c r="F18" s="37">
        <f t="shared" ref="F18:G18" si="5">SUM(F15:F17)</f>
        <v>0</v>
      </c>
      <c r="G18" s="40">
        <f t="shared" si="5"/>
        <v>0</v>
      </c>
    </row>
    <row r="19" spans="1:7" ht="15.75" thickBot="1">
      <c r="A19" s="104" t="s">
        <v>33</v>
      </c>
      <c r="B19" s="105"/>
      <c r="C19" s="106"/>
      <c r="D19" s="31" t="s">
        <v>29</v>
      </c>
      <c r="E19" s="88">
        <f>E18*12</f>
        <v>0</v>
      </c>
      <c r="F19" s="29">
        <f t="shared" ref="F19:G19" si="6">F18*12</f>
        <v>0</v>
      </c>
      <c r="G19" s="41">
        <f t="shared" si="6"/>
        <v>0</v>
      </c>
    </row>
    <row r="20" spans="1:7" ht="37.5" customHeight="1" thickTop="1" thickBot="1">
      <c r="A20" s="102" t="s">
        <v>40</v>
      </c>
      <c r="B20" s="103"/>
      <c r="C20" s="103"/>
      <c r="D20" s="103"/>
      <c r="E20" s="89"/>
      <c r="F20" s="87">
        <f t="shared" ref="F20" si="7">E20*23%</f>
        <v>0</v>
      </c>
      <c r="G20" s="47">
        <f t="shared" ref="G20" si="8">ROUND(E20+F20,2)</f>
        <v>0</v>
      </c>
    </row>
    <row r="21" spans="1:7" ht="15.75" thickTop="1">
      <c r="A21" s="33"/>
      <c r="B21" s="34"/>
      <c r="C21" s="34"/>
      <c r="D21" s="34"/>
      <c r="E21" s="35"/>
      <c r="F21" s="42"/>
      <c r="G21" s="43"/>
    </row>
    <row r="22" spans="1:7" ht="59.25" customHeight="1" thickBot="1">
      <c r="A22" s="53" t="s">
        <v>34</v>
      </c>
      <c r="B22" s="53" t="s">
        <v>39</v>
      </c>
      <c r="C22" s="26" t="s">
        <v>41</v>
      </c>
      <c r="D22" s="26" t="s">
        <v>35</v>
      </c>
      <c r="E22" s="26" t="s">
        <v>36</v>
      </c>
      <c r="F22" s="59" t="s">
        <v>37</v>
      </c>
      <c r="G22" s="60" t="s">
        <v>38</v>
      </c>
    </row>
    <row r="23" spans="1:7" ht="30.75" customHeight="1" thickTop="1" thickBot="1">
      <c r="A23" s="57"/>
      <c r="B23" s="58" t="s">
        <v>47</v>
      </c>
      <c r="C23" s="61">
        <v>10</v>
      </c>
      <c r="D23" s="94"/>
      <c r="E23" s="87">
        <f>C23*D23</f>
        <v>0</v>
      </c>
      <c r="F23" s="46">
        <f t="shared" ref="F23:F24" si="9">E23*23%</f>
        <v>0</v>
      </c>
      <c r="G23" s="47">
        <f t="shared" ref="G23:G24" si="10">ROUND(E23+F23,2)</f>
        <v>0</v>
      </c>
    </row>
    <row r="24" spans="1:7" ht="30.75" customHeight="1" thickTop="1" thickBot="1">
      <c r="A24" s="57"/>
      <c r="B24" s="58" t="s">
        <v>46</v>
      </c>
      <c r="C24" s="61">
        <v>10</v>
      </c>
      <c r="D24" s="94"/>
      <c r="E24" s="87">
        <f>C24*D24</f>
        <v>0</v>
      </c>
      <c r="F24" s="46">
        <f t="shared" si="9"/>
        <v>0</v>
      </c>
      <c r="G24" s="47">
        <f t="shared" si="10"/>
        <v>0</v>
      </c>
    </row>
    <row r="25" spans="1:7" ht="30.75" customHeight="1" thickTop="1" thickBot="1">
      <c r="A25" s="57"/>
      <c r="B25" s="58" t="s">
        <v>48</v>
      </c>
      <c r="C25" s="61">
        <v>10</v>
      </c>
      <c r="D25" s="94"/>
      <c r="E25" s="87">
        <f>C25*D25</f>
        <v>0</v>
      </c>
      <c r="F25" s="46">
        <f t="shared" ref="F25:F26" si="11">E25*23%</f>
        <v>0</v>
      </c>
      <c r="G25" s="47">
        <f t="shared" ref="G25:G26" si="12">ROUND(E25+F25,2)</f>
        <v>0</v>
      </c>
    </row>
    <row r="26" spans="1:7" ht="69" customHeight="1" thickTop="1" thickBot="1">
      <c r="A26" s="55"/>
      <c r="B26" s="56" t="s">
        <v>45</v>
      </c>
      <c r="C26" s="74">
        <v>24</v>
      </c>
      <c r="D26" s="95"/>
      <c r="E26" s="87">
        <f>C26*D26</f>
        <v>0</v>
      </c>
      <c r="F26" s="46">
        <f t="shared" si="11"/>
        <v>0</v>
      </c>
      <c r="G26" s="47">
        <f t="shared" si="12"/>
        <v>0</v>
      </c>
    </row>
    <row r="27" spans="1:7" ht="38.25" customHeight="1" thickTop="1" thickBot="1">
      <c r="A27" s="55"/>
      <c r="B27" s="119" t="s">
        <v>44</v>
      </c>
      <c r="C27" s="119"/>
      <c r="D27" s="119"/>
      <c r="E27" s="75">
        <f>SUM(E23:E26)</f>
        <v>0</v>
      </c>
      <c r="F27" s="75">
        <f>SUM(F23:F26)</f>
        <v>0</v>
      </c>
      <c r="G27" s="76">
        <f>SUM(G23:G26)</f>
        <v>0</v>
      </c>
    </row>
    <row r="28" spans="1:7" ht="30.75" customHeight="1" thickTop="1" thickBot="1">
      <c r="A28" s="100" t="s">
        <v>49</v>
      </c>
      <c r="B28" s="100"/>
      <c r="C28" s="100"/>
      <c r="D28" s="100"/>
      <c r="E28" s="77">
        <f>E12+E19+E20+E27</f>
        <v>0</v>
      </c>
      <c r="F28" s="77">
        <f>F12+F19+F20+F27</f>
        <v>0</v>
      </c>
      <c r="G28" s="80">
        <f>G12+G19+G20+G27</f>
        <v>0</v>
      </c>
    </row>
    <row r="29" spans="1:7" ht="15.75" thickTop="1">
      <c r="A29" s="48"/>
      <c r="B29" s="48"/>
      <c r="C29" s="49"/>
      <c r="D29" s="50"/>
      <c r="E29" s="51"/>
      <c r="F29" s="51"/>
      <c r="G29" s="52"/>
    </row>
    <row r="30" spans="1:7">
      <c r="B30" s="98"/>
      <c r="C30" s="98"/>
      <c r="D30" s="98"/>
      <c r="E30" s="78"/>
    </row>
    <row r="31" spans="1:7" ht="21">
      <c r="B31" s="38" t="s">
        <v>51</v>
      </c>
      <c r="E31" s="99" t="s">
        <v>50</v>
      </c>
      <c r="F31" s="99"/>
      <c r="G31" s="79">
        <f>G30+G28</f>
        <v>0</v>
      </c>
    </row>
  </sheetData>
  <mergeCells count="16">
    <mergeCell ref="B30:D30"/>
    <mergeCell ref="E31:F31"/>
    <mergeCell ref="A28:D28"/>
    <mergeCell ref="E2:G2"/>
    <mergeCell ref="A20:D20"/>
    <mergeCell ref="A19:C19"/>
    <mergeCell ref="B15:C15"/>
    <mergeCell ref="B16:C16"/>
    <mergeCell ref="B17:C17"/>
    <mergeCell ref="A18:C18"/>
    <mergeCell ref="B14:C14"/>
    <mergeCell ref="E3:G3"/>
    <mergeCell ref="B2:C2"/>
    <mergeCell ref="A5:G5"/>
    <mergeCell ref="B27:D27"/>
    <mergeCell ref="B6:G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26"/>
  <sheetViews>
    <sheetView workbookViewId="0">
      <selection activeCell="J22" sqref="J22"/>
    </sheetView>
  </sheetViews>
  <sheetFormatPr defaultRowHeight="15"/>
  <cols>
    <col min="1" max="1" width="6.5703125" customWidth="1"/>
    <col min="2" max="2" width="21.85546875" customWidth="1"/>
    <col min="3" max="3" width="22" customWidth="1"/>
    <col min="4" max="4" width="25.7109375" customWidth="1"/>
    <col min="6" max="6" width="11.28515625" customWidth="1"/>
    <col min="8" max="8" width="10.85546875" customWidth="1"/>
  </cols>
  <sheetData>
    <row r="1" spans="1:8" ht="15.75">
      <c r="D1" s="86" t="s">
        <v>57</v>
      </c>
      <c r="E1" s="86"/>
      <c r="F1" s="86"/>
    </row>
    <row r="2" spans="1:8" ht="15.75">
      <c r="A2" s="96" t="s">
        <v>59</v>
      </c>
      <c r="B2" s="97"/>
      <c r="C2" s="97"/>
      <c r="D2" s="97"/>
      <c r="E2" s="12"/>
      <c r="F2" s="12"/>
      <c r="G2" s="11"/>
      <c r="H2" s="1"/>
    </row>
    <row r="3" spans="1:8" ht="15.75">
      <c r="A3" s="11"/>
      <c r="B3" s="11"/>
      <c r="C3" s="11"/>
      <c r="D3" s="11"/>
      <c r="E3" s="11"/>
      <c r="F3" s="121"/>
      <c r="G3" s="121"/>
      <c r="H3" s="121"/>
    </row>
    <row r="4" spans="1:8" ht="52.5" customHeight="1">
      <c r="A4" s="126" t="s">
        <v>61</v>
      </c>
      <c r="B4" s="126"/>
      <c r="C4" s="126"/>
      <c r="D4" s="126"/>
      <c r="E4" s="85"/>
      <c r="F4" s="85"/>
      <c r="G4" s="85"/>
      <c r="H4" s="85"/>
    </row>
    <row r="5" spans="1:8" ht="52.5" customHeight="1">
      <c r="A5" s="127" t="s">
        <v>60</v>
      </c>
      <c r="B5" s="127"/>
      <c r="C5" s="127"/>
      <c r="D5" s="127"/>
      <c r="E5" s="85"/>
      <c r="F5" s="85"/>
      <c r="G5" s="85"/>
      <c r="H5" s="85"/>
    </row>
    <row r="6" spans="1:8" ht="15.75">
      <c r="A6" s="11"/>
      <c r="B6" s="11"/>
      <c r="C6" s="11"/>
      <c r="D6" s="11"/>
      <c r="E6" s="11"/>
      <c r="F6" s="11"/>
      <c r="G6" s="11"/>
      <c r="H6" s="1"/>
    </row>
    <row r="7" spans="1:8">
      <c r="A7" s="130"/>
      <c r="B7" s="129" t="s">
        <v>53</v>
      </c>
      <c r="C7" s="124" t="s">
        <v>52</v>
      </c>
      <c r="D7" s="122" t="s">
        <v>54</v>
      </c>
      <c r="E7" s="1"/>
    </row>
    <row r="8" spans="1:8">
      <c r="A8" s="131"/>
      <c r="B8" s="129"/>
      <c r="C8" s="125"/>
      <c r="D8" s="123"/>
      <c r="E8" s="1"/>
    </row>
    <row r="9" spans="1:8">
      <c r="A9" s="128">
        <v>2022</v>
      </c>
      <c r="B9" s="3" t="s">
        <v>0</v>
      </c>
      <c r="C9" s="7">
        <v>19</v>
      </c>
      <c r="D9" s="84">
        <f>C9*8.5</f>
        <v>161.5</v>
      </c>
    </row>
    <row r="10" spans="1:8">
      <c r="A10" s="128"/>
      <c r="B10" s="3" t="s">
        <v>1</v>
      </c>
      <c r="C10" s="7">
        <v>21</v>
      </c>
      <c r="D10" s="84">
        <f t="shared" ref="D10:D21" si="0">C10*8.5</f>
        <v>178.5</v>
      </c>
      <c r="E10" s="1"/>
      <c r="F10" s="1"/>
    </row>
    <row r="11" spans="1:8">
      <c r="A11" s="128"/>
      <c r="B11" s="3" t="s">
        <v>2</v>
      </c>
      <c r="C11" s="7">
        <v>21</v>
      </c>
      <c r="D11" s="84">
        <f t="shared" si="0"/>
        <v>178.5</v>
      </c>
      <c r="E11" s="83"/>
      <c r="F11" s="83"/>
    </row>
    <row r="12" spans="1:8">
      <c r="A12" s="128"/>
      <c r="B12" s="3" t="s">
        <v>3</v>
      </c>
      <c r="C12" s="7">
        <v>21</v>
      </c>
      <c r="D12" s="84">
        <f t="shared" si="0"/>
        <v>178.5</v>
      </c>
      <c r="E12" s="81"/>
      <c r="F12" s="1"/>
    </row>
    <row r="13" spans="1:8">
      <c r="A13" s="128"/>
      <c r="B13" s="4" t="s">
        <v>4</v>
      </c>
      <c r="C13" s="7">
        <v>22</v>
      </c>
      <c r="D13" s="84">
        <f t="shared" si="0"/>
        <v>187</v>
      </c>
    </row>
    <row r="14" spans="1:8">
      <c r="A14" s="128"/>
      <c r="B14" s="3" t="s">
        <v>5</v>
      </c>
      <c r="C14" s="7">
        <v>21</v>
      </c>
      <c r="D14" s="84">
        <f t="shared" si="0"/>
        <v>178.5</v>
      </c>
    </row>
    <row r="15" spans="1:8">
      <c r="A15" s="128"/>
      <c r="B15" s="3" t="s">
        <v>6</v>
      </c>
      <c r="C15" s="7">
        <v>22</v>
      </c>
      <c r="D15" s="84">
        <f t="shared" si="0"/>
        <v>187</v>
      </c>
    </row>
    <row r="16" spans="1:8">
      <c r="A16" s="128"/>
      <c r="B16" s="8" t="s">
        <v>7</v>
      </c>
      <c r="C16" s="7">
        <v>21</v>
      </c>
      <c r="D16" s="84">
        <f t="shared" si="0"/>
        <v>178.5</v>
      </c>
    </row>
    <row r="17" spans="1:8">
      <c r="A17" s="128"/>
      <c r="B17" s="9" t="s">
        <v>8</v>
      </c>
      <c r="C17" s="7">
        <v>19</v>
      </c>
      <c r="D17" s="84">
        <f t="shared" si="0"/>
        <v>161.5</v>
      </c>
    </row>
    <row r="18" spans="1:8">
      <c r="A18" s="128">
        <v>2023</v>
      </c>
      <c r="B18" s="8" t="s">
        <v>9</v>
      </c>
      <c r="C18" s="7">
        <v>21</v>
      </c>
      <c r="D18" s="84">
        <f t="shared" si="0"/>
        <v>178.5</v>
      </c>
    </row>
    <row r="19" spans="1:8">
      <c r="A19" s="128"/>
      <c r="B19" s="3" t="s">
        <v>10</v>
      </c>
      <c r="C19" s="7">
        <v>21</v>
      </c>
      <c r="D19" s="84">
        <f t="shared" si="0"/>
        <v>178.5</v>
      </c>
    </row>
    <row r="20" spans="1:8">
      <c r="A20" s="128"/>
      <c r="B20" s="3" t="s">
        <v>11</v>
      </c>
      <c r="C20" s="7">
        <v>23</v>
      </c>
      <c r="D20" s="84">
        <f t="shared" si="0"/>
        <v>195.5</v>
      </c>
    </row>
    <row r="21" spans="1:8" ht="30" customHeight="1">
      <c r="A21" s="2"/>
      <c r="B21" s="5" t="s">
        <v>12</v>
      </c>
      <c r="C21" s="6">
        <f>SUM(C9:C20)</f>
        <v>252</v>
      </c>
      <c r="D21" s="84">
        <f t="shared" si="0"/>
        <v>2142</v>
      </c>
    </row>
    <row r="22" spans="1:8" ht="15.75">
      <c r="A22" s="1"/>
      <c r="B22" s="129"/>
      <c r="C22" s="129"/>
      <c r="D22" s="82"/>
      <c r="G22" s="1"/>
      <c r="H22" s="1"/>
    </row>
    <row r="24" spans="1:8">
      <c r="A24" s="1"/>
      <c r="B24" s="10" t="s">
        <v>13</v>
      </c>
      <c r="C24" s="1"/>
      <c r="D24" s="1"/>
      <c r="G24" s="1"/>
      <c r="H24" s="1"/>
    </row>
    <row r="25" spans="1:8" ht="71.25" customHeight="1">
      <c r="A25" s="1"/>
      <c r="B25" s="120" t="s">
        <v>62</v>
      </c>
      <c r="C25" s="120"/>
      <c r="D25" s="120"/>
      <c r="G25" s="83"/>
      <c r="H25" s="83"/>
    </row>
    <row r="26" spans="1:8" ht="17.25" customHeight="1">
      <c r="A26" s="1"/>
      <c r="B26" s="81"/>
      <c r="C26" s="81"/>
      <c r="D26" s="81"/>
      <c r="G26" s="1"/>
      <c r="H26" s="1"/>
    </row>
  </sheetData>
  <mergeCells count="11">
    <mergeCell ref="B25:D25"/>
    <mergeCell ref="F3:H3"/>
    <mergeCell ref="D7:D8"/>
    <mergeCell ref="C7:C8"/>
    <mergeCell ref="A4:D4"/>
    <mergeCell ref="A5:D5"/>
    <mergeCell ref="A9:A17"/>
    <mergeCell ref="A18:A20"/>
    <mergeCell ref="B7:B8"/>
    <mergeCell ref="A7:A8"/>
    <mergeCell ref="B22:C2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Formularz cenowy</vt:lpstr>
      <vt:lpstr>Godz. Krosno</vt:lpstr>
      <vt:lpstr>Arkusz3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 Leśniak</dc:creator>
  <cp:lastModifiedBy>Grzegorz Leśniak</cp:lastModifiedBy>
  <cp:lastPrinted>2022-03-10T08:50:16Z</cp:lastPrinted>
  <dcterms:created xsi:type="dcterms:W3CDTF">2017-03-01T10:31:14Z</dcterms:created>
  <dcterms:modified xsi:type="dcterms:W3CDTF">2023-03-03T07:56:54Z</dcterms:modified>
</cp:coreProperties>
</file>