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filterPrivacy="1" defaultThemeVersion="124226"/>
  <xr:revisionPtr revIDLastSave="0" documentId="8_{1EE3D22D-F20C-4F8D-9183-E9766A6EF3DD}" xr6:coauthVersionLast="36" xr6:coauthVersionMax="36" xr10:uidLastSave="{00000000-0000-0000-0000-000000000000}"/>
  <bookViews>
    <workbookView xWindow="0" yWindow="0" windowWidth="28800" windowHeight="13425" firstSheet="5" xr2:uid="{00000000-000D-0000-FFFF-FFFF00000000}"/>
  </bookViews>
  <sheets>
    <sheet name=" 1 -Gęstość zaludnienia" sheetId="2" r:id="rId1"/>
    <sheet name="2 - Liczba linii" sheetId="6" r:id="rId2"/>
    <sheet name="3 - Długośc linii" sheetId="7" r:id="rId3"/>
    <sheet name="4 - Liczba zatrzymań " sheetId="8" r:id="rId4"/>
    <sheet name="5-Dostępność dla osób z niepełn" sheetId="11" r:id="rId5"/>
    <sheet name="6-Wskaźnik dochodów" sheetId="9" r:id="rId6"/>
    <sheet name="7-Dostępność komunikacyjna" sheetId="15" r:id="rId7"/>
    <sheet name="Punktacja ogółem" sheetId="13" r:id="rId8"/>
  </sheets>
  <definedNames>
    <definedName name="_xlnm._FilterDatabase" localSheetId="0" hidden="1">' 1 -Gęstość zaludnienia'!$B$3:$G$5</definedName>
    <definedName name="_xlnm._FilterDatabase" localSheetId="1" hidden="1">'2 - Liczba linii'!#REF!</definedName>
    <definedName name="_xlnm._FilterDatabase" localSheetId="3" hidden="1">'4 - Liczba zatrzymań '!$B$5:$C$6</definedName>
    <definedName name="_xlnm._FilterDatabase" localSheetId="5" hidden="1">'6-Wskaźnik dochodów'!$B$5:$C$5</definedName>
  </definedNames>
  <calcPr calcId="191029"/>
</workbook>
</file>

<file path=xl/calcChain.xml><?xml version="1.0" encoding="utf-8"?>
<calcChain xmlns="http://schemas.openxmlformats.org/spreadsheetml/2006/main">
  <c r="I5" i="13" l="1"/>
  <c r="I3" i="13"/>
  <c r="I4" i="13"/>
  <c r="H5" i="13"/>
  <c r="H3" i="13"/>
  <c r="H4" i="13"/>
  <c r="G5" i="13"/>
  <c r="G3" i="13"/>
  <c r="G4" i="13"/>
  <c r="F5" i="13"/>
  <c r="F3" i="13"/>
  <c r="F4" i="13"/>
  <c r="E5" i="13"/>
  <c r="E3" i="13"/>
  <c r="E4" i="13"/>
  <c r="D5" i="13"/>
  <c r="D3" i="13"/>
  <c r="D4" i="13"/>
  <c r="C5" i="13"/>
  <c r="C3" i="13"/>
  <c r="C4" i="13"/>
  <c r="J4" i="13" s="1"/>
  <c r="G5" i="2" l="1"/>
  <c r="E5" i="15" l="1"/>
  <c r="E6" i="15"/>
  <c r="E7" i="15"/>
  <c r="E6" i="9"/>
  <c r="E7" i="9"/>
  <c r="E5" i="11"/>
  <c r="G6" i="11"/>
  <c r="E6" i="11"/>
  <c r="E7" i="11"/>
  <c r="G7" i="11"/>
  <c r="E5" i="8"/>
  <c r="E6" i="8"/>
  <c r="E7" i="8"/>
  <c r="E6" i="7"/>
  <c r="E7" i="7"/>
  <c r="E5" i="6"/>
  <c r="E6" i="6"/>
  <c r="E7" i="6"/>
  <c r="E5" i="2"/>
  <c r="G6" i="2"/>
  <c r="E7" i="2"/>
  <c r="G7" i="2"/>
  <c r="E6" i="2"/>
  <c r="J5" i="13" l="1"/>
  <c r="J3" i="13"/>
  <c r="E5" i="7" l="1"/>
  <c r="G5" i="11"/>
  <c r="E5" i="9" l="1"/>
</calcChain>
</file>

<file path=xl/sharedStrings.xml><?xml version="1.0" encoding="utf-8"?>
<sst xmlns="http://schemas.openxmlformats.org/spreadsheetml/2006/main" count="157" uniqueCount="52">
  <si>
    <t>Organizator</t>
  </si>
  <si>
    <t>Liczba mieszkańców obszaru właściwości organizatora</t>
  </si>
  <si>
    <t>Wskaźnik dochodów podatkowych na 1 mieszkańca</t>
  </si>
  <si>
    <t xml:space="preserve">Lp. </t>
  </si>
  <si>
    <t>Liczba linii</t>
  </si>
  <si>
    <t>Liczba linii komuniakcyjnych, dla których organizator złożył wniosek</t>
  </si>
  <si>
    <t>Długośc linii komunikacyjnych, dla których organizator złożył wniosek, które nie funkcjonowały co najmniej 3 miesiące przed wejściem w życie ustawy</t>
  </si>
  <si>
    <t>Liczba zatrzymań autobusów</t>
  </si>
  <si>
    <t>Liczba zatrzymań autobusu na przystankach komunikacyjnych na liniach komuniakcyjnych, które nie funkcjonowały co najmniej 3 miesiące przed wejściem w życie ustawy</t>
  </si>
  <si>
    <t>1.</t>
  </si>
  <si>
    <t>2.</t>
  </si>
  <si>
    <t>3.</t>
  </si>
  <si>
    <t>4.</t>
  </si>
  <si>
    <t>5.</t>
  </si>
  <si>
    <t>6.</t>
  </si>
  <si>
    <t>Gęstość</t>
  </si>
  <si>
    <t>Liczba wszystkich przystanków</t>
  </si>
  <si>
    <t>Liczba przystanków dostosowanych do osób z niepełnosprawnościami</t>
  </si>
  <si>
    <t>współczynnik</t>
  </si>
  <si>
    <t>punktacja</t>
  </si>
  <si>
    <t>Gęstość zaludnienia</t>
  </si>
  <si>
    <t>LP.</t>
  </si>
  <si>
    <t>Punktacja ogółem</t>
  </si>
  <si>
    <t>punkty</t>
  </si>
  <si>
    <t>Dostosowanie dla osób z niepełnosprawnościami</t>
  </si>
  <si>
    <t>PUNKTACJA OGÓŁEM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</si>
  <si>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</si>
  <si>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</si>
  <si>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</si>
  <si>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</si>
  <si>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</si>
  <si>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</si>
  <si>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Gęstość zaludnienia
załącznik nr 1</t>
  </si>
  <si>
    <t>Liczba linii
załącznik nr 2</t>
  </si>
  <si>
    <t>Długość linii
załącznik nr 3</t>
  </si>
  <si>
    <t>Liczba zastrzymań
załącznik nr 4</t>
  </si>
  <si>
    <t>Dostępność dla osób z niepełnosprawnościami
załącznik nr 5</t>
  </si>
  <si>
    <r>
      <t>Powierzchnia obszaru właściwości organizatora
km</t>
    </r>
    <r>
      <rPr>
        <vertAlign val="superscript"/>
        <sz val="10"/>
        <color theme="1"/>
        <rFont val="Arial"/>
        <family val="2"/>
        <charset val="238"/>
      </rPr>
      <t>2</t>
    </r>
  </si>
  <si>
    <t>Punkty</t>
  </si>
  <si>
    <t>stosunek liczby przystanków dostosowanych do osób z niepełnosprawnościami do liczby wszsytkich przystanków
%</t>
  </si>
  <si>
    <t>Załącznik nr 7</t>
  </si>
  <si>
    <t>Zapewnienie dostępności komunikacyjnej terenów objętych przedsięwzięciami lub inwestycjami powiązanymi z przedsięwzięciem infrastrukturalnym</t>
  </si>
  <si>
    <t xml:space="preserve">liczba przystanków komunikacyjnych i dworców (…) </t>
  </si>
  <si>
    <t>Dostępność komunikacyjna
załącznik nr 7</t>
  </si>
  <si>
    <t>5=4*współczynnik</t>
  </si>
  <si>
    <t>ostateczna ilość punktów</t>
  </si>
  <si>
    <t>7=6*współczynnik</t>
  </si>
  <si>
    <t>Dochodowość
załącznik nr 6</t>
  </si>
  <si>
    <t>Długość linii</t>
  </si>
  <si>
    <t>Lewin Brzeski</t>
  </si>
  <si>
    <t>Pokój</t>
  </si>
  <si>
    <t>Turawa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</si>
</sst>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4" fontId="1" fillId="0" borderId="1" xfId="0" applyNumberFormat="1" applyFont="1" applyBorder="1"/>
    <xf numFmtId="10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0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"/>
  <sheetViews>
    <sheetView tabSelected="1" workbookViewId="0">
      <selection activeCell="F8" sqref="F8"/>
    </sheetView>
  </sheetViews>
  <sheetFormatPr defaultRowHeight="15" x14ac:dyDescent="0.25"/>
  <cols>
    <col min="1" max="1" width="4.42578125" customWidth="1"/>
    <col min="2" max="2" width="36" customWidth="1"/>
    <col min="3" max="3" width="26.28515625" customWidth="1"/>
    <col min="4" max="4" width="21.5703125" customWidth="1"/>
    <col min="5" max="5" width="17.85546875" customWidth="1"/>
    <col min="6" max="6" width="12.140625" customWidth="1"/>
    <col min="7" max="7" width="17.5703125" customWidth="1"/>
    <col min="10" max="10" width="9.140625" customWidth="1"/>
  </cols>
  <sheetData>
    <row r="1" spans="1:7" x14ac:dyDescent="0.25">
      <c r="F1" t="s">
        <v>26</v>
      </c>
    </row>
    <row r="2" spans="1:7" ht="15" customHeight="1" x14ac:dyDescent="0.25">
      <c r="A2" s="39" t="s">
        <v>20</v>
      </c>
      <c r="B2" s="39"/>
      <c r="C2" s="39"/>
      <c r="D2" s="39"/>
      <c r="E2" s="39"/>
      <c r="F2" s="30" t="s">
        <v>18</v>
      </c>
      <c r="G2" s="28">
        <v>0.14000000000000001</v>
      </c>
    </row>
    <row r="3" spans="1:7" ht="45.75" customHeight="1" x14ac:dyDescent="0.25">
      <c r="A3" s="1"/>
      <c r="B3" s="19" t="s">
        <v>0</v>
      </c>
      <c r="C3" s="1" t="s">
        <v>37</v>
      </c>
      <c r="D3" s="1" t="s">
        <v>1</v>
      </c>
      <c r="E3" s="1" t="s">
        <v>15</v>
      </c>
      <c r="F3" s="31" t="s">
        <v>23</v>
      </c>
      <c r="G3" s="16" t="s">
        <v>45</v>
      </c>
    </row>
    <row r="4" spans="1:7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4" t="s">
        <v>46</v>
      </c>
    </row>
    <row r="5" spans="1:7" ht="15.75" x14ac:dyDescent="0.25">
      <c r="A5" s="33" t="s">
        <v>9</v>
      </c>
      <c r="B5" s="38" t="s">
        <v>50</v>
      </c>
      <c r="C5" s="11">
        <v>133</v>
      </c>
      <c r="D5" s="11">
        <v>5086</v>
      </c>
      <c r="E5" s="14">
        <f>D5/C5</f>
        <v>38.2406015037594</v>
      </c>
      <c r="F5" s="11">
        <v>500</v>
      </c>
      <c r="G5" s="11">
        <f>F5*G2</f>
        <v>70</v>
      </c>
    </row>
    <row r="6" spans="1:7" ht="15.75" x14ac:dyDescent="0.25">
      <c r="A6" s="33" t="s">
        <v>10</v>
      </c>
      <c r="B6" s="38" t="s">
        <v>51</v>
      </c>
      <c r="C6" s="11">
        <v>171</v>
      </c>
      <c r="D6" s="11">
        <v>9887</v>
      </c>
      <c r="E6" s="14">
        <f>D6/C6</f>
        <v>57.8187134502924</v>
      </c>
      <c r="F6" s="11">
        <v>499</v>
      </c>
      <c r="G6" s="11">
        <f t="shared" ref="G6:G7" si="0">F6*$G$2</f>
        <v>69.860000000000014</v>
      </c>
    </row>
    <row r="7" spans="1:7" ht="15.75" x14ac:dyDescent="0.25">
      <c r="A7" s="33" t="s">
        <v>11</v>
      </c>
      <c r="B7" s="37" t="s">
        <v>49</v>
      </c>
      <c r="C7" s="11">
        <v>160</v>
      </c>
      <c r="D7" s="11">
        <v>12580</v>
      </c>
      <c r="E7" s="14">
        <f>D7/C7</f>
        <v>78.625</v>
      </c>
      <c r="F7" s="11">
        <v>498</v>
      </c>
      <c r="G7" s="11">
        <f t="shared" si="0"/>
        <v>69.720000000000013</v>
      </c>
    </row>
  </sheetData>
  <autoFilter ref="B3:G5" xr:uid="{00000000-0009-0000-0000-000001000000}">
    <sortState ref="B4:G5">
      <sortCondition ref="E3:E5"/>
    </sortState>
  </autoFilter>
  <sortState ref="B5:E7">
    <sortCondition ref="E5:E7"/>
  </sortState>
  <mergeCells count="1">
    <mergeCell ref="A2:E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"/>
  <sheetViews>
    <sheetView workbookViewId="0">
      <selection activeCell="D8" sqref="D8"/>
    </sheetView>
  </sheetViews>
  <sheetFormatPr defaultRowHeight="15" x14ac:dyDescent="0.25"/>
  <cols>
    <col min="1" max="1" width="4.42578125" customWidth="1"/>
    <col min="2" max="2" width="33.28515625" customWidth="1"/>
    <col min="3" max="3" width="34.85546875" customWidth="1"/>
    <col min="4" max="4" width="13.5703125" customWidth="1"/>
    <col min="5" max="5" width="19.42578125" customWidth="1"/>
  </cols>
  <sheetData>
    <row r="1" spans="1:5" x14ac:dyDescent="0.25">
      <c r="D1" t="s">
        <v>27</v>
      </c>
    </row>
    <row r="2" spans="1:5" x14ac:dyDescent="0.25">
      <c r="A2" s="40" t="s">
        <v>4</v>
      </c>
      <c r="B2" s="41"/>
      <c r="C2" s="42"/>
      <c r="D2" s="22" t="s">
        <v>18</v>
      </c>
      <c r="E2" s="28">
        <v>0.25</v>
      </c>
    </row>
    <row r="3" spans="1:5" ht="30.75" customHeight="1" x14ac:dyDescent="0.25">
      <c r="A3" s="2" t="s">
        <v>3</v>
      </c>
      <c r="B3" s="2" t="s">
        <v>0</v>
      </c>
      <c r="C3" s="1" t="s">
        <v>5</v>
      </c>
      <c r="D3" s="1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3" t="s">
        <v>9</v>
      </c>
      <c r="B5" s="37" t="s">
        <v>49</v>
      </c>
      <c r="C5" s="11">
        <v>20</v>
      </c>
      <c r="D5" s="11">
        <v>500</v>
      </c>
      <c r="E5" s="11">
        <f t="shared" ref="E5:E7" si="0">D5*$E$2</f>
        <v>125</v>
      </c>
    </row>
    <row r="6" spans="1:5" ht="15.75" x14ac:dyDescent="0.25">
      <c r="A6" s="33" t="s">
        <v>10</v>
      </c>
      <c r="B6" s="38" t="s">
        <v>51</v>
      </c>
      <c r="C6" s="11">
        <v>5</v>
      </c>
      <c r="D6" s="11">
        <v>449</v>
      </c>
      <c r="E6" s="11">
        <f t="shared" si="0"/>
        <v>112.25</v>
      </c>
    </row>
    <row r="7" spans="1:5" ht="15.75" x14ac:dyDescent="0.25">
      <c r="A7" s="33" t="s">
        <v>11</v>
      </c>
      <c r="B7" s="38" t="s">
        <v>50</v>
      </c>
      <c r="C7" s="11">
        <v>4</v>
      </c>
      <c r="D7" s="11">
        <v>448</v>
      </c>
      <c r="E7" s="11">
        <f t="shared" si="0"/>
        <v>112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"/>
  <sheetViews>
    <sheetView workbookViewId="0">
      <selection activeCell="D10" sqref="D10"/>
    </sheetView>
  </sheetViews>
  <sheetFormatPr defaultRowHeight="15" x14ac:dyDescent="0.25"/>
  <cols>
    <col min="1" max="1" width="5.42578125" customWidth="1"/>
    <col min="2" max="2" width="37.140625" customWidth="1"/>
    <col min="3" max="3" width="30.28515625" customWidth="1"/>
    <col min="4" max="4" width="17.7109375" customWidth="1"/>
    <col min="5" max="5" width="18.28515625" customWidth="1"/>
  </cols>
  <sheetData>
    <row r="1" spans="1:5" x14ac:dyDescent="0.25">
      <c r="E1" t="s">
        <v>28</v>
      </c>
    </row>
    <row r="2" spans="1:5" x14ac:dyDescent="0.25">
      <c r="A2" s="40" t="s">
        <v>48</v>
      </c>
      <c r="B2" s="43"/>
      <c r="C2" s="44"/>
      <c r="D2" s="22" t="s">
        <v>18</v>
      </c>
      <c r="E2" s="26">
        <v>0.09</v>
      </c>
    </row>
    <row r="3" spans="1:5" ht="63.75" customHeight="1" x14ac:dyDescent="0.25">
      <c r="A3" s="1" t="s">
        <v>3</v>
      </c>
      <c r="B3" s="1" t="s">
        <v>0</v>
      </c>
      <c r="C3" s="1" t="s">
        <v>6</v>
      </c>
      <c r="D3" s="17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3" t="s">
        <v>9</v>
      </c>
      <c r="B5" s="37" t="s">
        <v>49</v>
      </c>
      <c r="C5" s="11">
        <v>391</v>
      </c>
      <c r="D5" s="11">
        <v>500</v>
      </c>
      <c r="E5" s="11">
        <f t="shared" ref="E5" si="0">D5*$E$2</f>
        <v>45</v>
      </c>
    </row>
    <row r="6" spans="1:5" ht="15.75" x14ac:dyDescent="0.25">
      <c r="A6" s="33" t="s">
        <v>10</v>
      </c>
      <c r="B6" s="38" t="s">
        <v>51</v>
      </c>
      <c r="C6" s="11">
        <v>177.5</v>
      </c>
      <c r="D6" s="11">
        <v>499</v>
      </c>
      <c r="E6" s="11">
        <f t="shared" ref="E6:E7" si="1">D6*$E$2</f>
        <v>44.91</v>
      </c>
    </row>
    <row r="7" spans="1:5" ht="15.75" x14ac:dyDescent="0.25">
      <c r="A7" s="33" t="s">
        <v>11</v>
      </c>
      <c r="B7" s="38" t="s">
        <v>50</v>
      </c>
      <c r="C7" s="11">
        <v>95.5</v>
      </c>
      <c r="D7" s="11">
        <v>498</v>
      </c>
      <c r="E7" s="11">
        <f t="shared" si="1"/>
        <v>44.82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7"/>
  <sheetViews>
    <sheetView workbookViewId="0">
      <selection activeCell="D16" sqref="D16"/>
    </sheetView>
  </sheetViews>
  <sheetFormatPr defaultRowHeight="15" x14ac:dyDescent="0.25"/>
  <cols>
    <col min="2" max="2" width="38" customWidth="1"/>
    <col min="3" max="3" width="28.7109375" customWidth="1"/>
    <col min="4" max="4" width="13.5703125" customWidth="1"/>
    <col min="5" max="5" width="18.140625" customWidth="1"/>
  </cols>
  <sheetData>
    <row r="1" spans="1:5" x14ac:dyDescent="0.25">
      <c r="E1" t="s">
        <v>29</v>
      </c>
    </row>
    <row r="2" spans="1:5" x14ac:dyDescent="0.25">
      <c r="A2" s="40" t="s">
        <v>7</v>
      </c>
      <c r="B2" s="43"/>
      <c r="C2" s="44"/>
      <c r="D2" s="22" t="s">
        <v>18</v>
      </c>
      <c r="E2" s="28">
        <v>0.14000000000000001</v>
      </c>
    </row>
    <row r="3" spans="1:5" ht="84.75" customHeight="1" x14ac:dyDescent="0.25">
      <c r="A3" s="3" t="s">
        <v>3</v>
      </c>
      <c r="B3" s="1" t="s">
        <v>0</v>
      </c>
      <c r="C3" s="1" t="s">
        <v>8</v>
      </c>
      <c r="D3" s="17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13" t="s">
        <v>9</v>
      </c>
      <c r="B5" s="37" t="s">
        <v>49</v>
      </c>
      <c r="C5" s="7">
        <v>33110</v>
      </c>
      <c r="D5" s="12">
        <v>500</v>
      </c>
      <c r="E5" s="11">
        <f t="shared" ref="E5:E7" si="0">D5*$E$2</f>
        <v>70</v>
      </c>
    </row>
    <row r="6" spans="1:5" ht="15.75" x14ac:dyDescent="0.25">
      <c r="A6" s="13" t="s">
        <v>10</v>
      </c>
      <c r="B6" s="38" t="s">
        <v>50</v>
      </c>
      <c r="C6" s="7">
        <v>20471</v>
      </c>
      <c r="D6" s="12">
        <v>499</v>
      </c>
      <c r="E6" s="11">
        <f t="shared" si="0"/>
        <v>69.860000000000014</v>
      </c>
    </row>
    <row r="7" spans="1:5" ht="15.75" x14ac:dyDescent="0.25">
      <c r="A7" s="13" t="s">
        <v>11</v>
      </c>
      <c r="B7" s="38" t="s">
        <v>51</v>
      </c>
      <c r="C7" s="7">
        <v>8284</v>
      </c>
      <c r="D7" s="12">
        <v>498</v>
      </c>
      <c r="E7" s="11">
        <f t="shared" si="0"/>
        <v>69.720000000000013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7"/>
  <sheetViews>
    <sheetView workbookViewId="0">
      <selection activeCell="F7" sqref="F7"/>
    </sheetView>
  </sheetViews>
  <sheetFormatPr defaultRowHeight="15" x14ac:dyDescent="0.25"/>
  <cols>
    <col min="1" max="1" width="5.42578125" customWidth="1"/>
    <col min="2" max="2" width="35" customWidth="1"/>
    <col min="3" max="3" width="27.5703125" customWidth="1"/>
    <col min="4" max="4" width="14.5703125" customWidth="1"/>
    <col min="5" max="5" width="26.42578125" customWidth="1"/>
    <col min="6" max="6" width="13.85546875" customWidth="1"/>
    <col min="7" max="7" width="19.5703125" customWidth="1"/>
  </cols>
  <sheetData>
    <row r="1" spans="1:7" x14ac:dyDescent="0.25">
      <c r="F1" t="s">
        <v>30</v>
      </c>
    </row>
    <row r="2" spans="1:7" x14ac:dyDescent="0.25">
      <c r="A2" s="45" t="s">
        <v>24</v>
      </c>
      <c r="B2" s="45"/>
      <c r="C2" s="45"/>
      <c r="D2" s="45"/>
      <c r="E2" s="45"/>
      <c r="F2" s="27" t="s">
        <v>18</v>
      </c>
      <c r="G2" s="28">
        <v>0.14000000000000001</v>
      </c>
    </row>
    <row r="3" spans="1:7" ht="93.75" customHeight="1" x14ac:dyDescent="0.25">
      <c r="A3" s="4" t="s">
        <v>3</v>
      </c>
      <c r="B3" s="21" t="s">
        <v>0</v>
      </c>
      <c r="C3" s="20" t="s">
        <v>17</v>
      </c>
      <c r="D3" s="20" t="s">
        <v>16</v>
      </c>
      <c r="E3" s="20" t="s">
        <v>39</v>
      </c>
      <c r="F3" s="29" t="s">
        <v>38</v>
      </c>
      <c r="G3" s="16" t="s">
        <v>45</v>
      </c>
    </row>
    <row r="4" spans="1:7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4" t="s">
        <v>46</v>
      </c>
    </row>
    <row r="5" spans="1:7" ht="15.75" x14ac:dyDescent="0.25">
      <c r="A5" s="34" t="s">
        <v>9</v>
      </c>
      <c r="B5" s="38" t="s">
        <v>50</v>
      </c>
      <c r="C5" s="11">
        <v>2</v>
      </c>
      <c r="D5" s="11">
        <v>75</v>
      </c>
      <c r="E5" s="15">
        <f>C5/D5</f>
        <v>2.6666666666666668E-2</v>
      </c>
      <c r="F5" s="11">
        <v>500</v>
      </c>
      <c r="G5" s="11">
        <f t="shared" ref="G5" si="0">F5*$G$2</f>
        <v>70</v>
      </c>
    </row>
    <row r="6" spans="1:7" ht="15.75" x14ac:dyDescent="0.25">
      <c r="A6" s="34" t="s">
        <v>10</v>
      </c>
      <c r="B6" s="37" t="s">
        <v>49</v>
      </c>
      <c r="C6" s="11">
        <v>0</v>
      </c>
      <c r="D6" s="11">
        <v>163</v>
      </c>
      <c r="E6" s="15">
        <f>C6/D6</f>
        <v>0</v>
      </c>
      <c r="F6" s="11">
        <v>0</v>
      </c>
      <c r="G6" s="11">
        <f t="shared" ref="G6:G7" si="1">F6*$G$2</f>
        <v>0</v>
      </c>
    </row>
    <row r="7" spans="1:7" ht="15.75" x14ac:dyDescent="0.25">
      <c r="A7" s="34" t="s">
        <v>11</v>
      </c>
      <c r="B7" s="38" t="s">
        <v>51</v>
      </c>
      <c r="C7" s="11">
        <v>0</v>
      </c>
      <c r="D7" s="11">
        <v>45</v>
      </c>
      <c r="E7" s="15">
        <f>C7/D7</f>
        <v>0</v>
      </c>
      <c r="F7" s="11">
        <v>0</v>
      </c>
      <c r="G7" s="11">
        <f t="shared" si="1"/>
        <v>0</v>
      </c>
    </row>
  </sheetData>
  <sortState ref="B5:E7">
    <sortCondition descending="1" ref="E5:E7"/>
  </sortState>
  <mergeCells count="1">
    <mergeCell ref="A2:E2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7"/>
  <sheetViews>
    <sheetView workbookViewId="0">
      <selection activeCell="D7" sqref="D7"/>
    </sheetView>
  </sheetViews>
  <sheetFormatPr defaultRowHeight="15" x14ac:dyDescent="0.25"/>
  <cols>
    <col min="1" max="1" width="5.7109375" customWidth="1"/>
    <col min="2" max="2" width="35" customWidth="1"/>
    <col min="3" max="3" width="27.28515625" customWidth="1"/>
    <col min="4" max="4" width="14.5703125" customWidth="1"/>
    <col min="5" max="5" width="19.7109375" customWidth="1"/>
  </cols>
  <sheetData>
    <row r="1" spans="1:5" x14ac:dyDescent="0.25">
      <c r="E1" t="s">
        <v>31</v>
      </c>
    </row>
    <row r="2" spans="1:5" ht="16.5" customHeight="1" x14ac:dyDescent="0.25">
      <c r="A2" s="40" t="s">
        <v>2</v>
      </c>
      <c r="B2" s="43"/>
      <c r="C2" s="44"/>
      <c r="D2" s="22" t="s">
        <v>18</v>
      </c>
      <c r="E2" s="26">
        <v>0.19</v>
      </c>
    </row>
    <row r="3" spans="1:5" ht="44.25" customHeight="1" x14ac:dyDescent="0.25">
      <c r="A3" s="18" t="s">
        <v>3</v>
      </c>
      <c r="B3" s="18" t="s">
        <v>0</v>
      </c>
      <c r="C3" s="16" t="s">
        <v>2</v>
      </c>
      <c r="D3" s="16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3" t="s">
        <v>9</v>
      </c>
      <c r="B5" s="38" t="s">
        <v>50</v>
      </c>
      <c r="C5" s="7">
        <v>1459.98</v>
      </c>
      <c r="D5" s="6">
        <v>500</v>
      </c>
      <c r="E5" s="32">
        <f t="shared" ref="E5" si="0">D5*$E$2</f>
        <v>95</v>
      </c>
    </row>
    <row r="6" spans="1:5" ht="15.75" x14ac:dyDescent="0.25">
      <c r="A6" s="33" t="s">
        <v>10</v>
      </c>
      <c r="B6" s="37" t="s">
        <v>49</v>
      </c>
      <c r="C6" s="7">
        <v>1838.55</v>
      </c>
      <c r="D6" s="11">
        <v>499</v>
      </c>
      <c r="E6" s="32">
        <f t="shared" ref="E6:E7" si="1">D6*$E$2</f>
        <v>94.81</v>
      </c>
    </row>
    <row r="7" spans="1:5" ht="15.75" x14ac:dyDescent="0.25">
      <c r="A7" s="33" t="s">
        <v>11</v>
      </c>
      <c r="B7" s="38" t="s">
        <v>51</v>
      </c>
      <c r="C7" s="7">
        <v>1971.74</v>
      </c>
      <c r="D7" s="11">
        <v>498</v>
      </c>
      <c r="E7" s="32">
        <f t="shared" si="1"/>
        <v>94.62</v>
      </c>
    </row>
  </sheetData>
  <sortState ref="B5:C7">
    <sortCondition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"/>
  <sheetViews>
    <sheetView workbookViewId="0">
      <selection activeCell="D6" sqref="D6"/>
    </sheetView>
  </sheetViews>
  <sheetFormatPr defaultRowHeight="15" x14ac:dyDescent="0.25"/>
  <cols>
    <col min="1" max="1" width="5.7109375" customWidth="1"/>
    <col min="2" max="2" width="31.5703125" customWidth="1"/>
    <col min="3" max="3" width="47.28515625" customWidth="1"/>
    <col min="4" max="4" width="14.7109375" customWidth="1"/>
    <col min="5" max="5" width="20.5703125" customWidth="1"/>
  </cols>
  <sheetData>
    <row r="1" spans="1:5" x14ac:dyDescent="0.25">
      <c r="A1" s="11"/>
      <c r="B1" s="11"/>
      <c r="C1" s="11"/>
      <c r="D1" s="11"/>
      <c r="E1" s="11" t="s">
        <v>40</v>
      </c>
    </row>
    <row r="2" spans="1:5" ht="30.75" customHeight="1" x14ac:dyDescent="0.25">
      <c r="A2" s="46" t="s">
        <v>41</v>
      </c>
      <c r="B2" s="47"/>
      <c r="C2" s="48"/>
      <c r="D2" s="25" t="s">
        <v>18</v>
      </c>
      <c r="E2" s="25">
        <v>0.05</v>
      </c>
    </row>
    <row r="3" spans="1:5" ht="25.5" x14ac:dyDescent="0.25">
      <c r="A3" s="11" t="s">
        <v>3</v>
      </c>
      <c r="B3" s="21" t="s">
        <v>0</v>
      </c>
      <c r="C3" s="21" t="s">
        <v>42</v>
      </c>
      <c r="D3" s="21" t="s">
        <v>19</v>
      </c>
      <c r="E3" s="16" t="s">
        <v>45</v>
      </c>
    </row>
    <row r="4" spans="1:5" ht="14.25" customHeight="1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4" t="s">
        <v>44</v>
      </c>
    </row>
    <row r="5" spans="1:5" ht="15.75" x14ac:dyDescent="0.25">
      <c r="A5" s="34" t="s">
        <v>9</v>
      </c>
      <c r="B5" s="38" t="s">
        <v>50</v>
      </c>
      <c r="C5" s="11">
        <v>6</v>
      </c>
      <c r="D5" s="11">
        <v>500</v>
      </c>
      <c r="E5" s="11">
        <f t="shared" ref="E5:E7" si="0">D5*$E$2</f>
        <v>25</v>
      </c>
    </row>
    <row r="6" spans="1:5" ht="15.75" x14ac:dyDescent="0.25">
      <c r="A6" s="34" t="s">
        <v>10</v>
      </c>
      <c r="B6" s="37" t="s">
        <v>49</v>
      </c>
      <c r="C6" s="11">
        <v>0</v>
      </c>
      <c r="D6" s="11">
        <v>0</v>
      </c>
      <c r="E6" s="11">
        <f t="shared" si="0"/>
        <v>0</v>
      </c>
    </row>
    <row r="7" spans="1:5" ht="15.75" x14ac:dyDescent="0.25">
      <c r="A7" s="34" t="s">
        <v>11</v>
      </c>
      <c r="B7" s="38" t="s">
        <v>51</v>
      </c>
      <c r="C7" s="11">
        <v>0</v>
      </c>
      <c r="D7" s="11">
        <v>0</v>
      </c>
      <c r="E7" s="11">
        <f t="shared" si="0"/>
        <v>0</v>
      </c>
    </row>
  </sheetData>
  <sortState ref="B5:C7">
    <sortCondition descending="1" ref="C5:C7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"/>
  <sheetViews>
    <sheetView workbookViewId="0">
      <selection activeCell="M2" sqref="M2"/>
    </sheetView>
  </sheetViews>
  <sheetFormatPr defaultRowHeight="15" x14ac:dyDescent="0.25"/>
  <cols>
    <col min="1" max="1" width="6" customWidth="1"/>
    <col min="2" max="2" width="36.140625" customWidth="1"/>
    <col min="3" max="3" width="18.7109375" bestFit="1" customWidth="1"/>
    <col min="4" max="4" width="15.140625" customWidth="1"/>
    <col min="5" max="5" width="14.85546875" customWidth="1"/>
    <col min="6" max="6" width="18.28515625" customWidth="1"/>
    <col min="7" max="7" width="22.5703125" customWidth="1"/>
    <col min="8" max="8" width="17.85546875" customWidth="1"/>
    <col min="9" max="9" width="16.42578125" customWidth="1"/>
    <col min="10" max="10" width="19.85546875" customWidth="1"/>
  </cols>
  <sheetData>
    <row r="1" spans="1:10" x14ac:dyDescent="0.25">
      <c r="C1" s="9" t="s">
        <v>25</v>
      </c>
    </row>
    <row r="2" spans="1:10" ht="57" customHeight="1" x14ac:dyDescent="0.25">
      <c r="A2" s="8" t="s">
        <v>21</v>
      </c>
      <c r="B2" s="8" t="s">
        <v>0</v>
      </c>
      <c r="C2" s="8" t="s">
        <v>32</v>
      </c>
      <c r="D2" s="8" t="s">
        <v>33</v>
      </c>
      <c r="E2" s="8" t="s">
        <v>34</v>
      </c>
      <c r="F2" s="8" t="s">
        <v>35</v>
      </c>
      <c r="G2" s="8" t="s">
        <v>36</v>
      </c>
      <c r="H2" s="8" t="s">
        <v>47</v>
      </c>
      <c r="I2" s="10" t="s">
        <v>43</v>
      </c>
      <c r="J2" s="10" t="s">
        <v>22</v>
      </c>
    </row>
    <row r="3" spans="1:10" ht="15.75" x14ac:dyDescent="0.25">
      <c r="A3" s="5" t="s">
        <v>9</v>
      </c>
      <c r="B3" s="38" t="s">
        <v>50</v>
      </c>
      <c r="C3" s="35">
        <f>' 1 -Gęstość zaludnienia'!G5</f>
        <v>70</v>
      </c>
      <c r="D3" s="35">
        <f>'2 - Liczba linii'!E7</f>
        <v>112</v>
      </c>
      <c r="E3" s="35">
        <f>'3 - Długośc linii'!E7</f>
        <v>44.82</v>
      </c>
      <c r="F3" s="35">
        <f>'4 - Liczba zatrzymań '!E6</f>
        <v>69.860000000000014</v>
      </c>
      <c r="G3" s="36">
        <f>'5-Dostępność dla osób z niepełn'!G5</f>
        <v>70</v>
      </c>
      <c r="H3" s="35">
        <f>'6-Wskaźnik dochodów'!E5</f>
        <v>95</v>
      </c>
      <c r="I3" s="35">
        <f>'7-Dostępność komunikacyjna'!E5</f>
        <v>25</v>
      </c>
      <c r="J3" s="35">
        <f>SUM(C3:I3)</f>
        <v>486.68</v>
      </c>
    </row>
    <row r="4" spans="1:10" ht="15.75" x14ac:dyDescent="0.25">
      <c r="A4" s="5" t="s">
        <v>10</v>
      </c>
      <c r="B4" s="37" t="s">
        <v>49</v>
      </c>
      <c r="C4" s="35">
        <f>' 1 -Gęstość zaludnienia'!G7</f>
        <v>69.720000000000013</v>
      </c>
      <c r="D4" s="35">
        <f>'2 - Liczba linii'!E5</f>
        <v>125</v>
      </c>
      <c r="E4" s="35">
        <f>'3 - Długośc linii'!E5</f>
        <v>45</v>
      </c>
      <c r="F4" s="35">
        <f>'4 - Liczba zatrzymań '!E5</f>
        <v>70</v>
      </c>
      <c r="G4" s="36">
        <f>'5-Dostępność dla osób z niepełn'!G6</f>
        <v>0</v>
      </c>
      <c r="H4" s="35">
        <f>'6-Wskaźnik dochodów'!E6</f>
        <v>94.81</v>
      </c>
      <c r="I4" s="35">
        <f>'7-Dostępność komunikacyjna'!E6</f>
        <v>0</v>
      </c>
      <c r="J4" s="35">
        <f>SUM(C4:I4)</f>
        <v>404.53000000000003</v>
      </c>
    </row>
    <row r="5" spans="1:10" ht="15.75" x14ac:dyDescent="0.25">
      <c r="A5" s="5" t="s">
        <v>11</v>
      </c>
      <c r="B5" s="38" t="s">
        <v>51</v>
      </c>
      <c r="C5" s="35">
        <f>' 1 -Gęstość zaludnienia'!G6</f>
        <v>69.860000000000014</v>
      </c>
      <c r="D5" s="35">
        <f>'2 - Liczba linii'!E6</f>
        <v>112.25</v>
      </c>
      <c r="E5" s="35">
        <f>'3 - Długośc linii'!E6</f>
        <v>44.91</v>
      </c>
      <c r="F5" s="35">
        <f>'4 - Liczba zatrzymań '!E7</f>
        <v>69.720000000000013</v>
      </c>
      <c r="G5" s="35">
        <f>'5-Dostępność dla osób z niepełn'!G7</f>
        <v>0</v>
      </c>
      <c r="H5" s="35">
        <f>'6-Wskaźnik dochodów'!E7</f>
        <v>94.62</v>
      </c>
      <c r="I5" s="35">
        <f>'7-Dostępność komunikacyjna'!E7</f>
        <v>0</v>
      </c>
      <c r="J5" s="35">
        <f>SUM(C5:I5)</f>
        <v>391.36</v>
      </c>
    </row>
  </sheetData>
  <sortState ref="B3:J5">
    <sortCondition descending="1" ref="J3:J5"/>
  </sortState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 1 -Gęstość zaludnienia</vt:lpstr>
      <vt:lpstr>2 - Liczba linii</vt:lpstr>
      <vt:lpstr>3 - Długośc linii</vt:lpstr>
      <vt:lpstr>4 - Liczba zatrzymań </vt:lpstr>
      <vt:lpstr>5-Dostępność dla osób z niepełn</vt:lpstr>
      <vt:lpstr>6-Wskaźnik dochodów</vt:lpstr>
      <vt:lpstr>7-Dostępność komunikacyjna</vt:lpstr>
      <vt:lpstr>Punktacja ogółem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2023-07-10T09:48:08Z</dcterms:modified>
</cp:coreProperties>
</file>