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alena.szaro\Desktop\SA.270.10.2022 UTRZYMANIE DRÓG 2022\MS poprawione\"/>
    </mc:Choice>
  </mc:AlternateContent>
  <xr:revisionPtr revIDLastSave="0" documentId="8_{EC8D7D40-8F51-4CB8-B38C-B1A7ABD93989}" xr6:coauthVersionLast="47" xr6:coauthVersionMax="47" xr10:uidLastSave="{00000000-0000-0000-0000-000000000000}"/>
  <workbookProtection workbookAlgorithmName="SHA-512" workbookHashValue="DsTUfZmebl60KafXt9xjGaNrN+ITy6gwTJsF5tDZIvP7T9L0tnSJKbY9fAKa0FXHvOZGmz27Tju+QeI/wEXjBw==" workbookSaltValue="m9XgSu1GrPxNS/HuFmt0Qg==" workbookSpinCount="100000" lockStructure="1"/>
  <bookViews>
    <workbookView xWindow="-120" yWindow="-120" windowWidth="29040" windowHeight="15840" xr2:uid="{6A6AE805-23C7-44C5-9CAE-91009DEA332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G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6" i="1"/>
  <c r="H26" i="1" s="1"/>
  <c r="G26" i="1" s="1"/>
  <c r="F27" i="1"/>
  <c r="H27" i="1" s="1"/>
  <c r="G27" i="1" s="1"/>
  <c r="F28" i="1"/>
  <c r="H28" i="1" s="1"/>
  <c r="G28" i="1" s="1"/>
  <c r="F29" i="1"/>
  <c r="H29" i="1" s="1"/>
  <c r="G29" i="1" s="1"/>
  <c r="F9" i="1"/>
  <c r="H9" i="1" s="1"/>
  <c r="G9" i="1" s="1"/>
  <c r="F7" i="1"/>
  <c r="H7" i="1" s="1"/>
  <c r="G7" i="1" s="1"/>
  <c r="H30" i="1" l="1"/>
  <c r="F30" i="1"/>
  <c r="G30" i="1" s="1"/>
</calcChain>
</file>

<file path=xl/sharedStrings.xml><?xml version="1.0" encoding="utf-8"?>
<sst xmlns="http://schemas.openxmlformats.org/spreadsheetml/2006/main" count="96" uniqueCount="71">
  <si>
    <t>Lp.</t>
  </si>
  <si>
    <t>Wyszczegolnieie elementów rozliczenia</t>
  </si>
  <si>
    <t>Jednostka</t>
  </si>
  <si>
    <t>Ilość</t>
  </si>
  <si>
    <t>Cena jednostkowa netto bez podatku VAT</t>
  </si>
  <si>
    <t>1.</t>
  </si>
  <si>
    <t>2.</t>
  </si>
  <si>
    <t>3.</t>
  </si>
  <si>
    <t>4.</t>
  </si>
  <si>
    <t>5.</t>
  </si>
  <si>
    <t>6.</t>
  </si>
  <si>
    <t>7.</t>
  </si>
  <si>
    <t>8.</t>
  </si>
  <si>
    <t>Utrzymanie systemu odwodnienia</t>
  </si>
  <si>
    <t>mb</t>
  </si>
  <si>
    <t>FORMULARZ CENOWY</t>
  </si>
  <si>
    <t>Roboty utrzymaniowe</t>
  </si>
  <si>
    <t>Utrzymanie dróg leśnych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</si>
  <si>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</si>
  <si>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</si>
  <si>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</si>
  <si>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</si>
  <si>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</si>
  <si>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</si>
  <si>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</si>
  <si>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</si>
  <si>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</si>
  <si>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</si>
  <si>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</si>
  <si>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Wykonanie umocnienia skarp z płyt ażurowych – gr. 8 cm na podsypce cementow-piaskowej 1:3 gr. 10cm</t>
  </si>
  <si>
    <t>Naprawa umocnienia skarp z płyt ażurowych – gr. 8 cm na podsypce cementow-piaskowej 1:3 gr. 10cm</t>
  </si>
  <si>
    <t>Profilowanie i zagęszczanie nawierzchni wykonywane mechanicznie konstrukcja nawierzchni z kruszywa łamengo lub ziemnej</t>
  </si>
  <si>
    <t>Mechaniczne wykonanie koryta na całej szerokości jezdni i chodników w gruncie kat. I-IV - za każde dalsze 5 cm głębokości</t>
  </si>
  <si>
    <t>Podbudowa z kruszywa łamanego - warstwa górna o grubości po
zagęszczeniu 8 cm – kruszywo frakcji 0/31,5mm</t>
  </si>
  <si>
    <t>Odmulenie wodospustu o dł. ok. 4,5m</t>
  </si>
  <si>
    <t>Naprawa elementów z betonu o objętości w jednym miejscu do 0,5 m³</t>
  </si>
  <si>
    <t>Wykonanie drenażu na głebokości ok. 80cm z rury perforowanej w oplocie, obsypka i zasypka o gr. 40cm nad rurą z kruszywa naturalnego 16/32 w geowłókninie 200g/m2</t>
  </si>
  <si>
    <t>Podbudowa z kruszywa stabilizowanego mechanicznie – kruszywo frakcji 0/31,5mm dodatek za 1cm powiększenia grubości</t>
  </si>
  <si>
    <t>Separacja warstw gruntu geowłókninami układanymi wzdłuż do osi drogi sposobem ręcznym</t>
  </si>
  <si>
    <t>Netto</t>
  </si>
  <si>
    <t>VAT</t>
  </si>
  <si>
    <t>Brutto</t>
  </si>
  <si>
    <t>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</si>
  <si>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</si>
  <si>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szt.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</si>
  <si>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</si>
  <si>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20.</t>
  </si>
  <si>
    <t>21.</t>
  </si>
  <si>
    <t>22.</t>
  </si>
  <si>
    <t>Wykonanie brodów z kostki kamiennej 18/20cm (materiał inwestora z odzysku) na ławie betonowej gr. 15cm</t>
  </si>
  <si>
    <t>Wykonanie koryta drogi o głębokości do 15 cm na całej szerokości w gruncie kat. I-II</t>
  </si>
  <si>
    <t>Mechaniczne ścinanie poboczy o grubości 25 cm i szer. do 1m</t>
  </si>
  <si>
    <t>Mechaniczne ścinanie poboczy - za każde dalsze 5 cm grubości i 1m szer.</t>
  </si>
  <si>
    <t>Oczyszczenie rowów z namułu o grubości 100 cm z wyprofilowaniem skarp rowu</t>
  </si>
  <si>
    <t>Oczyszczenie rowów z namułu o grubości 50 cm z wyprofilowaniem skarp rowu</t>
  </si>
  <si>
    <t>Oczyszczenie rowów z namułu o grubości 30 cm z wyprofilowaniemskarp rowu</t>
  </si>
  <si>
    <t>Warstwy odsączające, wykonanie i zagęszczanie mechaniczne - grubość warstwy po zagęszczeniu 15 cm z miału kamiennego 0/7mm</t>
  </si>
  <si>
    <t>Warstwy odsączające wykonanie i zagęszczanie mechaniczne - za każdy dalszy 1 cm grubości ponad 15 cm z miału kamiennego 0/7mm</t>
  </si>
  <si>
    <t>Mechaniczne karczowanie pni (śr. do 55 cm)</t>
  </si>
  <si>
    <t>Mechaniczne karczowanie pni (śr. do 75 cm)</t>
  </si>
  <si>
    <t>Udrożnienie przepustu do 50 % zmulenia Ø do 400mm</t>
  </si>
  <si>
    <t>Łączna wartość zamówienia</t>
  </si>
  <si>
    <t>UWAGA!</t>
  </si>
  <si>
    <t>Cena jednostkowa winna uwzględniać dowóz materiałów, koszty wywozu i składowania wydobytego osadu, gruzu, na składowisku odpadów oraz koszty utylizacji.</t>
  </si>
  <si>
    <t>....................................., dn. .................................</t>
  </si>
  <si>
    <t>………………………………………..…………………</t>
  </si>
  <si>
    <t>(podpis upełnomocnionego przedstawiciela)</t>
  </si>
  <si>
    <t>Wartość netto (poz. 4 x 5)</t>
  </si>
  <si>
    <t>Wartość podatku VAT</t>
  </si>
  <si>
    <t xml:space="preserve">Wartość brutto z podatkiem VAT </t>
  </si>
  <si>
    <t>„Utrzymanie dróg leśnych w granicach administracyjnych Nadleśnictwa Henryków w 2022 roku. Etap nr II”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</si>
</sst>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9" xfId="0" applyNumberFormat="1" applyBorder="1" applyProtection="1">
      <protection locked="0"/>
    </xf>
    <xf numFmtId="0" fontId="1" fillId="0" borderId="2" xfId="0" applyFont="1" applyBorder="1" applyProtection="1"/>
    <xf numFmtId="0" fontId="1" fillId="0" borderId="3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" xfId="0" applyBorder="1" applyProtection="1"/>
    <xf numFmtId="0" fontId="1" fillId="0" borderId="1" xfId="0" applyFont="1" applyBorder="1" applyProtection="1"/>
    <xf numFmtId="0" fontId="0" fillId="0" borderId="1" xfId="0" applyBorder="1" applyProtection="1"/>
    <xf numFmtId="0" fontId="0" fillId="0" borderId="6" xfId="0" applyBorder="1" applyProtection="1"/>
    <xf numFmtId="0" fontId="0" fillId="0" borderId="1" xfId="0" applyBorder="1" applyAlignment="1" applyProtection="1">
      <alignment wrapText="1"/>
    </xf>
    <xf numFmtId="2" fontId="0" fillId="0" borderId="1" xfId="0" applyNumberFormat="1" applyBorder="1" applyProtection="1"/>
    <xf numFmtId="0" fontId="0" fillId="0" borderId="1" xfId="0" applyFont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10" xfId="0" applyBorder="1" applyProtection="1"/>
    <xf numFmtId="0" fontId="0" fillId="0" borderId="9" xfId="0" applyBorder="1" applyAlignment="1" applyProtection="1">
      <alignment wrapText="1"/>
    </xf>
    <xf numFmtId="2" fontId="0" fillId="0" borderId="9" xfId="0" applyNumberFormat="1" applyBorder="1" applyProtection="1"/>
    <xf numFmtId="0" fontId="0" fillId="0" borderId="7" xfId="0" applyBorder="1" applyProtection="1"/>
    <xf numFmtId="0" fontId="0" fillId="0" borderId="8" xfId="0" applyBorder="1" applyAlignment="1" applyProtection="1">
      <alignment wrapText="1"/>
    </xf>
    <xf numFmtId="0" fontId="0" fillId="0" borderId="8" xfId="0" applyFont="1" applyBorder="1" applyProtection="1"/>
    <xf numFmtId="49" fontId="0" fillId="0" borderId="8" xfId="0" applyNumberFormat="1" applyBorder="1" applyAlignment="1" applyProtection="1">
      <alignment horizontal="right"/>
    </xf>
    <xf numFmtId="44" fontId="0" fillId="0" borderId="1" xfId="0" applyNumberFormat="1" applyBorder="1" applyProtection="1"/>
    <xf numFmtId="44" fontId="0" fillId="0" borderId="6" xfId="0" applyNumberFormat="1" applyBorder="1" applyProtection="1"/>
    <xf numFmtId="0" fontId="0" fillId="0" borderId="0" xfId="0" applyProtection="1"/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D5E8-98AB-4B23-BDB8-11254AB4DC23}">
  <sheetPr>
    <pageSetUpPr fitToPage="1"/>
  </sheetPr>
  <dimension ref="A1:H40"/>
  <sheetViews>
    <sheetView tabSelected="1" workbookViewId="0">
      <selection activeCell="B7" sqref="B7"/>
    </sheetView>
  </sheetViews>
  <sheetFormatPr defaultRowHeight="15" x14ac:dyDescent="0.25"/>
  <cols>
    <col min="1" max="1" width="9.140625" style="1"/>
    <col min="2" max="2" width="56.85546875" style="1" bestFit="1" customWidth="1"/>
    <col min="3" max="3" width="9.85546875" style="1" bestFit="1" customWidth="1"/>
    <col min="4" max="4" width="9.140625" style="1"/>
    <col min="5" max="5" width="14.5703125" style="1" customWidth="1"/>
    <col min="6" max="6" width="14.7109375" style="1" customWidth="1"/>
    <col min="7" max="7" width="17.140625" style="1" customWidth="1"/>
    <col min="8" max="8" width="18" style="1" customWidth="1"/>
    <col min="9" max="16384" width="9.140625" style="1"/>
  </cols>
  <sheetData>
    <row r="1" spans="1:8" x14ac:dyDescent="0.25">
      <c r="A1" s="30" t="s">
        <v>15</v>
      </c>
      <c r="B1" s="30"/>
      <c r="C1" s="30"/>
      <c r="D1" s="30"/>
      <c r="E1" s="30"/>
      <c r="F1" s="30"/>
      <c r="G1" s="30"/>
      <c r="H1" s="30"/>
    </row>
    <row r="2" spans="1:8" x14ac:dyDescent="0.25">
      <c r="A2" s="30" t="s">
        <v>16</v>
      </c>
      <c r="B2" s="30"/>
      <c r="C2" s="30"/>
      <c r="D2" s="30"/>
      <c r="E2" s="30"/>
      <c r="F2" s="30"/>
      <c r="G2" s="30"/>
      <c r="H2" s="30"/>
    </row>
    <row r="3" spans="1:8" ht="15.75" thickBot="1" x14ac:dyDescent="0.3">
      <c r="A3" s="31" t="s">
        <v>70</v>
      </c>
      <c r="B3" s="31"/>
      <c r="C3" s="31"/>
      <c r="D3" s="31"/>
      <c r="E3" s="31"/>
      <c r="F3" s="31"/>
      <c r="G3" s="31"/>
      <c r="H3" s="31"/>
    </row>
    <row r="4" spans="1:8" ht="60" x14ac:dyDescent="0.25">
      <c r="A4" s="4" t="s">
        <v>0</v>
      </c>
      <c r="B4" s="5" t="s">
        <v>1</v>
      </c>
      <c r="C4" s="27" t="s">
        <v>2</v>
      </c>
      <c r="D4" s="27" t="s">
        <v>3</v>
      </c>
      <c r="E4" s="28" t="s">
        <v>4</v>
      </c>
      <c r="F4" s="28" t="s">
        <v>67</v>
      </c>
      <c r="G4" s="28" t="s">
        <v>68</v>
      </c>
      <c r="H4" s="29" t="s">
        <v>69</v>
      </c>
    </row>
    <row r="5" spans="1:8" x14ac:dyDescent="0.25">
      <c r="A5" s="6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8" t="s">
        <v>12</v>
      </c>
    </row>
    <row r="6" spans="1:8" x14ac:dyDescent="0.25">
      <c r="A6" s="9"/>
      <c r="B6" s="10" t="s">
        <v>13</v>
      </c>
      <c r="C6" s="11"/>
      <c r="D6" s="11"/>
      <c r="E6" s="11"/>
      <c r="F6" s="11"/>
      <c r="G6" s="11"/>
      <c r="H6" s="12"/>
    </row>
    <row r="7" spans="1:8" ht="30" x14ac:dyDescent="0.25">
      <c r="A7" s="9" t="s">
        <v>5</v>
      </c>
      <c r="B7" s="13" t="s">
        <v>49</v>
      </c>
      <c r="C7" s="11" t="s">
        <v>14</v>
      </c>
      <c r="D7" s="14">
        <v>4</v>
      </c>
      <c r="E7" s="2"/>
      <c r="F7" s="24">
        <f>ROUND(D7*E7,2)</f>
        <v>0</v>
      </c>
      <c r="G7" s="24">
        <f>H7-F7</f>
        <v>0</v>
      </c>
      <c r="H7" s="25">
        <f>ROUND(F7*1.23,2)</f>
        <v>0</v>
      </c>
    </row>
    <row r="8" spans="1:8" x14ac:dyDescent="0.25">
      <c r="A8" s="9"/>
      <c r="B8" s="10" t="s">
        <v>17</v>
      </c>
      <c r="C8" s="11"/>
      <c r="D8" s="11"/>
      <c r="E8" s="11"/>
      <c r="F8" s="24"/>
      <c r="G8" s="24"/>
      <c r="H8" s="25"/>
    </row>
    <row r="9" spans="1:8" ht="30" x14ac:dyDescent="0.25">
      <c r="A9" s="9" t="s">
        <v>6</v>
      </c>
      <c r="B9" s="13" t="s">
        <v>29</v>
      </c>
      <c r="C9" s="15" t="s">
        <v>43</v>
      </c>
      <c r="D9" s="14">
        <v>1</v>
      </c>
      <c r="E9" s="2"/>
      <c r="F9" s="24">
        <f>ROUND(D9*E9,2)</f>
        <v>0</v>
      </c>
      <c r="G9" s="24">
        <f>H9-F9</f>
        <v>0</v>
      </c>
      <c r="H9" s="25">
        <f>ROUND(F9*1.23,2)</f>
        <v>0</v>
      </c>
    </row>
    <row r="10" spans="1:8" ht="30" x14ac:dyDescent="0.25">
      <c r="A10" s="9" t="s">
        <v>7</v>
      </c>
      <c r="B10" s="13" t="s">
        <v>30</v>
      </c>
      <c r="C10" s="15" t="s">
        <v>43</v>
      </c>
      <c r="D10" s="14">
        <v>1</v>
      </c>
      <c r="E10" s="2"/>
      <c r="F10" s="24">
        <f t="shared" ref="F10:F29" si="0">ROUND(D10*E10,2)</f>
        <v>0</v>
      </c>
      <c r="G10" s="24">
        <f t="shared" ref="G10:G29" si="1">H10-F10</f>
        <v>0</v>
      </c>
      <c r="H10" s="25">
        <f t="shared" ref="H10:H29" si="2">ROUND(F10*1.23,2)</f>
        <v>0</v>
      </c>
    </row>
    <row r="11" spans="1:8" ht="45" x14ac:dyDescent="0.25">
      <c r="A11" s="9" t="s">
        <v>8</v>
      </c>
      <c r="B11" s="13" t="s">
        <v>31</v>
      </c>
      <c r="C11" s="15" t="s">
        <v>43</v>
      </c>
      <c r="D11" s="14">
        <v>100</v>
      </c>
      <c r="E11" s="2"/>
      <c r="F11" s="24">
        <f t="shared" si="0"/>
        <v>0</v>
      </c>
      <c r="G11" s="24">
        <f t="shared" si="1"/>
        <v>0</v>
      </c>
      <c r="H11" s="25">
        <f t="shared" si="2"/>
        <v>0</v>
      </c>
    </row>
    <row r="12" spans="1:8" ht="30" x14ac:dyDescent="0.25">
      <c r="A12" s="9" t="s">
        <v>9</v>
      </c>
      <c r="B12" s="13" t="s">
        <v>50</v>
      </c>
      <c r="C12" s="15" t="s">
        <v>43</v>
      </c>
      <c r="D12" s="14">
        <v>8000</v>
      </c>
      <c r="E12" s="2"/>
      <c r="F12" s="24">
        <f t="shared" si="0"/>
        <v>0</v>
      </c>
      <c r="G12" s="24">
        <f t="shared" si="1"/>
        <v>0</v>
      </c>
      <c r="H12" s="25">
        <f t="shared" si="2"/>
        <v>0</v>
      </c>
    </row>
    <row r="13" spans="1:8" ht="45" x14ac:dyDescent="0.25">
      <c r="A13" s="9" t="s">
        <v>10</v>
      </c>
      <c r="B13" s="13" t="s">
        <v>32</v>
      </c>
      <c r="C13" s="15" t="s">
        <v>43</v>
      </c>
      <c r="D13" s="14">
        <v>8000</v>
      </c>
      <c r="E13" s="2"/>
      <c r="F13" s="24">
        <f t="shared" si="0"/>
        <v>0</v>
      </c>
      <c r="G13" s="24">
        <f t="shared" si="1"/>
        <v>0</v>
      </c>
      <c r="H13" s="25">
        <f t="shared" si="2"/>
        <v>0</v>
      </c>
    </row>
    <row r="14" spans="1:8" x14ac:dyDescent="0.25">
      <c r="A14" s="9" t="s">
        <v>11</v>
      </c>
      <c r="B14" s="13" t="s">
        <v>51</v>
      </c>
      <c r="C14" s="15" t="s">
        <v>42</v>
      </c>
      <c r="D14" s="14">
        <v>1200</v>
      </c>
      <c r="E14" s="2"/>
      <c r="F14" s="24">
        <f t="shared" si="0"/>
        <v>0</v>
      </c>
      <c r="G14" s="24">
        <f t="shared" si="1"/>
        <v>0</v>
      </c>
      <c r="H14" s="25">
        <f t="shared" si="2"/>
        <v>0</v>
      </c>
    </row>
    <row r="15" spans="1:8" ht="30" x14ac:dyDescent="0.25">
      <c r="A15" s="9" t="s">
        <v>12</v>
      </c>
      <c r="B15" s="13" t="s">
        <v>52</v>
      </c>
      <c r="C15" s="15" t="s">
        <v>42</v>
      </c>
      <c r="D15" s="14">
        <v>1200</v>
      </c>
      <c r="E15" s="2"/>
      <c r="F15" s="24">
        <f t="shared" si="0"/>
        <v>0</v>
      </c>
      <c r="G15" s="24">
        <f t="shared" si="1"/>
        <v>0</v>
      </c>
      <c r="H15" s="25">
        <f t="shared" si="2"/>
        <v>0</v>
      </c>
    </row>
    <row r="16" spans="1:8" ht="30" x14ac:dyDescent="0.25">
      <c r="A16" s="9" t="s">
        <v>18</v>
      </c>
      <c r="B16" s="13" t="s">
        <v>53</v>
      </c>
      <c r="C16" s="11" t="s">
        <v>14</v>
      </c>
      <c r="D16" s="14">
        <v>450</v>
      </c>
      <c r="E16" s="2"/>
      <c r="F16" s="24">
        <f t="shared" si="0"/>
        <v>0</v>
      </c>
      <c r="G16" s="24">
        <f t="shared" si="1"/>
        <v>0</v>
      </c>
      <c r="H16" s="25">
        <f t="shared" si="2"/>
        <v>0</v>
      </c>
    </row>
    <row r="17" spans="1:8" ht="30" x14ac:dyDescent="0.25">
      <c r="A17" s="9" t="s">
        <v>19</v>
      </c>
      <c r="B17" s="13" t="s">
        <v>54</v>
      </c>
      <c r="C17" s="11" t="s">
        <v>14</v>
      </c>
      <c r="D17" s="14">
        <v>600</v>
      </c>
      <c r="E17" s="2"/>
      <c r="F17" s="24">
        <f t="shared" si="0"/>
        <v>0</v>
      </c>
      <c r="G17" s="24">
        <f t="shared" si="1"/>
        <v>0</v>
      </c>
      <c r="H17" s="25">
        <f t="shared" si="2"/>
        <v>0</v>
      </c>
    </row>
    <row r="18" spans="1:8" ht="30" x14ac:dyDescent="0.25">
      <c r="A18" s="9" t="s">
        <v>20</v>
      </c>
      <c r="B18" s="13" t="s">
        <v>55</v>
      </c>
      <c r="C18" s="11" t="s">
        <v>14</v>
      </c>
      <c r="D18" s="14">
        <v>100</v>
      </c>
      <c r="E18" s="2"/>
      <c r="F18" s="24">
        <f t="shared" si="0"/>
        <v>0</v>
      </c>
      <c r="G18" s="24">
        <f t="shared" si="1"/>
        <v>0</v>
      </c>
      <c r="H18" s="25">
        <f t="shared" si="2"/>
        <v>0</v>
      </c>
    </row>
    <row r="19" spans="1:8" ht="45" x14ac:dyDescent="0.25">
      <c r="A19" s="9" t="s">
        <v>21</v>
      </c>
      <c r="B19" s="13" t="s">
        <v>36</v>
      </c>
      <c r="C19" s="11" t="s">
        <v>14</v>
      </c>
      <c r="D19" s="14">
        <v>18</v>
      </c>
      <c r="E19" s="2"/>
      <c r="F19" s="24">
        <f t="shared" si="0"/>
        <v>0</v>
      </c>
      <c r="G19" s="24">
        <f t="shared" si="1"/>
        <v>0</v>
      </c>
      <c r="H19" s="25">
        <f t="shared" si="2"/>
        <v>0</v>
      </c>
    </row>
    <row r="20" spans="1:8" ht="39" customHeight="1" x14ac:dyDescent="0.25">
      <c r="A20" s="9" t="s">
        <v>22</v>
      </c>
      <c r="B20" s="16" t="s">
        <v>33</v>
      </c>
      <c r="C20" s="15" t="s">
        <v>43</v>
      </c>
      <c r="D20" s="14">
        <v>8000</v>
      </c>
      <c r="E20" s="2"/>
      <c r="F20" s="24">
        <f t="shared" si="0"/>
        <v>0</v>
      </c>
      <c r="G20" s="24">
        <f t="shared" si="1"/>
        <v>0</v>
      </c>
      <c r="H20" s="25">
        <f t="shared" si="2"/>
        <v>0</v>
      </c>
    </row>
    <row r="21" spans="1:8" ht="45" x14ac:dyDescent="0.25">
      <c r="A21" s="9" t="s">
        <v>23</v>
      </c>
      <c r="B21" s="13" t="s">
        <v>37</v>
      </c>
      <c r="C21" s="15" t="s">
        <v>43</v>
      </c>
      <c r="D21" s="14">
        <v>8000</v>
      </c>
      <c r="E21" s="2"/>
      <c r="F21" s="24">
        <f t="shared" si="0"/>
        <v>0</v>
      </c>
      <c r="G21" s="24">
        <f t="shared" si="1"/>
        <v>0</v>
      </c>
      <c r="H21" s="25">
        <f t="shared" si="2"/>
        <v>0</v>
      </c>
    </row>
    <row r="22" spans="1:8" ht="45" x14ac:dyDescent="0.25">
      <c r="A22" s="9" t="s">
        <v>24</v>
      </c>
      <c r="B22" s="13" t="s">
        <v>56</v>
      </c>
      <c r="C22" s="15" t="s">
        <v>43</v>
      </c>
      <c r="D22" s="14">
        <v>5000</v>
      </c>
      <c r="E22" s="2"/>
      <c r="F22" s="24">
        <f t="shared" si="0"/>
        <v>0</v>
      </c>
      <c r="G22" s="24">
        <f t="shared" si="1"/>
        <v>0</v>
      </c>
      <c r="H22" s="25">
        <f t="shared" si="2"/>
        <v>0</v>
      </c>
    </row>
    <row r="23" spans="1:8" ht="30" x14ac:dyDescent="0.25">
      <c r="A23" s="9" t="s">
        <v>25</v>
      </c>
      <c r="B23" s="13" t="s">
        <v>38</v>
      </c>
      <c r="C23" s="15" t="s">
        <v>43</v>
      </c>
      <c r="D23" s="14">
        <v>500</v>
      </c>
      <c r="E23" s="2"/>
      <c r="F23" s="24">
        <f t="shared" si="0"/>
        <v>0</v>
      </c>
      <c r="G23" s="24">
        <f t="shared" si="1"/>
        <v>0</v>
      </c>
      <c r="H23" s="25">
        <f t="shared" si="2"/>
        <v>0</v>
      </c>
    </row>
    <row r="24" spans="1:8" ht="45" x14ac:dyDescent="0.25">
      <c r="A24" s="9" t="s">
        <v>26</v>
      </c>
      <c r="B24" s="13" t="s">
        <v>57</v>
      </c>
      <c r="C24" s="15" t="s">
        <v>43</v>
      </c>
      <c r="D24" s="14">
        <v>5000</v>
      </c>
      <c r="E24" s="2"/>
      <c r="F24" s="24">
        <f t="shared" si="0"/>
        <v>0</v>
      </c>
      <c r="G24" s="24">
        <f t="shared" si="1"/>
        <v>0</v>
      </c>
      <c r="H24" s="25">
        <f t="shared" si="2"/>
        <v>0</v>
      </c>
    </row>
    <row r="25" spans="1:8" x14ac:dyDescent="0.25">
      <c r="A25" s="9" t="s">
        <v>27</v>
      </c>
      <c r="B25" s="13" t="s">
        <v>34</v>
      </c>
      <c r="C25" s="11" t="s">
        <v>44</v>
      </c>
      <c r="D25" s="14">
        <v>1</v>
      </c>
      <c r="E25" s="2"/>
      <c r="F25" s="24">
        <f t="shared" si="0"/>
        <v>0</v>
      </c>
      <c r="G25" s="24">
        <f t="shared" si="1"/>
        <v>0</v>
      </c>
      <c r="H25" s="25">
        <f t="shared" si="2"/>
        <v>0</v>
      </c>
    </row>
    <row r="26" spans="1:8" x14ac:dyDescent="0.25">
      <c r="A26" s="17" t="s">
        <v>28</v>
      </c>
      <c r="B26" s="18" t="s">
        <v>58</v>
      </c>
      <c r="C26" s="11" t="s">
        <v>44</v>
      </c>
      <c r="D26" s="19">
        <v>10</v>
      </c>
      <c r="E26" s="3"/>
      <c r="F26" s="24">
        <f t="shared" si="0"/>
        <v>0</v>
      </c>
      <c r="G26" s="24">
        <f t="shared" si="1"/>
        <v>0</v>
      </c>
      <c r="H26" s="25">
        <f t="shared" si="2"/>
        <v>0</v>
      </c>
    </row>
    <row r="27" spans="1:8" x14ac:dyDescent="0.25">
      <c r="A27" s="9" t="s">
        <v>46</v>
      </c>
      <c r="B27" s="13" t="s">
        <v>59</v>
      </c>
      <c r="C27" s="11" t="s">
        <v>44</v>
      </c>
      <c r="D27" s="14">
        <v>15</v>
      </c>
      <c r="E27" s="3"/>
      <c r="F27" s="24">
        <f t="shared" si="0"/>
        <v>0</v>
      </c>
      <c r="G27" s="24">
        <f t="shared" si="1"/>
        <v>0</v>
      </c>
      <c r="H27" s="25">
        <f t="shared" si="2"/>
        <v>0</v>
      </c>
    </row>
    <row r="28" spans="1:8" x14ac:dyDescent="0.25">
      <c r="A28" s="9" t="s">
        <v>47</v>
      </c>
      <c r="B28" s="13" t="s">
        <v>60</v>
      </c>
      <c r="C28" s="15" t="s">
        <v>14</v>
      </c>
      <c r="D28" s="14">
        <v>5</v>
      </c>
      <c r="E28" s="3"/>
      <c r="F28" s="24">
        <f t="shared" si="0"/>
        <v>0</v>
      </c>
      <c r="G28" s="24">
        <f t="shared" si="1"/>
        <v>0</v>
      </c>
      <c r="H28" s="25">
        <f t="shared" si="2"/>
        <v>0</v>
      </c>
    </row>
    <row r="29" spans="1:8" ht="30.75" thickBot="1" x14ac:dyDescent="0.3">
      <c r="A29" s="20" t="s">
        <v>48</v>
      </c>
      <c r="B29" s="21" t="s">
        <v>35</v>
      </c>
      <c r="C29" s="22" t="s">
        <v>45</v>
      </c>
      <c r="D29" s="23">
        <v>0.48599999999999999</v>
      </c>
      <c r="E29" s="3"/>
      <c r="F29" s="24">
        <f t="shared" si="0"/>
        <v>0</v>
      </c>
      <c r="G29" s="24">
        <f t="shared" si="1"/>
        <v>0</v>
      </c>
      <c r="H29" s="25">
        <f t="shared" si="2"/>
        <v>0</v>
      </c>
    </row>
    <row r="30" spans="1:8" x14ac:dyDescent="0.25">
      <c r="E30" s="32" t="s">
        <v>61</v>
      </c>
      <c r="F30" s="24">
        <f>SUM(F7:F29)</f>
        <v>0</v>
      </c>
      <c r="G30" s="24">
        <f>ROUND(F30*0.23,2)</f>
        <v>0</v>
      </c>
      <c r="H30" s="25">
        <f>SUM(H7:H29)</f>
        <v>0</v>
      </c>
    </row>
    <row r="31" spans="1:8" ht="15.75" thickBot="1" x14ac:dyDescent="0.3">
      <c r="E31" s="33"/>
      <c r="F31" s="24" t="s">
        <v>39</v>
      </c>
      <c r="G31" s="24" t="s">
        <v>40</v>
      </c>
      <c r="H31" s="25" t="s">
        <v>41</v>
      </c>
    </row>
    <row r="34" spans="1:2" x14ac:dyDescent="0.25">
      <c r="A34" s="26" t="s">
        <v>62</v>
      </c>
      <c r="B34" s="26"/>
    </row>
    <row r="35" spans="1:2" x14ac:dyDescent="0.25">
      <c r="A35" s="26" t="s">
        <v>63</v>
      </c>
      <c r="B35" s="26"/>
    </row>
    <row r="36" spans="1:2" x14ac:dyDescent="0.25">
      <c r="A36" s="26"/>
      <c r="B36" s="26"/>
    </row>
    <row r="37" spans="1:2" x14ac:dyDescent="0.25">
      <c r="A37" s="26"/>
      <c r="B37" s="26" t="s">
        <v>64</v>
      </c>
    </row>
    <row r="38" spans="1:2" x14ac:dyDescent="0.25">
      <c r="A38" s="26"/>
      <c r="B38" s="26"/>
    </row>
    <row r="39" spans="1:2" x14ac:dyDescent="0.25">
      <c r="A39" s="26"/>
      <c r="B39" s="26" t="s">
        <v>65</v>
      </c>
    </row>
    <row r="40" spans="1:2" x14ac:dyDescent="0.25">
      <c r="A40" s="26"/>
      <c r="B40" s="26" t="s">
        <v>66</v>
      </c>
    </row>
  </sheetData>
  <sheetProtection algorithmName="SHA-512" hashValue="56IPFxZ4HI4Wm692pvGiF9lG+d/AOT/PJUqX6Da7IVJNvren+KmjaR1cKyOVA1S/8X+tygT1QsXO/9nSTiR6pA==" saltValue="O/Ih0oL7w3E0d57a05d0AQ==" spinCount="100000" sheet="1" objects="1" scenarios="1"/>
  <mergeCells count="4">
    <mergeCell ref="A1:H1"/>
    <mergeCell ref="A2:H2"/>
    <mergeCell ref="A3:H3"/>
    <mergeCell ref="E30:E31"/>
  </mergeCells>
  <phoneticPr fontId="3" type="noConversion"/>
  <pageMargins left="0.7" right="0.7" top="0.75" bottom="0.75" header="0.3" footer="0.3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Jendraszczyk</dc:creator>
  <cp:lastModifiedBy>Magdalena Szaro</cp:lastModifiedBy>
  <cp:lastPrinted>2022-08-11T05:10:13Z</cp:lastPrinted>
  <dcterms:created xsi:type="dcterms:W3CDTF">2022-08-10T04:13:30Z</dcterms:created>
  <dcterms:modified xsi:type="dcterms:W3CDTF">2022-09-06T10:54:18Z</dcterms:modified>
</cp:coreProperties>
</file>