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bookViews>
    <workbookView xWindow="-105" yWindow="-105" windowWidth="23250" windowHeight="12570"/>
  </bookViews>
  <sheets>
    <sheet name="List1" sheetId="1" r:id="rId1"/>
  </sheets>
  <externalReferences>
    <externalReference r:id="rId2"/>
  </externalReferences>
  <definedNames>
    <definedName name="priorytety">[1]Arkusz3!$A$4:$A$7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L58" i="1"/>
  <c r="L57" i="1"/>
  <c r="L55" i="1"/>
  <c r="L53" i="1"/>
  <c r="L49" i="1"/>
  <c r="L48" i="1"/>
  <c r="L42" i="1"/>
  <c r="L37" i="1"/>
  <c r="L29" i="1"/>
  <c r="L18" i="1"/>
  <c r="L6" i="1"/>
  <c r="L65" i="1" s="1"/>
</calcChain>
</file>

<file path=xl/sharedStrings.xml><?xml version="1.0" encoding="utf-8"?>
<sst xmlns="http://schemas.openxmlformats.org/spreadsheetml/2006/main" count="390" uniqueCount="275">
  <si>
    <t>Wyniki otwartego konkursu ofert na realizację projektów w ramach 
         Programu Osłonowego „Wspieranie jednostek samorządu terytorialnego w tworzeniu systemu przeciwdziałania przemocy w rodzinie"</t>
  </si>
  <si>
    <t>Lp</t>
  </si>
  <si>
    <t>województwo</t>
  </si>
  <si>
    <t>numer porozumienia</t>
  </si>
  <si>
    <t>podmiot uprawniony (Wnioskodawca)</t>
  </si>
  <si>
    <t>podmiot realizujący zadanie</t>
  </si>
  <si>
    <t>tytuł projektu</t>
  </si>
  <si>
    <t>średnia</t>
  </si>
  <si>
    <t>priorytet</t>
  </si>
  <si>
    <t>koszt całkowity</t>
  </si>
  <si>
    <t>wkład własny</t>
  </si>
  <si>
    <t>wnioskowana kwota dotacji</t>
  </si>
  <si>
    <t>kwota dofinansowania</t>
  </si>
  <si>
    <t>podkarpackie</t>
  </si>
  <si>
    <t>4/XVIII/BRT/2023</t>
  </si>
  <si>
    <t xml:space="preserve">Gmina Kolbuszowa
ul. Obrońców Pokoju 21
36-100 Kolbuszowa
</t>
  </si>
  <si>
    <t xml:space="preserve">Miejsko-Gminny Ośrodek Pomocy Społecznej
w Kolbuszowej
</t>
  </si>
  <si>
    <t xml:space="preserve">,,Przemocy mówimy NIE 
w Gminie Kolbuszowa 
– edycja 2023”
</t>
  </si>
  <si>
    <t>II</t>
  </si>
  <si>
    <t>9/XVIII/BRT/2023</t>
  </si>
  <si>
    <t xml:space="preserve">Starostwo Powiatowe 
w Stalowej Woli
ul. Podleśna 15
37-450 Stalowa Wola
</t>
  </si>
  <si>
    <t xml:space="preserve">Koło Stalowowolskie Towarzystwa Pomocy im. Św. Brata Alberta              
i Stowarzyszenie Ruch Pomocy Psychologi
-cznej ,,Integracja”
</t>
  </si>
  <si>
    <t xml:space="preserve">,,Przyjazna przestrzeń miejscem wewnętrznej zmiany” </t>
  </si>
  <si>
    <t>III</t>
  </si>
  <si>
    <t>8/XVIII/BRT/2023</t>
  </si>
  <si>
    <t xml:space="preserve">Gmina Miejska Jarosław
ul. Rynek 1
37-500 Jarosław
</t>
  </si>
  <si>
    <t xml:space="preserve">Miejski Ośrodek Pomocy Społecznej 
w Jarosławiu
</t>
  </si>
  <si>
    <t>,,Trampolina – głos przeciwko przemocy w rodzinie”</t>
  </si>
  <si>
    <t>IV</t>
  </si>
  <si>
    <t>7/XVIII/BRT/2023</t>
  </si>
  <si>
    <t xml:space="preserve">Gmina Stalowa Wola
ul. Wolności 7
37-450 Stalowa Wola
</t>
  </si>
  <si>
    <t xml:space="preserve">Miejski Ośrodek Pomocy Społecznej 
w Stalowej Woli
</t>
  </si>
  <si>
    <t xml:space="preserve">,,Budujemy mosty – dialog międzypokolenio
-wy”
</t>
  </si>
  <si>
    <t>I</t>
  </si>
  <si>
    <t>100 ,000,00 zł.</t>
  </si>
  <si>
    <t>20 000,00 zł.</t>
  </si>
  <si>
    <t>lubelskie</t>
  </si>
  <si>
    <t>Gmina Modliborzyce</t>
  </si>
  <si>
    <t xml:space="preserve">Gminny Ośrodek Pomocy Społecznej w Modliborzycach </t>
  </si>
  <si>
    <t>„Milczenie nie zawsze jest złotem – 2023 rok”</t>
  </si>
  <si>
    <t>lubuskie</t>
  </si>
  <si>
    <t>4/VIII/BRT/2023</t>
  </si>
  <si>
    <t>Zielona Góra Miasto</t>
  </si>
  <si>
    <t>Miejski Ośrodek Pomocy Społecznej  w Zielonej Górze</t>
  </si>
  <si>
    <t>MOC na Rodzinę II</t>
  </si>
  <si>
    <t>mazowieckie</t>
  </si>
  <si>
    <t>6/XIV/BRT/2023</t>
  </si>
  <si>
    <t>Powiat Warszawski Zachodni</t>
  </si>
  <si>
    <t>Powiatowe Centrum Pomocy Rodzinie</t>
  </si>
  <si>
    <t>"Bezpieczne dzieci dziś - zadbają o bezpieczny świat jutro"</t>
  </si>
  <si>
    <t>Gmina Gościeradów</t>
  </si>
  <si>
    <t>Ośrodek Pomocy Społecznej w Gościeradowie</t>
  </si>
  <si>
    <t>Gmina Gościeradów wolna od przemocy</t>
  </si>
  <si>
    <t>1/XIV/BRT/2023</t>
  </si>
  <si>
    <t xml:space="preserve">Powiat Pruszkowski
</t>
  </si>
  <si>
    <t>Zespół Ośrodków Wsparcia w Piastowie</t>
  </si>
  <si>
    <t>Kampania społeczna             pt. „przeMOC - Nie milcz! Bądź bohaterem!”</t>
  </si>
  <si>
    <t>2/II/BRT/2023</t>
  </si>
  <si>
    <t>Gmina Mietków</t>
  </si>
  <si>
    <t>Gminny Ośrodek Pomocy Społecznej w Mietkowie</t>
  </si>
  <si>
    <t>Lokalnie przeciwko przemocy</t>
  </si>
  <si>
    <t>1/VI/BRT/2023</t>
  </si>
  <si>
    <t>Gmina Lublin</t>
  </si>
  <si>
    <t>Centrum Interwencji Kryzysowej w Lublinie</t>
  </si>
  <si>
    <t>„Bliżej pomocy – bez przemocy”</t>
  </si>
  <si>
    <t>1/II/BRT/2023</t>
  </si>
  <si>
    <t>Powiat Strzeliński</t>
  </si>
  <si>
    <t>Powiatowe Centrum Pomocy Rodzinie w Strzelinie</t>
  </si>
  <si>
    <t>BEZPIECZNY DOM</t>
  </si>
  <si>
    <t>4/XIV/BRT/2023</t>
  </si>
  <si>
    <t>Gmina Wołomin</t>
  </si>
  <si>
    <t>Ośrodek Pomocy Społecznej w Wolominie</t>
  </si>
  <si>
    <t>„PoMocne Kino”</t>
  </si>
  <si>
    <t>1/XVIII/BRT/2023</t>
  </si>
  <si>
    <t>Gmina Łańcut,
 ul. Mickiewicza 2a, 
37-100 Łańcut</t>
  </si>
  <si>
    <t>Ośrodek Pomocy Spolecznej Gminy Łańcut</t>
  </si>
  <si>
    <t>"RAZEM przeciw przemocy"</t>
  </si>
  <si>
    <t>Gmina Brzeg Dolny</t>
  </si>
  <si>
    <t>Gminny Ośrodek Pomocy Społecznej w Brzegu Dolnym</t>
  </si>
  <si>
    <t>MOCNI WIEDZĄ! STOP PRZEMOCY – WZMOCNIENIE SYSTEMU PRZECIWDZIAŁANIA I ROZWIĄZYWANIA PROBLEMU PRZEMOCY W RODZINIE W GMINIE BRZEG DOLNY</t>
  </si>
  <si>
    <t>Powiat Głogowski</t>
  </si>
  <si>
    <t>Powiatowe Centrum Pomocy Rodzinie w Głogowie</t>
  </si>
  <si>
    <t>O GODNOŚĆ OSÓB STARSZYCH I NIEPEŁNOSPRAWNYCH</t>
  </si>
  <si>
    <t>pomorskie</t>
  </si>
  <si>
    <t>6/XXII/BRT/2023</t>
  </si>
  <si>
    <t>Gmina 
Bytów</t>
  </si>
  <si>
    <t>Miejski Ośrodek Pomocy Społecznej w  Bytowie</t>
  </si>
  <si>
    <t>"Rodzina bez przemocy - wsparcie rodzin zagrożonych i doznających przemocy"</t>
  </si>
  <si>
    <t>małopolskie</t>
  </si>
  <si>
    <t>6/XII/BRT/2023</t>
  </si>
  <si>
    <t>Gmina Wiśniowa</t>
  </si>
  <si>
    <t xml:space="preserve">Gminny Ośrodek Pomocy Społecznej </t>
  </si>
  <si>
    <t>Kocham nie krzywdzę</t>
  </si>
  <si>
    <t>Gmina Lubomierz</t>
  </si>
  <si>
    <t>Miejsko - Gminny Ośrodek Pomocy Społecznej w Lubomierzu</t>
  </si>
  <si>
    <t>JESTEM SUPER</t>
  </si>
  <si>
    <t>3/VIII/BRT/2023</t>
  </si>
  <si>
    <t>Gmina Zbąszynek</t>
  </si>
  <si>
    <t>Ośrodek Pomocy Społecznej w Zbąszynku</t>
  </si>
  <si>
    <t>Powiedz "Nie" Przemocy</t>
  </si>
  <si>
    <t>9/XIV/BRT/2023</t>
  </si>
  <si>
    <t>Dzielnica Praga- Południe m. st. Warszawy</t>
  </si>
  <si>
    <t>Ośrodek Pomocy Społecznej Dzielnicy Praga-Potudnie m. st. Warszawy</t>
  </si>
  <si>
    <t>„COMPAS - w dobrym kierunku i na własnym szlaku. Edycja II"</t>
  </si>
  <si>
    <t>1/XXII/BRT/2023</t>
  </si>
  <si>
    <t>Miasto Słupsk</t>
  </si>
  <si>
    <t>Miejski Ośrodek Pomocy Rodzinie w Słupsku</t>
  </si>
  <si>
    <t>"Stop Przemocy z PIKBAZĄ II"</t>
  </si>
  <si>
    <t>zachodniopomorskie</t>
  </si>
  <si>
    <t>1/XXXII/BRT/2023</t>
  </si>
  <si>
    <t>Powiat Gryfiński ul.Sprzymierzonych 4, 
74-100 Gryfino</t>
  </si>
  <si>
    <t>Powiatowe Centrum Pomocy Rodzinie w Gryfinie, 
ul. Łużycka 91, 
74-100 Gryfino</t>
  </si>
  <si>
    <t>"Dzieci- Dzieciom"</t>
  </si>
  <si>
    <t>Gmina Wałbrzych</t>
  </si>
  <si>
    <t>Miejski Ośrodek Pomocy Społecznej w Wałbrzychu</t>
  </si>
  <si>
    <t>MŁODZIEŻ MA MOC</t>
  </si>
  <si>
    <t>kujawsko-pomorskie</t>
  </si>
  <si>
    <t>3/IV/BRT/2023</t>
  </si>
  <si>
    <t>Gmina Sępólno Krajeńskie</t>
  </si>
  <si>
    <t>Ośrodek Pomocy Społecznej</t>
  </si>
  <si>
    <t>"W NASZEJ MOCY JEST ŚWIAT BEZ PRZEMOCY"</t>
  </si>
  <si>
    <t>3/XVIII/BRT/2023</t>
  </si>
  <si>
    <t xml:space="preserve">Gmina Miejska Mielec, 
ul. Żeromskiego 26, 
39-300 Mielec
</t>
  </si>
  <si>
    <t>Gmina Miejska Mielec</t>
  </si>
  <si>
    <t>„Słowa dają moc”</t>
  </si>
  <si>
    <t>łódzkie</t>
  </si>
  <si>
    <t>2/X/BRT/2023</t>
  </si>
  <si>
    <t>Miasto Piotrków Trybunalski</t>
  </si>
  <si>
    <t>MOPS w Piotrkowie Trybunalskim</t>
  </si>
  <si>
    <t>Rozjaśniamy świat</t>
  </si>
  <si>
    <t>2/XXII/BRT/2023</t>
  </si>
  <si>
    <t>Powiat Gdański</t>
  </si>
  <si>
    <t>Powiatowe Centrum Pomocy Rodzinie w Pruszczu Gdańskim</t>
  </si>
  <si>
    <t>"Moc jest w Tobie"</t>
  </si>
  <si>
    <t>Powiat Dzierżoniowski</t>
  </si>
  <si>
    <t>Powiatowe Centrum Pomocy Rodzinie i Ochrony Zdrowia w Dzierżoniowie</t>
  </si>
  <si>
    <t>W CZTERECH ŚCIANACH WŁASNYCH LĘKÓW – STOP PRZEMOCY</t>
  </si>
  <si>
    <t>2/VIII/BRT/2023</t>
  </si>
  <si>
    <t>Gmina Czerwieńsk</t>
  </si>
  <si>
    <t>Ośrodek Pomocy Społecznej w Czerwieńsku</t>
  </si>
  <si>
    <t>Dorastanie bez przemocy w rodzinie-bezpieczni młodzi</t>
  </si>
  <si>
    <t>5/XVIII/BRT/2023</t>
  </si>
  <si>
    <t>Gmina Jarosław,
ul. Piekarska 5,
37-500 Jarosław</t>
  </si>
  <si>
    <t>Gminny Ośrodek Pomocy Społecznej w Jarosławiu</t>
  </si>
  <si>
    <t>"Z całej mocy STOP przemocy"</t>
  </si>
  <si>
    <t>2/IV/BRT/2023</t>
  </si>
  <si>
    <t>Gmina Więcbork</t>
  </si>
  <si>
    <t>Miejsko-Gminny Osrodek Pomocy Społecznej</t>
  </si>
  <si>
    <t>"W GRUPIE SIŁA"</t>
  </si>
  <si>
    <t>6/XVIII/BRT/2023</t>
  </si>
  <si>
    <t xml:space="preserve">Powiat Lubaczowski, 
ul. Jasna 1, 
37-600 Lubaczów
</t>
  </si>
  <si>
    <t xml:space="preserve">Ośrodek Interwencji Kryzysowej działający przy Powiatowym Centrum Pomocy Rodzinie 
w Lubaczowie
</t>
  </si>
  <si>
    <t>„Żyj tak, aby nikt przez Ciebie nie płakał”</t>
  </si>
  <si>
    <t>7/XXII/BRT/2023</t>
  </si>
  <si>
    <t>Gmina Sierakowice</t>
  </si>
  <si>
    <t>Gminny Ośrodek Pomocy Społecznej w Sierakowicach</t>
  </si>
  <si>
    <t>"Lepiej zapobiegać niż leczyć" aktywizacja młodzieży w zakresie przeciwdziałania przemocy w rodzinie"</t>
  </si>
  <si>
    <t>świetokrzyskie</t>
  </si>
  <si>
    <t>2/XXVI/BRT/2023</t>
  </si>
  <si>
    <t>Starostwo Powiatowe w Busku-Zdroju</t>
  </si>
  <si>
    <t>Powiatowe Centrum Pomocy Rodzinie w Busku-Zdroju</t>
  </si>
  <si>
    <t>Przyjdź poMOC</t>
  </si>
  <si>
    <t>8/XXXII/BRT/2023</t>
  </si>
  <si>
    <t>Gmina Goleniów, 
Plac Lotników 1, 
72-100 Goleniów</t>
  </si>
  <si>
    <t>Centrum Usług Społecznych, 
ul. Pocztowa 13, 
72-100 Goleniów</t>
  </si>
  <si>
    <t>"Trening kontrolowania złości, agresji i emocji trudnych u dzieci w wieku przedszkolnym/wczesnoszkolnym z rodzin zagrożonych lub dotkniętych przemocą w rodzinie z terenu Gminy Goleniów - edycja I.</t>
  </si>
  <si>
    <t>7/XIV/BRT/2023</t>
  </si>
  <si>
    <t>Gmina Zatory</t>
  </si>
  <si>
    <t>Ośrodek Pomocy Społecznej w Zatorach</t>
  </si>
  <si>
    <t>„Bądź aktywny, nie agresywny!"</t>
  </si>
  <si>
    <t>10/XXII/BRT/2023</t>
  </si>
  <si>
    <t>Powiat Lęborski</t>
  </si>
  <si>
    <t>Powiatowe Centrum Pomocy Rodzinie w Lęborku</t>
  </si>
  <si>
    <t>"PRZYSTANEK EMOCJI W PRZEMOCY"</t>
  </si>
  <si>
    <t>9/X/BRT/2023</t>
  </si>
  <si>
    <t>Gmina Miasto Tomaszów Mazowiecki</t>
  </si>
  <si>
    <t>Rozmawiajmy o przemocy</t>
  </si>
  <si>
    <t>3/XII/BRT/2023</t>
  </si>
  <si>
    <t>Gmina Wieliczka</t>
  </si>
  <si>
    <t>Miejsko Gminny Ośrodek Pomocy Społecznej</t>
  </si>
  <si>
    <t>Klucz do wewnętrznej mocy</t>
  </si>
  <si>
    <t>opolskie</t>
  </si>
  <si>
    <t>1/XVI/BRT/2023</t>
  </si>
  <si>
    <t>Gmina Branice</t>
  </si>
  <si>
    <t>Urzad Gminy 
w Branicach</t>
  </si>
  <si>
    <t>Milczenie nie zawsze jest złotem</t>
  </si>
  <si>
    <t>5/XXII/BRT/2023</t>
  </si>
  <si>
    <t>Powiat Wejherowski</t>
  </si>
  <si>
    <t>Powiatowe  Centrum Pomocy Rodzinie 
w Wejherowie</t>
  </si>
  <si>
    <t>"Dostępni i skuteczni"</t>
  </si>
  <si>
    <t>wielkopolska</t>
  </si>
  <si>
    <t>7/XXX/BRT/2023</t>
  </si>
  <si>
    <t>Gmina Przemęt</t>
  </si>
  <si>
    <t>Gminny Ośrodek Pomocy Społecznej w Przemęcie</t>
  </si>
  <si>
    <t>Gmina Przemęt przeciw przemocy</t>
  </si>
  <si>
    <t>Gmina Kłodzko</t>
  </si>
  <si>
    <t>Ośrodek Pomocy Społecznej Gminy Kłodzko</t>
  </si>
  <si>
    <t>GMINA KŁODZKO BEZ PRZEMOCY!</t>
  </si>
  <si>
    <t>Powiat Legnicki</t>
  </si>
  <si>
    <t>Powiatowe Centrum Pomocy Rodzinie w Legnicy</t>
  </si>
  <si>
    <t>PUNKT WSPARCIA DZIECI I MŁODZIEŻY</t>
  </si>
  <si>
    <t>9/XXII/BRT/2023</t>
  </si>
  <si>
    <t>Gmina Wejherowo</t>
  </si>
  <si>
    <t>Gminny Ośrodek Pomocy Społecznej w Wejherowie</t>
  </si>
  <si>
    <t>"Otwarte oczy na zjawisko przemocy"</t>
  </si>
  <si>
    <t>1/XXX/BRT/2023</t>
  </si>
  <si>
    <t>Gmina Gostyń</t>
  </si>
  <si>
    <t>Urząd Miejski w Gostyniu</t>
  </si>
  <si>
    <t>Rodzina – wartość drużyna – edycja III</t>
  </si>
  <si>
    <t xml:space="preserve">Powiat Puławski </t>
  </si>
  <si>
    <t>Powiatowe Centrum Pomocy Rodzinie w Puławach</t>
  </si>
  <si>
    <t>„Wsparcie rodziny po pandemii”</t>
  </si>
  <si>
    <t>2/XVIII/BRT/2023</t>
  </si>
  <si>
    <t xml:space="preserve">Gmina Miejska Przeworsk,
ul. Jagiellońska 10, 
37-200 Przeworsk
</t>
  </si>
  <si>
    <t>Miejski Ośrodek Pomocy Społecznej w Przeworsku</t>
  </si>
  <si>
    <t>NIETYKALNI – edycja II</t>
  </si>
  <si>
    <t>1/XXVI/BRT/2023</t>
  </si>
  <si>
    <t>Starostwo Powiatowe w Kielcach</t>
  </si>
  <si>
    <t>Powiatowe Centrum Pomocy Rodzinie w Kielcach</t>
  </si>
  <si>
    <t>Rodzina bez przemocy</t>
  </si>
  <si>
    <t>10/X/BRT/2023</t>
  </si>
  <si>
    <t>Gmina Błaszki</t>
  </si>
  <si>
    <t>MOPS w Błaszkach</t>
  </si>
  <si>
    <t>Masz inny wybór</t>
  </si>
  <si>
    <t>5/X/BRT/2023</t>
  </si>
  <si>
    <t>Miasto Kutno</t>
  </si>
  <si>
    <t>MOPS w Kutnie</t>
  </si>
  <si>
    <t>Masz Moc, by Pokonać Przemoc</t>
  </si>
  <si>
    <t>Urząd Gminy Mniów</t>
  </si>
  <si>
    <t>Gminny Ośrodek Pomocy Społecznej w Mniowie</t>
  </si>
  <si>
    <t>NIE-przeMOC-TAK</t>
  </si>
  <si>
    <t>6/XXX/BRT/2023</t>
  </si>
  <si>
    <t>Gmina Opalenica</t>
  </si>
  <si>
    <t>„Chcę pozytywnie patrzeć na świat”</t>
  </si>
  <si>
    <t>16 700, 00 zł</t>
  </si>
  <si>
    <t>7/XXXII/BRT/2023</t>
  </si>
  <si>
    <t>Powiat Policki</t>
  </si>
  <si>
    <t>Powiatowe Centrum Pomocy Rodzinie w Policach</t>
  </si>
  <si>
    <t>AZYL 2</t>
  </si>
  <si>
    <t>6/X/BRT/2023</t>
  </si>
  <si>
    <t>Powiat Kutnowski</t>
  </si>
  <si>
    <t>PCPR w Kutnie</t>
  </si>
  <si>
    <t>Przystań</t>
  </si>
  <si>
    <t>podlaskie</t>
  </si>
  <si>
    <t>5/XX/BRT/2023</t>
  </si>
  <si>
    <t>Miasto Suwałki</t>
  </si>
  <si>
    <t>Miejski Ośrodek Pomocy Rodzinie w Suwałkach</t>
  </si>
  <si>
    <t>Bądź silny bez przemocy- 2 edycja</t>
  </si>
  <si>
    <t>3/XXX/BRT/2023</t>
  </si>
  <si>
    <t>Gmina Międzychód</t>
  </si>
  <si>
    <t>Ośrodek Pomocy Społecznej w Międzychodzie</t>
  </si>
  <si>
    <t>Z Nowoczesną profilaktyką za pan brat</t>
  </si>
  <si>
    <t>5 796, 00 zł</t>
  </si>
  <si>
    <t>8/X/BRT/2023</t>
  </si>
  <si>
    <t>Gmina Lubochnia</t>
  </si>
  <si>
    <t>GOPS w Lubochni</t>
  </si>
  <si>
    <t>Niemoc rodzi przemoc</t>
  </si>
  <si>
    <t>4/XXII/BRT/2023</t>
  </si>
  <si>
    <t>Miasto i Gmina Sztum</t>
  </si>
  <si>
    <t>Miejsko - Gminny Ośrodek Pomocy Społecznej w Sztumie</t>
  </si>
  <si>
    <t>"WYBIERZ DOBRĄ STRONĘ MOCY -  IDŹ PRZEZ ŻYCIE BEZ PRZEMOCY!"</t>
  </si>
  <si>
    <t>8/XXII/BRT/2023</t>
  </si>
  <si>
    <t>Powiat Bytowski</t>
  </si>
  <si>
    <t>Powiatowe  Centrum Pomocy Rodzinie 
w Bytowie</t>
  </si>
  <si>
    <t>"Pełni Mocy bez Przemocy"</t>
  </si>
  <si>
    <t>warmińsko-mazurskie</t>
  </si>
  <si>
    <t>6/XXVIII/BRT/2023</t>
  </si>
  <si>
    <t>Gmina Lidzbark Warmiński</t>
  </si>
  <si>
    <t>GOPS w Lidzbarku Warmińskim</t>
  </si>
  <si>
    <t>Klucz do mocy bez przemocy</t>
  </si>
  <si>
    <t xml:space="preserve">AKCEPTUJĘ:
……………………………………...
      Marlena Maląg
       Minister Rodziny   
      i Polityki Społecznej
</t>
  </si>
  <si>
    <t>dolnośląskie</t>
  </si>
  <si>
    <t>3/VI/BRT/2023</t>
  </si>
  <si>
    <t>6/VI/BRT/2023</t>
  </si>
  <si>
    <t>2/VI/BRT/2023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</si>
</sst>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zł&quot;;\-#,##0.00\ &quot;zł&quot;"/>
    <numFmt numFmtId="164" formatCode="_-* #,##0.00\ &quot;zł&quot;_-;\-* #,##0.00\ &quot;zł&quot;_-;_-* &quot;-&quot;\ &quot;zł&quot;_-;_-@_-"/>
    <numFmt numFmtId="165" formatCode="_-* #,##0.00&quot; zł&quot;_-;\-* #,##0.00&quot; zł&quot;_-;_-* \-??&quot; zł&quot;_-;_-@_-"/>
    <numFmt numFmtId="166" formatCode="[$-415]General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Lato"/>
      <family val="2"/>
      <charset val="238"/>
    </font>
    <font>
      <b/>
      <sz val="8"/>
      <color theme="1"/>
      <name val="Lato"/>
      <family val="2"/>
      <charset val="238"/>
    </font>
    <font>
      <sz val="8"/>
      <color rgb="FF000000"/>
      <name val="Lato"/>
      <family val="2"/>
      <charset val="238"/>
    </font>
    <font>
      <sz val="8"/>
      <color rgb="FF333333"/>
      <name val="Lato"/>
      <family val="2"/>
      <charset val="238"/>
    </font>
    <font>
      <sz val="8"/>
      <name val="Lato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9"/>
      <color theme="1"/>
      <name val="Lato"/>
      <family val="2"/>
      <charset val="238"/>
    </font>
    <font>
      <sz val="8"/>
      <color theme="1"/>
      <name val="Calibri"/>
      <family val="2"/>
      <scheme val="minor"/>
    </font>
    <font>
      <b/>
      <sz val="13"/>
      <color theme="1"/>
      <name val="Times New Roman"/>
      <family val="1"/>
      <charset val="238"/>
    </font>
    <font>
      <sz val="9"/>
      <color rgb="FF000000"/>
      <name val="Lato"/>
      <family val="2"/>
      <charset val="238"/>
    </font>
    <font>
      <sz val="9"/>
      <color rgb="FF333333"/>
      <name val="Lato"/>
      <family val="2"/>
      <charset val="238"/>
    </font>
    <font>
      <sz val="9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CCCFF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166" fontId="7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7" fontId="2" fillId="0" borderId="4" xfId="0" applyNumberFormat="1" applyFont="1" applyBorder="1" applyAlignment="1">
      <alignment horizontal="center" vertical="center" wrapText="1"/>
    </xf>
    <xf numFmtId="7" fontId="2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6" fontId="5" fillId="0" borderId="4" xfId="2" applyFont="1" applyBorder="1" applyAlignment="1">
      <alignment horizontal="center" vertical="center" wrapText="1"/>
    </xf>
    <xf numFmtId="166" fontId="5" fillId="6" borderId="4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6" fontId="5" fillId="2" borderId="4" xfId="2" applyFont="1" applyFill="1" applyBorder="1" applyAlignment="1">
      <alignment horizontal="center" vertical="center" wrapText="1"/>
    </xf>
    <xf numFmtId="166" fontId="5" fillId="7" borderId="4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7" fontId="0" fillId="0" borderId="0" xfId="0" applyNumberFormat="1" applyAlignment="1">
      <alignment horizontal="center" vertical="center"/>
    </xf>
    <xf numFmtId="7" fontId="1" fillId="2" borderId="0" xfId="0" applyNumberFormat="1" applyFont="1" applyFill="1" applyAlignment="1">
      <alignment horizontal="center" vertical="center"/>
    </xf>
    <xf numFmtId="7" fontId="0" fillId="2" borderId="0" xfId="0" applyNumberFormat="1" applyFill="1" applyAlignment="1">
      <alignment horizontal="center" vertical="center"/>
    </xf>
    <xf numFmtId="7" fontId="1" fillId="0" borderId="0" xfId="0" applyNumberFormat="1" applyFont="1" applyAlignment="1">
      <alignment horizontal="right" vertical="center"/>
    </xf>
    <xf numFmtId="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 vertical="center" wrapText="1"/>
    </xf>
    <xf numFmtId="7" fontId="11" fillId="3" borderId="4" xfId="0" applyNumberFormat="1" applyFont="1" applyFill="1" applyBorder="1" applyAlignment="1">
      <alignment horizontal="center" vertical="center" wrapText="1"/>
    </xf>
    <xf numFmtId="7" fontId="11" fillId="4" borderId="4" xfId="0" applyNumberFormat="1" applyFont="1" applyFill="1" applyBorder="1" applyAlignment="1">
      <alignment horizontal="center" vertical="center" wrapText="1"/>
    </xf>
    <xf numFmtId="7" fontId="12" fillId="0" borderId="4" xfId="0" applyNumberFormat="1" applyFont="1" applyBorder="1" applyAlignment="1">
      <alignment horizontal="center" vertical="center" wrapText="1"/>
    </xf>
    <xf numFmtId="7" fontId="12" fillId="2" borderId="4" xfId="0" applyNumberFormat="1" applyFont="1" applyFill="1" applyBorder="1" applyAlignment="1">
      <alignment horizontal="center" vertical="center" wrapText="1"/>
    </xf>
    <xf numFmtId="7" fontId="13" fillId="0" borderId="4" xfId="0" applyNumberFormat="1" applyFont="1" applyBorder="1" applyAlignment="1">
      <alignment horizontal="center" vertical="center" wrapText="1"/>
    </xf>
    <xf numFmtId="7" fontId="8" fillId="0" borderId="4" xfId="0" applyNumberFormat="1" applyFont="1" applyBorder="1" applyAlignment="1">
      <alignment horizontal="center" vertical="center" wrapText="1"/>
    </xf>
    <xf numFmtId="7" fontId="8" fillId="2" borderId="4" xfId="0" applyNumberFormat="1" applyFont="1" applyFill="1" applyBorder="1" applyAlignment="1">
      <alignment horizontal="center" vertical="center" wrapText="1"/>
    </xf>
    <xf numFmtId="7" fontId="12" fillId="5" borderId="4" xfId="0" applyNumberFormat="1" applyFont="1" applyFill="1" applyBorder="1" applyAlignment="1">
      <alignment horizontal="center" vertical="center" wrapText="1"/>
    </xf>
    <xf numFmtId="7" fontId="13" fillId="2" borderId="4" xfId="1" applyNumberFormat="1" applyFont="1" applyFill="1" applyBorder="1" applyAlignment="1">
      <alignment horizontal="center" vertical="center" wrapText="1"/>
    </xf>
    <xf numFmtId="7" fontId="8" fillId="0" borderId="4" xfId="0" applyNumberFormat="1" applyFont="1" applyBorder="1" applyAlignment="1">
      <alignment horizontal="center" vertical="center"/>
    </xf>
    <xf numFmtId="7" fontId="8" fillId="2" borderId="4" xfId="0" applyNumberFormat="1" applyFont="1" applyFill="1" applyBorder="1" applyAlignment="1">
      <alignment horizontal="center" vertical="center"/>
    </xf>
    <xf numFmtId="7" fontId="11" fillId="0" borderId="4" xfId="0" applyNumberFormat="1" applyFont="1" applyBorder="1" applyAlignment="1">
      <alignment horizontal="center" vertical="center" wrapText="1"/>
    </xf>
    <xf numFmtId="7" fontId="11" fillId="2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7" fontId="8" fillId="4" borderId="4" xfId="0" applyNumberFormat="1" applyFont="1" applyFill="1" applyBorder="1" applyAlignment="1">
      <alignment horizontal="center" vertical="center" wrapText="1"/>
    </xf>
    <xf numFmtId="7" fontId="11" fillId="0" borderId="4" xfId="0" applyNumberFormat="1" applyFont="1" applyBorder="1" applyAlignment="1">
      <alignment horizontal="center" vertical="center"/>
    </xf>
    <xf numFmtId="7" fontId="11" fillId="2" borderId="4" xfId="0" applyNumberFormat="1" applyFont="1" applyFill="1" applyBorder="1" applyAlignment="1">
      <alignment horizontal="center" vertical="center"/>
    </xf>
    <xf numFmtId="7" fontId="13" fillId="6" borderId="4" xfId="2" applyNumberFormat="1" applyFont="1" applyFill="1" applyBorder="1" applyAlignment="1">
      <alignment horizontal="center" vertical="center" wrapText="1"/>
    </xf>
    <xf numFmtId="7" fontId="13" fillId="7" borderId="4" xfId="2" applyNumberFormat="1" applyFont="1" applyFill="1" applyBorder="1" applyAlignment="1">
      <alignment horizontal="center" vertical="center" wrapText="1"/>
    </xf>
    <xf numFmtId="7" fontId="8" fillId="0" borderId="0" xfId="0" applyNumberFormat="1" applyFont="1" applyAlignment="1">
      <alignment horizontal="center" vertical="center"/>
    </xf>
    <xf numFmtId="7" fontId="8" fillId="2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2" borderId="4" xfId="0" applyNumberFormat="1" applyFont="1" applyFill="1" applyBorder="1" applyAlignment="1">
      <alignment horizontal="center" vertical="center"/>
    </xf>
    <xf numFmtId="7" fontId="0" fillId="0" borderId="0" xfId="0" applyNumberFormat="1"/>
    <xf numFmtId="0" fontId="0" fillId="2" borderId="0" xfId="0" applyFill="1"/>
    <xf numFmtId="0" fontId="0" fillId="2" borderId="4" xfId="0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3">
    <cellStyle name="Excel Built-in Normal" xfId="2"/>
    <cellStyle name="Normalny" xfId="0" builtinId="0"/>
    <cellStyle name="Normalny 2" xfId="1"/>
  </cellStyles>
  <dxfs count="12"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lwia.Krasinska/Desktop/Program%20Os&#322;onowy%202022-ocena%20formalna%20i%20merytoryczna%20do%20praw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50" workbookViewId="0">
      <selection activeCell="M57" sqref="M57"/>
    </sheetView>
  </sheetViews>
  <sheetFormatPr defaultRowHeight="15" x14ac:dyDescent="0.25"/>
  <cols>
    <col min="2" max="2" width="15.140625" customWidth="1"/>
    <col min="3" max="4" width="16.28515625" customWidth="1"/>
    <col min="5" max="5" width="15" customWidth="1"/>
    <col min="6" max="6" width="21.85546875" customWidth="1"/>
    <col min="7" max="7" width="11.7109375" style="23" customWidth="1"/>
    <col min="8" max="8" width="11.42578125" style="22" customWidth="1"/>
    <col min="9" max="9" width="14.42578125" style="22" customWidth="1"/>
    <col min="10" max="10" width="13.140625" style="22" customWidth="1"/>
    <col min="11" max="11" width="13" style="22" customWidth="1"/>
    <col min="12" max="12" width="16.5703125" style="29" customWidth="1"/>
    <col min="13" max="13" width="11.7109375" customWidth="1"/>
    <col min="14" max="14" width="10.5703125" bestFit="1" customWidth="1"/>
  </cols>
  <sheetData>
    <row r="1" spans="1:14" ht="55.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4" ht="39.75" customHeight="1" x14ac:dyDescent="0.25">
      <c r="A2" s="2" t="s">
        <v>1</v>
      </c>
      <c r="B2" s="30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4" t="s">
        <v>11</v>
      </c>
      <c r="L2" s="3" t="s">
        <v>12</v>
      </c>
    </row>
    <row r="3" spans="1:14" ht="52.5" x14ac:dyDescent="0.25">
      <c r="A3" s="5">
        <v>1</v>
      </c>
      <c r="B3" s="1" t="s">
        <v>13</v>
      </c>
      <c r="C3" s="12" t="s">
        <v>14</v>
      </c>
      <c r="D3" s="6" t="s">
        <v>15</v>
      </c>
      <c r="E3" s="7" t="s">
        <v>16</v>
      </c>
      <c r="F3" s="6" t="s">
        <v>17</v>
      </c>
      <c r="G3" s="12">
        <v>80</v>
      </c>
      <c r="H3" s="12" t="s">
        <v>18</v>
      </c>
      <c r="I3" s="33">
        <v>19100</v>
      </c>
      <c r="J3" s="33">
        <v>7000</v>
      </c>
      <c r="K3" s="33">
        <v>12100</v>
      </c>
      <c r="L3" s="33">
        <v>12100</v>
      </c>
    </row>
    <row r="4" spans="1:14" ht="105" x14ac:dyDescent="0.25">
      <c r="A4" s="5">
        <v>2</v>
      </c>
      <c r="B4" s="1" t="s">
        <v>13</v>
      </c>
      <c r="C4" s="12" t="s">
        <v>19</v>
      </c>
      <c r="D4" s="6" t="s">
        <v>20</v>
      </c>
      <c r="E4" s="6" t="s">
        <v>21</v>
      </c>
      <c r="F4" s="6" t="s">
        <v>22</v>
      </c>
      <c r="G4" s="12">
        <v>79.5</v>
      </c>
      <c r="H4" s="12" t="s">
        <v>23</v>
      </c>
      <c r="I4" s="34">
        <v>52000</v>
      </c>
      <c r="J4" s="34">
        <v>10400</v>
      </c>
      <c r="K4" s="33">
        <v>41600</v>
      </c>
      <c r="L4" s="33">
        <v>41600</v>
      </c>
    </row>
    <row r="5" spans="1:14" ht="52.5" x14ac:dyDescent="0.25">
      <c r="A5" s="5">
        <v>3</v>
      </c>
      <c r="B5" s="1" t="s">
        <v>13</v>
      </c>
      <c r="C5" s="12" t="s">
        <v>24</v>
      </c>
      <c r="D5" s="6" t="s">
        <v>25</v>
      </c>
      <c r="E5" s="6" t="s">
        <v>26</v>
      </c>
      <c r="F5" s="6" t="s">
        <v>27</v>
      </c>
      <c r="G5" s="12">
        <v>79.5</v>
      </c>
      <c r="H5" s="12" t="s">
        <v>28</v>
      </c>
      <c r="I5" s="33">
        <v>129100</v>
      </c>
      <c r="J5" s="33">
        <v>30000</v>
      </c>
      <c r="K5" s="33">
        <v>99100</v>
      </c>
      <c r="L5" s="33">
        <v>99100</v>
      </c>
    </row>
    <row r="6" spans="1:14" ht="42" x14ac:dyDescent="0.25">
      <c r="A6" s="5">
        <v>4</v>
      </c>
      <c r="B6" s="1" t="s">
        <v>13</v>
      </c>
      <c r="C6" s="12" t="s">
        <v>29</v>
      </c>
      <c r="D6" s="6" t="s">
        <v>30</v>
      </c>
      <c r="E6" s="6" t="s">
        <v>31</v>
      </c>
      <c r="F6" s="6" t="s">
        <v>32</v>
      </c>
      <c r="G6" s="12">
        <v>79</v>
      </c>
      <c r="H6" s="7" t="s">
        <v>33</v>
      </c>
      <c r="I6" s="35" t="s">
        <v>34</v>
      </c>
      <c r="J6" s="35" t="s">
        <v>35</v>
      </c>
      <c r="K6" s="36">
        <v>80000</v>
      </c>
      <c r="L6" s="33">
        <f>K6*95%</f>
        <v>76000</v>
      </c>
    </row>
    <row r="7" spans="1:14" ht="31.5" x14ac:dyDescent="0.25">
      <c r="A7" s="5">
        <v>5</v>
      </c>
      <c r="B7" s="1" t="s">
        <v>36</v>
      </c>
      <c r="C7" s="12" t="s">
        <v>272</v>
      </c>
      <c r="D7" s="8" t="s">
        <v>37</v>
      </c>
      <c r="E7" s="8" t="s">
        <v>38</v>
      </c>
      <c r="F7" s="8" t="s">
        <v>39</v>
      </c>
      <c r="G7" s="12">
        <v>79</v>
      </c>
      <c r="H7" s="8" t="s">
        <v>18</v>
      </c>
      <c r="I7" s="37">
        <v>103130</v>
      </c>
      <c r="J7" s="37">
        <v>31950</v>
      </c>
      <c r="K7" s="38">
        <v>71180</v>
      </c>
      <c r="L7" s="33">
        <v>67600</v>
      </c>
    </row>
    <row r="8" spans="1:14" ht="31.5" x14ac:dyDescent="0.25">
      <c r="A8" s="5">
        <v>6</v>
      </c>
      <c r="B8" s="1" t="s">
        <v>40</v>
      </c>
      <c r="C8" s="12" t="s">
        <v>41</v>
      </c>
      <c r="D8" s="1" t="s">
        <v>42</v>
      </c>
      <c r="E8" s="1" t="s">
        <v>43</v>
      </c>
      <c r="F8" s="1" t="s">
        <v>44</v>
      </c>
      <c r="G8" s="12">
        <v>79</v>
      </c>
      <c r="H8" s="1" t="s">
        <v>18</v>
      </c>
      <c r="I8" s="39">
        <v>131740</v>
      </c>
      <c r="J8" s="40">
        <v>39550</v>
      </c>
      <c r="K8" s="41">
        <v>92190</v>
      </c>
      <c r="L8" s="33">
        <v>87500</v>
      </c>
    </row>
    <row r="9" spans="1:14" ht="31.5" x14ac:dyDescent="0.25">
      <c r="A9" s="5">
        <v>7</v>
      </c>
      <c r="B9" s="1" t="s">
        <v>45</v>
      </c>
      <c r="C9" s="12" t="s">
        <v>46</v>
      </c>
      <c r="D9" s="9" t="s">
        <v>47</v>
      </c>
      <c r="E9" s="9" t="s">
        <v>48</v>
      </c>
      <c r="F9" s="9" t="s">
        <v>49</v>
      </c>
      <c r="G9" s="12">
        <v>79</v>
      </c>
      <c r="H9" s="1" t="s">
        <v>33</v>
      </c>
      <c r="I9" s="40">
        <v>106000</v>
      </c>
      <c r="J9" s="40">
        <v>47000</v>
      </c>
      <c r="K9" s="41">
        <v>59000</v>
      </c>
      <c r="L9" s="33">
        <v>56000</v>
      </c>
    </row>
    <row r="10" spans="1:14" ht="31.5" x14ac:dyDescent="0.25">
      <c r="A10" s="5">
        <v>8</v>
      </c>
      <c r="B10" s="1" t="s">
        <v>36</v>
      </c>
      <c r="C10" s="12" t="s">
        <v>273</v>
      </c>
      <c r="D10" s="8" t="s">
        <v>50</v>
      </c>
      <c r="E10" s="8" t="s">
        <v>51</v>
      </c>
      <c r="F10" s="8" t="s">
        <v>52</v>
      </c>
      <c r="G10" s="12">
        <v>78.5</v>
      </c>
      <c r="H10" s="8" t="s">
        <v>18</v>
      </c>
      <c r="I10" s="37">
        <v>64220</v>
      </c>
      <c r="J10" s="37">
        <v>12900</v>
      </c>
      <c r="K10" s="38">
        <v>51320</v>
      </c>
      <c r="L10" s="33">
        <v>48700</v>
      </c>
    </row>
    <row r="11" spans="1:14" ht="31.5" x14ac:dyDescent="0.25">
      <c r="A11" s="5">
        <v>9</v>
      </c>
      <c r="B11" s="1" t="s">
        <v>45</v>
      </c>
      <c r="C11" s="12" t="s">
        <v>53</v>
      </c>
      <c r="D11" s="9" t="s">
        <v>54</v>
      </c>
      <c r="E11" s="9" t="s">
        <v>55</v>
      </c>
      <c r="F11" s="9" t="s">
        <v>56</v>
      </c>
      <c r="G11" s="12">
        <v>78.5</v>
      </c>
      <c r="H11" s="1" t="s">
        <v>33</v>
      </c>
      <c r="I11" s="40">
        <v>99982</v>
      </c>
      <c r="J11" s="40">
        <v>34856</v>
      </c>
      <c r="K11" s="41">
        <v>65126</v>
      </c>
      <c r="L11" s="33">
        <v>61800</v>
      </c>
    </row>
    <row r="12" spans="1:14" ht="31.5" x14ac:dyDescent="0.25">
      <c r="A12" s="5">
        <v>10</v>
      </c>
      <c r="B12" s="1" t="s">
        <v>271</v>
      </c>
      <c r="C12" s="12" t="s">
        <v>57</v>
      </c>
      <c r="D12" s="6" t="s">
        <v>58</v>
      </c>
      <c r="E12" s="7" t="s">
        <v>59</v>
      </c>
      <c r="F12" s="6" t="s">
        <v>60</v>
      </c>
      <c r="G12" s="12">
        <v>77.5</v>
      </c>
      <c r="H12" s="10" t="s">
        <v>28</v>
      </c>
      <c r="I12" s="35">
        <v>58030.91</v>
      </c>
      <c r="J12" s="35">
        <v>18165.91</v>
      </c>
      <c r="K12" s="36">
        <v>39865</v>
      </c>
      <c r="L12" s="33">
        <v>37800</v>
      </c>
    </row>
    <row r="13" spans="1:14" ht="42" x14ac:dyDescent="0.25">
      <c r="A13" s="5">
        <v>11</v>
      </c>
      <c r="B13" s="1" t="s">
        <v>36</v>
      </c>
      <c r="C13" s="12" t="s">
        <v>61</v>
      </c>
      <c r="D13" s="8" t="s">
        <v>62</v>
      </c>
      <c r="E13" s="8" t="s">
        <v>63</v>
      </c>
      <c r="F13" s="8" t="s">
        <v>64</v>
      </c>
      <c r="G13" s="12">
        <v>77</v>
      </c>
      <c r="H13" s="8" t="s">
        <v>18</v>
      </c>
      <c r="I13" s="42">
        <v>99300</v>
      </c>
      <c r="J13" s="42">
        <v>20000</v>
      </c>
      <c r="K13" s="42">
        <v>79300</v>
      </c>
      <c r="L13" s="33">
        <v>75300</v>
      </c>
    </row>
    <row r="14" spans="1:14" ht="42" x14ac:dyDescent="0.25">
      <c r="A14" s="5">
        <v>12</v>
      </c>
      <c r="B14" s="1" t="s">
        <v>271</v>
      </c>
      <c r="C14" s="12" t="s">
        <v>65</v>
      </c>
      <c r="D14" s="6" t="s">
        <v>66</v>
      </c>
      <c r="E14" s="7" t="s">
        <v>67</v>
      </c>
      <c r="F14" s="6" t="s">
        <v>68</v>
      </c>
      <c r="G14" s="12">
        <v>76.5</v>
      </c>
      <c r="H14" s="10" t="s">
        <v>33</v>
      </c>
      <c r="I14" s="35">
        <v>51604</v>
      </c>
      <c r="J14" s="35">
        <v>16000</v>
      </c>
      <c r="K14" s="36">
        <v>35604</v>
      </c>
      <c r="L14" s="33">
        <v>33800</v>
      </c>
    </row>
    <row r="15" spans="1:14" ht="31.5" x14ac:dyDescent="0.25">
      <c r="A15" s="5">
        <v>13</v>
      </c>
      <c r="B15" s="1" t="s">
        <v>45</v>
      </c>
      <c r="C15" s="12" t="s">
        <v>69</v>
      </c>
      <c r="D15" s="9" t="s">
        <v>70</v>
      </c>
      <c r="E15" s="9" t="s">
        <v>71</v>
      </c>
      <c r="F15" s="9" t="s">
        <v>72</v>
      </c>
      <c r="G15" s="12">
        <v>76</v>
      </c>
      <c r="H15" s="1" t="s">
        <v>33</v>
      </c>
      <c r="I15" s="40">
        <v>44250</v>
      </c>
      <c r="J15" s="40">
        <v>13700</v>
      </c>
      <c r="K15" s="41">
        <v>30550</v>
      </c>
      <c r="L15" s="57">
        <v>27400</v>
      </c>
      <c r="N15" s="58"/>
    </row>
    <row r="16" spans="1:14" ht="31.5" x14ac:dyDescent="0.25">
      <c r="A16" s="5">
        <v>14</v>
      </c>
      <c r="B16" s="1" t="s">
        <v>13</v>
      </c>
      <c r="C16" s="12" t="s">
        <v>73</v>
      </c>
      <c r="D16" s="6" t="s">
        <v>74</v>
      </c>
      <c r="E16" s="7" t="s">
        <v>75</v>
      </c>
      <c r="F16" s="6" t="s">
        <v>76</v>
      </c>
      <c r="G16" s="12">
        <v>76</v>
      </c>
      <c r="H16" s="7" t="s">
        <v>28</v>
      </c>
      <c r="I16" s="35">
        <v>15975</v>
      </c>
      <c r="J16" s="35">
        <v>5000</v>
      </c>
      <c r="K16" s="36">
        <v>10975</v>
      </c>
      <c r="L16" s="33">
        <v>10000</v>
      </c>
    </row>
    <row r="17" spans="1:13" ht="84" x14ac:dyDescent="0.25">
      <c r="A17" s="5">
        <v>15</v>
      </c>
      <c r="B17" s="1" t="s">
        <v>271</v>
      </c>
      <c r="C17" s="12" t="s">
        <v>57</v>
      </c>
      <c r="D17" s="6" t="s">
        <v>77</v>
      </c>
      <c r="E17" s="7" t="s">
        <v>78</v>
      </c>
      <c r="F17" s="6" t="s">
        <v>79</v>
      </c>
      <c r="G17" s="12">
        <v>75.5</v>
      </c>
      <c r="H17" s="10" t="s">
        <v>18</v>
      </c>
      <c r="I17" s="35">
        <v>99700</v>
      </c>
      <c r="J17" s="35">
        <v>31000</v>
      </c>
      <c r="K17" s="36">
        <v>68700</v>
      </c>
      <c r="L17" s="57">
        <v>67800</v>
      </c>
    </row>
    <row r="18" spans="1:13" ht="42" x14ac:dyDescent="0.25">
      <c r="A18" s="5">
        <v>16</v>
      </c>
      <c r="B18" s="1" t="s">
        <v>271</v>
      </c>
      <c r="C18" s="12" t="s">
        <v>57</v>
      </c>
      <c r="D18" s="6" t="s">
        <v>80</v>
      </c>
      <c r="E18" s="6" t="s">
        <v>81</v>
      </c>
      <c r="F18" s="6" t="s">
        <v>82</v>
      </c>
      <c r="G18" s="12">
        <v>75.5</v>
      </c>
      <c r="H18" s="10" t="s">
        <v>33</v>
      </c>
      <c r="I18" s="35">
        <v>72300</v>
      </c>
      <c r="J18" s="35">
        <v>22300</v>
      </c>
      <c r="K18" s="36">
        <v>50000</v>
      </c>
      <c r="L18" s="33">
        <f t="shared" ref="L18" si="0">K18*90%</f>
        <v>45000</v>
      </c>
    </row>
    <row r="19" spans="1:13" ht="31.5" x14ac:dyDescent="0.25">
      <c r="A19" s="5">
        <v>17</v>
      </c>
      <c r="B19" s="1" t="s">
        <v>83</v>
      </c>
      <c r="C19" s="12" t="s">
        <v>84</v>
      </c>
      <c r="D19" s="1" t="s">
        <v>85</v>
      </c>
      <c r="E19" s="1" t="s">
        <v>86</v>
      </c>
      <c r="F19" s="1" t="s">
        <v>87</v>
      </c>
      <c r="G19" s="12">
        <v>75</v>
      </c>
      <c r="H19" s="7" t="s">
        <v>18</v>
      </c>
      <c r="I19" s="35">
        <v>46400</v>
      </c>
      <c r="J19" s="35">
        <v>14000</v>
      </c>
      <c r="K19" s="36">
        <v>32400</v>
      </c>
      <c r="L19" s="33">
        <v>29100</v>
      </c>
    </row>
    <row r="20" spans="1:13" ht="21" x14ac:dyDescent="0.25">
      <c r="A20" s="5">
        <v>18</v>
      </c>
      <c r="B20" s="1" t="s">
        <v>88</v>
      </c>
      <c r="C20" s="12" t="s">
        <v>89</v>
      </c>
      <c r="D20" s="6" t="s">
        <v>90</v>
      </c>
      <c r="E20" s="6" t="s">
        <v>91</v>
      </c>
      <c r="F20" s="6" t="s">
        <v>92</v>
      </c>
      <c r="G20" s="12">
        <v>74</v>
      </c>
      <c r="H20" s="7" t="s">
        <v>33</v>
      </c>
      <c r="I20" s="35">
        <v>25800</v>
      </c>
      <c r="J20" s="35">
        <v>8000</v>
      </c>
      <c r="K20" s="36">
        <v>17800</v>
      </c>
      <c r="L20" s="33">
        <v>16000</v>
      </c>
      <c r="M20" s="59"/>
    </row>
    <row r="21" spans="1:13" ht="42" x14ac:dyDescent="0.25">
      <c r="A21" s="5">
        <v>19</v>
      </c>
      <c r="B21" s="1" t="s">
        <v>271</v>
      </c>
      <c r="C21" s="12" t="s">
        <v>57</v>
      </c>
      <c r="D21" s="1" t="s">
        <v>93</v>
      </c>
      <c r="E21" s="11" t="s">
        <v>94</v>
      </c>
      <c r="F21" s="1" t="s">
        <v>95</v>
      </c>
      <c r="G21" s="12">
        <v>73.5</v>
      </c>
      <c r="H21" s="10" t="s">
        <v>28</v>
      </c>
      <c r="I21" s="43">
        <v>39300</v>
      </c>
      <c r="J21" s="43">
        <v>7900</v>
      </c>
      <c r="K21" s="43">
        <v>31400</v>
      </c>
      <c r="L21" s="33">
        <v>28200</v>
      </c>
    </row>
    <row r="22" spans="1:13" ht="31.5" x14ac:dyDescent="0.25">
      <c r="A22" s="5">
        <v>20</v>
      </c>
      <c r="B22" s="1" t="s">
        <v>40</v>
      </c>
      <c r="C22" s="12" t="s">
        <v>96</v>
      </c>
      <c r="D22" s="1" t="s">
        <v>97</v>
      </c>
      <c r="E22" s="1" t="s">
        <v>98</v>
      </c>
      <c r="F22" s="1" t="s">
        <v>99</v>
      </c>
      <c r="G22" s="12">
        <v>73.5</v>
      </c>
      <c r="H22" s="1" t="s">
        <v>28</v>
      </c>
      <c r="I22" s="39">
        <v>81000</v>
      </c>
      <c r="J22" s="40">
        <v>23390</v>
      </c>
      <c r="K22" s="41">
        <v>57610</v>
      </c>
      <c r="L22" s="33">
        <v>51800</v>
      </c>
    </row>
    <row r="23" spans="1:13" ht="52.5" x14ac:dyDescent="0.25">
      <c r="A23" s="5">
        <v>21</v>
      </c>
      <c r="B23" s="1" t="s">
        <v>45</v>
      </c>
      <c r="C23" s="12" t="s">
        <v>100</v>
      </c>
      <c r="D23" s="9" t="s">
        <v>101</v>
      </c>
      <c r="E23" s="9" t="s">
        <v>102</v>
      </c>
      <c r="F23" s="9" t="s">
        <v>103</v>
      </c>
      <c r="G23" s="12">
        <v>73.5</v>
      </c>
      <c r="H23" s="12" t="s">
        <v>28</v>
      </c>
      <c r="I23" s="44">
        <v>127500</v>
      </c>
      <c r="J23" s="44">
        <v>32400</v>
      </c>
      <c r="K23" s="45">
        <v>95100</v>
      </c>
      <c r="L23" s="33">
        <v>85500</v>
      </c>
    </row>
    <row r="24" spans="1:13" ht="31.5" x14ac:dyDescent="0.25">
      <c r="A24" s="5">
        <v>22</v>
      </c>
      <c r="B24" s="1" t="s">
        <v>83</v>
      </c>
      <c r="C24" s="12" t="s">
        <v>104</v>
      </c>
      <c r="D24" s="1" t="s">
        <v>105</v>
      </c>
      <c r="E24" s="1" t="s">
        <v>106</v>
      </c>
      <c r="F24" s="1" t="s">
        <v>107</v>
      </c>
      <c r="G24" s="12">
        <v>73.5</v>
      </c>
      <c r="H24" s="7" t="s">
        <v>23</v>
      </c>
      <c r="I24" s="35">
        <v>143600</v>
      </c>
      <c r="J24" s="35">
        <v>43798</v>
      </c>
      <c r="K24" s="36">
        <v>99802</v>
      </c>
      <c r="L24" s="33">
        <v>89800</v>
      </c>
    </row>
    <row r="25" spans="1:13" ht="52.5" x14ac:dyDescent="0.25">
      <c r="A25" s="5">
        <v>23</v>
      </c>
      <c r="B25" s="1" t="s">
        <v>108</v>
      </c>
      <c r="C25" s="12" t="s">
        <v>109</v>
      </c>
      <c r="D25" s="6" t="s">
        <v>110</v>
      </c>
      <c r="E25" s="6" t="s">
        <v>111</v>
      </c>
      <c r="F25" s="6" t="s">
        <v>112</v>
      </c>
      <c r="G25" s="12">
        <v>73.5</v>
      </c>
      <c r="H25" s="6" t="s">
        <v>28</v>
      </c>
      <c r="I25" s="46">
        <v>119125</v>
      </c>
      <c r="J25" s="46">
        <v>35800</v>
      </c>
      <c r="K25" s="47">
        <v>83325</v>
      </c>
      <c r="L25" s="57">
        <v>74900</v>
      </c>
    </row>
    <row r="26" spans="1:13" ht="31.5" x14ac:dyDescent="0.25">
      <c r="A26" s="5">
        <v>24</v>
      </c>
      <c r="B26" s="1" t="s">
        <v>271</v>
      </c>
      <c r="C26" s="12" t="s">
        <v>57</v>
      </c>
      <c r="D26" s="1" t="s">
        <v>113</v>
      </c>
      <c r="E26" s="11" t="s">
        <v>114</v>
      </c>
      <c r="F26" s="1" t="s">
        <v>115</v>
      </c>
      <c r="G26" s="12">
        <v>73</v>
      </c>
      <c r="H26" s="10" t="s">
        <v>28</v>
      </c>
      <c r="I26" s="43">
        <v>52610</v>
      </c>
      <c r="J26" s="43">
        <v>12710</v>
      </c>
      <c r="K26" s="43">
        <v>39900</v>
      </c>
      <c r="L26" s="33">
        <v>33900</v>
      </c>
    </row>
    <row r="27" spans="1:13" ht="21" x14ac:dyDescent="0.25">
      <c r="A27" s="5">
        <v>25</v>
      </c>
      <c r="B27" s="1" t="s">
        <v>116</v>
      </c>
      <c r="C27" s="12" t="s">
        <v>117</v>
      </c>
      <c r="D27" s="6" t="s">
        <v>118</v>
      </c>
      <c r="E27" s="7" t="s">
        <v>119</v>
      </c>
      <c r="F27" s="6" t="s">
        <v>120</v>
      </c>
      <c r="G27" s="12">
        <v>73</v>
      </c>
      <c r="H27" s="6" t="s">
        <v>33</v>
      </c>
      <c r="I27" s="35">
        <v>100000</v>
      </c>
      <c r="J27" s="35">
        <v>20800</v>
      </c>
      <c r="K27" s="36">
        <v>79200</v>
      </c>
      <c r="L27" s="33">
        <v>67300</v>
      </c>
    </row>
    <row r="28" spans="1:13" ht="52.5" x14ac:dyDescent="0.25">
      <c r="A28" s="5">
        <v>26</v>
      </c>
      <c r="B28" s="1" t="s">
        <v>13</v>
      </c>
      <c r="C28" s="12" t="s">
        <v>121</v>
      </c>
      <c r="D28" s="6" t="s">
        <v>122</v>
      </c>
      <c r="E28" s="6" t="s">
        <v>123</v>
      </c>
      <c r="F28" s="6" t="s">
        <v>124</v>
      </c>
      <c r="G28" s="12">
        <v>73</v>
      </c>
      <c r="H28" s="7" t="s">
        <v>28</v>
      </c>
      <c r="I28" s="35">
        <v>55000</v>
      </c>
      <c r="J28" s="35">
        <v>16975</v>
      </c>
      <c r="K28" s="36">
        <v>38025</v>
      </c>
      <c r="L28" s="33">
        <v>32300</v>
      </c>
    </row>
    <row r="29" spans="1:13" ht="21" x14ac:dyDescent="0.25">
      <c r="A29" s="5">
        <v>27</v>
      </c>
      <c r="B29" s="1" t="s">
        <v>125</v>
      </c>
      <c r="C29" s="12" t="s">
        <v>126</v>
      </c>
      <c r="D29" s="6" t="s">
        <v>127</v>
      </c>
      <c r="E29" s="7" t="s">
        <v>128</v>
      </c>
      <c r="F29" s="6" t="s">
        <v>129</v>
      </c>
      <c r="G29" s="12">
        <v>72.5</v>
      </c>
      <c r="H29" s="18" t="s">
        <v>28</v>
      </c>
      <c r="I29" s="35">
        <v>50000</v>
      </c>
      <c r="J29" s="35">
        <v>10000</v>
      </c>
      <c r="K29" s="36">
        <v>40000</v>
      </c>
      <c r="L29" s="33">
        <f t="shared" ref="L29" si="1">K29*85%</f>
        <v>34000</v>
      </c>
    </row>
    <row r="30" spans="1:13" ht="42" x14ac:dyDescent="0.25">
      <c r="A30" s="5">
        <v>28</v>
      </c>
      <c r="B30" s="1" t="s">
        <v>83</v>
      </c>
      <c r="C30" s="12" t="s">
        <v>130</v>
      </c>
      <c r="D30" s="1" t="s">
        <v>131</v>
      </c>
      <c r="E30" s="1" t="s">
        <v>132</v>
      </c>
      <c r="F30" s="1" t="s">
        <v>133</v>
      </c>
      <c r="G30" s="12">
        <v>72.5</v>
      </c>
      <c r="H30" s="7" t="s">
        <v>18</v>
      </c>
      <c r="I30" s="35">
        <v>76280</v>
      </c>
      <c r="J30" s="35">
        <v>28680</v>
      </c>
      <c r="K30" s="36">
        <v>47600</v>
      </c>
      <c r="L30" s="33">
        <v>40400</v>
      </c>
    </row>
    <row r="31" spans="1:13" ht="52.5" x14ac:dyDescent="0.25">
      <c r="A31" s="5">
        <v>29</v>
      </c>
      <c r="B31" s="1" t="s">
        <v>271</v>
      </c>
      <c r="C31" s="12" t="s">
        <v>57</v>
      </c>
      <c r="D31" s="6" t="s">
        <v>134</v>
      </c>
      <c r="E31" s="6" t="s">
        <v>135</v>
      </c>
      <c r="F31" s="6" t="s">
        <v>136</v>
      </c>
      <c r="G31" s="12">
        <v>72</v>
      </c>
      <c r="H31" s="10" t="s">
        <v>18</v>
      </c>
      <c r="I31" s="35">
        <v>149644.5</v>
      </c>
      <c r="J31" s="35">
        <v>52192.5</v>
      </c>
      <c r="K31" s="36">
        <v>97452</v>
      </c>
      <c r="L31" s="33">
        <v>82800</v>
      </c>
    </row>
    <row r="32" spans="1:13" ht="31.5" x14ac:dyDescent="0.25">
      <c r="A32" s="5">
        <v>30</v>
      </c>
      <c r="B32" s="1" t="s">
        <v>40</v>
      </c>
      <c r="C32" s="12" t="s">
        <v>137</v>
      </c>
      <c r="D32" s="1" t="s">
        <v>138</v>
      </c>
      <c r="E32" s="1" t="s">
        <v>139</v>
      </c>
      <c r="F32" s="1" t="s">
        <v>140</v>
      </c>
      <c r="G32" s="12">
        <v>72</v>
      </c>
      <c r="H32" s="1" t="s">
        <v>28</v>
      </c>
      <c r="I32" s="39">
        <v>34340</v>
      </c>
      <c r="J32" s="40">
        <v>10600</v>
      </c>
      <c r="K32" s="41">
        <v>23740</v>
      </c>
      <c r="L32" s="33">
        <v>20100</v>
      </c>
    </row>
    <row r="33" spans="1:12" ht="31.5" x14ac:dyDescent="0.25">
      <c r="A33" s="5">
        <v>31</v>
      </c>
      <c r="B33" s="1" t="s">
        <v>13</v>
      </c>
      <c r="C33" s="12" t="s">
        <v>141</v>
      </c>
      <c r="D33" s="6" t="s">
        <v>142</v>
      </c>
      <c r="E33" s="7" t="s">
        <v>143</v>
      </c>
      <c r="F33" s="6" t="s">
        <v>144</v>
      </c>
      <c r="G33" s="12">
        <v>72</v>
      </c>
      <c r="H33" s="7" t="s">
        <v>18</v>
      </c>
      <c r="I33" s="35">
        <v>49120</v>
      </c>
      <c r="J33" s="35">
        <v>12500</v>
      </c>
      <c r="K33" s="36">
        <v>36620</v>
      </c>
      <c r="L33" s="33">
        <v>31100</v>
      </c>
    </row>
    <row r="34" spans="1:12" ht="31.5" x14ac:dyDescent="0.25">
      <c r="A34" s="5">
        <v>32</v>
      </c>
      <c r="B34" s="1" t="s">
        <v>116</v>
      </c>
      <c r="C34" s="12" t="s">
        <v>145</v>
      </c>
      <c r="D34" s="6" t="s">
        <v>146</v>
      </c>
      <c r="E34" s="7" t="s">
        <v>147</v>
      </c>
      <c r="F34" s="6" t="s">
        <v>148</v>
      </c>
      <c r="G34" s="12">
        <v>71.5</v>
      </c>
      <c r="H34" s="6" t="s">
        <v>18</v>
      </c>
      <c r="I34" s="35">
        <v>28230</v>
      </c>
      <c r="J34" s="35">
        <v>5700</v>
      </c>
      <c r="K34" s="36">
        <v>22530</v>
      </c>
      <c r="L34" s="33">
        <v>19100</v>
      </c>
    </row>
    <row r="35" spans="1:12" ht="94.5" x14ac:dyDescent="0.25">
      <c r="A35" s="5">
        <v>33</v>
      </c>
      <c r="B35" s="1" t="s">
        <v>13</v>
      </c>
      <c r="C35" s="12" t="s">
        <v>149</v>
      </c>
      <c r="D35" s="6" t="s">
        <v>150</v>
      </c>
      <c r="E35" s="7" t="s">
        <v>151</v>
      </c>
      <c r="F35" s="6" t="s">
        <v>152</v>
      </c>
      <c r="G35" s="12">
        <v>71</v>
      </c>
      <c r="H35" s="7" t="s">
        <v>33</v>
      </c>
      <c r="I35" s="35">
        <v>27650</v>
      </c>
      <c r="J35" s="35">
        <v>5550</v>
      </c>
      <c r="K35" s="36">
        <v>22100</v>
      </c>
      <c r="L35" s="33">
        <v>17600</v>
      </c>
    </row>
    <row r="36" spans="1:12" ht="42" x14ac:dyDescent="0.25">
      <c r="A36" s="5">
        <v>34</v>
      </c>
      <c r="B36" s="1" t="s">
        <v>83</v>
      </c>
      <c r="C36" s="12" t="s">
        <v>153</v>
      </c>
      <c r="D36" s="1" t="s">
        <v>154</v>
      </c>
      <c r="E36" s="1" t="s">
        <v>155</v>
      </c>
      <c r="F36" s="1" t="s">
        <v>156</v>
      </c>
      <c r="G36" s="12">
        <v>71</v>
      </c>
      <c r="H36" s="7" t="s">
        <v>33</v>
      </c>
      <c r="I36" s="35">
        <v>28100</v>
      </c>
      <c r="J36" s="35">
        <v>8700</v>
      </c>
      <c r="K36" s="36">
        <v>19400</v>
      </c>
      <c r="L36" s="33">
        <v>15500</v>
      </c>
    </row>
    <row r="37" spans="1:12" ht="42" x14ac:dyDescent="0.25">
      <c r="A37" s="5">
        <v>35</v>
      </c>
      <c r="B37" s="1" t="s">
        <v>157</v>
      </c>
      <c r="C37" s="12" t="s">
        <v>158</v>
      </c>
      <c r="D37" s="6" t="s">
        <v>159</v>
      </c>
      <c r="E37" s="7" t="s">
        <v>160</v>
      </c>
      <c r="F37" s="6" t="s">
        <v>161</v>
      </c>
      <c r="G37" s="12">
        <v>71</v>
      </c>
      <c r="H37" s="6" t="s">
        <v>18</v>
      </c>
      <c r="I37" s="48">
        <v>135000</v>
      </c>
      <c r="J37" s="48">
        <v>35000</v>
      </c>
      <c r="K37" s="49">
        <v>100000</v>
      </c>
      <c r="L37" s="33">
        <f t="shared" ref="L37:L42" si="2">K37*80%</f>
        <v>80000</v>
      </c>
    </row>
    <row r="38" spans="1:12" ht="84" x14ac:dyDescent="0.25">
      <c r="A38" s="5">
        <v>36</v>
      </c>
      <c r="B38" s="1" t="s">
        <v>108</v>
      </c>
      <c r="C38" s="12" t="s">
        <v>162</v>
      </c>
      <c r="D38" s="6" t="s">
        <v>163</v>
      </c>
      <c r="E38" s="6" t="s">
        <v>164</v>
      </c>
      <c r="F38" s="6" t="s">
        <v>165</v>
      </c>
      <c r="G38" s="12">
        <v>70.5</v>
      </c>
      <c r="H38" s="6" t="s">
        <v>28</v>
      </c>
      <c r="I38" s="46">
        <v>60000</v>
      </c>
      <c r="J38" s="46">
        <v>18600</v>
      </c>
      <c r="K38" s="47">
        <v>41400</v>
      </c>
      <c r="L38" s="33">
        <v>33100</v>
      </c>
    </row>
    <row r="39" spans="1:12" ht="31.5" x14ac:dyDescent="0.25">
      <c r="A39" s="5">
        <v>37</v>
      </c>
      <c r="B39" s="1" t="s">
        <v>45</v>
      </c>
      <c r="C39" s="12" t="s">
        <v>166</v>
      </c>
      <c r="D39" s="9" t="s">
        <v>167</v>
      </c>
      <c r="E39" s="9" t="s">
        <v>168</v>
      </c>
      <c r="F39" s="9" t="s">
        <v>169</v>
      </c>
      <c r="G39" s="12">
        <v>69.5</v>
      </c>
      <c r="H39" s="1" t="s">
        <v>28</v>
      </c>
      <c r="I39" s="40">
        <v>29100</v>
      </c>
      <c r="J39" s="40">
        <v>9300</v>
      </c>
      <c r="K39" s="41">
        <v>19800</v>
      </c>
      <c r="L39" s="33">
        <v>15800</v>
      </c>
    </row>
    <row r="40" spans="1:12" ht="31.5" x14ac:dyDescent="0.25">
      <c r="A40" s="5">
        <v>38</v>
      </c>
      <c r="B40" s="1" t="s">
        <v>83</v>
      </c>
      <c r="C40" s="12" t="s">
        <v>170</v>
      </c>
      <c r="D40" s="1" t="s">
        <v>171</v>
      </c>
      <c r="E40" s="1" t="s">
        <v>172</v>
      </c>
      <c r="F40" s="1" t="s">
        <v>173</v>
      </c>
      <c r="G40" s="12">
        <v>69.5</v>
      </c>
      <c r="H40" s="7" t="s">
        <v>33</v>
      </c>
      <c r="I40" s="35">
        <v>26000</v>
      </c>
      <c r="J40" s="35">
        <v>5600</v>
      </c>
      <c r="K40" s="36">
        <v>24400</v>
      </c>
      <c r="L40" s="33">
        <v>19500</v>
      </c>
    </row>
    <row r="41" spans="1:12" ht="31.5" x14ac:dyDescent="0.25">
      <c r="A41" s="5">
        <v>39</v>
      </c>
      <c r="B41" s="1" t="s">
        <v>125</v>
      </c>
      <c r="C41" s="12" t="s">
        <v>174</v>
      </c>
      <c r="D41" s="6" t="s">
        <v>175</v>
      </c>
      <c r="E41" s="6" t="s">
        <v>175</v>
      </c>
      <c r="F41" s="6" t="s">
        <v>176</v>
      </c>
      <c r="G41" s="12">
        <v>68.5</v>
      </c>
      <c r="H41" s="18" t="s">
        <v>33</v>
      </c>
      <c r="I41" s="50">
        <v>123800</v>
      </c>
      <c r="J41" s="50">
        <v>37500</v>
      </c>
      <c r="K41" s="51">
        <v>86300</v>
      </c>
      <c r="L41" s="33">
        <v>69000</v>
      </c>
    </row>
    <row r="42" spans="1:12" ht="31.5" x14ac:dyDescent="0.25">
      <c r="A42" s="5">
        <v>40</v>
      </c>
      <c r="B42" s="11" t="s">
        <v>88</v>
      </c>
      <c r="C42" s="21" t="s">
        <v>177</v>
      </c>
      <c r="D42" s="13" t="s">
        <v>178</v>
      </c>
      <c r="E42" s="13" t="s">
        <v>179</v>
      </c>
      <c r="F42" s="13" t="s">
        <v>180</v>
      </c>
      <c r="G42" s="21">
        <v>68.5</v>
      </c>
      <c r="H42" s="14" t="s">
        <v>28</v>
      </c>
      <c r="I42" s="36">
        <v>145200</v>
      </c>
      <c r="J42" s="36">
        <v>45200</v>
      </c>
      <c r="K42" s="36">
        <v>100000</v>
      </c>
      <c r="L42" s="33">
        <f t="shared" si="2"/>
        <v>80000</v>
      </c>
    </row>
    <row r="43" spans="1:12" ht="21" x14ac:dyDescent="0.25">
      <c r="A43" s="5">
        <v>41</v>
      </c>
      <c r="B43" s="1" t="s">
        <v>181</v>
      </c>
      <c r="C43" s="12" t="s">
        <v>182</v>
      </c>
      <c r="D43" s="1" t="s">
        <v>183</v>
      </c>
      <c r="E43" s="15" t="s">
        <v>184</v>
      </c>
      <c r="F43" s="1" t="s">
        <v>185</v>
      </c>
      <c r="G43" s="12">
        <v>68.5</v>
      </c>
      <c r="H43" s="15" t="s">
        <v>28</v>
      </c>
      <c r="I43" s="48">
        <v>121500</v>
      </c>
      <c r="J43" s="48">
        <v>37400</v>
      </c>
      <c r="K43" s="49">
        <v>84100</v>
      </c>
      <c r="L43" s="33">
        <v>67200</v>
      </c>
    </row>
    <row r="44" spans="1:12" ht="42" x14ac:dyDescent="0.25">
      <c r="A44" s="5">
        <v>42</v>
      </c>
      <c r="B44" s="1" t="s">
        <v>83</v>
      </c>
      <c r="C44" s="12" t="s">
        <v>186</v>
      </c>
      <c r="D44" s="1" t="s">
        <v>187</v>
      </c>
      <c r="E44" s="1" t="s">
        <v>188</v>
      </c>
      <c r="F44" s="1" t="s">
        <v>189</v>
      </c>
      <c r="G44" s="12">
        <v>68.5</v>
      </c>
      <c r="H44" s="7" t="s">
        <v>23</v>
      </c>
      <c r="I44" s="35">
        <v>133667</v>
      </c>
      <c r="J44" s="35">
        <v>40172</v>
      </c>
      <c r="K44" s="36">
        <v>93495</v>
      </c>
      <c r="L44" s="33">
        <v>74700</v>
      </c>
    </row>
    <row r="45" spans="1:12" ht="31.5" x14ac:dyDescent="0.25">
      <c r="A45" s="5">
        <v>43</v>
      </c>
      <c r="B45" s="1" t="s">
        <v>190</v>
      </c>
      <c r="C45" s="12" t="s">
        <v>191</v>
      </c>
      <c r="D45" s="16" t="s">
        <v>192</v>
      </c>
      <c r="E45" s="16" t="s">
        <v>193</v>
      </c>
      <c r="F45" s="16" t="s">
        <v>194</v>
      </c>
      <c r="G45" s="12">
        <v>68.5</v>
      </c>
      <c r="H45" s="17" t="s">
        <v>33</v>
      </c>
      <c r="I45" s="52">
        <v>35000</v>
      </c>
      <c r="J45" s="52">
        <v>10850</v>
      </c>
      <c r="K45" s="53">
        <v>24150</v>
      </c>
      <c r="L45" s="57">
        <v>19300</v>
      </c>
    </row>
    <row r="46" spans="1:12" ht="31.5" x14ac:dyDescent="0.25">
      <c r="A46" s="5">
        <v>44</v>
      </c>
      <c r="B46" s="1" t="s">
        <v>271</v>
      </c>
      <c r="C46" s="12" t="s">
        <v>57</v>
      </c>
      <c r="D46" s="1" t="s">
        <v>195</v>
      </c>
      <c r="E46" s="11" t="s">
        <v>196</v>
      </c>
      <c r="F46" s="1" t="s">
        <v>197</v>
      </c>
      <c r="G46" s="12">
        <v>68</v>
      </c>
      <c r="H46" s="10" t="s">
        <v>33</v>
      </c>
      <c r="I46" s="43">
        <v>39850</v>
      </c>
      <c r="J46" s="43">
        <v>8000</v>
      </c>
      <c r="K46" s="43">
        <v>31850</v>
      </c>
      <c r="L46" s="33">
        <v>23800</v>
      </c>
    </row>
    <row r="47" spans="1:12" ht="31.5" x14ac:dyDescent="0.25">
      <c r="A47" s="5">
        <v>45</v>
      </c>
      <c r="B47" s="1" t="s">
        <v>271</v>
      </c>
      <c r="C47" s="12" t="s">
        <v>57</v>
      </c>
      <c r="D47" s="1" t="s">
        <v>198</v>
      </c>
      <c r="E47" s="11" t="s">
        <v>199</v>
      </c>
      <c r="F47" s="1" t="s">
        <v>200</v>
      </c>
      <c r="G47" s="12">
        <v>68</v>
      </c>
      <c r="H47" s="10" t="s">
        <v>18</v>
      </c>
      <c r="I47" s="43">
        <v>59985</v>
      </c>
      <c r="J47" s="43">
        <v>12000</v>
      </c>
      <c r="K47" s="43">
        <v>47985</v>
      </c>
      <c r="L47" s="33">
        <v>35900</v>
      </c>
    </row>
    <row r="48" spans="1:12" ht="31.5" x14ac:dyDescent="0.25">
      <c r="A48" s="5">
        <v>46</v>
      </c>
      <c r="B48" s="1" t="s">
        <v>83</v>
      </c>
      <c r="C48" s="12" t="s">
        <v>201</v>
      </c>
      <c r="D48" s="1" t="s">
        <v>202</v>
      </c>
      <c r="E48" s="1" t="s">
        <v>203</v>
      </c>
      <c r="F48" s="1" t="s">
        <v>204</v>
      </c>
      <c r="G48" s="12">
        <v>68</v>
      </c>
      <c r="H48" s="7" t="s">
        <v>33</v>
      </c>
      <c r="I48" s="35">
        <v>81600</v>
      </c>
      <c r="J48" s="35">
        <v>30000</v>
      </c>
      <c r="K48" s="36">
        <v>51600</v>
      </c>
      <c r="L48" s="33">
        <f t="shared" ref="L48:L53" si="3">K48*75%</f>
        <v>38700</v>
      </c>
    </row>
    <row r="49" spans="1:13" ht="21" x14ac:dyDescent="0.25">
      <c r="A49" s="5">
        <v>47</v>
      </c>
      <c r="B49" s="1" t="s">
        <v>190</v>
      </c>
      <c r="C49" s="12" t="s">
        <v>205</v>
      </c>
      <c r="D49" s="16" t="s">
        <v>206</v>
      </c>
      <c r="E49" s="17" t="s">
        <v>207</v>
      </c>
      <c r="F49" s="17" t="s">
        <v>208</v>
      </c>
      <c r="G49" s="12">
        <v>68</v>
      </c>
      <c r="H49" s="17" t="s">
        <v>18</v>
      </c>
      <c r="I49" s="52">
        <v>99020</v>
      </c>
      <c r="J49" s="52">
        <v>33020</v>
      </c>
      <c r="K49" s="53">
        <v>66000</v>
      </c>
      <c r="L49" s="33">
        <f t="shared" si="3"/>
        <v>49500</v>
      </c>
    </row>
    <row r="50" spans="1:13" ht="42" x14ac:dyDescent="0.25">
      <c r="A50" s="5">
        <v>48</v>
      </c>
      <c r="B50" s="1" t="s">
        <v>36</v>
      </c>
      <c r="C50" s="12" t="s">
        <v>274</v>
      </c>
      <c r="D50" s="8" t="s">
        <v>209</v>
      </c>
      <c r="E50" s="8" t="s">
        <v>210</v>
      </c>
      <c r="F50" s="8" t="s">
        <v>211</v>
      </c>
      <c r="G50" s="12">
        <v>67</v>
      </c>
      <c r="H50" s="8" t="s">
        <v>18</v>
      </c>
      <c r="I50" s="37">
        <v>75750</v>
      </c>
      <c r="J50" s="37">
        <v>15150</v>
      </c>
      <c r="K50" s="38">
        <v>60600</v>
      </c>
      <c r="L50" s="33">
        <v>45400</v>
      </c>
    </row>
    <row r="51" spans="1:13" ht="52.5" x14ac:dyDescent="0.25">
      <c r="A51" s="5">
        <v>49</v>
      </c>
      <c r="B51" s="1" t="s">
        <v>13</v>
      </c>
      <c r="C51" s="12" t="s">
        <v>212</v>
      </c>
      <c r="D51" s="6" t="s">
        <v>213</v>
      </c>
      <c r="E51" s="6" t="s">
        <v>214</v>
      </c>
      <c r="F51" s="6" t="s">
        <v>215</v>
      </c>
      <c r="G51" s="12">
        <v>67</v>
      </c>
      <c r="H51" s="18" t="s">
        <v>28</v>
      </c>
      <c r="I51" s="50">
        <v>140100</v>
      </c>
      <c r="J51" s="50">
        <v>42400</v>
      </c>
      <c r="K51" s="51">
        <v>97700</v>
      </c>
      <c r="L51" s="33">
        <v>73200</v>
      </c>
    </row>
    <row r="52" spans="1:13" ht="31.5" x14ac:dyDescent="0.25">
      <c r="A52" s="5">
        <v>50</v>
      </c>
      <c r="B52" s="1" t="s">
        <v>157</v>
      </c>
      <c r="C52" s="12" t="s">
        <v>216</v>
      </c>
      <c r="D52" s="6" t="s">
        <v>217</v>
      </c>
      <c r="E52" s="7" t="s">
        <v>218</v>
      </c>
      <c r="F52" s="7" t="s">
        <v>219</v>
      </c>
      <c r="G52" s="12">
        <v>67</v>
      </c>
      <c r="H52" s="6" t="s">
        <v>18</v>
      </c>
      <c r="I52" s="48">
        <v>98200</v>
      </c>
      <c r="J52" s="48">
        <v>29500</v>
      </c>
      <c r="K52" s="49">
        <v>68700</v>
      </c>
      <c r="L52" s="33">
        <v>51500</v>
      </c>
    </row>
    <row r="53" spans="1:13" x14ac:dyDescent="0.25">
      <c r="A53" s="5">
        <v>51</v>
      </c>
      <c r="B53" s="1" t="s">
        <v>125</v>
      </c>
      <c r="C53" s="12" t="s">
        <v>220</v>
      </c>
      <c r="D53" s="6" t="s">
        <v>221</v>
      </c>
      <c r="E53" s="6" t="s">
        <v>222</v>
      </c>
      <c r="F53" s="6" t="s">
        <v>223</v>
      </c>
      <c r="G53" s="12">
        <v>66</v>
      </c>
      <c r="H53" s="6" t="s">
        <v>28</v>
      </c>
      <c r="I53" s="46">
        <v>55000</v>
      </c>
      <c r="J53" s="46">
        <v>17000</v>
      </c>
      <c r="K53" s="47">
        <v>38000</v>
      </c>
      <c r="L53" s="33">
        <f t="shared" si="3"/>
        <v>28500</v>
      </c>
    </row>
    <row r="54" spans="1:13" ht="36.75" customHeight="1" x14ac:dyDescent="0.25">
      <c r="A54" s="5">
        <v>52</v>
      </c>
      <c r="B54" s="1" t="s">
        <v>125</v>
      </c>
      <c r="C54" s="12" t="s">
        <v>224</v>
      </c>
      <c r="D54" s="6" t="s">
        <v>225</v>
      </c>
      <c r="E54" s="6" t="s">
        <v>226</v>
      </c>
      <c r="F54" s="6" t="s">
        <v>227</v>
      </c>
      <c r="G54" s="12">
        <v>65.5</v>
      </c>
      <c r="H54" s="18" t="s">
        <v>33</v>
      </c>
      <c r="I54" s="35">
        <v>91700</v>
      </c>
      <c r="J54" s="35">
        <v>23000</v>
      </c>
      <c r="K54" s="36">
        <v>68700</v>
      </c>
      <c r="L54" s="57">
        <v>48000</v>
      </c>
    </row>
    <row r="55" spans="1:13" ht="31.5" x14ac:dyDescent="0.25">
      <c r="A55" s="5">
        <v>53</v>
      </c>
      <c r="B55" s="1" t="s">
        <v>157</v>
      </c>
      <c r="C55" s="12" t="s">
        <v>216</v>
      </c>
      <c r="D55" s="6" t="s">
        <v>228</v>
      </c>
      <c r="E55" s="7" t="s">
        <v>229</v>
      </c>
      <c r="F55" s="6" t="s">
        <v>230</v>
      </c>
      <c r="G55" s="12">
        <v>65.5</v>
      </c>
      <c r="H55" s="6" t="s">
        <v>28</v>
      </c>
      <c r="I55" s="48">
        <v>122600</v>
      </c>
      <c r="J55" s="48">
        <v>37600</v>
      </c>
      <c r="K55" s="49">
        <v>85000</v>
      </c>
      <c r="L55" s="33">
        <f>K55*70%</f>
        <v>59499.999999999993</v>
      </c>
    </row>
    <row r="56" spans="1:13" ht="35.25" customHeight="1" x14ac:dyDescent="0.25">
      <c r="A56" s="5">
        <v>54</v>
      </c>
      <c r="B56" s="11" t="s">
        <v>190</v>
      </c>
      <c r="C56" s="21" t="s">
        <v>231</v>
      </c>
      <c r="D56" s="19" t="s">
        <v>232</v>
      </c>
      <c r="E56" s="19" t="s">
        <v>119</v>
      </c>
      <c r="F56" s="19" t="s">
        <v>233</v>
      </c>
      <c r="G56" s="21">
        <v>65.5</v>
      </c>
      <c r="H56" s="20" t="s">
        <v>33</v>
      </c>
      <c r="I56" s="53" t="s">
        <v>234</v>
      </c>
      <c r="J56" s="53">
        <v>5300</v>
      </c>
      <c r="K56" s="53">
        <v>11400</v>
      </c>
      <c r="L56" s="33">
        <v>10000</v>
      </c>
    </row>
    <row r="57" spans="1:13" ht="31.5" x14ac:dyDescent="0.25">
      <c r="A57" s="5">
        <v>55</v>
      </c>
      <c r="B57" s="1" t="s">
        <v>108</v>
      </c>
      <c r="C57" s="12" t="s">
        <v>235</v>
      </c>
      <c r="D57" s="6" t="s">
        <v>236</v>
      </c>
      <c r="E57" s="7" t="s">
        <v>237</v>
      </c>
      <c r="F57" s="6" t="s">
        <v>238</v>
      </c>
      <c r="G57" s="12">
        <v>65.5</v>
      </c>
      <c r="H57" s="6" t="s">
        <v>23</v>
      </c>
      <c r="I57" s="35">
        <v>125000</v>
      </c>
      <c r="J57" s="35">
        <v>25000</v>
      </c>
      <c r="K57" s="36">
        <v>100000</v>
      </c>
      <c r="L57" s="33">
        <f t="shared" ref="L57:L58" si="4">K57*70%</f>
        <v>70000</v>
      </c>
      <c r="M57" s="59"/>
    </row>
    <row r="58" spans="1:13" x14ac:dyDescent="0.25">
      <c r="A58" s="5">
        <v>56</v>
      </c>
      <c r="B58" s="1" t="s">
        <v>125</v>
      </c>
      <c r="C58" s="12" t="s">
        <v>239</v>
      </c>
      <c r="D58" s="6" t="s">
        <v>240</v>
      </c>
      <c r="E58" s="7" t="s">
        <v>241</v>
      </c>
      <c r="F58" s="6" t="s">
        <v>242</v>
      </c>
      <c r="G58" s="12">
        <v>65</v>
      </c>
      <c r="H58" s="18" t="s">
        <v>23</v>
      </c>
      <c r="I58" s="35">
        <v>115000</v>
      </c>
      <c r="J58" s="35">
        <v>35000</v>
      </c>
      <c r="K58" s="36">
        <v>80000</v>
      </c>
      <c r="L58" s="33">
        <f t="shared" si="4"/>
        <v>56000</v>
      </c>
    </row>
    <row r="59" spans="1:13" ht="31.5" x14ac:dyDescent="0.25">
      <c r="A59" s="5">
        <v>57</v>
      </c>
      <c r="B59" s="1" t="s">
        <v>243</v>
      </c>
      <c r="C59" s="12" t="s">
        <v>244</v>
      </c>
      <c r="D59" s="6" t="s">
        <v>245</v>
      </c>
      <c r="E59" s="6" t="s">
        <v>246</v>
      </c>
      <c r="F59" s="6" t="s">
        <v>247</v>
      </c>
      <c r="G59" s="12">
        <v>65</v>
      </c>
      <c r="H59" s="6" t="s">
        <v>18</v>
      </c>
      <c r="I59" s="50">
        <v>142645.84</v>
      </c>
      <c r="J59" s="50">
        <v>42655.839999999997</v>
      </c>
      <c r="K59" s="51">
        <v>99990</v>
      </c>
      <c r="L59" s="33">
        <v>69900</v>
      </c>
    </row>
    <row r="60" spans="1:13" ht="31.5" x14ac:dyDescent="0.25">
      <c r="A60" s="5">
        <v>58</v>
      </c>
      <c r="B60" s="11" t="s">
        <v>190</v>
      </c>
      <c r="C60" s="21" t="s">
        <v>248</v>
      </c>
      <c r="D60" s="19" t="s">
        <v>249</v>
      </c>
      <c r="E60" s="20" t="s">
        <v>250</v>
      </c>
      <c r="F60" s="19" t="s">
        <v>251</v>
      </c>
      <c r="G60" s="21">
        <v>65</v>
      </c>
      <c r="H60" s="20" t="s">
        <v>33</v>
      </c>
      <c r="I60" s="53">
        <v>18548</v>
      </c>
      <c r="J60" s="53" t="s">
        <v>252</v>
      </c>
      <c r="K60" s="53">
        <v>12752</v>
      </c>
      <c r="L60" s="33">
        <v>10000</v>
      </c>
    </row>
    <row r="61" spans="1:13" ht="29.25" customHeight="1" x14ac:dyDescent="0.25">
      <c r="A61" s="5">
        <v>59</v>
      </c>
      <c r="B61" s="1" t="s">
        <v>125</v>
      </c>
      <c r="C61" s="12" t="s">
        <v>253</v>
      </c>
      <c r="D61" s="6" t="s">
        <v>254</v>
      </c>
      <c r="E61" s="6" t="s">
        <v>255</v>
      </c>
      <c r="F61" s="6" t="s">
        <v>256</v>
      </c>
      <c r="G61" s="12">
        <v>64.5</v>
      </c>
      <c r="H61" s="18" t="s">
        <v>33</v>
      </c>
      <c r="I61" s="35">
        <v>81600</v>
      </c>
      <c r="J61" s="35">
        <v>16320</v>
      </c>
      <c r="K61" s="36">
        <v>65280</v>
      </c>
      <c r="L61" s="33">
        <v>45600</v>
      </c>
      <c r="M61" s="59"/>
    </row>
    <row r="62" spans="1:13" ht="42" x14ac:dyDescent="0.25">
      <c r="A62" s="5">
        <v>60</v>
      </c>
      <c r="B62" s="11" t="s">
        <v>83</v>
      </c>
      <c r="C62" s="21" t="s">
        <v>257</v>
      </c>
      <c r="D62" s="11" t="s">
        <v>258</v>
      </c>
      <c r="E62" s="11" t="s">
        <v>259</v>
      </c>
      <c r="F62" s="11" t="s">
        <v>260</v>
      </c>
      <c r="G62" s="21">
        <v>64.5</v>
      </c>
      <c r="H62" s="14" t="s">
        <v>33</v>
      </c>
      <c r="I62" s="36">
        <v>16220</v>
      </c>
      <c r="J62" s="36">
        <v>5000</v>
      </c>
      <c r="K62" s="36">
        <v>11220</v>
      </c>
      <c r="L62" s="33">
        <v>10000</v>
      </c>
    </row>
    <row r="63" spans="1:13" ht="42" x14ac:dyDescent="0.25">
      <c r="A63" s="5">
        <v>61</v>
      </c>
      <c r="B63" s="1" t="s">
        <v>83</v>
      </c>
      <c r="C63" s="12" t="s">
        <v>261</v>
      </c>
      <c r="D63" s="1" t="s">
        <v>262</v>
      </c>
      <c r="E63" s="1" t="s">
        <v>263</v>
      </c>
      <c r="F63" s="1" t="s">
        <v>264</v>
      </c>
      <c r="G63" s="12">
        <v>64</v>
      </c>
      <c r="H63" s="7" t="s">
        <v>28</v>
      </c>
      <c r="I63" s="35">
        <v>33500</v>
      </c>
      <c r="J63" s="35">
        <v>10200</v>
      </c>
      <c r="K63" s="36">
        <v>23300</v>
      </c>
      <c r="L63" s="33">
        <v>16300</v>
      </c>
      <c r="M63" s="59"/>
    </row>
    <row r="64" spans="1:13" ht="21" x14ac:dyDescent="0.25">
      <c r="A64" s="5">
        <v>62</v>
      </c>
      <c r="B64" s="1" t="s">
        <v>265</v>
      </c>
      <c r="C64" s="12" t="s">
        <v>266</v>
      </c>
      <c r="D64" s="11" t="s">
        <v>267</v>
      </c>
      <c r="E64" s="1" t="s">
        <v>268</v>
      </c>
      <c r="F64" s="1" t="s">
        <v>269</v>
      </c>
      <c r="G64" s="12">
        <v>64</v>
      </c>
      <c r="H64" s="12" t="s">
        <v>18</v>
      </c>
      <c r="I64" s="44">
        <f>SUM(J64:K64)</f>
        <v>39300</v>
      </c>
      <c r="J64" s="44">
        <v>11800</v>
      </c>
      <c r="K64" s="45">
        <v>27500</v>
      </c>
      <c r="L64" s="33">
        <v>19200</v>
      </c>
    </row>
    <row r="65" spans="2:13" ht="30" customHeight="1" x14ac:dyDescent="0.25">
      <c r="B65" s="31"/>
      <c r="C65" s="31"/>
      <c r="D65" s="31"/>
      <c r="E65" s="31"/>
      <c r="F65" s="31"/>
      <c r="G65" s="32"/>
      <c r="H65" s="32"/>
      <c r="I65" s="54"/>
      <c r="J65" s="54"/>
      <c r="K65" s="55"/>
      <c r="L65" s="56">
        <f>SUM(L3:L64)</f>
        <v>2836500</v>
      </c>
      <c r="M65" s="60"/>
    </row>
    <row r="66" spans="2:13" ht="18.75" customHeight="1" x14ac:dyDescent="0.25">
      <c r="G66" s="22"/>
      <c r="I66" s="24"/>
      <c r="J66" s="24"/>
      <c r="K66" s="25"/>
      <c r="L66" s="27"/>
    </row>
    <row r="67" spans="2:13" ht="33" customHeight="1" x14ac:dyDescent="0.25">
      <c r="G67" s="22"/>
      <c r="I67" s="24"/>
      <c r="J67" s="24"/>
      <c r="K67" s="64" t="s">
        <v>270</v>
      </c>
      <c r="L67" s="64"/>
    </row>
    <row r="68" spans="2:13" x14ac:dyDescent="0.25">
      <c r="G68" s="22"/>
      <c r="I68" s="24"/>
      <c r="J68" s="24"/>
      <c r="K68" s="64"/>
      <c r="L68" s="64"/>
    </row>
    <row r="69" spans="2:13" x14ac:dyDescent="0.25">
      <c r="G69" s="22"/>
      <c r="I69" s="24"/>
      <c r="J69" s="24"/>
      <c r="K69" s="64"/>
      <c r="L69" s="64"/>
    </row>
    <row r="70" spans="2:13" x14ac:dyDescent="0.25">
      <c r="G70" s="22"/>
      <c r="I70" s="24"/>
      <c r="J70" s="24"/>
      <c r="K70" s="64"/>
      <c r="L70" s="64"/>
    </row>
    <row r="71" spans="2:13" x14ac:dyDescent="0.25">
      <c r="G71" s="22"/>
      <c r="I71" s="24"/>
      <c r="J71" s="24"/>
      <c r="K71" s="64"/>
      <c r="L71" s="64"/>
    </row>
    <row r="72" spans="2:13" x14ac:dyDescent="0.25">
      <c r="G72" s="22"/>
      <c r="I72" s="24"/>
      <c r="J72" s="24"/>
      <c r="K72" s="64"/>
      <c r="L72" s="64"/>
    </row>
    <row r="73" spans="2:13" x14ac:dyDescent="0.25">
      <c r="G73" s="22"/>
      <c r="I73" s="24"/>
      <c r="J73" s="24"/>
      <c r="K73" s="26"/>
      <c r="L73" s="28"/>
    </row>
  </sheetData>
  <mergeCells count="2">
    <mergeCell ref="A1:L1"/>
    <mergeCell ref="K67:L72"/>
  </mergeCells>
  <conditionalFormatting sqref="H29:H38">
    <cfRule type="containsText" dxfId="11" priority="11" operator="containsText" text="nie">
      <formula>NOT(ISERROR(SEARCH("nie",H29)))</formula>
    </cfRule>
    <cfRule type="containsText" dxfId="10" priority="12" operator="containsText" text="kilka ">
      <formula>NOT(ISERROR(SEARCH("kilka ",H29)))</formula>
    </cfRule>
  </conditionalFormatting>
  <conditionalFormatting sqref="K29:K35">
    <cfRule type="cellIs" dxfId="9" priority="9" operator="equal">
      <formula>0</formula>
    </cfRule>
    <cfRule type="cellIs" dxfId="8" priority="10" operator="lessThan">
      <formula>10000</formula>
    </cfRule>
  </conditionalFormatting>
  <conditionalFormatting sqref="K29:K36">
    <cfRule type="cellIs" dxfId="7" priority="8" operator="lessThan">
      <formula>10000</formula>
    </cfRule>
  </conditionalFormatting>
  <conditionalFormatting sqref="K29:K38">
    <cfRule type="cellIs" dxfId="6" priority="1" operator="greaterThan">
      <formula>100000</formula>
    </cfRule>
  </conditionalFormatting>
  <conditionalFormatting sqref="K36">
    <cfRule type="cellIs" dxfId="5" priority="7" operator="equal">
      <formula>0</formula>
    </cfRule>
  </conditionalFormatting>
  <conditionalFormatting sqref="K36:K38">
    <cfRule type="cellIs" dxfId="4" priority="6" operator="lessThan">
      <formula>10000</formula>
    </cfRule>
  </conditionalFormatting>
  <conditionalFormatting sqref="K37:K38">
    <cfRule type="cellIs" dxfId="3" priority="4" operator="lessThan">
      <formula>10000</formula>
    </cfRule>
    <cfRule type="cellIs" dxfId="2" priority="5" operator="equal">
      <formula>0</formula>
    </cfRule>
  </conditionalFormatting>
  <conditionalFormatting sqref="K38">
    <cfRule type="cellIs" dxfId="1" priority="2" operator="lessThan">
      <formula>10000</formula>
    </cfRule>
    <cfRule type="cellIs" dxfId="0" priority="3" operator="equal">
      <formula>0</formula>
    </cfRule>
  </conditionalFormatting>
  <dataValidations count="3">
    <dataValidation type="list" allowBlank="1" showInputMessage="1" showErrorMessage="1" sqref="H29:H38">
      <formula1>priorytety</formula1>
    </dataValidation>
    <dataValidation type="list" showInputMessage="1" showErrorMessage="1" sqref="H50:H59">
      <formula1>$A$34:$A$37</formula1>
      <formula2>0</formula2>
    </dataValidation>
    <dataValidation type="list" allowBlank="1" showInputMessage="1" showErrorMessage="1" sqref="H22:H24">
      <formula1>$A$20:$A$23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Krochmal</dc:creator>
  <cp:lastModifiedBy>Marzena Bartosiewicz</cp:lastModifiedBy>
  <dcterms:created xsi:type="dcterms:W3CDTF">2015-06-05T18:19:34Z</dcterms:created>
  <dcterms:modified xsi:type="dcterms:W3CDTF">2023-04-26T11:48:50Z</dcterms:modified>
</cp:coreProperties>
</file>