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125" windowWidth="25230" windowHeight="49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_2018" sheetId="10709" r:id="rId14"/>
    <sheet name="Ceny_tygodniowe_UE" sheetId="10608" r:id="rId15"/>
    <sheet name="CENY_MAJ_2018" sheetId="10708" r:id="rId16"/>
    <sheet name="HANDEL_ZESTAWIENIE_I-IV" sheetId="10710" r:id="rId17"/>
    <sheet name="Handel zagr. wg krajów 4_18" sheetId="10711" r:id="rId18"/>
    <sheet name="Handel zagr. wg krajów 3_18" sheetId="10706" r:id="rId19"/>
    <sheet name="Handel_ZESTAWIENIA_I-XII" sheetId="10694" r:id="rId20"/>
    <sheet name="Handel zagr. wg krajów 12_17" sheetId="10695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65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2">#REF!</definedName>
    <definedName name="\s" localSheetId="20">#REF!</definedName>
    <definedName name="\s" localSheetId="18">#REF!</definedName>
    <definedName name="\s" localSheetId="17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20">#REF!</definedName>
    <definedName name="_17_11_2011" localSheetId="18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4">#REF!</definedName>
    <definedName name="_7_11_2011" localSheetId="20">#REF!</definedName>
    <definedName name="_7_11_2011" localSheetId="18">#REF!</definedName>
    <definedName name="_7_11_2011" localSheetId="17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2">#REF!</definedName>
    <definedName name="_A" localSheetId="20">#REF!</definedName>
    <definedName name="_A" localSheetId="18">#REF!</definedName>
    <definedName name="_A" localSheetId="17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9" hidden="1">'Handel_ZESTAWIENIA_I-XII'!#REF!</definedName>
    <definedName name="_xlnm._FilterDatabase" localSheetId="16" hidden="1">'HANDEL_ZESTAWIENIE_I-IV'!#REF!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20">#REF!,#REF!</definedName>
    <definedName name="AllPerc" localSheetId="18">#REF!,#REF!</definedName>
    <definedName name="AllPerc" localSheetId="17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20">#REF!</definedName>
    <definedName name="BothPerc" localSheetId="18">#REF!</definedName>
    <definedName name="BothPerc" localSheetId="17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20">#REF!</definedName>
    <definedName name="ColPre" localSheetId="18">#REF!</definedName>
    <definedName name="ColPre" localSheetId="17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4">#REF!</definedName>
    <definedName name="CurShe" localSheetId="20">#REF!</definedName>
    <definedName name="CurShe" localSheetId="18">#REF!</definedName>
    <definedName name="CurShe" localSheetId="17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4">#REF!</definedName>
    <definedName name="FirstPerc" localSheetId="20">#REF!</definedName>
    <definedName name="FirstPerc" localSheetId="18">#REF!</definedName>
    <definedName name="FirstPerc" localSheetId="17">#REF!</definedName>
    <definedName name="FirstPerc" localSheetId="0">#REF!</definedName>
    <definedName name="FirstPerc">#REF!</definedName>
    <definedName name="gg" localSheetId="13">#REF!</definedName>
    <definedName name="gg" localSheetId="20">#REF!</definedName>
    <definedName name="gg" localSheetId="18">#REF!</definedName>
    <definedName name="gg" localSheetId="17">#REF!</definedName>
    <definedName name="gg" localSheetId="0">#REF!</definedName>
    <definedName name="gg">#REF!</definedName>
    <definedName name="jose" localSheetId="13">#REF!</definedName>
    <definedName name="jose" localSheetId="24">#REF!</definedName>
    <definedName name="jose" localSheetId="20">#REF!</definedName>
    <definedName name="jose" localSheetId="18">#REF!</definedName>
    <definedName name="jose" localSheetId="17">#REF!</definedName>
    <definedName name="jose" localSheetId="0">#REF!</definedName>
    <definedName name="jose">#REF!</definedName>
    <definedName name="Last5" localSheetId="13">#REF!</definedName>
    <definedName name="Last5" localSheetId="24">#REF!</definedName>
    <definedName name="Last5" localSheetId="20">#REF!</definedName>
    <definedName name="Last5" localSheetId="18">#REF!</definedName>
    <definedName name="Last5" localSheetId="17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20">#REF!</definedName>
    <definedName name="MonPre" localSheetId="18">#REF!</definedName>
    <definedName name="MonPre" localSheetId="17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20">#REF!</definedName>
    <definedName name="NumPri" localSheetId="18">#REF!</definedName>
    <definedName name="NumPri" localSheetId="17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20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prosieta_wojew!$A$1:$K$50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3">#REF!</definedName>
    <definedName name="ppp" localSheetId="20">#REF!</definedName>
    <definedName name="ppp" localSheetId="18">#REF!</definedName>
    <definedName name="ppp" localSheetId="17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2">#REF!</definedName>
    <definedName name="Prosieta" localSheetId="20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2">#REF!</definedName>
    <definedName name="recap" localSheetId="20">#REF!</definedName>
    <definedName name="recap" localSheetId="18">#REF!</definedName>
    <definedName name="recap" localSheetId="17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4">#REF!</definedName>
    <definedName name="SecondPerc" localSheetId="20">#REF!</definedName>
    <definedName name="SecondPerc" localSheetId="18">#REF!</definedName>
    <definedName name="SecondPerc" localSheetId="17">#REF!</definedName>
    <definedName name="SecondPerc" localSheetId="0">#REF!</definedName>
    <definedName name="SecondPerc">#REF!</definedName>
    <definedName name="TodDat" localSheetId="13">#REF!</definedName>
    <definedName name="TodDat" localSheetId="24">#REF!</definedName>
    <definedName name="TodDat" localSheetId="20">#REF!</definedName>
    <definedName name="TodDat" localSheetId="18">#REF!</definedName>
    <definedName name="TodDat" localSheetId="17">#REF!</definedName>
    <definedName name="TodDat" localSheetId="0">#REF!</definedName>
    <definedName name="TodDat">#REF!</definedName>
    <definedName name="WeeNum" localSheetId="13">#REF!</definedName>
    <definedName name="WeeNum" localSheetId="24">#REF!</definedName>
    <definedName name="WeeNum" localSheetId="20">#REF!</definedName>
    <definedName name="WeeNum" localSheetId="18">#REF!</definedName>
    <definedName name="WeeNum" localSheetId="17">#REF!</definedName>
    <definedName name="WeeNum" localSheetId="0">#REF!</definedName>
    <definedName name="WeeNum">#REF!</definedName>
    <definedName name="zywiec" localSheetId="25">#REF!</definedName>
    <definedName name="zywiec" localSheetId="13">#REF!</definedName>
    <definedName name="zywiec" localSheetId="2">#REF!</definedName>
    <definedName name="zywiec" localSheetId="20">#REF!</definedName>
    <definedName name="zywiec" localSheetId="18">#REF!</definedName>
    <definedName name="zywiec" localSheetId="17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22" i="10710" l="1"/>
  <c r="C22" i="10710"/>
  <c r="D19" i="10710"/>
  <c r="C19" i="10710"/>
  <c r="C18" i="10710"/>
  <c r="D18" i="10710" l="1"/>
  <c r="C34" i="10666"/>
  <c r="C17" i="10666"/>
  <c r="E81" i="10709" l="1"/>
  <c r="D81" i="10709"/>
  <c r="E80" i="10709"/>
  <c r="D80" i="10709"/>
  <c r="E79" i="10709"/>
  <c r="D79" i="10709"/>
  <c r="E78" i="10709"/>
  <c r="D78" i="10709"/>
  <c r="E77" i="10709"/>
  <c r="D77" i="10709"/>
  <c r="E76" i="10709"/>
  <c r="D76" i="10709"/>
  <c r="E75" i="10709"/>
  <c r="D75" i="10709"/>
  <c r="E74" i="10709"/>
  <c r="D74" i="10709"/>
  <c r="E73" i="10709"/>
  <c r="D73" i="10709"/>
  <c r="E72" i="10709"/>
  <c r="D72" i="10709"/>
  <c r="E71" i="10709"/>
  <c r="D71" i="10709"/>
  <c r="E70" i="10709"/>
  <c r="D70" i="10709"/>
  <c r="E69" i="10709"/>
  <c r="D69" i="10709"/>
  <c r="E68" i="10709"/>
  <c r="D68" i="10709"/>
  <c r="E67" i="10709"/>
  <c r="D67" i="10709"/>
  <c r="E66" i="10709"/>
  <c r="D66" i="10709"/>
  <c r="E65" i="10709"/>
  <c r="D65" i="10709"/>
  <c r="E64" i="10709"/>
  <c r="D64" i="10709"/>
  <c r="E63" i="10709"/>
  <c r="D63" i="10709"/>
  <c r="E62" i="10709"/>
  <c r="D62" i="10709"/>
  <c r="E61" i="10709"/>
  <c r="D61" i="10709"/>
  <c r="E60" i="10709"/>
  <c r="D60" i="10709"/>
  <c r="E59" i="10709"/>
  <c r="D59" i="10709"/>
  <c r="E58" i="10709"/>
  <c r="D58" i="10709"/>
  <c r="E57" i="10709"/>
  <c r="D57" i="10709"/>
  <c r="E56" i="10709"/>
  <c r="D56" i="10709"/>
  <c r="E55" i="10709"/>
  <c r="D55" i="10709"/>
  <c r="E54" i="10709"/>
  <c r="D54" i="10709"/>
  <c r="E53" i="10709"/>
  <c r="D53" i="10709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E31" i="10666" l="1"/>
  <c r="C32" i="10666"/>
  <c r="E15" i="10666"/>
  <c r="E34" i="10666"/>
  <c r="E14" i="10666"/>
  <c r="E32" i="10666" l="1"/>
  <c r="C33" i="10666"/>
  <c r="E33" i="10666" s="1"/>
  <c r="E35" i="10666"/>
  <c r="E16" i="10666"/>
  <c r="D90" i="10693"/>
  <c r="E17" i="10666" l="1"/>
  <c r="E36" i="10666"/>
  <c r="E38" i="10529"/>
  <c r="F38" i="10529"/>
  <c r="E18" i="10666" l="1"/>
  <c r="E37" i="10666"/>
  <c r="E38" i="10666" l="1"/>
  <c r="E19" i="10666"/>
  <c r="D22" i="10694"/>
  <c r="C22" i="10694"/>
  <c r="C19" i="10694"/>
  <c r="E20" i="10666" l="1"/>
  <c r="E39" i="10666"/>
  <c r="C18" i="10694"/>
  <c r="D18" i="10694"/>
  <c r="D19" i="10694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F98" i="10693"/>
  <c r="E98" i="10693"/>
  <c r="D98" i="10693"/>
  <c r="C98" i="10693"/>
  <c r="N90" i="10693"/>
  <c r="M90" i="10693"/>
  <c r="L90" i="10693"/>
  <c r="K90" i="10693"/>
  <c r="J90" i="10693"/>
  <c r="I90" i="10693"/>
  <c r="H90" i="10693"/>
  <c r="G90" i="10693"/>
  <c r="F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<sst xmlns="http://schemas.openxmlformats.org/spreadsheetml/2006/main" count="3492" uniqueCount="533">
  <si>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</si>
  <si>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</si>
  <si>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</si>
  <si>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</si>
  <si>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</si>
  <si>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</si>
  <si>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</si>
  <si>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</si>
  <si>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</si>
  <si>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</si>
  <si>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</si>
  <si>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</si>
  <si>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</si>
  <si>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</si>
  <si>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</si>
  <si>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</si>
  <si>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</si>
  <si>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</si>
  <si>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</si>
  <si>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</si>
  <si>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</si>
  <si>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</si>
  <si>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</si>
  <si>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</si>
  <si>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</si>
  <si>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</si>
  <si>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</si>
  <si>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</si>
  <si>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</si>
  <si>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</si>
  <si>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</si>
  <si>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</si>
  <si>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</si>
  <si>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</si>
  <si>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</si>
  <si>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</si>
  <si>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</si>
  <si>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</si>
  <si>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</si>
  <si>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</si>
  <si>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</si>
  <si>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</si>
  <si>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</si>
  <si>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</si>
  <si>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</si>
  <si>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</si>
  <si>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</si>
  <si>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</si>
  <si>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</si>
  <si>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</si>
  <si>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</si>
  <si>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</si>
  <si>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</si>
  <si>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</si>
  <si>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</si>
  <si>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</si>
  <si>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</si>
  <si>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</si>
  <si>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</si>
  <si>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</si>
  <si>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</si>
  <si>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</si>
  <si>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</si>
  <si>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</si>
  <si>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</si>
  <si>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</si>
  <si>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</si>
  <si>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</si>
  <si>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</si>
  <si>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</si>
  <si>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</si>
  <si>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</si>
  <si>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</si>
  <si>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</si>
  <si>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</si>
  <si>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</si>
  <si>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</si>
  <si>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</si>
  <si>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</si>
  <si>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</si>
  <si>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</si>
  <si>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</si>
  <si>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</si>
  <si>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</si>
  <si>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</si>
  <si>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</si>
  <si>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</si>
  <si>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</si>
  <si>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</si>
  <si>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</si>
  <si>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</si>
  <si>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</si>
  <si>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</si>
  <si>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</si>
  <si>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</si>
  <si>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</si>
  <si>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</si>
  <si>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</si>
  <si>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</si>
  <si>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</si>
  <si>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</si>
  <si>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</si>
  <si>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</si>
  <si>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</si>
  <si>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</si>
  <si>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</si>
  <si>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</si>
  <si>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</si>
  <si>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</si>
  <si>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</si>
  <si>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</si>
  <si>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</si>
  <si>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</si>
  <si>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</si>
  <si>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</si>
  <si>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</si>
  <si>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</si>
  <si>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</si>
  <si>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</si>
  <si>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</si>
  <si>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</si>
  <si>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</si>
  <si>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</si>
  <si>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</si>
  <si>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</si>
  <si>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</si>
  <si>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</si>
  <si>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</si>
  <si>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</si>
  <si>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</si>
  <si>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</si>
  <si>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</si>
  <si>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</si>
  <si>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</si>
  <si>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</si>
  <si>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</si>
  <si>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</si>
  <si>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</si>
  <si>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</si>
  <si>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</si>
  <si>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</si>
  <si>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</si>
  <si>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</si>
  <si>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</si>
  <si>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</si>
  <si>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</si>
  <si>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</si>
  <si>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</si>
  <si>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</si>
  <si>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</si>
  <si>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</si>
  <si>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</si>
  <si>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</si>
  <si>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</si>
  <si>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</si>
  <si>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</si>
  <si>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</si>
  <si>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</si>
  <si>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</si>
  <si>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</si>
  <si>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</si>
  <si>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</si>
  <si>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</si>
  <si>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</si>
  <si>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</si>
  <si>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</si>
  <si>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</si>
  <si>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</si>
  <si>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</si>
  <si>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</si>
  <si>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</si>
  <si>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</si>
  <si>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</si>
  <si>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</si>
  <si>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</si>
  <si>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</si>
  <si>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</si>
  <si>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</si>
  <si>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</si>
  <si>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</si>
  <si>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</si>
  <si>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</si>
  <si>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</si>
  <si>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</si>
  <si>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</si>
  <si>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</si>
  <si>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</si>
  <si>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</si>
  <si>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</si>
  <si>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</si>
  <si>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</si>
  <si>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</si>
  <si>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</si>
  <si>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</si>
  <si>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</si>
  <si>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</si>
  <si>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</si>
  <si>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</si>
  <si>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</si>
  <si>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</si>
  <si>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</si>
  <si>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</si>
  <si>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</si>
  <si>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</si>
  <si>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</si>
  <si>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</si>
  <si>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</si>
  <si>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</si>
  <si>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</si>
  <si>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</si>
  <si>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</si>
  <si>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</si>
  <si>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</si>
  <si>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</si>
  <si>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</si>
  <si>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</si>
  <si>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</si>
  <si>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</si>
  <si>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</si>
  <si>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</si>
  <si>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</si>
  <si>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</si>
  <si>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</si>
  <si>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</si>
  <si>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</si>
  <si>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</si>
  <si>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</si>
  <si>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</si>
  <si>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</si>
  <si>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</si>
  <si>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</si>
  <si>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</si>
  <si>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</si>
  <si>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</si>
  <si>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</si>
  <si>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</si>
  <si>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</si>
  <si>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</si>
  <si>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</si>
  <si>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</si>
  <si>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</si>
  <si>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</si>
  <si>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</si>
  <si>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</si>
  <si>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</si>
  <si>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</si>
  <si>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</si>
  <si>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</si>
  <si>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</si>
  <si>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</si>
  <si>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</si>
  <si>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</si>
  <si>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</si>
  <si>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</si>
  <si>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</si>
  <si>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</si>
  <si>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</si>
  <si>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</si>
  <si>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</si>
  <si>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</si>
  <si>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</si>
  <si>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</si>
  <si>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</si>
  <si>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</si>
  <si>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</si>
  <si>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</si>
  <si>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</si>
  <si>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</si>
  <si>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</si>
  <si>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</si>
  <si>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</si>
  <si>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</si>
  <si>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</si>
  <si>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</si>
  <si>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</si>
  <si>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</si>
  <si>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</si>
  <si>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</si>
  <si>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</si>
  <si>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</si>
  <si>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</si>
  <si>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</si>
  <si>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</si>
  <si>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</si>
  <si>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</si>
  <si>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</si>
  <si>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</si>
  <si>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</si>
  <si>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</si>
  <si>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</si>
  <si>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</si>
  <si>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</si>
  <si>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</si>
  <si>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</si>
  <si>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</si>
  <si>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</si>
  <si>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</si>
  <si>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</si>
  <si>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</si>
  <si>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</si>
  <si>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</si>
  <si>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</si>
  <si>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</si>
  <si>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</si>
  <si>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</si>
  <si>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</si>
  <si>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</si>
  <si>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</si>
  <si>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</si>
  <si>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</si>
  <si>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</si>
  <si>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</si>
  <si>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</si>
  <si>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</si>
  <si>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</si>
  <si>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</si>
  <si>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</si>
  <si>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</si>
  <si>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</si>
  <si>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</si>
  <si>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</si>
  <si>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</si>
  <si>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</si>
  <si>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</si>
  <si>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</si>
  <si>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</si>
  <si>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</si>
  <si>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</si>
  <si>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</si>
  <si>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</si>
  <si>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</si>
  <si>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</si>
  <si>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</si>
  <si>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</si>
  <si>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</si>
  <si>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</si>
  <si>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</si>
  <si>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</si>
  <si>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</si>
  <si>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</si>
  <si>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</si>
  <si>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</si>
  <si>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</si>
  <si>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</si>
  <si>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</si>
  <si>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</si>
  <si>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</si>
  <si>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</si>
  <si>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</si>
  <si>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</si>
  <si>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</si>
  <si>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</si>
  <si>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</si>
  <si>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</si>
  <si>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</si>
  <si>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</si>
  <si>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</si>
  <si>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</si>
  <si>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</si>
  <si>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</si>
  <si>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</si>
  <si>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</si>
  <si>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</si>
  <si>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</si>
  <si>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</si>
  <si>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</si>
  <si>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</si>
  <si>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</si>
  <si>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</si>
  <si>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</si>
  <si>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</si>
  <si>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</si>
  <si>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</si>
  <si>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</si>
  <si>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</si>
  <si>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</si>
  <si>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</si>
  <si>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</si>
  <si>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</si>
  <si>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</si>
  <si>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</si>
  <si>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</si>
  <si>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</si>
  <si>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</si>
  <si>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</si>
  <si>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</si>
  <si>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</si>
  <si>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</si>
  <si>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</si>
  <si>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</si>
  <si>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</si>
  <si>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</si>
  <si>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</si>
  <si>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</si>
  <si>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</si>
  <si>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</si>
  <si>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</si>
  <si>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</si>
  <si>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</si>
  <si>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</si>
  <si>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</si>
  <si>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</si>
  <si>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</si>
  <si>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</si>
  <si>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</si>
  <si>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</si>
  <si>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</si>
  <si>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Koźminek</t>
  </si>
  <si>
    <t>Szczucin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</si>
  <si>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</si>
  <si>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</si>
  <si>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</si>
  <si>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</si>
  <si>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</si>
  <si>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</si>
  <si>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</si>
  <si>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</si>
  <si>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</si>
  <si>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</si>
  <si>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</si>
  <si>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</si>
  <si>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</si>
  <si>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</si>
  <si>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</si>
  <si>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</si>
  <si>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</si>
  <si>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</si>
  <si>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</si>
  <si>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</si>
  <si>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</si>
  <si>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</si>
  <si>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</si>
  <si>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</si>
  <si>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</si>
  <si>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</si>
  <si>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</si>
  <si>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</si>
  <si>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</si>
  <si>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</si>
  <si>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</si>
  <si>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</si>
  <si>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</si>
  <si>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</si>
  <si>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</si>
  <si>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</si>
  <si>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</si>
  <si>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</si>
  <si>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</si>
  <si>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</si>
  <si>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</si>
  <si>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</si>
  <si>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</si>
  <si>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</si>
  <si>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</si>
  <si>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</si>
  <si>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</si>
  <si>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</si>
  <si>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</si>
  <si>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</si>
  <si>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</si>
  <si>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</si>
  <si>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</si>
  <si>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</si>
  <si>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</si>
  <si>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</si>
  <si>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r>
      <t>Handel zagraniczny towarami z rynku wieprzowiny w okresie I-XII 2017.  (dane wstępne)</t>
    </r>
    <r>
      <rPr>
        <b/>
        <u/>
        <sz val="12"/>
        <rFont val="Arial CE"/>
        <charset val="238"/>
      </rPr>
      <t/>
    </r>
  </si>
  <si>
    <t>I-XII 2017 Rok</t>
  </si>
  <si>
    <t>I-XII 2016 Rok</t>
  </si>
  <si>
    <t>Handel zagraniczny towarami z rynku wieprzowiny w okresie I-XII 2017.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</si>
  <si>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</si>
  <si>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</si>
  <si>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t>I-XII 2016 r.</t>
  </si>
  <si>
    <t>I-XII 2017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</si>
  <si>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 xml:space="preserve">w okresie I-XII 2017 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</si>
  <si>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I-XII 2017</t>
    </r>
  </si>
  <si>
    <t>Ujazd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</si>
  <si>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</si>
  <si>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</si>
  <si>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</si>
  <si>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</si>
  <si>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/>
  </si>
  <si>
    <t>Sierpc</t>
  </si>
  <si>
    <t>Nowa Zelandia</t>
  </si>
  <si>
    <t>Kłobuck</t>
  </si>
  <si>
    <t>Mstów</t>
  </si>
  <si>
    <t>02.04.2018-29.04.2018</t>
  </si>
  <si>
    <t>IV 2018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</si>
  <si>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</si>
  <si>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</si>
  <si>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2018</t>
    </r>
  </si>
  <si>
    <t>I-III 2017 r.</t>
  </si>
  <si>
    <t>I-III 2018 r.*</t>
  </si>
  <si>
    <t>Mołdowa</t>
  </si>
  <si>
    <t>Malezja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</si>
  <si>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</si>
  <si>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I-III 2018</t>
    </r>
  </si>
  <si>
    <t>Tygodniowa zmiana w %</t>
  </si>
  <si>
    <t>Błaszki</t>
  </si>
  <si>
    <t>Ministerstwo Rolnictwa i Rozwoju Wsi, Departament Promocji i Jakości Żywności</t>
  </si>
  <si>
    <t>2018-04-30 - 2018-06-03</t>
  </si>
  <si>
    <t>SKUP  - MAJ 2018 - ZMIANY MIESIĘCZNE</t>
  </si>
  <si>
    <t>V 2018</t>
  </si>
  <si>
    <t>V 2018/V 2017</t>
  </si>
  <si>
    <t xml:space="preserve"> Departament Promocji i Jakości Żywności</t>
  </si>
  <si>
    <r>
      <t>Handel zagraniczny towarami z rynku wieprzowiny w okresie I-IV 2018.  (dane wstępne)</t>
    </r>
    <r>
      <rPr>
        <b/>
        <u/>
        <sz val="12"/>
        <rFont val="Arial CE"/>
        <charset val="238"/>
      </rPr>
      <t/>
    </r>
  </si>
  <si>
    <t>I-IV 2018 Rok</t>
  </si>
  <si>
    <t>I-IV 2017 Rok</t>
  </si>
  <si>
    <t>Handel zagraniczny towarami z rynku wieprzowiny w okresie I-IV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</si>
  <si>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</si>
  <si>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</si>
  <si>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t>I-IV 2017 r.</t>
  </si>
  <si>
    <t>I-IV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</si>
  <si>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</si>
  <si>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</si>
  <si>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t>I-VI 2017 r.</t>
  </si>
  <si>
    <t>30.04.2018-03.06.2018</t>
  </si>
  <si>
    <t>17.06.2018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</si>
  <si>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</si>
  <si>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Stary Sącz</t>
  </si>
  <si>
    <t>24.06.2018</t>
  </si>
  <si>
    <t>26.06.2017</t>
  </si>
  <si>
    <t>NR 25/2018</t>
  </si>
  <si>
    <t xml:space="preserve"> 18.06.2018 - 24.06.2018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</si>
  <si>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- 269 511 sztuk.</t>
    </r>
  </si>
  <si>
    <t>28 czerwca 2018r.</t>
  </si>
  <si>
    <t>2018-06-24</t>
  </si>
  <si>
    <t>2018-06-17</t>
  </si>
  <si>
    <t>2017-06-25</t>
  </si>
  <si>
    <t xml:space="preserve"> 2018-06-24</t>
  </si>
  <si>
    <t xml:space="preserve"> 2018-06-17</t>
  </si>
  <si>
    <t>CENY SPRZEDAŻY - PÓŁTUSZE WIEPRZOWE</t>
  </si>
  <si>
    <t>Roczna zmiana ceny</t>
  </si>
  <si>
    <t xml:space="preserve"> 2017-06-25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</si>
</sst>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14">
    <xf numFmtId="0" fontId="0" fillId="0" borderId="0"/>
    <xf numFmtId="0" fontId="22" fillId="0" borderId="0"/>
    <xf numFmtId="0" fontId="62" fillId="2" borderId="0" applyNumberFormat="0" applyBorder="0" applyAlignment="0" applyProtection="0"/>
    <xf numFmtId="0" fontId="139" fillId="3" borderId="0" applyNumberFormat="0" applyBorder="0" applyAlignment="0" applyProtection="0"/>
    <xf numFmtId="0" fontId="62" fillId="2" borderId="0" applyNumberFormat="0" applyBorder="0" applyAlignment="0" applyProtection="0"/>
    <xf numFmtId="0" fontId="62" fillId="4" borderId="0" applyNumberFormat="0" applyBorder="0" applyAlignment="0" applyProtection="0"/>
    <xf numFmtId="0" fontId="139" fillId="5" borderId="0" applyNumberFormat="0" applyBorder="0" applyAlignment="0" applyProtection="0"/>
    <xf numFmtId="0" fontId="62" fillId="4" borderId="0" applyNumberFormat="0" applyBorder="0" applyAlignment="0" applyProtection="0"/>
    <xf numFmtId="0" fontId="62" fillId="6" borderId="0" applyNumberFormat="0" applyBorder="0" applyAlignment="0" applyProtection="0"/>
    <xf numFmtId="0" fontId="139" fillId="7" borderId="0" applyNumberFormat="0" applyBorder="0" applyAlignment="0" applyProtection="0"/>
    <xf numFmtId="0" fontId="62" fillId="6" borderId="0" applyNumberFormat="0" applyBorder="0" applyAlignment="0" applyProtection="0"/>
    <xf numFmtId="0" fontId="62" fillId="8" borderId="0" applyNumberFormat="0" applyBorder="0" applyAlignment="0" applyProtection="0"/>
    <xf numFmtId="0" fontId="139" fillId="3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139" fillId="35" borderId="0" applyNumberFormat="0" applyBorder="0" applyAlignment="0" applyProtection="0"/>
    <xf numFmtId="0" fontId="62" fillId="9" borderId="0" applyNumberFormat="0" applyBorder="0" applyAlignment="0" applyProtection="0"/>
    <xf numFmtId="0" fontId="62" fillId="3" borderId="0" applyNumberFormat="0" applyBorder="0" applyAlignment="0" applyProtection="0"/>
    <xf numFmtId="0" fontId="139" fillId="7" borderId="0" applyNumberFormat="0" applyBorder="0" applyAlignment="0" applyProtection="0"/>
    <xf numFmtId="0" fontId="62" fillId="3" borderId="0" applyNumberFormat="0" applyBorder="0" applyAlignment="0" applyProtection="0"/>
    <xf numFmtId="0" fontId="62" fillId="10" borderId="0" applyNumberFormat="0" applyBorder="0" applyAlignment="0" applyProtection="0"/>
    <xf numFmtId="0" fontId="139" fillId="11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139" fillId="36" borderId="0" applyNumberFormat="0" applyBorder="0" applyAlignment="0" applyProtection="0"/>
    <xf numFmtId="0" fontId="62" fillId="5" borderId="0" applyNumberFormat="0" applyBorder="0" applyAlignment="0" applyProtection="0"/>
    <xf numFmtId="0" fontId="62" fillId="12" borderId="0" applyNumberFormat="0" applyBorder="0" applyAlignment="0" applyProtection="0"/>
    <xf numFmtId="0" fontId="139" fillId="13" borderId="0" applyNumberFormat="0" applyBorder="0" applyAlignment="0" applyProtection="0"/>
    <xf numFmtId="0" fontId="62" fillId="12" borderId="0" applyNumberFormat="0" applyBorder="0" applyAlignment="0" applyProtection="0"/>
    <xf numFmtId="0" fontId="62" fillId="8" borderId="0" applyNumberFormat="0" applyBorder="0" applyAlignment="0" applyProtection="0"/>
    <xf numFmtId="0" fontId="139" fillId="11" borderId="0" applyNumberFormat="0" applyBorder="0" applyAlignment="0" applyProtection="0"/>
    <xf numFmtId="0" fontId="62" fillId="8" borderId="0" applyNumberFormat="0" applyBorder="0" applyAlignment="0" applyProtection="0"/>
    <xf numFmtId="0" fontId="62" fillId="10" borderId="0" applyNumberFormat="0" applyBorder="0" applyAlignment="0" applyProtection="0"/>
    <xf numFmtId="0" fontId="139" fillId="37" borderId="0" applyNumberFormat="0" applyBorder="0" applyAlignment="0" applyProtection="0"/>
    <xf numFmtId="0" fontId="62" fillId="10" borderId="0" applyNumberFormat="0" applyBorder="0" applyAlignment="0" applyProtection="0"/>
    <xf numFmtId="0" fontId="62" fillId="14" borderId="0" applyNumberFormat="0" applyBorder="0" applyAlignment="0" applyProtection="0"/>
    <xf numFmtId="0" fontId="139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15" borderId="0" applyNumberFormat="0" applyBorder="0" applyAlignment="0" applyProtection="0"/>
    <xf numFmtId="0" fontId="140" fillId="16" borderId="0" applyNumberFormat="0" applyBorder="0" applyAlignment="0" applyProtection="0"/>
    <xf numFmtId="0" fontId="63" fillId="15" borderId="0" applyNumberFormat="0" applyBorder="0" applyAlignment="0" applyProtection="0"/>
    <xf numFmtId="0" fontId="63" fillId="5" borderId="0" applyNumberFormat="0" applyBorder="0" applyAlignment="0" applyProtection="0"/>
    <xf numFmtId="0" fontId="140" fillId="38" borderId="0" applyNumberFormat="0" applyBorder="0" applyAlignment="0" applyProtection="0"/>
    <xf numFmtId="0" fontId="63" fillId="5" borderId="0" applyNumberFormat="0" applyBorder="0" applyAlignment="0" applyProtection="0"/>
    <xf numFmtId="0" fontId="63" fillId="12" borderId="0" applyNumberFormat="0" applyBorder="0" applyAlignment="0" applyProtection="0"/>
    <xf numFmtId="0" fontId="140" fillId="13" borderId="0" applyNumberFormat="0" applyBorder="0" applyAlignment="0" applyProtection="0"/>
    <xf numFmtId="0" fontId="63" fillId="12" borderId="0" applyNumberFormat="0" applyBorder="0" applyAlignment="0" applyProtection="0"/>
    <xf numFmtId="0" fontId="63" fillId="17" borderId="0" applyNumberFormat="0" applyBorder="0" applyAlignment="0" applyProtection="0"/>
    <xf numFmtId="0" fontId="140" fillId="11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39" borderId="0" applyNumberFormat="0" applyBorder="0" applyAlignment="0" applyProtection="0"/>
    <xf numFmtId="0" fontId="63" fillId="16" borderId="0" applyNumberFormat="0" applyBorder="0" applyAlignment="0" applyProtection="0"/>
    <xf numFmtId="0" fontId="63" fillId="18" borderId="0" applyNumberFormat="0" applyBorder="0" applyAlignment="0" applyProtection="0"/>
    <xf numFmtId="0" fontId="140" fillId="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140" fillId="16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140" fillId="40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140" fillId="41" borderId="0" applyNumberFormat="0" applyBorder="0" applyAlignment="0" applyProtection="0"/>
    <xf numFmtId="0" fontId="63" fillId="21" borderId="0" applyNumberFormat="0" applyBorder="0" applyAlignment="0" applyProtection="0"/>
    <xf numFmtId="0" fontId="63" fillId="17" borderId="0" applyNumberFormat="0" applyBorder="0" applyAlignment="0" applyProtection="0"/>
    <xf numFmtId="0" fontId="140" fillId="22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42" borderId="0" applyNumberFormat="0" applyBorder="0" applyAlignment="0" applyProtection="0"/>
    <xf numFmtId="0" fontId="63" fillId="16" borderId="0" applyNumberFormat="0" applyBorder="0" applyAlignment="0" applyProtection="0"/>
    <xf numFmtId="0" fontId="63" fillId="23" borderId="0" applyNumberFormat="0" applyBorder="0" applyAlignment="0" applyProtection="0"/>
    <xf numFmtId="0" fontId="140" fillId="18" borderId="0" applyNumberFormat="0" applyBorder="0" applyAlignment="0" applyProtection="0"/>
    <xf numFmtId="0" fontId="63" fillId="23" borderId="0" applyNumberFormat="0" applyBorder="0" applyAlignment="0" applyProtection="0"/>
    <xf numFmtId="0" fontId="101" fillId="0" borderId="0">
      <protection locked="0"/>
    </xf>
    <xf numFmtId="177" fontId="33" fillId="0" borderId="0" applyFont="0" applyFill="0" applyBorder="0" applyAlignment="0" applyProtection="0"/>
    <xf numFmtId="168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69" fontId="33" fillId="0" borderId="0" applyFont="0" applyFill="0" applyBorder="0" applyAlignment="0" applyProtection="0"/>
    <xf numFmtId="170" fontId="101" fillId="0" borderId="0">
      <protection locked="0"/>
    </xf>
    <xf numFmtId="0" fontId="101" fillId="0" borderId="0">
      <protection locked="0"/>
    </xf>
    <xf numFmtId="171" fontId="102" fillId="24" borderId="0" applyFont="0" applyBorder="0"/>
    <xf numFmtId="0" fontId="64" fillId="3" borderId="1" applyNumberFormat="0" applyAlignment="0" applyProtection="0"/>
    <xf numFmtId="0" fontId="141" fillId="13" borderId="96" applyNumberFormat="0" applyAlignment="0" applyProtection="0"/>
    <xf numFmtId="0" fontId="64" fillId="3" borderId="1" applyNumberFormat="0" applyAlignment="0" applyProtection="0"/>
    <xf numFmtId="0" fontId="65" fillId="11" borderId="2" applyNumberFormat="0" applyAlignment="0" applyProtection="0"/>
    <xf numFmtId="0" fontId="142" fillId="25" borderId="97" applyNumberFormat="0" applyAlignment="0" applyProtection="0"/>
    <xf numFmtId="0" fontId="65" fillId="11" borderId="2" applyNumberFormat="0" applyAlignment="0" applyProtection="0"/>
    <xf numFmtId="0" fontId="101" fillId="0" borderId="0">
      <protection locked="0"/>
    </xf>
    <xf numFmtId="0" fontId="66" fillId="6" borderId="0" applyNumberFormat="0" applyBorder="0" applyAlignment="0" applyProtection="0"/>
    <xf numFmtId="0" fontId="143" fillId="43" borderId="0" applyNumberFormat="0" applyBorder="0" applyAlignment="0" applyProtection="0"/>
    <xf numFmtId="0" fontId="66" fillId="6" borderId="0" applyNumberFormat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72" fontId="103" fillId="0" borderId="0">
      <protection locked="0"/>
    </xf>
    <xf numFmtId="172" fontId="103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144" fillId="0" borderId="98" applyNumberFormat="0" applyFill="0" applyAlignment="0" applyProtection="0"/>
    <xf numFmtId="0" fontId="67" fillId="0" borderId="3" applyNumberFormat="0" applyFill="0" applyAlignment="0" applyProtection="0"/>
    <xf numFmtId="0" fontId="68" fillId="26" borderId="4" applyNumberFormat="0" applyAlignment="0" applyProtection="0"/>
    <xf numFmtId="0" fontId="145" fillId="44" borderId="99" applyNumberFormat="0" applyAlignment="0" applyProtection="0"/>
    <xf numFmtId="0" fontId="68" fillId="26" borderId="4" applyNumberFormat="0" applyAlignment="0" applyProtection="0"/>
    <xf numFmtId="173" fontId="104" fillId="0" borderId="5"/>
    <xf numFmtId="0" fontId="69" fillId="0" borderId="6" applyNumberFormat="0" applyFill="0" applyAlignment="0" applyProtection="0"/>
    <xf numFmtId="0" fontId="135" fillId="0" borderId="7" applyNumberFormat="0" applyFill="0" applyAlignment="0" applyProtection="0"/>
    <xf numFmtId="0" fontId="69" fillId="0" borderId="6" applyNumberFormat="0" applyFill="0" applyAlignment="0" applyProtection="0"/>
    <xf numFmtId="0" fontId="70" fillId="0" borderId="8" applyNumberFormat="0" applyFill="0" applyAlignment="0" applyProtection="0"/>
    <xf numFmtId="0" fontId="146" fillId="0" borderId="100" applyNumberFormat="0" applyFill="0" applyAlignment="0" applyProtection="0"/>
    <xf numFmtId="0" fontId="70" fillId="0" borderId="8" applyNumberFormat="0" applyFill="0" applyAlignment="0" applyProtection="0"/>
    <xf numFmtId="0" fontId="71" fillId="0" borderId="9" applyNumberFormat="0" applyFill="0" applyAlignment="0" applyProtection="0"/>
    <xf numFmtId="0" fontId="136" fillId="0" borderId="10" applyNumberFormat="0" applyFill="0" applyAlignment="0" applyProtection="0"/>
    <xf numFmtId="0" fontId="71" fillId="0" borderId="9" applyNumberFormat="0" applyFill="0" applyAlignment="0" applyProtection="0"/>
    <xf numFmtId="0" fontId="7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13" borderId="0" applyNumberFormat="0" applyBorder="0" applyAlignment="0" applyProtection="0"/>
    <xf numFmtId="0" fontId="147" fillId="45" borderId="0" applyNumberFormat="0" applyBorder="0" applyAlignment="0" applyProtection="0"/>
    <xf numFmtId="0" fontId="72" fillId="13" borderId="0" applyNumberFormat="0" applyBorder="0" applyAlignment="0" applyProtection="0"/>
    <xf numFmtId="37" fontId="105" fillId="0" borderId="0"/>
    <xf numFmtId="0" fontId="93" fillId="0" borderId="0"/>
    <xf numFmtId="0" fontId="148" fillId="0" borderId="0"/>
    <xf numFmtId="0" fontId="148" fillId="0" borderId="0"/>
    <xf numFmtId="0" fontId="106" fillId="0" borderId="0"/>
    <xf numFmtId="0" fontId="139" fillId="0" borderId="0"/>
    <xf numFmtId="0" fontId="128" fillId="0" borderId="0"/>
    <xf numFmtId="0" fontId="99" fillId="0" borderId="0"/>
    <xf numFmtId="0" fontId="33" fillId="0" borderId="0"/>
    <xf numFmtId="0" fontId="149" fillId="0" borderId="0"/>
    <xf numFmtId="0" fontId="22" fillId="0" borderId="0" applyBorder="0"/>
    <xf numFmtId="0" fontId="33" fillId="0" borderId="0"/>
    <xf numFmtId="0" fontId="33" fillId="0" borderId="0"/>
    <xf numFmtId="0" fontId="22" fillId="0" borderId="0"/>
    <xf numFmtId="0" fontId="22" fillId="0" borderId="0"/>
    <xf numFmtId="0" fontId="139" fillId="0" borderId="0"/>
    <xf numFmtId="0" fontId="22" fillId="0" borderId="0"/>
    <xf numFmtId="0" fontId="107" fillId="0" borderId="0"/>
    <xf numFmtId="0" fontId="22" fillId="0" borderId="0" applyBorder="0"/>
    <xf numFmtId="0" fontId="33" fillId="0" borderId="0"/>
    <xf numFmtId="0" fontId="125" fillId="0" borderId="0"/>
    <xf numFmtId="0" fontId="139" fillId="0" borderId="0"/>
    <xf numFmtId="0" fontId="139" fillId="0" borderId="0"/>
    <xf numFmtId="0" fontId="139" fillId="0" borderId="0"/>
    <xf numFmtId="0" fontId="99" fillId="0" borderId="0"/>
    <xf numFmtId="0" fontId="99" fillId="0" borderId="0"/>
    <xf numFmtId="0" fontId="52" fillId="0" borderId="0"/>
    <xf numFmtId="0" fontId="52" fillId="0" borderId="0"/>
    <xf numFmtId="0" fontId="43" fillId="0" borderId="0"/>
    <xf numFmtId="0" fontId="34" fillId="0" borderId="0"/>
    <xf numFmtId="0" fontId="133" fillId="0" borderId="0"/>
    <xf numFmtId="0" fontId="33" fillId="0" borderId="0"/>
    <xf numFmtId="0" fontId="33" fillId="0" borderId="0"/>
    <xf numFmtId="0" fontId="9" fillId="0" borderId="0"/>
    <xf numFmtId="0" fontId="73" fillId="11" borderId="1" applyNumberFormat="0" applyAlignment="0" applyProtection="0"/>
    <xf numFmtId="0" fontId="150" fillId="25" borderId="96" applyNumberFormat="0" applyAlignment="0" applyProtection="0"/>
    <xf numFmtId="0" fontId="73" fillId="11" borderId="1" applyNumberFormat="0" applyAlignment="0" applyProtection="0"/>
    <xf numFmtId="0" fontId="101" fillId="0" borderId="0">
      <protection locked="0"/>
    </xf>
    <xf numFmtId="9" fontId="1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4" fillId="0" borderId="11" applyNumberFormat="0" applyFill="0" applyAlignment="0" applyProtection="0"/>
    <xf numFmtId="0" fontId="151" fillId="0" borderId="12" applyNumberFormat="0" applyFill="0" applyAlignment="0" applyProtection="0"/>
    <xf numFmtId="0" fontId="74" fillId="0" borderId="11" applyNumberFormat="0" applyFill="0" applyAlignment="0" applyProtection="0"/>
    <xf numFmtId="174" fontId="104" fillId="0" borderId="0">
      <alignment vertical="center"/>
    </xf>
    <xf numFmtId="0" fontId="7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1" fillId="0" borderId="0">
      <protection locked="0"/>
    </xf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2" fillId="7" borderId="13" applyNumberFormat="0" applyFont="0" applyAlignment="0" applyProtection="0"/>
    <xf numFmtId="0" fontId="129" fillId="46" borderId="101" applyNumberFormat="0" applyFont="0" applyAlignment="0" applyProtection="0"/>
    <xf numFmtId="0" fontId="33" fillId="7" borderId="13" applyNumberFormat="0" applyFont="0" applyAlignment="0" applyProtection="0"/>
    <xf numFmtId="0" fontId="78" fillId="4" borderId="0" applyNumberFormat="0" applyBorder="0" applyAlignment="0" applyProtection="0"/>
    <xf numFmtId="0" fontId="154" fillId="47" borderId="0" applyNumberFormat="0" applyBorder="0" applyAlignment="0" applyProtection="0"/>
    <xf numFmtId="0" fontId="78" fillId="4" borderId="0" applyNumberFormat="0" applyBorder="0" applyAlignment="0" applyProtection="0"/>
    <xf numFmtId="0" fontId="156" fillId="0" borderId="0"/>
    <xf numFmtId="0" fontId="9" fillId="0" borderId="0"/>
    <xf numFmtId="0" fontId="9" fillId="0" borderId="0"/>
    <xf numFmtId="0" fontId="9" fillId="0" borderId="0"/>
    <xf numFmtId="0" fontId="157" fillId="0" borderId="0"/>
    <xf numFmtId="0" fontId="158" fillId="0" borderId="0"/>
    <xf numFmtId="0" fontId="99" fillId="0" borderId="0"/>
    <xf numFmtId="0" fontId="160" fillId="47" borderId="0" applyNumberFormat="0" applyBorder="0" applyAlignment="0" applyProtection="0"/>
    <xf numFmtId="180" fontId="161" fillId="0" borderId="0"/>
    <xf numFmtId="0" fontId="8" fillId="0" borderId="0"/>
    <xf numFmtId="0" fontId="9" fillId="0" borderId="0"/>
    <xf numFmtId="0" fontId="99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9" fillId="0" borderId="0"/>
    <xf numFmtId="0" fontId="99" fillId="0" borderId="0"/>
    <xf numFmtId="0" fontId="33" fillId="0" borderId="0"/>
    <xf numFmtId="0" fontId="186" fillId="0" borderId="0"/>
    <xf numFmtId="0" fontId="6" fillId="0" borderId="0"/>
    <xf numFmtId="0" fontId="5" fillId="0" borderId="0"/>
    <xf numFmtId="0" fontId="192" fillId="0" borderId="0"/>
    <xf numFmtId="0" fontId="193" fillId="0" borderId="0"/>
    <xf numFmtId="0" fontId="193" fillId="0" borderId="0"/>
    <xf numFmtId="0" fontId="4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4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40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140" fillId="72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140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9" fillId="0" borderId="0"/>
    <xf numFmtId="0" fontId="205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9" fillId="0" borderId="0"/>
    <xf numFmtId="0" fontId="206" fillId="0" borderId="0"/>
    <xf numFmtId="0" fontId="207" fillId="0" borderId="0"/>
    <xf numFmtId="0" fontId="208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" fillId="0" borderId="0"/>
    <xf numFmtId="0" fontId="209" fillId="0" borderId="0"/>
    <xf numFmtId="0" fontId="210" fillId="0" borderId="0"/>
    <xf numFmtId="0" fontId="211" fillId="0" borderId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74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46" borderId="101" applyNumberFormat="0" applyFont="0" applyAlignment="0" applyProtection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43" fillId="0" borderId="0"/>
    <xf numFmtId="0" fontId="9" fillId="0" borderId="0"/>
    <xf numFmtId="0" fontId="219" fillId="0" borderId="0"/>
    <xf numFmtId="0" fontId="220" fillId="0" borderId="0"/>
    <xf numFmtId="0" fontId="33" fillId="0" borderId="0"/>
    <xf numFmtId="0" fontId="33" fillId="0" borderId="0"/>
    <xf numFmtId="0" fontId="235" fillId="0" borderId="0"/>
    <xf numFmtId="0" fontId="238" fillId="0" borderId="0"/>
    <xf numFmtId="0" fontId="33" fillId="0" borderId="0"/>
    <xf numFmtId="0" fontId="239" fillId="0" borderId="0"/>
  </cellStyleXfs>
  <cellXfs count="1637">
    <xf numFmtId="0" fontId="0" fillId="0" borderId="0" xfId="0"/>
    <xf numFmtId="0" fontId="10" fillId="0" borderId="0" xfId="0" applyFont="1"/>
    <xf numFmtId="0" fontId="0" fillId="0" borderId="0" xfId="0" applyBorder="1"/>
    <xf numFmtId="0" fontId="16" fillId="0" borderId="0" xfId="0" applyFont="1" applyAlignment="1">
      <alignment vertical="center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49" fontId="13" fillId="0" borderId="17" xfId="0" applyNumberFormat="1" applyFont="1" applyBorder="1" applyAlignment="1">
      <alignment horizontal="centerContinuous" vertical="center"/>
    </xf>
    <xf numFmtId="49" fontId="18" fillId="0" borderId="18" xfId="0" applyNumberFormat="1" applyFont="1" applyBorder="1" applyAlignment="1">
      <alignment horizontal="centerContinuous" vertical="center" wrapText="1"/>
    </xf>
    <xf numFmtId="0" fontId="20" fillId="0" borderId="0" xfId="0" applyFont="1"/>
    <xf numFmtId="4" fontId="0" fillId="0" borderId="0" xfId="0" applyNumberFormat="1"/>
    <xf numFmtId="0" fontId="17" fillId="0" borderId="0" xfId="0" applyFont="1"/>
    <xf numFmtId="0" fontId="21" fillId="0" borderId="0" xfId="0" applyFont="1"/>
    <xf numFmtId="0" fontId="17" fillId="0" borderId="0" xfId="0" applyFont="1" applyAlignment="1">
      <alignment horizontal="left" vertical="center"/>
    </xf>
    <xf numFmtId="0" fontId="10" fillId="0" borderId="0" xfId="0" applyFont="1" applyFill="1" applyBorder="1"/>
    <xf numFmtId="2" fontId="10" fillId="0" borderId="0" xfId="0" applyNumberFormat="1" applyFont="1" applyFill="1" applyBorder="1"/>
    <xf numFmtId="164" fontId="10" fillId="0" borderId="0" xfId="0" applyNumberFormat="1" applyFont="1" applyFill="1" applyBorder="1"/>
    <xf numFmtId="0" fontId="13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/>
    <xf numFmtId="0" fontId="20" fillId="0" borderId="0" xfId="0" applyFont="1" applyBorder="1"/>
    <xf numFmtId="2" fontId="15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4" fillId="0" borderId="0" xfId="0" applyFont="1"/>
    <xf numFmtId="0" fontId="26" fillId="0" borderId="0" xfId="0" applyFont="1"/>
    <xf numFmtId="0" fontId="27" fillId="0" borderId="0" xfId="0" applyFont="1" applyAlignment="1">
      <alignment horizontal="left" vertical="center"/>
    </xf>
    <xf numFmtId="0" fontId="28" fillId="0" borderId="0" xfId="0" applyFont="1"/>
    <xf numFmtId="0" fontId="12" fillId="0" borderId="0" xfId="0" quotePrefix="1" applyFont="1" applyAlignment="1">
      <alignment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Continuous" vertic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4" fontId="29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0" fillId="0" borderId="22" xfId="0" applyNumberFormat="1" applyFont="1" applyFill="1" applyBorder="1"/>
    <xf numFmtId="164" fontId="10" fillId="0" borderId="24" xfId="0" applyNumberFormat="1" applyFont="1" applyFill="1" applyBorder="1"/>
    <xf numFmtId="164" fontId="15" fillId="0" borderId="25" xfId="0" applyNumberFormat="1" applyFont="1" applyFill="1" applyBorder="1"/>
    <xf numFmtId="0" fontId="9" fillId="0" borderId="0" xfId="0" applyFont="1"/>
    <xf numFmtId="0" fontId="31" fillId="0" borderId="0" xfId="0" applyFont="1"/>
    <xf numFmtId="0" fontId="22" fillId="0" borderId="0" xfId="0" applyFont="1" applyFill="1" applyBorder="1"/>
    <xf numFmtId="0" fontId="13" fillId="0" borderId="0" xfId="0" applyFont="1" applyAlignment="1">
      <alignment horizont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 wrapText="1"/>
    </xf>
    <xf numFmtId="2" fontId="15" fillId="0" borderId="26" xfId="0" applyNumberFormat="1" applyFont="1" applyBorder="1" applyAlignment="1">
      <alignment horizontal="center" vertical="center" wrapText="1"/>
    </xf>
    <xf numFmtId="2" fontId="15" fillId="0" borderId="27" xfId="0" applyNumberFormat="1" applyFont="1" applyBorder="1" applyAlignment="1">
      <alignment horizontal="center" vertical="center" wrapText="1"/>
    </xf>
    <xf numFmtId="2" fontId="15" fillId="0" borderId="28" xfId="0" applyNumberFormat="1" applyFont="1" applyBorder="1" applyAlignment="1">
      <alignment horizontal="center" vertical="center" wrapText="1"/>
    </xf>
    <xf numFmtId="0" fontId="32" fillId="0" borderId="0" xfId="0" applyFont="1"/>
    <xf numFmtId="0" fontId="11" fillId="0" borderId="0" xfId="103" applyAlignment="1" applyProtection="1"/>
    <xf numFmtId="0" fontId="13" fillId="0" borderId="21" xfId="0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 wrapText="1"/>
    </xf>
    <xf numFmtId="1" fontId="18" fillId="0" borderId="31" xfId="0" applyNumberFormat="1" applyFont="1" applyBorder="1" applyAlignment="1">
      <alignment horizontal="center" vertical="center"/>
    </xf>
    <xf numFmtId="0" fontId="36" fillId="0" borderId="0" xfId="0" quotePrefix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12" fillId="0" borderId="0" xfId="0" applyFont="1" applyFill="1"/>
    <xf numFmtId="3" fontId="10" fillId="0" borderId="32" xfId="0" applyNumberFormat="1" applyFont="1" applyBorder="1"/>
    <xf numFmtId="3" fontId="15" fillId="0" borderId="33" xfId="0" applyNumberFormat="1" applyFont="1" applyBorder="1"/>
    <xf numFmtId="49" fontId="18" fillId="0" borderId="17" xfId="0" applyNumberFormat="1" applyFont="1" applyBorder="1" applyAlignment="1">
      <alignment horizontal="centerContinuous" vertical="center" wrapText="1"/>
    </xf>
    <xf numFmtId="49" fontId="18" fillId="0" borderId="18" xfId="0" applyNumberFormat="1" applyFont="1" applyFill="1" applyBorder="1" applyAlignment="1">
      <alignment horizontal="centerContinuous" vertical="center" wrapText="1"/>
    </xf>
    <xf numFmtId="49" fontId="18" fillId="0" borderId="34" xfId="0" applyNumberFormat="1" applyFont="1" applyFill="1" applyBorder="1" applyAlignment="1">
      <alignment horizontal="centerContinuous" vertical="center" wrapText="1"/>
    </xf>
    <xf numFmtId="0" fontId="30" fillId="0" borderId="32" xfId="0" applyFont="1" applyBorder="1"/>
    <xf numFmtId="164" fontId="10" fillId="0" borderId="35" xfId="0" applyNumberFormat="1" applyFont="1" applyFill="1" applyBorder="1"/>
    <xf numFmtId="0" fontId="19" fillId="0" borderId="32" xfId="0" applyFont="1" applyBorder="1"/>
    <xf numFmtId="164" fontId="15" fillId="0" borderId="35" xfId="0" applyNumberFormat="1" applyFont="1" applyFill="1" applyBorder="1"/>
    <xf numFmtId="49" fontId="19" fillId="0" borderId="17" xfId="0" applyNumberFormat="1" applyFont="1" applyBorder="1" applyAlignment="1">
      <alignment horizontal="centerContinuous" vertical="center"/>
    </xf>
    <xf numFmtId="1" fontId="18" fillId="0" borderId="18" xfId="0" applyNumberFormat="1" applyFont="1" applyBorder="1" applyAlignment="1">
      <alignment horizontal="centerContinuous" vertical="center" wrapText="1"/>
    </xf>
    <xf numFmtId="1" fontId="18" fillId="0" borderId="17" xfId="0" applyNumberFormat="1" applyFont="1" applyBorder="1" applyAlignment="1">
      <alignment horizontal="centerContinuous" vertical="center" wrapText="1"/>
    </xf>
    <xf numFmtId="3" fontId="18" fillId="0" borderId="18" xfId="0" applyNumberFormat="1" applyFont="1" applyBorder="1" applyAlignment="1">
      <alignment horizontal="centerContinuous" vertical="center" wrapText="1"/>
    </xf>
    <xf numFmtId="164" fontId="18" fillId="0" borderId="18" xfId="0" applyNumberFormat="1" applyFont="1" applyFill="1" applyBorder="1" applyAlignment="1">
      <alignment horizontal="centerContinuous" vertical="center" wrapText="1"/>
    </xf>
    <xf numFmtId="164" fontId="18" fillId="0" borderId="34" xfId="0" applyNumberFormat="1" applyFont="1" applyFill="1" applyBorder="1" applyAlignment="1">
      <alignment horizontal="centerContinuous" vertical="center" wrapText="1"/>
    </xf>
    <xf numFmtId="164" fontId="15" fillId="0" borderId="24" xfId="0" applyNumberFormat="1" applyFont="1" applyFill="1" applyBorder="1"/>
    <xf numFmtId="3" fontId="18" fillId="0" borderId="17" xfId="0" applyNumberFormat="1" applyFont="1" applyBorder="1" applyAlignment="1">
      <alignment horizontal="centerContinuous" vertical="center" wrapText="1"/>
    </xf>
    <xf numFmtId="3" fontId="10" fillId="0" borderId="35" xfId="0" applyNumberFormat="1" applyFont="1" applyBorder="1"/>
    <xf numFmtId="3" fontId="15" fillId="0" borderId="35" xfId="0" applyNumberFormat="1" applyFont="1" applyBorder="1"/>
    <xf numFmtId="3" fontId="15" fillId="0" borderId="32" xfId="0" applyNumberFormat="1" applyFont="1" applyBorder="1"/>
    <xf numFmtId="0" fontId="19" fillId="0" borderId="33" xfId="0" applyFont="1" applyBorder="1"/>
    <xf numFmtId="3" fontId="15" fillId="0" borderId="36" xfId="0" applyNumberFormat="1" applyFont="1" applyBorder="1"/>
    <xf numFmtId="164" fontId="15" fillId="0" borderId="36" xfId="0" applyNumberFormat="1" applyFont="1" applyFill="1" applyBorder="1"/>
    <xf numFmtId="0" fontId="19" fillId="0" borderId="0" xfId="0" applyFont="1" applyBorder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2" fontId="15" fillId="0" borderId="0" xfId="0" applyNumberFormat="1" applyFont="1" applyFill="1" applyBorder="1"/>
    <xf numFmtId="3" fontId="0" fillId="0" borderId="0" xfId="0" applyNumberFormat="1"/>
    <xf numFmtId="0" fontId="9" fillId="0" borderId="0" xfId="0" applyFont="1" applyFill="1"/>
    <xf numFmtId="4" fontId="10" fillId="27" borderId="24" xfId="0" applyNumberFormat="1" applyFont="1" applyFill="1" applyBorder="1"/>
    <xf numFmtId="0" fontId="15" fillId="0" borderId="37" xfId="0" applyFont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Continuous" vertical="center"/>
    </xf>
    <xf numFmtId="49" fontId="18" fillId="0" borderId="15" xfId="0" applyNumberFormat="1" applyFont="1" applyBorder="1" applyAlignment="1">
      <alignment horizontal="centerContinuous" vertical="center" wrapText="1"/>
    </xf>
    <xf numFmtId="49" fontId="18" fillId="0" borderId="16" xfId="0" applyNumberFormat="1" applyFont="1" applyBorder="1" applyAlignment="1">
      <alignment horizontal="centerContinuous" vertical="center" wrapText="1"/>
    </xf>
    <xf numFmtId="4" fontId="38" fillId="0" borderId="32" xfId="0" applyNumberFormat="1" applyFont="1" applyBorder="1" applyAlignment="1"/>
    <xf numFmtId="4" fontId="38" fillId="0" borderId="22" xfId="0" applyNumberFormat="1" applyFont="1" applyBorder="1" applyAlignment="1">
      <alignment horizontal="right" vertical="top" wrapText="1"/>
    </xf>
    <xf numFmtId="4" fontId="38" fillId="0" borderId="24" xfId="0" applyNumberFormat="1" applyFont="1" applyBorder="1" applyAlignment="1">
      <alignment horizontal="right" vertical="top" wrapText="1"/>
    </xf>
    <xf numFmtId="4" fontId="38" fillId="0" borderId="38" xfId="0" applyNumberFormat="1" applyFont="1" applyBorder="1" applyAlignment="1">
      <alignment horizontal="right" vertical="top" wrapText="1"/>
    </xf>
    <xf numFmtId="4" fontId="38" fillId="0" borderId="25" xfId="0" applyNumberFormat="1" applyFont="1" applyBorder="1" applyAlignment="1">
      <alignment horizontal="right" vertical="top" wrapText="1"/>
    </xf>
    <xf numFmtId="2" fontId="38" fillId="0" borderId="22" xfId="0" applyNumberFormat="1" applyFont="1" applyBorder="1" applyAlignment="1">
      <alignment horizontal="center"/>
    </xf>
    <xf numFmtId="2" fontId="38" fillId="0" borderId="24" xfId="0" applyNumberFormat="1" applyFont="1" applyBorder="1" applyAlignment="1">
      <alignment horizontal="center" vertical="justify"/>
    </xf>
    <xf numFmtId="164" fontId="10" fillId="27" borderId="24" xfId="0" applyNumberFormat="1" applyFont="1" applyFill="1" applyBorder="1" applyAlignment="1">
      <alignment horizontal="center"/>
    </xf>
    <xf numFmtId="164" fontId="10" fillId="27" borderId="25" xfId="0" applyNumberFormat="1" applyFont="1" applyFill="1" applyBorder="1" applyAlignment="1">
      <alignment horizontal="center"/>
    </xf>
    <xf numFmtId="0" fontId="44" fillId="0" borderId="14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16" xfId="0" applyFont="1" applyBorder="1" applyAlignment="1">
      <alignment horizontal="centerContinuous"/>
    </xf>
    <xf numFmtId="4" fontId="38" fillId="24" borderId="22" xfId="0" applyNumberFormat="1" applyFont="1" applyFill="1" applyBorder="1" applyAlignment="1">
      <alignment horizontal="center" vertical="top" wrapText="1"/>
    </xf>
    <xf numFmtId="4" fontId="38" fillId="24" borderId="24" xfId="0" applyNumberFormat="1" applyFont="1" applyFill="1" applyBorder="1" applyAlignment="1">
      <alignment horizontal="center" vertical="top" wrapText="1"/>
    </xf>
    <xf numFmtId="0" fontId="9" fillId="0" borderId="27" xfId="0" applyFont="1" applyBorder="1" applyAlignment="1">
      <alignment horizontal="center"/>
    </xf>
    <xf numFmtId="0" fontId="9" fillId="0" borderId="17" xfId="0" applyFont="1" applyBorder="1"/>
    <xf numFmtId="0" fontId="9" fillId="0" borderId="39" xfId="0" applyFont="1" applyBorder="1" applyAlignment="1">
      <alignment horizontal="center"/>
    </xf>
    <xf numFmtId="0" fontId="9" fillId="0" borderId="40" xfId="0" applyFont="1" applyBorder="1"/>
    <xf numFmtId="0" fontId="9" fillId="0" borderId="17" xfId="0" applyFont="1" applyFill="1" applyBorder="1"/>
    <xf numFmtId="0" fontId="9" fillId="0" borderId="40" xfId="0" applyFont="1" applyFill="1" applyBorder="1"/>
    <xf numFmtId="0" fontId="9" fillId="0" borderId="41" xfId="0" applyFont="1" applyBorder="1" applyAlignment="1">
      <alignment horizontal="center"/>
    </xf>
    <xf numFmtId="2" fontId="39" fillId="0" borderId="0" xfId="0" applyNumberFormat="1" applyFont="1" applyFill="1"/>
    <xf numFmtId="0" fontId="39" fillId="0" borderId="0" xfId="0" applyFont="1" applyFill="1"/>
    <xf numFmtId="0" fontId="15" fillId="0" borderId="0" xfId="0" applyFont="1" applyFill="1"/>
    <xf numFmtId="0" fontId="19" fillId="0" borderId="0" xfId="0" applyFont="1" applyFill="1" applyAlignment="1">
      <alignment horizontal="left" wrapText="1"/>
    </xf>
    <xf numFmtId="0" fontId="22" fillId="0" borderId="0" xfId="0" applyFont="1" applyFill="1"/>
    <xf numFmtId="0" fontId="47" fillId="0" borderId="42" xfId="0" applyFont="1" applyFill="1" applyBorder="1" applyAlignment="1"/>
    <xf numFmtId="4" fontId="47" fillId="0" borderId="42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1" fontId="18" fillId="0" borderId="30" xfId="0" applyNumberFormat="1" applyFont="1" applyFill="1" applyBorder="1" applyAlignment="1">
      <alignment horizontal="center" vertical="center"/>
    </xf>
    <xf numFmtId="0" fontId="15" fillId="24" borderId="22" xfId="0" applyFont="1" applyFill="1" applyBorder="1" applyAlignment="1">
      <alignment horizontal="centerContinuous" vertical="center"/>
    </xf>
    <xf numFmtId="14" fontId="29" fillId="24" borderId="22" xfId="0" applyNumberFormat="1" applyFont="1" applyFill="1" applyBorder="1" applyAlignment="1">
      <alignment horizontal="center" vertical="center" wrapText="1"/>
    </xf>
    <xf numFmtId="1" fontId="18" fillId="24" borderId="30" xfId="0" applyNumberFormat="1" applyFont="1" applyFill="1" applyBorder="1" applyAlignment="1">
      <alignment horizontal="center" vertical="center"/>
    </xf>
    <xf numFmtId="1" fontId="18" fillId="24" borderId="30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/>
    </xf>
    <xf numFmtId="3" fontId="10" fillId="0" borderId="22" xfId="0" applyNumberFormat="1" applyFont="1" applyBorder="1"/>
    <xf numFmtId="3" fontId="10" fillId="0" borderId="38" xfId="0" applyNumberFormat="1" applyFont="1" applyBorder="1"/>
    <xf numFmtId="3" fontId="47" fillId="0" borderId="42" xfId="0" applyNumberFormat="1" applyFont="1" applyFill="1" applyBorder="1" applyAlignment="1">
      <alignment horizontal="center"/>
    </xf>
    <xf numFmtId="0" fontId="9" fillId="0" borderId="49" xfId="0" applyFont="1" applyFill="1" applyBorder="1"/>
    <xf numFmtId="4" fontId="47" fillId="0" borderId="0" xfId="0" applyNumberFormat="1" applyFont="1" applyFill="1" applyBorder="1" applyAlignment="1">
      <alignment horizontal="center"/>
    </xf>
    <xf numFmtId="0" fontId="52" fillId="0" borderId="0" xfId="154"/>
    <xf numFmtId="0" fontId="10" fillId="0" borderId="0" xfId="160" applyFont="1" applyBorder="1" applyAlignment="1">
      <alignment horizontal="center"/>
    </xf>
    <xf numFmtId="0" fontId="13" fillId="0" borderId="0" xfId="160" applyFont="1" applyBorder="1"/>
    <xf numFmtId="14" fontId="10" fillId="0" borderId="0" xfId="160" applyNumberFormat="1" applyFont="1" applyBorder="1" applyAlignment="1">
      <alignment horizontal="center"/>
    </xf>
    <xf numFmtId="2" fontId="10" fillId="0" borderId="0" xfId="160" applyNumberFormat="1" applyFont="1" applyBorder="1" applyAlignment="1">
      <alignment horizontal="right"/>
    </xf>
    <xf numFmtId="164" fontId="10" fillId="0" borderId="0" xfId="160" applyNumberFormat="1" applyFont="1" applyBorder="1" applyAlignment="1">
      <alignment horizontal="right"/>
    </xf>
    <xf numFmtId="0" fontId="48" fillId="0" borderId="0" xfId="160" applyFont="1" applyBorder="1"/>
    <xf numFmtId="0" fontId="10" fillId="0" borderId="0" xfId="160" applyFont="1"/>
    <xf numFmtId="0" fontId="40" fillId="0" borderId="29" xfId="160" applyFont="1" applyFill="1" applyBorder="1" applyAlignment="1">
      <alignment horizontal="center" vertical="center"/>
    </xf>
    <xf numFmtId="0" fontId="40" fillId="0" borderId="30" xfId="160" applyFont="1" applyFill="1" applyBorder="1" applyAlignment="1">
      <alignment horizontal="center" vertical="center" wrapText="1"/>
    </xf>
    <xf numFmtId="14" fontId="40" fillId="0" borderId="30" xfId="160" applyNumberFormat="1" applyFont="1" applyFill="1" applyBorder="1" applyAlignment="1">
      <alignment horizontal="center" vertical="center"/>
    </xf>
    <xf numFmtId="164" fontId="40" fillId="0" borderId="30" xfId="160" applyNumberFormat="1" applyFont="1" applyFill="1" applyBorder="1" applyAlignment="1">
      <alignment horizontal="center" vertical="center" wrapText="1"/>
    </xf>
    <xf numFmtId="164" fontId="40" fillId="0" borderId="31" xfId="160" applyNumberFormat="1" applyFont="1" applyFill="1" applyBorder="1" applyAlignment="1">
      <alignment horizontal="center" vertical="center" wrapText="1"/>
    </xf>
    <xf numFmtId="2" fontId="13" fillId="0" borderId="30" xfId="0" applyNumberFormat="1" applyFont="1" applyBorder="1" applyAlignment="1">
      <alignment horizontal="center" vertical="center"/>
    </xf>
    <xf numFmtId="4" fontId="47" fillId="0" borderId="44" xfId="0" applyNumberFormat="1" applyFont="1" applyFill="1" applyBorder="1" applyAlignment="1">
      <alignment horizontal="center"/>
    </xf>
    <xf numFmtId="0" fontId="10" fillId="0" borderId="32" xfId="0" applyFont="1" applyBorder="1"/>
    <xf numFmtId="2" fontId="10" fillId="27" borderId="24" xfId="0" applyNumberFormat="1" applyFont="1" applyFill="1" applyBorder="1"/>
    <xf numFmtId="0" fontId="10" fillId="0" borderId="32" xfId="0" applyFont="1" applyBorder="1" applyAlignment="1">
      <alignment wrapText="1"/>
    </xf>
    <xf numFmtId="0" fontId="10" fillId="0" borderId="33" xfId="0" applyFont="1" applyBorder="1"/>
    <xf numFmtId="2" fontId="10" fillId="27" borderId="25" xfId="0" applyNumberFormat="1" applyFont="1" applyFill="1" applyBorder="1"/>
    <xf numFmtId="0" fontId="58" fillId="0" borderId="0" xfId="0" applyFont="1" applyAlignment="1">
      <alignment horizontal="justify"/>
    </xf>
    <xf numFmtId="0" fontId="45" fillId="0" borderId="0" xfId="0" applyFont="1"/>
    <xf numFmtId="0" fontId="57" fillId="0" borderId="0" xfId="0" applyFont="1" applyAlignment="1"/>
    <xf numFmtId="4" fontId="38" fillId="0" borderId="20" xfId="0" applyNumberFormat="1" applyFont="1" applyBorder="1" applyAlignment="1"/>
    <xf numFmtId="2" fontId="38" fillId="0" borderId="50" xfId="0" applyNumberFormat="1" applyFont="1" applyBorder="1" applyAlignment="1">
      <alignment horizontal="center"/>
    </xf>
    <xf numFmtId="2" fontId="38" fillId="0" borderId="51" xfId="0" applyNumberFormat="1" applyFont="1" applyBorder="1" applyAlignment="1">
      <alignment horizontal="center" vertical="justify"/>
    </xf>
    <xf numFmtId="0" fontId="53" fillId="0" borderId="0" xfId="160" applyFont="1" applyBorder="1"/>
    <xf numFmtId="3" fontId="39" fillId="0" borderId="0" xfId="0" applyNumberFormat="1" applyFont="1"/>
    <xf numFmtId="0" fontId="79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0" fontId="30" fillId="0" borderId="20" xfId="0" applyFont="1" applyBorder="1"/>
    <xf numFmtId="2" fontId="10" fillId="27" borderId="22" xfId="0" applyNumberFormat="1" applyFont="1" applyFill="1" applyBorder="1"/>
    <xf numFmtId="3" fontId="15" fillId="0" borderId="22" xfId="0" applyNumberFormat="1" applyFont="1" applyBorder="1"/>
    <xf numFmtId="2" fontId="15" fillId="27" borderId="38" xfId="0" applyNumberFormat="1" applyFont="1" applyFill="1" applyBorder="1"/>
    <xf numFmtId="3" fontId="15" fillId="0" borderId="38" xfId="0" applyNumberFormat="1" applyFont="1" applyBorder="1"/>
    <xf numFmtId="0" fontId="82" fillId="0" borderId="0" xfId="0" applyFont="1"/>
    <xf numFmtId="0" fontId="83" fillId="0" borderId="0" xfId="0" applyFont="1"/>
    <xf numFmtId="0" fontId="15" fillId="0" borderId="52" xfId="0" applyFont="1" applyBorder="1" applyAlignment="1">
      <alignment horizontal="center" vertical="center" wrapText="1"/>
    </xf>
    <xf numFmtId="0" fontId="84" fillId="0" borderId="0" xfId="0" applyFont="1"/>
    <xf numFmtId="0" fontId="12" fillId="0" borderId="0" xfId="0" applyFont="1" applyAlignment="1">
      <alignment vertical="center"/>
    </xf>
    <xf numFmtId="3" fontId="10" fillId="0" borderId="53" xfId="0" applyNumberFormat="1" applyFont="1" applyBorder="1"/>
    <xf numFmtId="164" fontId="10" fillId="28" borderId="23" xfId="0" applyNumberFormat="1" applyFont="1" applyFill="1" applyBorder="1"/>
    <xf numFmtId="164" fontId="10" fillId="28" borderId="54" xfId="0" applyNumberFormat="1" applyFont="1" applyFill="1" applyBorder="1"/>
    <xf numFmtId="3" fontId="10" fillId="0" borderId="55" xfId="0" applyNumberFormat="1" applyFont="1" applyBorder="1"/>
    <xf numFmtId="164" fontId="10" fillId="28" borderId="22" xfId="0" applyNumberFormat="1" applyFont="1" applyFill="1" applyBorder="1"/>
    <xf numFmtId="164" fontId="10" fillId="28" borderId="24" xfId="0" applyNumberFormat="1" applyFont="1" applyFill="1" applyBorder="1"/>
    <xf numFmtId="164" fontId="10" fillId="28" borderId="35" xfId="0" applyNumberFormat="1" applyFont="1" applyFill="1" applyBorder="1"/>
    <xf numFmtId="3" fontId="15" fillId="0" borderId="55" xfId="0" applyNumberFormat="1" applyFont="1" applyBorder="1"/>
    <xf numFmtId="164" fontId="15" fillId="28" borderId="36" xfId="0" applyNumberFormat="1" applyFont="1" applyFill="1" applyBorder="1"/>
    <xf numFmtId="164" fontId="15" fillId="28" borderId="25" xfId="0" applyNumberFormat="1" applyFont="1" applyFill="1" applyBorder="1"/>
    <xf numFmtId="2" fontId="18" fillId="0" borderId="18" xfId="0" applyNumberFormat="1" applyFont="1" applyBorder="1" applyAlignment="1">
      <alignment horizontal="centerContinuous" vertical="center" wrapText="1"/>
    </xf>
    <xf numFmtId="0" fontId="45" fillId="0" borderId="0" xfId="0" applyFont="1" applyFill="1"/>
    <xf numFmtId="0" fontId="47" fillId="0" borderId="0" xfId="0" applyFont="1" applyFill="1" applyBorder="1" applyAlignment="1"/>
    <xf numFmtId="0" fontId="22" fillId="0" borderId="0" xfId="0" applyFont="1" applyBorder="1"/>
    <xf numFmtId="3" fontId="46" fillId="0" borderId="30" xfId="155" applyNumberFormat="1" applyFont="1" applyBorder="1"/>
    <xf numFmtId="3" fontId="46" fillId="27" borderId="56" xfId="155" applyNumberFormat="1" applyFont="1" applyFill="1" applyBorder="1"/>
    <xf numFmtId="3" fontId="46" fillId="0" borderId="31" xfId="155" applyNumberFormat="1" applyFont="1" applyBorder="1"/>
    <xf numFmtId="4" fontId="38" fillId="0" borderId="32" xfId="155" applyNumberFormat="1" applyFont="1" applyBorder="1"/>
    <xf numFmtId="3" fontId="38" fillId="0" borderId="22" xfId="155" applyNumberFormat="1" applyFont="1" applyBorder="1"/>
    <xf numFmtId="3" fontId="38" fillId="27" borderId="35" xfId="155" applyNumberFormat="1" applyFont="1" applyFill="1" applyBorder="1"/>
    <xf numFmtId="3" fontId="38" fillId="0" borderId="24" xfId="155" applyNumberFormat="1" applyFont="1" applyBorder="1"/>
    <xf numFmtId="0" fontId="13" fillId="0" borderId="58" xfId="0" applyFont="1" applyBorder="1" applyAlignment="1">
      <alignment horizontal="center" vertical="center"/>
    </xf>
    <xf numFmtId="3" fontId="15" fillId="0" borderId="59" xfId="0" applyNumberFormat="1" applyFont="1" applyBorder="1"/>
    <xf numFmtId="164" fontId="10" fillId="28" borderId="60" xfId="0" applyNumberFormat="1" applyFont="1" applyFill="1" applyBorder="1"/>
    <xf numFmtId="164" fontId="10" fillId="28" borderId="55" xfId="0" applyNumberFormat="1" applyFont="1" applyFill="1" applyBorder="1"/>
    <xf numFmtId="164" fontId="10" fillId="28" borderId="61" xfId="0" applyNumberFormat="1" applyFont="1" applyFill="1" applyBorder="1"/>
    <xf numFmtId="164" fontId="15" fillId="28" borderId="62" xfId="0" applyNumberFormat="1" applyFont="1" applyFill="1" applyBorder="1"/>
    <xf numFmtId="0" fontId="13" fillId="24" borderId="63" xfId="0" applyFont="1" applyFill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1" fontId="38" fillId="0" borderId="22" xfId="0" applyNumberFormat="1" applyFont="1" applyBorder="1" applyAlignment="1">
      <alignment horizontal="center"/>
    </xf>
    <xf numFmtId="1" fontId="38" fillId="0" borderId="50" xfId="0" applyNumberFormat="1" applyFont="1" applyBorder="1" applyAlignment="1">
      <alignment horizontal="center"/>
    </xf>
    <xf numFmtId="0" fontId="19" fillId="24" borderId="26" xfId="156" applyFont="1" applyFill="1" applyBorder="1"/>
    <xf numFmtId="0" fontId="38" fillId="0" borderId="0" xfId="153" applyFont="1"/>
    <xf numFmtId="3" fontId="38" fillId="0" borderId="0" xfId="153" applyNumberFormat="1" applyFont="1" applyFill="1" applyBorder="1"/>
    <xf numFmtId="0" fontId="38" fillId="0" borderId="0" xfId="153" applyFont="1" applyFill="1"/>
    <xf numFmtId="0" fontId="89" fillId="0" borderId="0" xfId="153" applyFont="1" applyAlignment="1">
      <alignment horizontal="left" vertical="center"/>
    </xf>
    <xf numFmtId="0" fontId="40" fillId="0" borderId="0" xfId="153" applyFont="1" applyFill="1"/>
    <xf numFmtId="0" fontId="90" fillId="27" borderId="0" xfId="153" applyFont="1" applyFill="1"/>
    <xf numFmtId="0" fontId="38" fillId="27" borderId="0" xfId="153" applyFont="1" applyFill="1"/>
    <xf numFmtId="0" fontId="45" fillId="0" borderId="0" xfId="153" applyFont="1" applyFill="1"/>
    <xf numFmtId="0" fontId="46" fillId="27" borderId="29" xfId="153" applyFont="1" applyFill="1" applyBorder="1"/>
    <xf numFmtId="0" fontId="46" fillId="27" borderId="30" xfId="153" applyFont="1" applyFill="1" applyBorder="1" applyAlignment="1">
      <alignment horizontal="center"/>
    </xf>
    <xf numFmtId="0" fontId="46" fillId="27" borderId="31" xfId="153" applyFont="1" applyFill="1" applyBorder="1" applyAlignment="1">
      <alignment horizontal="center"/>
    </xf>
    <xf numFmtId="0" fontId="38" fillId="27" borderId="64" xfId="153" applyFont="1" applyFill="1" applyBorder="1"/>
    <xf numFmtId="1" fontId="38" fillId="27" borderId="65" xfId="153" applyNumberFormat="1" applyFont="1" applyFill="1" applyBorder="1"/>
    <xf numFmtId="1" fontId="38" fillId="27" borderId="66" xfId="153" applyNumberFormat="1" applyFont="1" applyFill="1" applyBorder="1"/>
    <xf numFmtId="0" fontId="91" fillId="0" borderId="0" xfId="153" applyFont="1" applyAlignment="1">
      <alignment horizontal="left" vertical="center"/>
    </xf>
    <xf numFmtId="3" fontId="38" fillId="27" borderId="65" xfId="153" applyNumberFormat="1" applyFont="1" applyFill="1" applyBorder="1"/>
    <xf numFmtId="3" fontId="38" fillId="27" borderId="66" xfId="153" applyNumberFormat="1" applyFont="1" applyFill="1" applyBorder="1"/>
    <xf numFmtId="2" fontId="38" fillId="27" borderId="0" xfId="153" applyNumberFormat="1" applyFont="1" applyFill="1" applyBorder="1"/>
    <xf numFmtId="2" fontId="38" fillId="0" borderId="0" xfId="153" applyNumberFormat="1" applyFont="1"/>
    <xf numFmtId="0" fontId="38" fillId="0" borderId="0" xfId="153" applyFont="1" applyFill="1" applyBorder="1"/>
    <xf numFmtId="0" fontId="46" fillId="0" borderId="0" xfId="153" applyFont="1" applyBorder="1"/>
    <xf numFmtId="0" fontId="46" fillId="0" borderId="0" xfId="153" applyFont="1" applyBorder="1" applyAlignment="1">
      <alignment horizontal="center"/>
    </xf>
    <xf numFmtId="0" fontId="52" fillId="0" borderId="0" xfId="153"/>
    <xf numFmtId="2" fontId="38" fillId="0" borderId="0" xfId="153" applyNumberFormat="1" applyFont="1" applyFill="1" applyBorder="1"/>
    <xf numFmtId="3" fontId="46" fillId="27" borderId="15" xfId="155" applyNumberFormat="1" applyFont="1" applyFill="1" applyBorder="1"/>
    <xf numFmtId="0" fontId="25" fillId="0" borderId="14" xfId="0" applyFont="1" applyBorder="1" applyAlignment="1">
      <alignment horizontal="centerContinuous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67" xfId="0" applyNumberFormat="1" applyFont="1" applyBorder="1" applyAlignment="1">
      <alignment horizontal="center" vertical="center" wrapText="1"/>
    </xf>
    <xf numFmtId="0" fontId="90" fillId="27" borderId="0" xfId="0" applyFont="1" applyFill="1"/>
    <xf numFmtId="2" fontId="38" fillId="27" borderId="0" xfId="0" applyNumberFormat="1" applyFont="1" applyFill="1" applyBorder="1"/>
    <xf numFmtId="0" fontId="46" fillId="27" borderId="29" xfId="0" applyFont="1" applyFill="1" applyBorder="1"/>
    <xf numFmtId="0" fontId="46" fillId="27" borderId="30" xfId="0" applyFont="1" applyFill="1" applyBorder="1" applyAlignment="1">
      <alignment horizontal="center"/>
    </xf>
    <xf numFmtId="0" fontId="46" fillId="27" borderId="31" xfId="0" applyFont="1" applyFill="1" applyBorder="1" applyAlignment="1">
      <alignment horizontal="center"/>
    </xf>
    <xf numFmtId="0" fontId="38" fillId="27" borderId="64" xfId="0" applyFont="1" applyFill="1" applyBorder="1"/>
    <xf numFmtId="3" fontId="38" fillId="27" borderId="65" xfId="0" applyNumberFormat="1" applyFont="1" applyFill="1" applyBorder="1"/>
    <xf numFmtId="3" fontId="38" fillId="27" borderId="66" xfId="0" applyNumberFormat="1" applyFont="1" applyFill="1" applyBorder="1"/>
    <xf numFmtId="3" fontId="38" fillId="0" borderId="32" xfId="155" applyNumberFormat="1" applyFont="1" applyBorder="1"/>
    <xf numFmtId="3" fontId="38" fillId="0" borderId="20" xfId="155" applyNumberFormat="1" applyFont="1" applyBorder="1"/>
    <xf numFmtId="4" fontId="38" fillId="0" borderId="55" xfId="155" applyNumberFormat="1" applyFont="1" applyBorder="1"/>
    <xf numFmtId="4" fontId="38" fillId="0" borderId="68" xfId="155" applyNumberFormat="1" applyFont="1" applyBorder="1"/>
    <xf numFmtId="3" fontId="38" fillId="0" borderId="69" xfId="155" applyNumberFormat="1" applyFont="1" applyBorder="1"/>
    <xf numFmtId="3" fontId="38" fillId="27" borderId="5" xfId="155" applyNumberFormat="1" applyFont="1" applyFill="1" applyBorder="1"/>
    <xf numFmtId="3" fontId="38" fillId="0" borderId="70" xfId="155" applyNumberFormat="1" applyFont="1" applyBorder="1"/>
    <xf numFmtId="3" fontId="38" fillId="0" borderId="68" xfId="155" applyNumberFormat="1" applyFont="1" applyBorder="1"/>
    <xf numFmtId="4" fontId="38" fillId="0" borderId="64" xfId="155" applyNumberFormat="1" applyFont="1" applyBorder="1"/>
    <xf numFmtId="3" fontId="38" fillId="0" borderId="65" xfId="155" applyNumberFormat="1" applyFont="1" applyBorder="1"/>
    <xf numFmtId="3" fontId="38" fillId="27" borderId="71" xfId="155" applyNumberFormat="1" applyFont="1" applyFill="1" applyBorder="1"/>
    <xf numFmtId="3" fontId="38" fillId="0" borderId="66" xfId="155" applyNumberFormat="1" applyFont="1" applyBorder="1"/>
    <xf numFmtId="4" fontId="38" fillId="0" borderId="72" xfId="155" applyNumberFormat="1" applyFont="1" applyBorder="1"/>
    <xf numFmtId="0" fontId="9" fillId="0" borderId="73" xfId="0" applyFont="1" applyFill="1" applyBorder="1"/>
    <xf numFmtId="0" fontId="0" fillId="0" borderId="0" xfId="0" applyAlignment="1">
      <alignment horizontal="center"/>
    </xf>
    <xf numFmtId="0" fontId="38" fillId="0" borderId="0" xfId="0" applyFont="1"/>
    <xf numFmtId="0" fontId="15" fillId="28" borderId="79" xfId="0" applyFont="1" applyFill="1" applyBorder="1" applyAlignment="1">
      <alignment horizontal="center" vertical="center" wrapText="1"/>
    </xf>
    <xf numFmtId="0" fontId="54" fillId="28" borderId="47" xfId="0" applyFont="1" applyFill="1" applyBorder="1" applyAlignment="1">
      <alignment horizontal="center" vertical="center" wrapText="1"/>
    </xf>
    <xf numFmtId="0" fontId="54" fillId="27" borderId="46" xfId="0" applyFont="1" applyFill="1" applyBorder="1" applyAlignment="1">
      <alignment horizontal="center" vertical="center" wrapText="1"/>
    </xf>
    <xf numFmtId="0" fontId="15" fillId="28" borderId="48" xfId="0" applyFont="1" applyFill="1" applyBorder="1" applyAlignment="1">
      <alignment horizontal="center" vertical="center" wrapText="1"/>
    </xf>
    <xf numFmtId="0" fontId="54" fillId="28" borderId="46" xfId="0" applyFont="1" applyFill="1" applyBorder="1" applyAlignment="1">
      <alignment horizontal="center" vertical="center" wrapText="1"/>
    </xf>
    <xf numFmtId="0" fontId="86" fillId="27" borderId="66" xfId="0" applyFont="1" applyFill="1" applyBorder="1" applyAlignment="1">
      <alignment horizontal="center" vertical="center" wrapText="1"/>
    </xf>
    <xf numFmtId="0" fontId="15" fillId="28" borderId="65" xfId="0" applyFont="1" applyFill="1" applyBorder="1" applyAlignment="1">
      <alignment horizontal="center" vertical="center" wrapText="1"/>
    </xf>
    <xf numFmtId="0" fontId="86" fillId="28" borderId="66" xfId="0" applyFont="1" applyFill="1" applyBorder="1" applyAlignment="1">
      <alignment horizontal="center" vertical="center" wrapText="1"/>
    </xf>
    <xf numFmtId="164" fontId="10" fillId="27" borderId="80" xfId="0" applyNumberFormat="1" applyFont="1" applyFill="1" applyBorder="1"/>
    <xf numFmtId="164" fontId="10" fillId="27" borderId="54" xfId="0" applyNumberFormat="1" applyFont="1" applyFill="1" applyBorder="1"/>
    <xf numFmtId="164" fontId="10" fillId="27" borderId="32" xfId="0" applyNumberFormat="1" applyFont="1" applyFill="1" applyBorder="1"/>
    <xf numFmtId="164" fontId="10" fillId="27" borderId="24" xfId="0" applyNumberFormat="1" applyFont="1" applyFill="1" applyBorder="1"/>
    <xf numFmtId="164" fontId="10" fillId="27" borderId="40" xfId="0" applyNumberFormat="1" applyFont="1" applyFill="1" applyBorder="1"/>
    <xf numFmtId="164" fontId="10" fillId="27" borderId="35" xfId="0" applyNumberFormat="1" applyFont="1" applyFill="1" applyBorder="1"/>
    <xf numFmtId="164" fontId="15" fillId="27" borderId="49" xfId="0" applyNumberFormat="1" applyFont="1" applyFill="1" applyBorder="1"/>
    <xf numFmtId="164" fontId="15" fillId="27" borderId="36" xfId="0" applyNumberFormat="1" applyFont="1" applyFill="1" applyBorder="1"/>
    <xf numFmtId="164" fontId="15" fillId="27" borderId="25" xfId="0" applyNumberFormat="1" applyFont="1" applyFill="1" applyBorder="1"/>
    <xf numFmtId="49" fontId="18" fillId="0" borderId="34" xfId="0" applyNumberFormat="1" applyFont="1" applyBorder="1" applyAlignment="1">
      <alignment horizontal="centerContinuous" vertical="center" wrapText="1"/>
    </xf>
    <xf numFmtId="4" fontId="25" fillId="0" borderId="14" xfId="0" applyNumberFormat="1" applyFont="1" applyBorder="1" applyAlignment="1">
      <alignment horizontal="centerContinuous" vertical="center"/>
    </xf>
    <xf numFmtId="4" fontId="25" fillId="0" borderId="15" xfId="0" applyNumberFormat="1" applyFont="1" applyBorder="1" applyAlignment="1">
      <alignment horizontal="centerContinuous" vertical="center"/>
    </xf>
    <xf numFmtId="4" fontId="25" fillId="0" borderId="16" xfId="0" applyNumberFormat="1" applyFont="1" applyBorder="1" applyAlignment="1">
      <alignment horizontal="centerContinuous" vertical="center"/>
    </xf>
    <xf numFmtId="0" fontId="53" fillId="0" borderId="15" xfId="0" applyFont="1" applyFill="1" applyBorder="1" applyAlignment="1">
      <alignment horizontal="center" vertical="center"/>
    </xf>
    <xf numFmtId="14" fontId="53" fillId="27" borderId="26" xfId="0" applyNumberFormat="1" applyFont="1" applyFill="1" applyBorder="1" applyAlignment="1">
      <alignment horizontal="center" vertical="center"/>
    </xf>
    <xf numFmtId="14" fontId="53" fillId="0" borderId="26" xfId="0" applyNumberFormat="1" applyFont="1" applyFill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 wrapText="1"/>
    </xf>
    <xf numFmtId="0" fontId="10" fillId="0" borderId="82" xfId="0" applyFont="1" applyBorder="1"/>
    <xf numFmtId="4" fontId="10" fillId="27" borderId="83" xfId="0" applyNumberFormat="1" applyFont="1" applyFill="1" applyBorder="1" applyAlignment="1">
      <alignment horizontal="center"/>
    </xf>
    <xf numFmtId="4" fontId="10" fillId="0" borderId="83" xfId="0" applyNumberFormat="1" applyFont="1" applyFill="1" applyBorder="1" applyAlignment="1">
      <alignment horizontal="center"/>
    </xf>
    <xf numFmtId="164" fontId="10" fillId="0" borderId="84" xfId="0" applyNumberFormat="1" applyFont="1" applyFill="1" applyBorder="1" applyAlignment="1">
      <alignment horizontal="center"/>
    </xf>
    <xf numFmtId="0" fontId="10" fillId="0" borderId="61" xfId="0" applyFont="1" applyBorder="1"/>
    <xf numFmtId="4" fontId="10" fillId="27" borderId="43" xfId="0" applyNumberFormat="1" applyFont="1" applyFill="1" applyBorder="1" applyAlignment="1">
      <alignment horizontal="center"/>
    </xf>
    <xf numFmtId="4" fontId="10" fillId="0" borderId="43" xfId="0" applyNumberFormat="1" applyFont="1" applyFill="1" applyBorder="1" applyAlignment="1">
      <alignment horizontal="center"/>
    </xf>
    <xf numFmtId="164" fontId="10" fillId="0" borderId="85" xfId="0" applyNumberFormat="1" applyFont="1" applyFill="1" applyBorder="1" applyAlignment="1">
      <alignment horizontal="center"/>
    </xf>
    <xf numFmtId="0" fontId="15" fillId="0" borderId="61" xfId="0" applyFont="1" applyBorder="1"/>
    <xf numFmtId="4" fontId="15" fillId="27" borderId="43" xfId="0" applyNumberFormat="1" applyFont="1" applyFill="1" applyBorder="1" applyAlignment="1">
      <alignment horizontal="center"/>
    </xf>
    <xf numFmtId="4" fontId="15" fillId="0" borderId="43" xfId="0" applyNumberFormat="1" applyFont="1" applyFill="1" applyBorder="1" applyAlignment="1">
      <alignment horizontal="center"/>
    </xf>
    <xf numFmtId="164" fontId="15" fillId="0" borderId="85" xfId="0" applyNumberFormat="1" applyFont="1" applyFill="1" applyBorder="1" applyAlignment="1">
      <alignment horizontal="center"/>
    </xf>
    <xf numFmtId="3" fontId="10" fillId="27" borderId="43" xfId="0" applyNumberFormat="1" applyFont="1" applyFill="1" applyBorder="1" applyAlignment="1">
      <alignment horizontal="center"/>
    </xf>
    <xf numFmtId="3" fontId="10" fillId="0" borderId="43" xfId="0" applyNumberFormat="1" applyFont="1" applyFill="1" applyBorder="1" applyAlignment="1">
      <alignment horizontal="center"/>
    </xf>
    <xf numFmtId="0" fontId="10" fillId="0" borderId="62" xfId="0" applyFont="1" applyFill="1" applyBorder="1"/>
    <xf numFmtId="4" fontId="10" fillId="27" borderId="44" xfId="0" applyNumberFormat="1" applyFont="1" applyFill="1" applyBorder="1" applyAlignment="1">
      <alignment horizontal="center"/>
    </xf>
    <xf numFmtId="4" fontId="10" fillId="0" borderId="44" xfId="0" applyNumberFormat="1" applyFont="1" applyFill="1" applyBorder="1" applyAlignment="1">
      <alignment horizontal="center"/>
    </xf>
    <xf numFmtId="164" fontId="10" fillId="0" borderId="45" xfId="0" applyNumberFormat="1" applyFont="1" applyFill="1" applyBorder="1" applyAlignment="1">
      <alignment horizontal="center"/>
    </xf>
    <xf numFmtId="0" fontId="50" fillId="29" borderId="0" xfId="138" applyFont="1" applyFill="1"/>
    <xf numFmtId="0" fontId="42" fillId="29" borderId="0" xfId="138" applyFont="1" applyFill="1"/>
    <xf numFmtId="0" fontId="108" fillId="0" borderId="0" xfId="0" quotePrefix="1" applyFont="1" applyAlignment="1" applyProtection="1">
      <alignment horizontal="center"/>
      <protection locked="0"/>
    </xf>
    <xf numFmtId="0" fontId="108" fillId="0" borderId="0" xfId="0" applyFont="1" applyAlignment="1" applyProtection="1">
      <alignment horizontal="center"/>
      <protection locked="0"/>
    </xf>
    <xf numFmtId="0" fontId="46" fillId="0" borderId="32" xfId="0" applyFont="1" applyBorder="1" applyAlignment="1">
      <alignment horizontal="center" vertical="center" wrapText="1"/>
    </xf>
    <xf numFmtId="14" fontId="109" fillId="0" borderId="22" xfId="0" applyNumberFormat="1" applyFont="1" applyBorder="1" applyAlignment="1">
      <alignment horizontal="center" vertical="center" wrapText="1"/>
    </xf>
    <xf numFmtId="14" fontId="109" fillId="0" borderId="24" xfId="0" applyNumberFormat="1" applyFont="1" applyBorder="1" applyAlignment="1">
      <alignment horizontal="center" vertical="center" wrapText="1"/>
    </xf>
    <xf numFmtId="4" fontId="38" fillId="0" borderId="0" xfId="0" applyNumberFormat="1" applyFont="1"/>
    <xf numFmtId="0" fontId="108" fillId="0" borderId="32" xfId="0" applyFont="1" applyBorder="1"/>
    <xf numFmtId="0" fontId="108" fillId="0" borderId="33" xfId="0" applyFont="1" applyBorder="1"/>
    <xf numFmtId="0" fontId="41" fillId="0" borderId="0" xfId="0" applyFont="1"/>
    <xf numFmtId="0" fontId="41" fillId="0" borderId="0" xfId="0" quotePrefix="1" applyFont="1" applyAlignment="1" applyProtection="1">
      <alignment horizontal="center"/>
      <protection locked="0"/>
    </xf>
    <xf numFmtId="0" fontId="40" fillId="0" borderId="0" xfId="0" applyFont="1"/>
    <xf numFmtId="2" fontId="41" fillId="0" borderId="0" xfId="0" applyNumberFormat="1" applyFont="1"/>
    <xf numFmtId="3" fontId="38" fillId="0" borderId="0" xfId="153" applyNumberFormat="1" applyFont="1"/>
    <xf numFmtId="0" fontId="13" fillId="0" borderId="73" xfId="156" applyFont="1" applyFill="1" applyBorder="1"/>
    <xf numFmtId="4" fontId="15" fillId="27" borderId="51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2" fontId="40" fillId="0" borderId="0" xfId="0" applyNumberFormat="1" applyFont="1" applyBorder="1" applyAlignment="1">
      <alignment horizontal="left" vertical="center"/>
    </xf>
    <xf numFmtId="0" fontId="13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wrapText="1"/>
    </xf>
    <xf numFmtId="0" fontId="13" fillId="0" borderId="29" xfId="0" applyFont="1" applyBorder="1" applyAlignment="1">
      <alignment horizontal="centerContinuous" vertical="center"/>
    </xf>
    <xf numFmtId="0" fontId="13" fillId="0" borderId="31" xfId="0" applyFont="1" applyBorder="1" applyAlignment="1">
      <alignment horizontal="centerContinuous" vertical="center"/>
    </xf>
    <xf numFmtId="0" fontId="13" fillId="24" borderId="28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/>
    </xf>
    <xf numFmtId="1" fontId="13" fillId="0" borderId="29" xfId="0" applyNumberFormat="1" applyFont="1" applyBorder="1" applyAlignment="1">
      <alignment horizontal="center" vertical="center" wrapText="1"/>
    </xf>
    <xf numFmtId="1" fontId="13" fillId="0" borderId="31" xfId="0" applyNumberFormat="1" applyFont="1" applyBorder="1" applyAlignment="1">
      <alignment horizontal="center" vertical="center" wrapText="1"/>
    </xf>
    <xf numFmtId="0" fontId="10" fillId="28" borderId="14" xfId="0" applyFont="1" applyFill="1" applyBorder="1" applyAlignment="1">
      <alignment horizontal="center"/>
    </xf>
    <xf numFmtId="3" fontId="15" fillId="28" borderId="29" xfId="0" applyNumberFormat="1" applyFont="1" applyFill="1" applyBorder="1" applyAlignment="1">
      <alignment horizontal="center"/>
    </xf>
    <xf numFmtId="3" fontId="15" fillId="28" borderId="31" xfId="0" applyNumberFormat="1" applyFont="1" applyFill="1" applyBorder="1" applyAlignment="1">
      <alignment horizontal="center"/>
    </xf>
    <xf numFmtId="2" fontId="15" fillId="28" borderId="67" xfId="0" applyNumberFormat="1" applyFont="1" applyFill="1" applyBorder="1" applyAlignment="1">
      <alignment horizontal="center"/>
    </xf>
    <xf numFmtId="2" fontId="15" fillId="28" borderId="31" xfId="0" applyNumberFormat="1" applyFont="1" applyFill="1" applyBorder="1" applyAlignment="1">
      <alignment horizontal="center"/>
    </xf>
    <xf numFmtId="164" fontId="10" fillId="28" borderId="16" xfId="0" applyNumberFormat="1" applyFont="1" applyFill="1" applyBorder="1" applyAlignment="1">
      <alignment horizontal="center"/>
    </xf>
    <xf numFmtId="0" fontId="10" fillId="0" borderId="73" xfId="0" applyFont="1" applyBorder="1"/>
    <xf numFmtId="3" fontId="10" fillId="0" borderId="20" xfId="0" applyNumberFormat="1" applyFont="1" applyFill="1" applyBorder="1" applyAlignment="1">
      <alignment horizontal="right"/>
    </xf>
    <xf numFmtId="3" fontId="10" fillId="0" borderId="51" xfId="0" applyNumberFormat="1" applyFont="1" applyFill="1" applyBorder="1" applyAlignment="1">
      <alignment horizontal="right"/>
    </xf>
    <xf numFmtId="2" fontId="10" fillId="0" borderId="53" xfId="0" applyNumberFormat="1" applyFont="1" applyFill="1" applyBorder="1" applyAlignment="1">
      <alignment horizontal="right"/>
    </xf>
    <xf numFmtId="2" fontId="10" fillId="0" borderId="51" xfId="0" applyNumberFormat="1" applyFont="1" applyFill="1" applyBorder="1" applyAlignment="1">
      <alignment horizontal="right"/>
    </xf>
    <xf numFmtId="0" fontId="10" fillId="0" borderId="40" xfId="0" applyFont="1" applyBorder="1"/>
    <xf numFmtId="3" fontId="10" fillId="0" borderId="32" xfId="0" applyNumberFormat="1" applyFont="1" applyFill="1" applyBorder="1" applyAlignment="1">
      <alignment horizontal="right"/>
    </xf>
    <xf numFmtId="3" fontId="10" fillId="0" borderId="24" xfId="0" applyNumberFormat="1" applyFont="1" applyFill="1" applyBorder="1" applyAlignment="1">
      <alignment horizontal="right"/>
    </xf>
    <xf numFmtId="2" fontId="10" fillId="0" borderId="55" xfId="0" applyNumberFormat="1" applyFont="1" applyFill="1" applyBorder="1" applyAlignment="1">
      <alignment horizontal="right"/>
    </xf>
    <xf numFmtId="2" fontId="10" fillId="0" borderId="24" xfId="0" applyNumberFormat="1" applyFont="1" applyFill="1" applyBorder="1" applyAlignment="1">
      <alignment horizontal="right"/>
    </xf>
    <xf numFmtId="0" fontId="10" fillId="0" borderId="49" xfId="0" applyFont="1" applyBorder="1"/>
    <xf numFmtId="3" fontId="10" fillId="0" borderId="33" xfId="0" applyNumberFormat="1" applyFont="1" applyFill="1" applyBorder="1" applyAlignment="1">
      <alignment horizontal="right"/>
    </xf>
    <xf numFmtId="3" fontId="10" fillId="0" borderId="25" xfId="0" applyNumberFormat="1" applyFont="1" applyFill="1" applyBorder="1" applyAlignment="1">
      <alignment horizontal="right"/>
    </xf>
    <xf numFmtId="2" fontId="10" fillId="0" borderId="59" xfId="0" applyNumberFormat="1" applyFont="1" applyFill="1" applyBorder="1" applyAlignment="1">
      <alignment horizontal="right"/>
    </xf>
    <xf numFmtId="2" fontId="10" fillId="0" borderId="25" xfId="0" applyNumberFormat="1" applyFont="1" applyFill="1" applyBorder="1" applyAlignment="1">
      <alignment horizontal="right"/>
    </xf>
    <xf numFmtId="0" fontId="118" fillId="0" borderId="0" xfId="134" quotePrefix="1" applyFont="1" applyAlignment="1">
      <alignment horizontal="center"/>
    </xf>
    <xf numFmtId="0" fontId="99" fillId="0" borderId="0" xfId="134"/>
    <xf numFmtId="0" fontId="95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97" fillId="0" borderId="0" xfId="134" applyFont="1" applyFill="1"/>
    <xf numFmtId="0" fontId="51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99" fillId="0" borderId="48" xfId="134" applyBorder="1"/>
    <xf numFmtId="4" fontId="99" fillId="0" borderId="22" xfId="134" applyNumberFormat="1" applyBorder="1"/>
    <xf numFmtId="2" fontId="99" fillId="0" borderId="22" xfId="134" applyNumberFormat="1" applyBorder="1"/>
    <xf numFmtId="166" fontId="96" fillId="31" borderId="22" xfId="169" applyNumberFormat="1" applyFont="1" applyFill="1" applyBorder="1"/>
    <xf numFmtId="2" fontId="99" fillId="28" borderId="22" xfId="134" applyNumberFormat="1" applyFill="1" applyBorder="1"/>
    <xf numFmtId="0" fontId="99" fillId="0" borderId="22" xfId="134" applyBorder="1"/>
    <xf numFmtId="2" fontId="99" fillId="32" borderId="22" xfId="134" applyNumberFormat="1" applyFill="1" applyBorder="1"/>
    <xf numFmtId="2" fontId="99" fillId="0" borderId="22" xfId="134" applyNumberFormat="1" applyFill="1" applyBorder="1"/>
    <xf numFmtId="4" fontId="96" fillId="0" borderId="22" xfId="134" applyNumberFormat="1" applyFont="1" applyBorder="1"/>
    <xf numFmtId="2" fontId="96" fillId="0" borderId="22" xfId="134" applyNumberFormat="1" applyFont="1" applyBorder="1"/>
    <xf numFmtId="4" fontId="35" fillId="0" borderId="22" xfId="134" applyNumberFormat="1" applyFont="1" applyBorder="1"/>
    <xf numFmtId="4" fontId="99" fillId="0" borderId="0" xfId="134" applyNumberFormat="1"/>
    <xf numFmtId="2" fontId="99" fillId="0" borderId="0" xfId="134" applyNumberFormat="1"/>
    <xf numFmtId="166" fontId="0" fillId="0" borderId="0" xfId="169" applyNumberFormat="1" applyFont="1" applyBorder="1"/>
    <xf numFmtId="0" fontId="51" fillId="0" borderId="22" xfId="134" applyFont="1" applyBorder="1" applyAlignment="1">
      <alignment horizontal="center"/>
    </xf>
    <xf numFmtId="0" fontId="51" fillId="0" borderId="0" xfId="134" applyFont="1" applyAlignment="1">
      <alignment horizontal="center"/>
    </xf>
    <xf numFmtId="4" fontId="51" fillId="0" borderId="0" xfId="134" applyNumberFormat="1" applyFont="1" applyAlignment="1">
      <alignment horizontal="right"/>
    </xf>
    <xf numFmtId="0" fontId="51" fillId="0" borderId="0" xfId="134" applyFont="1" applyAlignment="1">
      <alignment horizontal="right"/>
    </xf>
    <xf numFmtId="0" fontId="99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33" fillId="0" borderId="0" xfId="135"/>
    <xf numFmtId="0" fontId="123" fillId="0" borderId="0" xfId="135" applyFont="1"/>
    <xf numFmtId="0" fontId="40" fillId="0" borderId="89" xfId="135" applyFont="1" applyBorder="1" applyAlignment="1">
      <alignment horizontal="center"/>
    </xf>
    <xf numFmtId="175" fontId="41" fillId="0" borderId="86" xfId="135" applyNumberFormat="1" applyFont="1" applyBorder="1" applyAlignment="1">
      <alignment horizontal="left"/>
    </xf>
    <xf numFmtId="3" fontId="33" fillId="0" borderId="89" xfId="135" applyNumberFormat="1" applyBorder="1" applyAlignment="1">
      <alignment horizontal="right"/>
    </xf>
    <xf numFmtId="3" fontId="33" fillId="0" borderId="89" xfId="135" applyNumberFormat="1" applyFont="1" applyBorder="1" applyAlignment="1">
      <alignment horizontal="right"/>
    </xf>
    <xf numFmtId="0" fontId="45" fillId="0" borderId="0" xfId="135" applyFont="1" applyBorder="1" applyAlignment="1">
      <alignment horizontal="center"/>
    </xf>
    <xf numFmtId="3" fontId="33" fillId="0" borderId="89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49" fillId="32" borderId="35" xfId="135" applyNumberFormat="1" applyFont="1" applyFill="1" applyBorder="1" applyAlignment="1">
      <alignment horizontal="right"/>
    </xf>
    <xf numFmtId="0" fontId="33" fillId="0" borderId="0" xfId="135" applyBorder="1"/>
    <xf numFmtId="3" fontId="33" fillId="0" borderId="89" xfId="135" applyNumberFormat="1" applyBorder="1"/>
    <xf numFmtId="3" fontId="40" fillId="0" borderId="89" xfId="135" applyNumberFormat="1" applyFont="1" applyBorder="1" applyAlignment="1">
      <alignment horizontal="center"/>
    </xf>
    <xf numFmtId="3" fontId="58" fillId="0" borderId="89" xfId="135" applyNumberFormat="1" applyFont="1" applyBorder="1" applyAlignment="1">
      <alignment horizontal="center" vertical="center" wrapText="1"/>
    </xf>
    <xf numFmtId="175" fontId="41" fillId="0" borderId="0" xfId="135" applyNumberFormat="1" applyFont="1" applyBorder="1"/>
    <xf numFmtId="175" fontId="41" fillId="0" borderId="86" xfId="135" applyNumberFormat="1" applyFont="1" applyBorder="1"/>
    <xf numFmtId="3" fontId="33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49" fillId="0" borderId="0" xfId="135" applyFont="1" applyFill="1" applyBorder="1"/>
    <xf numFmtId="176" fontId="49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1" fillId="0" borderId="86" xfId="0" applyNumberFormat="1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1" fillId="0" borderId="0" xfId="0" applyNumberFormat="1" applyFont="1" applyBorder="1"/>
    <xf numFmtId="175" fontId="41" fillId="0" borderId="86" xfId="0" applyNumberFormat="1" applyFont="1" applyBorder="1"/>
    <xf numFmtId="2" fontId="19" fillId="28" borderId="0" xfId="0" applyNumberFormat="1" applyFont="1" applyFill="1" applyAlignment="1">
      <alignment vertical="center"/>
    </xf>
    <xf numFmtId="2" fontId="15" fillId="28" borderId="0" xfId="0" applyNumberFormat="1" applyFont="1" applyFill="1" applyAlignment="1">
      <alignment horizontal="left" vertical="center"/>
    </xf>
    <xf numFmtId="1" fontId="33" fillId="0" borderId="0" xfId="135" applyNumberFormat="1"/>
    <xf numFmtId="3" fontId="49" fillId="0" borderId="0" xfId="135" applyNumberFormat="1" applyFont="1"/>
    <xf numFmtId="0" fontId="45" fillId="0" borderId="89" xfId="0" applyFont="1" applyBorder="1" applyAlignment="1">
      <alignment horizontal="center" vertical="center" wrapText="1"/>
    </xf>
    <xf numFmtId="0" fontId="40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58" fillId="0" borderId="89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45" fillId="0" borderId="5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Continuous"/>
    </xf>
    <xf numFmtId="0" fontId="15" fillId="0" borderId="63" xfId="0" applyFont="1" applyFill="1" applyBorder="1" applyAlignment="1">
      <alignment horizontal="center" vertical="center" wrapText="1"/>
    </xf>
    <xf numFmtId="0" fontId="35" fillId="0" borderId="42" xfId="158" applyFont="1" applyBorder="1" applyProtection="1">
      <protection locked="0"/>
    </xf>
    <xf numFmtId="0" fontId="35" fillId="0" borderId="43" xfId="158" applyFont="1" applyBorder="1" applyProtection="1">
      <protection locked="0"/>
    </xf>
    <xf numFmtId="0" fontId="35" fillId="0" borderId="43" xfId="158" applyFont="1" applyFill="1" applyBorder="1" applyProtection="1">
      <protection locked="0"/>
    </xf>
    <xf numFmtId="0" fontId="88" fillId="0" borderId="52" xfId="158" applyFont="1" applyBorder="1"/>
    <xf numFmtId="0" fontId="33" fillId="0" borderId="43" xfId="158" applyFont="1" applyFill="1" applyBorder="1" applyProtection="1">
      <protection locked="0"/>
    </xf>
    <xf numFmtId="0" fontId="33" fillId="0" borderId="43" xfId="158" applyFont="1" applyBorder="1"/>
    <xf numFmtId="0" fontId="35" fillId="0" borderId="92" xfId="158" applyFont="1" applyBorder="1" applyProtection="1">
      <protection locked="0"/>
    </xf>
    <xf numFmtId="2" fontId="0" fillId="0" borderId="0" xfId="0" applyNumberFormat="1"/>
    <xf numFmtId="0" fontId="55" fillId="33" borderId="0" xfId="154" applyFont="1" applyFill="1"/>
    <xf numFmtId="0" fontId="52" fillId="33" borderId="0" xfId="154" applyFill="1"/>
    <xf numFmtId="2" fontId="37" fillId="33" borderId="0" xfId="160" applyNumberFormat="1" applyFont="1" applyFill="1" applyBorder="1" applyAlignment="1">
      <alignment horizontal="center"/>
    </xf>
    <xf numFmtId="4" fontId="38" fillId="0" borderId="80" xfId="0" applyNumberFormat="1" applyFont="1" applyBorder="1" applyAlignment="1"/>
    <xf numFmtId="2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2" fontId="38" fillId="0" borderId="54" xfId="0" applyNumberFormat="1" applyFont="1" applyBorder="1" applyAlignment="1">
      <alignment horizontal="center" vertical="justify"/>
    </xf>
    <xf numFmtId="0" fontId="139" fillId="0" borderId="0" xfId="132"/>
    <xf numFmtId="0" fontId="133" fillId="0" borderId="0" xfId="157"/>
    <xf numFmtId="0" fontId="41" fillId="0" borderId="0" xfId="157" applyFont="1"/>
    <xf numFmtId="0" fontId="134" fillId="0" borderId="0" xfId="157" applyFont="1"/>
    <xf numFmtId="0" fontId="139" fillId="0" borderId="37" xfId="132" applyBorder="1"/>
    <xf numFmtId="0" fontId="139" fillId="0" borderId="93" xfId="132" applyBorder="1"/>
    <xf numFmtId="0" fontId="133" fillId="0" borderId="80" xfId="132" applyFont="1" applyFill="1" applyBorder="1"/>
    <xf numFmtId="0" fontId="133" fillId="0" borderId="23" xfId="132" applyFont="1" applyFill="1" applyBorder="1"/>
    <xf numFmtId="0" fontId="133" fillId="0" borderId="54" xfId="132" applyFont="1" applyFill="1" applyBorder="1"/>
    <xf numFmtId="0" fontId="133" fillId="0" borderId="29" xfId="132" applyFont="1" applyFill="1" applyBorder="1"/>
    <xf numFmtId="0" fontId="133" fillId="0" borderId="30" xfId="132" applyFont="1" applyFill="1" applyBorder="1"/>
    <xf numFmtId="0" fontId="133" fillId="0" borderId="31" xfId="132" applyFont="1" applyFill="1" applyBorder="1"/>
    <xf numFmtId="0" fontId="38" fillId="0" borderId="37" xfId="157" applyFont="1" applyBorder="1"/>
    <xf numFmtId="0" fontId="38" fillId="0" borderId="93" xfId="157" applyFont="1" applyBorder="1"/>
    <xf numFmtId="0" fontId="38" fillId="0" borderId="26" xfId="157" applyFont="1" applyFill="1" applyBorder="1"/>
    <xf numFmtId="0" fontId="38" fillId="0" borderId="30" xfId="157" applyFont="1" applyFill="1" applyBorder="1"/>
    <xf numFmtId="0" fontId="38" fillId="0" borderId="31" xfId="157" applyFont="1" applyFill="1" applyBorder="1"/>
    <xf numFmtId="0" fontId="58" fillId="0" borderId="42" xfId="156" applyFont="1" applyFill="1" applyBorder="1"/>
    <xf numFmtId="0" fontId="38" fillId="0" borderId="42" xfId="157" applyFont="1" applyBorder="1" applyProtection="1">
      <protection locked="0"/>
    </xf>
    <xf numFmtId="0" fontId="33" fillId="0" borderId="37" xfId="159" applyBorder="1"/>
    <xf numFmtId="0" fontId="33" fillId="0" borderId="80" xfId="159" applyFont="1" applyFill="1" applyBorder="1"/>
    <xf numFmtId="0" fontId="33" fillId="0" borderId="23" xfId="159" applyFont="1" applyFill="1" applyBorder="1"/>
    <xf numFmtId="0" fontId="33" fillId="0" borderId="81" xfId="159" applyFont="1" applyFill="1" applyBorder="1"/>
    <xf numFmtId="0" fontId="33" fillId="0" borderId="54" xfId="159" applyFont="1" applyFill="1" applyBorder="1"/>
    <xf numFmtId="0" fontId="41" fillId="0" borderId="80" xfId="159" applyFont="1" applyFill="1" applyBorder="1"/>
    <xf numFmtId="0" fontId="41" fillId="0" borderId="23" xfId="158" applyFont="1" applyFill="1" applyBorder="1"/>
    <xf numFmtId="0" fontId="41" fillId="0" borderId="60" xfId="158" applyFont="1" applyFill="1" applyBorder="1"/>
    <xf numFmtId="0" fontId="41" fillId="0" borderId="54" xfId="158" applyFont="1" applyFill="1" applyBorder="1"/>
    <xf numFmtId="0" fontId="139" fillId="0" borderId="58" xfId="132" applyBorder="1"/>
    <xf numFmtId="0" fontId="139" fillId="0" borderId="87" xfId="132" applyBorder="1"/>
    <xf numFmtId="0" fontId="133" fillId="0" borderId="33" xfId="132" applyFont="1" applyFill="1" applyBorder="1"/>
    <xf numFmtId="0" fontId="133" fillId="0" borderId="38" xfId="132" applyFont="1" applyFill="1" applyBorder="1"/>
    <xf numFmtId="0" fontId="133" fillId="0" borderId="25" xfId="132" applyFont="1" applyFill="1" applyBorder="1"/>
    <xf numFmtId="0" fontId="133" fillId="0" borderId="64" xfId="132" applyFont="1" applyFill="1" applyBorder="1"/>
    <xf numFmtId="0" fontId="133" fillId="0" borderId="65" xfId="132" applyFont="1" applyFill="1" applyBorder="1"/>
    <xf numFmtId="0" fontId="133" fillId="0" borderId="66" xfId="132" applyFont="1" applyFill="1" applyBorder="1"/>
    <xf numFmtId="0" fontId="38" fillId="0" borderId="58" xfId="157" applyFont="1" applyBorder="1"/>
    <xf numFmtId="0" fontId="38" fillId="0" borderId="87" xfId="157" applyFont="1" applyBorder="1"/>
    <xf numFmtId="0" fontId="38" fillId="0" borderId="41" xfId="157" applyFont="1" applyFill="1" applyBorder="1"/>
    <xf numFmtId="0" fontId="38" fillId="0" borderId="65" xfId="157" applyFont="1" applyFill="1" applyBorder="1"/>
    <xf numFmtId="0" fontId="38" fillId="0" borderId="66" xfId="157" applyFont="1" applyFill="1" applyBorder="1"/>
    <xf numFmtId="0" fontId="58" fillId="0" borderId="83" xfId="156" applyFont="1" applyFill="1" applyBorder="1"/>
    <xf numFmtId="0" fontId="38" fillId="0" borderId="43" xfId="157" applyFont="1" applyBorder="1" applyProtection="1">
      <protection locked="0"/>
    </xf>
    <xf numFmtId="0" fontId="33" fillId="0" borderId="58" xfId="159" applyBorder="1"/>
    <xf numFmtId="0" fontId="33" fillId="0" borderId="33" xfId="159" applyFont="1" applyFill="1" applyBorder="1"/>
    <xf numFmtId="0" fontId="33" fillId="0" borderId="38" xfId="159" applyFont="1" applyFill="1" applyBorder="1"/>
    <xf numFmtId="0" fontId="33" fillId="0" borderId="36" xfId="159" applyFont="1" applyFill="1" applyBorder="1"/>
    <xf numFmtId="0" fontId="33" fillId="0" borderId="25" xfId="159" applyFont="1" applyFill="1" applyBorder="1"/>
    <xf numFmtId="0" fontId="41" fillId="0" borderId="33" xfId="159" applyFont="1" applyFill="1" applyBorder="1"/>
    <xf numFmtId="0" fontId="41" fillId="0" borderId="59" xfId="158" applyFont="1" applyFill="1" applyBorder="1"/>
    <xf numFmtId="0" fontId="41" fillId="0" borderId="45" xfId="158" applyFont="1" applyFill="1" applyBorder="1"/>
    <xf numFmtId="0" fontId="19" fillId="0" borderId="42" xfId="156" applyFont="1" applyFill="1" applyBorder="1"/>
    <xf numFmtId="0" fontId="35" fillId="0" borderId="42" xfId="132" applyFont="1" applyBorder="1" applyProtection="1">
      <protection locked="0"/>
    </xf>
    <xf numFmtId="4" fontId="139" fillId="0" borderId="20" xfId="132" applyNumberFormat="1" applyFill="1" applyBorder="1"/>
    <xf numFmtId="4" fontId="139" fillId="0" borderId="20" xfId="132" applyNumberFormat="1" applyBorder="1"/>
    <xf numFmtId="4" fontId="139" fillId="0" borderId="50" xfId="132" applyNumberFormat="1" applyBorder="1"/>
    <xf numFmtId="4" fontId="139" fillId="0" borderId="50" xfId="132" applyNumberFormat="1" applyFill="1" applyBorder="1"/>
    <xf numFmtId="4" fontId="139" fillId="0" borderId="51" xfId="132" applyNumberFormat="1" applyFill="1" applyBorder="1"/>
    <xf numFmtId="0" fontId="19" fillId="0" borderId="83" xfId="156" applyFont="1" applyFill="1" applyBorder="1"/>
    <xf numFmtId="0" fontId="35" fillId="0" borderId="83" xfId="132" applyFont="1" applyBorder="1" applyProtection="1">
      <protection locked="0"/>
    </xf>
    <xf numFmtId="4" fontId="139" fillId="0" borderId="51" xfId="132" applyNumberFormat="1" applyBorder="1"/>
    <xf numFmtId="4" fontId="38" fillId="0" borderId="53" xfId="157" applyNumberFormat="1" applyFont="1" applyBorder="1"/>
    <xf numFmtId="4" fontId="38" fillId="0" borderId="50" xfId="157" applyNumberFormat="1" applyFont="1" applyBorder="1"/>
    <xf numFmtId="4" fontId="38" fillId="0" borderId="50" xfId="157" applyNumberFormat="1" applyFont="1" applyFill="1" applyBorder="1"/>
    <xf numFmtId="4" fontId="38" fillId="0" borderId="51" xfId="157" applyNumberFormat="1" applyFont="1" applyFill="1" applyBorder="1"/>
    <xf numFmtId="0" fontId="133" fillId="0" borderId="0" xfId="157" applyFill="1" applyBorder="1"/>
    <xf numFmtId="0" fontId="36" fillId="0" borderId="22" xfId="146" applyFont="1" applyFill="1" applyBorder="1" applyProtection="1">
      <protection locked="0"/>
    </xf>
    <xf numFmtId="2" fontId="36" fillId="0" borderId="22" xfId="146" applyNumberFormat="1" applyFont="1" applyFill="1" applyBorder="1" applyProtection="1">
      <protection locked="0"/>
    </xf>
    <xf numFmtId="2" fontId="36" fillId="0" borderId="24" xfId="146" applyNumberFormat="1" applyFont="1" applyFill="1" applyBorder="1" applyProtection="1">
      <protection locked="0"/>
    </xf>
    <xf numFmtId="2" fontId="36" fillId="0" borderId="55" xfId="152" applyNumberFormat="1" applyFont="1" applyFill="1" applyBorder="1" applyProtection="1">
      <protection locked="0"/>
    </xf>
    <xf numFmtId="2" fontId="36" fillId="0" borderId="22" xfId="151" applyNumberFormat="1" applyFont="1" applyFill="1" applyBorder="1" applyProtection="1">
      <protection locked="0"/>
    </xf>
    <xf numFmtId="2" fontId="36" fillId="0" borderId="24" xfId="151" applyNumberFormat="1" applyFont="1" applyFill="1" applyBorder="1" applyProtection="1">
      <protection locked="0"/>
    </xf>
    <xf numFmtId="0" fontId="35" fillId="0" borderId="43" xfId="132" applyFont="1" applyBorder="1" applyProtection="1">
      <protection locked="0"/>
    </xf>
    <xf numFmtId="4" fontId="33" fillId="0" borderId="32" xfId="132" applyNumberFormat="1" applyFont="1" applyFill="1" applyBorder="1"/>
    <xf numFmtId="4" fontId="33" fillId="0" borderId="22" xfId="132" applyNumberFormat="1" applyFont="1" applyFill="1" applyBorder="1"/>
    <xf numFmtId="4" fontId="33" fillId="0" borderId="24" xfId="132" applyNumberFormat="1" applyFont="1" applyFill="1" applyBorder="1"/>
    <xf numFmtId="4" fontId="38" fillId="0" borderId="55" xfId="157" applyNumberFormat="1" applyFont="1" applyFill="1" applyBorder="1"/>
    <xf numFmtId="4" fontId="38" fillId="0" borderId="22" xfId="157" applyNumberFormat="1" applyFont="1" applyFill="1" applyBorder="1"/>
    <xf numFmtId="4" fontId="38" fillId="0" borderId="24" xfId="157" applyNumberFormat="1" applyFont="1" applyFill="1" applyBorder="1"/>
    <xf numFmtId="0" fontId="38" fillId="0" borderId="43" xfId="157" applyFont="1" applyFill="1" applyBorder="1" applyProtection="1">
      <protection locked="0"/>
    </xf>
    <xf numFmtId="0" fontId="36" fillId="0" borderId="22" xfId="146" applyFont="1" applyBorder="1" applyProtection="1">
      <protection locked="0"/>
    </xf>
    <xf numFmtId="0" fontId="36" fillId="34" borderId="22" xfId="146" applyFont="1" applyFill="1" applyBorder="1" applyProtection="1">
      <protection locked="0"/>
    </xf>
    <xf numFmtId="2" fontId="36" fillId="34" borderId="22" xfId="146" applyNumberFormat="1" applyFont="1" applyFill="1" applyBorder="1" applyProtection="1">
      <protection locked="0"/>
    </xf>
    <xf numFmtId="2" fontId="36" fillId="34" borderId="24" xfId="146" applyNumberFormat="1" applyFont="1" applyFill="1" applyBorder="1" applyProtection="1">
      <protection locked="0"/>
    </xf>
    <xf numFmtId="2" fontId="36" fillId="34" borderId="55" xfId="152" applyNumberFormat="1" applyFont="1" applyFill="1" applyBorder="1" applyProtection="1">
      <protection locked="0"/>
    </xf>
    <xf numFmtId="2" fontId="36" fillId="34" borderId="22" xfId="151" applyNumberFormat="1" applyFont="1" applyFill="1" applyBorder="1" applyProtection="1">
      <protection locked="0"/>
    </xf>
    <xf numFmtId="2" fontId="36" fillId="34" borderId="24" xfId="151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4" fontId="36" fillId="0" borderId="22" xfId="146" applyNumberFormat="1" applyFont="1" applyFill="1" applyBorder="1" applyProtection="1">
      <protection locked="0"/>
    </xf>
    <xf numFmtId="4" fontId="36" fillId="0" borderId="24" xfId="146" applyNumberFormat="1" applyFont="1" applyFill="1" applyBorder="1" applyProtection="1">
      <protection locked="0"/>
    </xf>
    <xf numFmtId="3" fontId="33" fillId="0" borderId="32" xfId="132" applyNumberFormat="1" applyFont="1" applyFill="1" applyBorder="1"/>
    <xf numFmtId="3" fontId="33" fillId="0" borderId="22" xfId="132" applyNumberFormat="1" applyFont="1" applyFill="1" applyBorder="1"/>
    <xf numFmtId="3" fontId="33" fillId="0" borderId="24" xfId="132" applyNumberFormat="1" applyFont="1" applyFill="1" applyBorder="1"/>
    <xf numFmtId="3" fontId="38" fillId="0" borderId="55" xfId="157" applyNumberFormat="1" applyFont="1" applyFill="1" applyBorder="1"/>
    <xf numFmtId="3" fontId="38" fillId="0" borderId="22" xfId="157" applyNumberFormat="1" applyFont="1" applyFill="1" applyBorder="1"/>
    <xf numFmtId="3" fontId="38" fillId="0" borderId="24" xfId="157" applyNumberFormat="1" applyFont="1" applyFill="1" applyBorder="1"/>
    <xf numFmtId="165" fontId="36" fillId="34" borderId="22" xfId="146" applyNumberFormat="1" applyFont="1" applyFill="1" applyBorder="1" applyProtection="1">
      <protection locked="0"/>
    </xf>
    <xf numFmtId="165" fontId="36" fillId="34" borderId="24" xfId="146" applyNumberFormat="1" applyFont="1" applyFill="1" applyBorder="1" applyProtection="1">
      <protection locked="0"/>
    </xf>
    <xf numFmtId="4" fontId="139" fillId="0" borderId="32" xfId="132" applyNumberFormat="1" applyFill="1" applyBorder="1"/>
    <xf numFmtId="4" fontId="139" fillId="0" borderId="22" xfId="132" applyNumberFormat="1" applyFill="1" applyBorder="1"/>
    <xf numFmtId="4" fontId="139" fillId="0" borderId="24" xfId="132" applyNumberFormat="1" applyFill="1" applyBorder="1"/>
    <xf numFmtId="4" fontId="139" fillId="0" borderId="32" xfId="132" applyNumberFormat="1" applyBorder="1"/>
    <xf numFmtId="4" fontId="139" fillId="0" borderId="22" xfId="132" applyNumberFormat="1" applyBorder="1"/>
    <xf numFmtId="4" fontId="139" fillId="0" borderId="24" xfId="132" applyNumberFormat="1" applyBorder="1"/>
    <xf numFmtId="4" fontId="38" fillId="0" borderId="55" xfId="157" applyNumberFormat="1" applyFont="1" applyBorder="1"/>
    <xf numFmtId="4" fontId="38" fillId="0" borderId="22" xfId="157" applyNumberFormat="1" applyFont="1" applyBorder="1"/>
    <xf numFmtId="4" fontId="38" fillId="0" borderId="24" xfId="157" applyNumberFormat="1" applyFont="1" applyBorder="1"/>
    <xf numFmtId="3" fontId="139" fillId="0" borderId="32" xfId="132" applyNumberFormat="1" applyBorder="1"/>
    <xf numFmtId="3" fontId="139" fillId="0" borderId="22" xfId="132" applyNumberFormat="1" applyBorder="1"/>
    <xf numFmtId="3" fontId="139" fillId="0" borderId="22" xfId="132" applyNumberFormat="1" applyFill="1" applyBorder="1"/>
    <xf numFmtId="3" fontId="139" fillId="0" borderId="24" xfId="132" applyNumberFormat="1" applyBorder="1"/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4" borderId="22" xfId="146" applyNumberFormat="1" applyFont="1" applyFill="1" applyBorder="1" applyProtection="1">
      <protection locked="0"/>
    </xf>
    <xf numFmtId="2" fontId="114" fillId="34" borderId="24" xfId="146" applyNumberFormat="1" applyFont="1" applyFill="1" applyBorder="1" applyProtection="1">
      <protection locked="0"/>
    </xf>
    <xf numFmtId="2" fontId="114" fillId="34" borderId="55" xfId="152" applyNumberFormat="1" applyFont="1" applyFill="1" applyBorder="1" applyProtection="1">
      <protection locked="0"/>
    </xf>
    <xf numFmtId="2" fontId="114" fillId="34" borderId="22" xfId="151" applyNumberFormat="1" applyFont="1" applyFill="1" applyBorder="1" applyProtection="1">
      <protection locked="0"/>
    </xf>
    <xf numFmtId="2" fontId="114" fillId="34" borderId="24" xfId="151" applyNumberFormat="1" applyFont="1" applyFill="1" applyBorder="1" applyProtection="1">
      <protection locked="0"/>
    </xf>
    <xf numFmtId="3" fontId="38" fillId="0" borderId="55" xfId="157" applyNumberFormat="1" applyFont="1" applyBorder="1"/>
    <xf numFmtId="3" fontId="38" fillId="0" borderId="22" xfId="157" applyNumberFormat="1" applyFont="1" applyBorder="1"/>
    <xf numFmtId="3" fontId="38" fillId="0" borderId="24" xfId="157" applyNumberFormat="1" applyFont="1" applyBorder="1"/>
    <xf numFmtId="3" fontId="36" fillId="34" borderId="22" xfId="146" applyNumberFormat="1" applyFont="1" applyFill="1" applyBorder="1" applyProtection="1">
      <protection locked="0"/>
    </xf>
    <xf numFmtId="3" fontId="114" fillId="34" borderId="22" xfId="146" applyNumberFormat="1" applyFont="1" applyFill="1" applyBorder="1" applyProtection="1">
      <protection locked="0"/>
    </xf>
    <xf numFmtId="3" fontId="114" fillId="34" borderId="24" xfId="146" applyNumberFormat="1" applyFont="1" applyFill="1" applyBorder="1" applyProtection="1">
      <protection locked="0"/>
    </xf>
    <xf numFmtId="4" fontId="36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33" fillId="0" borderId="43" xfId="132" applyFont="1" applyFill="1" applyBorder="1" applyProtection="1">
      <protection locked="0"/>
    </xf>
    <xf numFmtId="0" fontId="58" fillId="28" borderId="83" xfId="156" applyFont="1" applyFill="1" applyBorder="1"/>
    <xf numFmtId="0" fontId="38" fillId="28" borderId="43" xfId="157" applyFont="1" applyFill="1" applyBorder="1" applyProtection="1">
      <protection locked="0"/>
    </xf>
    <xf numFmtId="4" fontId="38" fillId="28" borderId="55" xfId="157" applyNumberFormat="1" applyFont="1" applyFill="1" applyBorder="1"/>
    <xf numFmtId="4" fontId="38" fillId="28" borderId="22" xfId="157" applyNumberFormat="1" applyFont="1" applyFill="1" applyBorder="1"/>
    <xf numFmtId="4" fontId="38" fillId="28" borderId="24" xfId="157" applyNumberFormat="1" applyFont="1" applyFill="1" applyBorder="1"/>
    <xf numFmtId="0" fontId="19" fillId="28" borderId="83" xfId="156" applyFont="1" applyFill="1" applyBorder="1"/>
    <xf numFmtId="0" fontId="35" fillId="28" borderId="43" xfId="132" applyFont="1" applyFill="1" applyBorder="1" applyProtection="1">
      <protection locked="0"/>
    </xf>
    <xf numFmtId="4" fontId="139" fillId="28" borderId="32" xfId="132" applyNumberFormat="1" applyFill="1" applyBorder="1"/>
    <xf numFmtId="4" fontId="33" fillId="28" borderId="32" xfId="132" applyNumberFormat="1" applyFont="1" applyFill="1" applyBorder="1"/>
    <xf numFmtId="4" fontId="33" fillId="28" borderId="22" xfId="132" applyNumberFormat="1" applyFont="1" applyFill="1" applyBorder="1"/>
    <xf numFmtId="4" fontId="33" fillId="28" borderId="24" xfId="132" applyNumberFormat="1" applyFont="1" applyFill="1" applyBorder="1"/>
    <xf numFmtId="0" fontId="36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13" fillId="28" borderId="73" xfId="156" applyFont="1" applyFill="1" applyBorder="1"/>
    <xf numFmtId="0" fontId="33" fillId="28" borderId="43" xfId="158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35" fillId="28" borderId="43" xfId="158" applyFont="1" applyFill="1" applyBorder="1" applyProtection="1">
      <protection locked="0"/>
    </xf>
    <xf numFmtId="0" fontId="38" fillId="0" borderId="43" xfId="157" applyFont="1" applyBorder="1"/>
    <xf numFmtId="0" fontId="139" fillId="0" borderId="43" xfId="132" applyBorder="1"/>
    <xf numFmtId="0" fontId="139" fillId="0" borderId="39" xfId="132" applyBorder="1"/>
    <xf numFmtId="0" fontId="38" fillId="0" borderId="39" xfId="157" applyFont="1" applyBorder="1"/>
    <xf numFmtId="4" fontId="36" fillId="34" borderId="22" xfId="146" applyNumberFormat="1" applyFont="1" applyFill="1" applyBorder="1" applyProtection="1">
      <protection locked="0"/>
    </xf>
    <xf numFmtId="4" fontId="36" fillId="34" borderId="24" xfId="146" applyNumberFormat="1" applyFont="1" applyFill="1" applyBorder="1" applyProtection="1">
      <protection locked="0"/>
    </xf>
    <xf numFmtId="0" fontId="139" fillId="0" borderId="52" xfId="132" applyBorder="1"/>
    <xf numFmtId="0" fontId="139" fillId="0" borderId="0" xfId="132" applyBorder="1"/>
    <xf numFmtId="0" fontId="139" fillId="0" borderId="63" xfId="132" applyBorder="1"/>
    <xf numFmtId="0" fontId="58" fillId="24" borderId="26" xfId="156" applyFont="1" applyFill="1" applyBorder="1"/>
    <xf numFmtId="2" fontId="58" fillId="24" borderId="26" xfId="156" applyNumberFormat="1" applyFont="1" applyFill="1" applyBorder="1"/>
    <xf numFmtId="0" fontId="58" fillId="0" borderId="39" xfId="156" applyFont="1" applyFill="1" applyBorder="1"/>
    <xf numFmtId="0" fontId="38" fillId="0" borderId="92" xfId="157" applyFont="1" applyFill="1" applyBorder="1" applyProtection="1">
      <protection locked="0"/>
    </xf>
    <xf numFmtId="0" fontId="36" fillId="0" borderId="0" xfId="146" applyFont="1" applyBorder="1" applyProtection="1">
      <protection locked="0"/>
    </xf>
    <xf numFmtId="2" fontId="36" fillId="0" borderId="0" xfId="146" applyNumberFormat="1" applyFont="1" applyBorder="1" applyProtection="1">
      <protection locked="0"/>
    </xf>
    <xf numFmtId="2" fontId="36" fillId="0" borderId="63" xfId="146" applyNumberFormat="1" applyFont="1" applyBorder="1" applyProtection="1">
      <protection locked="0"/>
    </xf>
    <xf numFmtId="2" fontId="36" fillId="0" borderId="0" xfId="152" applyNumberFormat="1" applyFont="1" applyBorder="1" applyProtection="1">
      <protection locked="0"/>
    </xf>
    <xf numFmtId="0" fontId="36" fillId="0" borderId="0" xfId="151" applyFont="1" applyBorder="1" applyProtection="1">
      <protection locked="0"/>
    </xf>
    <xf numFmtId="0" fontId="36" fillId="0" borderId="63" xfId="151" applyFont="1" applyBorder="1" applyProtection="1">
      <protection locked="0"/>
    </xf>
    <xf numFmtId="4" fontId="133" fillId="24" borderId="29" xfId="132" applyNumberFormat="1" applyFont="1" applyFill="1" applyBorder="1"/>
    <xf numFmtId="2" fontId="19" fillId="24" borderId="26" xfId="156" applyNumberFormat="1" applyFont="1" applyFill="1" applyBorder="1"/>
    <xf numFmtId="0" fontId="58" fillId="0" borderId="26" xfId="156" applyFont="1" applyFill="1" applyBorder="1"/>
    <xf numFmtId="0" fontId="38" fillId="0" borderId="26" xfId="157" applyFont="1" applyBorder="1" applyProtection="1">
      <protection locked="0"/>
    </xf>
    <xf numFmtId="0" fontId="94" fillId="31" borderId="30" xfId="146" applyFont="1" applyFill="1" applyBorder="1" applyProtection="1">
      <protection locked="0"/>
    </xf>
    <xf numFmtId="2" fontId="94" fillId="31" borderId="30" xfId="146" applyNumberFormat="1" applyFont="1" applyFill="1" applyBorder="1" applyProtection="1">
      <protection locked="0"/>
    </xf>
    <xf numFmtId="2" fontId="94" fillId="31" borderId="31" xfId="146" applyNumberFormat="1" applyFont="1" applyFill="1" applyBorder="1" applyProtection="1">
      <protection locked="0"/>
    </xf>
    <xf numFmtId="0" fontId="13" fillId="32" borderId="14" xfId="156" applyFont="1" applyFill="1" applyBorder="1"/>
    <xf numFmtId="0" fontId="33" fillId="32" borderId="26" xfId="158" applyFont="1" applyFill="1" applyBorder="1"/>
    <xf numFmtId="2" fontId="94" fillId="31" borderId="67" xfId="152" applyNumberFormat="1" applyFont="1" applyFill="1" applyBorder="1" applyProtection="1">
      <protection locked="0"/>
    </xf>
    <xf numFmtId="2" fontId="94" fillId="32" borderId="30" xfId="151" applyNumberFormat="1" applyFont="1" applyFill="1" applyBorder="1" applyProtection="1">
      <protection locked="0"/>
    </xf>
    <xf numFmtId="2" fontId="94" fillId="32" borderId="31" xfId="151" applyNumberFormat="1" applyFont="1" applyFill="1" applyBorder="1" applyProtection="1">
      <protection locked="0"/>
    </xf>
    <xf numFmtId="2" fontId="38" fillId="0" borderId="0" xfId="0" applyNumberFormat="1" applyFont="1" applyBorder="1" applyAlignment="1">
      <alignment horizontal="left" vertical="top"/>
    </xf>
    <xf numFmtId="164" fontId="38" fillId="0" borderId="0" xfId="0" applyNumberFormat="1" applyFont="1" applyBorder="1" applyAlignment="1">
      <alignment horizontal="left" vertical="top"/>
    </xf>
    <xf numFmtId="0" fontId="38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/>
    </xf>
    <xf numFmtId="0" fontId="15" fillId="0" borderId="0" xfId="0" applyFont="1"/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39" fillId="0" borderId="0" xfId="0" applyFont="1"/>
    <xf numFmtId="0" fontId="41" fillId="0" borderId="0" xfId="0" applyFont="1" applyAlignment="1">
      <alignment horizontal="left"/>
    </xf>
    <xf numFmtId="0" fontId="37" fillId="0" borderId="15" xfId="0" applyFont="1" applyFill="1" applyBorder="1" applyAlignment="1">
      <alignment horizontal="center" vertical="center"/>
    </xf>
    <xf numFmtId="14" fontId="37" fillId="27" borderId="26" xfId="0" applyNumberFormat="1" applyFont="1" applyFill="1" applyBorder="1" applyAlignment="1">
      <alignment horizontal="center" vertical="center"/>
    </xf>
    <xf numFmtId="14" fontId="37" fillId="0" borderId="26" xfId="0" applyNumberFormat="1" applyFont="1" applyFill="1" applyBorder="1" applyAlignment="1">
      <alignment horizontal="center" vertical="center"/>
    </xf>
    <xf numFmtId="164" fontId="37" fillId="0" borderId="26" xfId="0" applyNumberFormat="1" applyFont="1" applyFill="1" applyBorder="1" applyAlignment="1">
      <alignment horizontal="center" vertical="center" wrapText="1"/>
    </xf>
    <xf numFmtId="0" fontId="30" fillId="0" borderId="82" xfId="0" applyFont="1" applyFill="1" applyBorder="1"/>
    <xf numFmtId="2" fontId="30" fillId="27" borderId="83" xfId="0" applyNumberFormat="1" applyFont="1" applyFill="1" applyBorder="1" applyAlignment="1">
      <alignment horizontal="center"/>
    </xf>
    <xf numFmtId="2" fontId="30" fillId="0" borderId="17" xfId="0" applyNumberFormat="1" applyFont="1" applyFill="1" applyBorder="1" applyAlignment="1">
      <alignment horizontal="center"/>
    </xf>
    <xf numFmtId="165" fontId="30" fillId="0" borderId="83" xfId="0" applyNumberFormat="1" applyFont="1" applyFill="1" applyBorder="1" applyAlignment="1">
      <alignment horizontal="center"/>
    </xf>
    <xf numFmtId="0" fontId="30" fillId="0" borderId="61" xfId="0" applyFont="1" applyFill="1" applyBorder="1"/>
    <xf numFmtId="2" fontId="30" fillId="27" borderId="43" xfId="0" applyNumberFormat="1" applyFont="1" applyFill="1" applyBorder="1" applyAlignment="1">
      <alignment horizontal="center"/>
    </xf>
    <xf numFmtId="2" fontId="30" fillId="0" borderId="40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45" fillId="0" borderId="61" xfId="0" applyFont="1" applyFill="1" applyBorder="1"/>
    <xf numFmtId="3" fontId="30" fillId="27" borderId="43" xfId="0" applyNumberFormat="1" applyFont="1" applyFill="1" applyBorder="1" applyAlignment="1">
      <alignment horizontal="center"/>
    </xf>
    <xf numFmtId="3" fontId="30" fillId="0" borderId="40" xfId="0" applyNumberFormat="1" applyFont="1" applyFill="1" applyBorder="1" applyAlignment="1">
      <alignment horizontal="center"/>
    </xf>
    <xf numFmtId="165" fontId="30" fillId="0" borderId="43" xfId="0" applyNumberFormat="1" applyFont="1" applyFill="1" applyBorder="1" applyAlignment="1">
      <alignment horizontal="center"/>
    </xf>
    <xf numFmtId="0" fontId="30" fillId="0" borderId="62" xfId="0" applyFont="1" applyFill="1" applyBorder="1"/>
    <xf numFmtId="2" fontId="30" fillId="27" borderId="44" xfId="0" applyNumberFormat="1" applyFont="1" applyFill="1" applyBorder="1" applyAlignment="1">
      <alignment horizontal="center"/>
    </xf>
    <xf numFmtId="2" fontId="30" fillId="0" borderId="49" xfId="0" applyNumberFormat="1" applyFont="1" applyFill="1" applyBorder="1" applyAlignment="1">
      <alignment horizontal="center"/>
    </xf>
    <xf numFmtId="165" fontId="30" fillId="0" borderId="44" xfId="0" applyNumberFormat="1" applyFont="1" applyFill="1" applyBorder="1" applyAlignment="1">
      <alignment horizontal="center"/>
    </xf>
    <xf numFmtId="0" fontId="13" fillId="0" borderId="28" xfId="0" applyFont="1" applyFill="1" applyBorder="1" applyAlignment="1">
      <alignment horizontal="center" vertical="center" wrapText="1"/>
    </xf>
    <xf numFmtId="14" fontId="19" fillId="49" borderId="27" xfId="0" applyNumberFormat="1" applyFont="1" applyFill="1" applyBorder="1" applyAlignment="1">
      <alignment horizontal="center" vertical="center" wrapText="1"/>
    </xf>
    <xf numFmtId="14" fontId="19" fillId="0" borderId="28" xfId="0" applyNumberFormat="1" applyFont="1" applyFill="1" applyBorder="1" applyAlignment="1">
      <alignment horizontal="center" vertical="center" wrapText="1"/>
    </xf>
    <xf numFmtId="2" fontId="19" fillId="0" borderId="14" xfId="0" applyNumberFormat="1" applyFont="1" applyFill="1" applyBorder="1" applyAlignment="1">
      <alignment horizontal="center" vertical="center"/>
    </xf>
    <xf numFmtId="3" fontId="19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0" fontId="30" fillId="0" borderId="73" xfId="0" applyFont="1" applyBorder="1"/>
    <xf numFmtId="3" fontId="19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0" fillId="0" borderId="84" xfId="0" applyNumberFormat="1" applyFont="1" applyFill="1" applyBorder="1" applyAlignment="1">
      <alignment horizontal="center"/>
    </xf>
    <xf numFmtId="0" fontId="30" fillId="0" borderId="40" xfId="0" applyFont="1" applyBorder="1"/>
    <xf numFmtId="3" fontId="19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0" fillId="0" borderId="85" xfId="0" applyNumberFormat="1" applyFont="1" applyFill="1" applyBorder="1" applyAlignment="1">
      <alignment horizontal="center"/>
    </xf>
    <xf numFmtId="0" fontId="30" fillId="0" borderId="40" xfId="0" applyFont="1" applyBorder="1" applyAlignment="1">
      <alignment wrapText="1"/>
    </xf>
    <xf numFmtId="0" fontId="30" fillId="0" borderId="49" xfId="0" applyFont="1" applyBorder="1" applyAlignment="1">
      <alignment wrapText="1"/>
    </xf>
    <xf numFmtId="3" fontId="19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0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5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3" fontId="33" fillId="0" borderId="0" xfId="135" applyNumberFormat="1" applyBorder="1" applyAlignment="1">
      <alignment horizontal="right"/>
    </xf>
    <xf numFmtId="3" fontId="49" fillId="32" borderId="0" xfId="135" applyNumberFormat="1" applyFont="1" applyFill="1" applyBorder="1" applyAlignment="1">
      <alignment horizontal="right"/>
    </xf>
    <xf numFmtId="0" fontId="58" fillId="0" borderId="0" xfId="0" applyFont="1" applyBorder="1" applyAlignment="1">
      <alignment horizontal="center" vertical="center" wrapText="1"/>
    </xf>
    <xf numFmtId="3" fontId="33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45" fillId="0" borderId="0" xfId="135" applyFont="1" applyBorder="1" applyAlignment="1">
      <alignment horizontal="center" vertical="center" wrapText="1"/>
    </xf>
    <xf numFmtId="0" fontId="40" fillId="0" borderId="0" xfId="135" applyFont="1" applyBorder="1" applyAlignment="1">
      <alignment horizontal="center"/>
    </xf>
    <xf numFmtId="3" fontId="33" fillId="0" borderId="0" xfId="135" applyNumberFormat="1" applyFont="1" applyBorder="1" applyAlignment="1">
      <alignment horizontal="right"/>
    </xf>
    <xf numFmtId="3" fontId="33" fillId="0" borderId="0" xfId="135" applyNumberFormat="1" applyBorder="1" applyAlignment="1">
      <alignment horizontal="center"/>
    </xf>
    <xf numFmtId="3" fontId="40" fillId="0" borderId="0" xfId="135" applyNumberFormat="1" applyFont="1" applyBorder="1" applyAlignment="1">
      <alignment horizontal="center"/>
    </xf>
    <xf numFmtId="3" fontId="58" fillId="0" borderId="0" xfId="135" applyNumberFormat="1" applyFont="1" applyBorder="1" applyAlignment="1">
      <alignment horizontal="center" vertical="center" wrapText="1"/>
    </xf>
    <xf numFmtId="165" fontId="33" fillId="0" borderId="0" xfId="135" applyNumberFormat="1"/>
    <xf numFmtId="178" fontId="33" fillId="0" borderId="0" xfId="135" applyNumberFormat="1" applyBorder="1"/>
    <xf numFmtId="164" fontId="33" fillId="0" borderId="0" xfId="135" applyNumberFormat="1" applyBorder="1"/>
    <xf numFmtId="2" fontId="33" fillId="0" borderId="0" xfId="135" applyNumberFormat="1"/>
    <xf numFmtId="164" fontId="33" fillId="0" borderId="0" xfId="135" applyNumberFormat="1"/>
    <xf numFmtId="165" fontId="0" fillId="0" borderId="0" xfId="0" applyNumberFormat="1" applyFill="1"/>
    <xf numFmtId="0" fontId="13" fillId="50" borderId="14" xfId="156" applyFont="1" applyFill="1" applyBorder="1"/>
    <xf numFmtId="0" fontId="33" fillId="50" borderId="26" xfId="158" applyFont="1" applyFill="1" applyBorder="1"/>
    <xf numFmtId="0" fontId="60" fillId="0" borderId="0" xfId="202" applyFont="1" applyFill="1"/>
    <xf numFmtId="0" fontId="61" fillId="0" borderId="0" xfId="202" applyFont="1"/>
    <xf numFmtId="0" fontId="61" fillId="0" borderId="0" xfId="203" applyFont="1"/>
    <xf numFmtId="0" fontId="9" fillId="0" borderId="0" xfId="203" applyFont="1"/>
    <xf numFmtId="0" fontId="38" fillId="0" borderId="0" xfId="204" applyFont="1"/>
    <xf numFmtId="0" fontId="42" fillId="0" borderId="0" xfId="204" applyFont="1"/>
    <xf numFmtId="0" fontId="46" fillId="0" borderId="0" xfId="204" applyFont="1"/>
    <xf numFmtId="0" fontId="40" fillId="0" borderId="0" xfId="204" applyFont="1"/>
    <xf numFmtId="0" fontId="41" fillId="0" borderId="0" xfId="204" applyFont="1"/>
    <xf numFmtId="0" fontId="58" fillId="0" borderId="0" xfId="204" applyFont="1"/>
    <xf numFmtId="0" fontId="45" fillId="0" borderId="0" xfId="204" applyFont="1"/>
    <xf numFmtId="0" fontId="59" fillId="0" borderId="14" xfId="204" applyFont="1" applyBorder="1" applyAlignment="1">
      <alignment horizontal="centerContinuous"/>
    </xf>
    <xf numFmtId="0" fontId="59" fillId="0" borderId="15" xfId="204" applyFont="1" applyBorder="1" applyAlignment="1">
      <alignment horizontal="centerContinuous"/>
    </xf>
    <xf numFmtId="0" fontId="59" fillId="0" borderId="16" xfId="204" applyFont="1" applyBorder="1" applyAlignment="1">
      <alignment horizontal="centerContinuous"/>
    </xf>
    <xf numFmtId="0" fontId="40" fillId="0" borderId="78" xfId="204" applyFont="1" applyBorder="1" applyAlignment="1">
      <alignment horizontal="centerContinuous"/>
    </xf>
    <xf numFmtId="0" fontId="40" fillId="0" borderId="76" xfId="204" applyFont="1" applyBorder="1" applyAlignment="1">
      <alignment horizontal="centerContinuous"/>
    </xf>
    <xf numFmtId="0" fontId="40" fillId="0" borderId="75" xfId="204" applyFont="1" applyBorder="1" applyAlignment="1">
      <alignment horizontal="centerContinuous"/>
    </xf>
    <xf numFmtId="0" fontId="40" fillId="0" borderId="74" xfId="204" applyFont="1" applyBorder="1" applyAlignment="1">
      <alignment horizontal="centerContinuous"/>
    </xf>
    <xf numFmtId="0" fontId="58" fillId="0" borderId="78" xfId="204" applyFont="1" applyBorder="1" applyAlignment="1">
      <alignment horizontal="center" vertical="center"/>
    </xf>
    <xf numFmtId="0" fontId="58" fillId="0" borderId="76" xfId="204" applyFont="1" applyFill="1" applyBorder="1" applyAlignment="1">
      <alignment horizontal="center" vertical="center" wrapText="1"/>
    </xf>
    <xf numFmtId="0" fontId="58" fillId="27" borderId="75" xfId="204" applyFont="1" applyFill="1" applyBorder="1" applyAlignment="1">
      <alignment horizontal="center" vertical="center" wrapText="1"/>
    </xf>
    <xf numFmtId="0" fontId="58" fillId="0" borderId="74" xfId="204" applyFont="1" applyBorder="1" applyAlignment="1">
      <alignment horizontal="center" vertical="center" wrapText="1"/>
    </xf>
    <xf numFmtId="0" fontId="58" fillId="0" borderId="77" xfId="204" applyFont="1" applyBorder="1" applyAlignment="1">
      <alignment horizontal="center" vertical="center"/>
    </xf>
    <xf numFmtId="0" fontId="58" fillId="0" borderId="29" xfId="204" applyFont="1" applyBorder="1" applyAlignment="1">
      <alignment vertical="center"/>
    </xf>
    <xf numFmtId="3" fontId="38" fillId="0" borderId="50" xfId="204" applyNumberFormat="1" applyFont="1" applyBorder="1"/>
    <xf numFmtId="3" fontId="38" fillId="27" borderId="50" xfId="204" applyNumberFormat="1" applyFont="1" applyFill="1" applyBorder="1"/>
    <xf numFmtId="3" fontId="38" fillId="0" borderId="51" xfId="204" applyNumberFormat="1" applyFont="1" applyFill="1" applyBorder="1"/>
    <xf numFmtId="164" fontId="38" fillId="0" borderId="0" xfId="204" applyNumberFormat="1" applyFont="1"/>
    <xf numFmtId="3" fontId="38" fillId="0" borderId="22" xfId="204" applyNumberFormat="1" applyFont="1" applyBorder="1"/>
    <xf numFmtId="3" fontId="38" fillId="27" borderId="22" xfId="204" applyNumberFormat="1" applyFont="1" applyFill="1" applyBorder="1"/>
    <xf numFmtId="3" fontId="38" fillId="0" borderId="24" xfId="204" applyNumberFormat="1" applyFont="1" applyFill="1" applyBorder="1"/>
    <xf numFmtId="0" fontId="46" fillId="0" borderId="0" xfId="203" applyFont="1"/>
    <xf numFmtId="3" fontId="38" fillId="0" borderId="0" xfId="204" applyNumberFormat="1" applyFont="1"/>
    <xf numFmtId="0" fontId="22" fillId="0" borderId="0" xfId="0" applyFont="1" applyAlignment="1">
      <alignment wrapText="1"/>
    </xf>
    <xf numFmtId="0" fontId="19" fillId="0" borderId="2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Continuous" vertical="center"/>
    </xf>
    <xf numFmtId="0" fontId="19" fillId="0" borderId="79" xfId="0" applyFont="1" applyBorder="1" applyAlignment="1">
      <alignment horizontal="centerContinuous" vertical="center"/>
    </xf>
    <xf numFmtId="0" fontId="19" fillId="0" borderId="47" xfId="0" applyFont="1" applyBorder="1" applyAlignment="1">
      <alignment horizontal="centerContinuous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Continuous" vertical="center"/>
    </xf>
    <xf numFmtId="0" fontId="19" fillId="0" borderId="31" xfId="0" applyFont="1" applyBorder="1" applyAlignment="1">
      <alignment horizontal="centerContinuous" vertical="center"/>
    </xf>
    <xf numFmtId="0" fontId="19" fillId="0" borderId="67" xfId="0" applyFont="1" applyBorder="1" applyAlignment="1">
      <alignment horizontal="centerContinuous" vertical="center"/>
    </xf>
    <xf numFmtId="0" fontId="19" fillId="0" borderId="39" xfId="0" applyFont="1" applyFill="1" applyBorder="1" applyAlignment="1">
      <alignment horizontal="center" vertical="center" wrapText="1"/>
    </xf>
    <xf numFmtId="0" fontId="19" fillId="0" borderId="63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/>
    </xf>
    <xf numFmtId="0" fontId="19" fillId="0" borderId="41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14" fontId="13" fillId="0" borderId="27" xfId="0" applyNumberFormat="1" applyFont="1" applyBorder="1" applyAlignment="1">
      <alignment horizontal="center" vertical="center" wrapText="1"/>
    </xf>
    <xf numFmtId="14" fontId="13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6" fillId="0" borderId="22" xfId="207" applyNumberFormat="1" applyFont="1" applyFill="1" applyBorder="1" applyProtection="1">
      <protection locked="0"/>
    </xf>
    <xf numFmtId="4" fontId="36" fillId="34" borderId="22" xfId="207" applyNumberFormat="1" applyFont="1" applyFill="1" applyBorder="1" applyProtection="1">
      <protection locked="0"/>
    </xf>
    <xf numFmtId="4" fontId="114" fillId="0" borderId="22" xfId="207" applyNumberFormat="1" applyFont="1" applyFill="1" applyBorder="1" applyProtection="1">
      <protection locked="0"/>
    </xf>
    <xf numFmtId="4" fontId="114" fillId="34" borderId="22" xfId="207" applyNumberFormat="1" applyFont="1" applyFill="1" applyBorder="1" applyProtection="1">
      <protection locked="0"/>
    </xf>
    <xf numFmtId="0" fontId="1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5" fillId="0" borderId="30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0" borderId="26" xfId="0" applyFont="1" applyBorder="1" applyAlignment="1">
      <alignment horizontal="centerContinuous" vertical="center"/>
    </xf>
    <xf numFmtId="0" fontId="15" fillId="0" borderId="16" xfId="0" applyFont="1" applyBorder="1" applyAlignment="1">
      <alignment horizontal="centerContinuous" vertical="center"/>
    </xf>
    <xf numFmtId="14" fontId="15" fillId="0" borderId="16" xfId="0" applyNumberFormat="1" applyFont="1" applyBorder="1" applyAlignment="1">
      <alignment horizontal="center" vertical="center" wrapText="1"/>
    </xf>
    <xf numFmtId="0" fontId="30" fillId="0" borderId="17" xfId="0" applyFont="1" applyBorder="1"/>
    <xf numFmtId="3" fontId="30" fillId="0" borderId="42" xfId="0" applyNumberFormat="1" applyFont="1" applyFill="1" applyBorder="1" applyAlignment="1">
      <alignment horizontal="center"/>
    </xf>
    <xf numFmtId="3" fontId="30" fillId="0" borderId="34" xfId="0" applyNumberFormat="1" applyFont="1" applyFill="1" applyBorder="1" applyAlignment="1">
      <alignment horizontal="center"/>
    </xf>
    <xf numFmtId="2" fontId="30" fillId="49" borderId="34" xfId="0" applyNumberFormat="1" applyFont="1" applyFill="1" applyBorder="1" applyAlignment="1">
      <alignment horizontal="center"/>
    </xf>
    <xf numFmtId="164" fontId="30" fillId="24" borderId="34" xfId="0" applyNumberFormat="1" applyFont="1" applyFill="1" applyBorder="1" applyAlignment="1">
      <alignment horizontal="center"/>
    </xf>
    <xf numFmtId="2" fontId="30" fillId="49" borderId="85" xfId="0" applyNumberFormat="1" applyFont="1" applyFill="1" applyBorder="1" applyAlignment="1">
      <alignment horizontal="center"/>
    </xf>
    <xf numFmtId="164" fontId="30" fillId="24" borderId="85" xfId="0" applyNumberFormat="1" applyFont="1" applyFill="1" applyBorder="1" applyAlignment="1">
      <alignment horizontal="center"/>
    </xf>
    <xf numFmtId="0" fontId="30" fillId="0" borderId="49" xfId="0" applyFont="1" applyBorder="1"/>
    <xf numFmtId="2" fontId="19" fillId="49" borderId="45" xfId="0" applyNumberFormat="1" applyFont="1" applyFill="1" applyBorder="1" applyAlignment="1">
      <alignment horizontal="center"/>
    </xf>
    <xf numFmtId="164" fontId="19" fillId="24" borderId="45" xfId="0" applyNumberFormat="1" applyFont="1" applyFill="1" applyBorder="1" applyAlignment="1">
      <alignment horizontal="center"/>
    </xf>
    <xf numFmtId="14" fontId="15" fillId="0" borderId="27" xfId="0" applyNumberFormat="1" applyFont="1" applyFill="1" applyBorder="1" applyAlignment="1">
      <alignment horizontal="center" vertical="center" wrapText="1"/>
    </xf>
    <xf numFmtId="179" fontId="15" fillId="0" borderId="28" xfId="0" applyNumberFormat="1" applyFont="1" applyFill="1" applyBorder="1" applyAlignment="1">
      <alignment horizontal="center" vertical="center" wrapText="1"/>
    </xf>
    <xf numFmtId="3" fontId="30" fillId="0" borderId="85" xfId="0" applyNumberFormat="1" applyFont="1" applyFill="1" applyBorder="1" applyAlignment="1">
      <alignment horizontal="center"/>
    </xf>
    <xf numFmtId="3" fontId="30" fillId="0" borderId="43" xfId="0" applyNumberFormat="1" applyFont="1" applyFill="1" applyBorder="1" applyAlignment="1">
      <alignment horizontal="center"/>
    </xf>
    <xf numFmtId="3" fontId="37" fillId="0" borderId="44" xfId="0" applyNumberFormat="1" applyFont="1" applyFill="1" applyBorder="1" applyAlignment="1">
      <alignment horizontal="center"/>
    </xf>
    <xf numFmtId="3" fontId="37" fillId="0" borderId="45" xfId="0" applyNumberFormat="1" applyFont="1" applyFill="1" applyBorder="1" applyAlignment="1">
      <alignment horizontal="center"/>
    </xf>
    <xf numFmtId="0" fontId="19" fillId="0" borderId="0" xfId="0" applyFont="1"/>
    <xf numFmtId="0" fontId="15" fillId="0" borderId="8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 wrapText="1"/>
    </xf>
    <xf numFmtId="0" fontId="15" fillId="52" borderId="19" xfId="0" applyFont="1" applyFill="1" applyBorder="1" applyAlignment="1">
      <alignment horizontal="center" vertical="center" wrapText="1"/>
    </xf>
    <xf numFmtId="0" fontId="15" fillId="52" borderId="79" xfId="0" applyFont="1" applyFill="1" applyBorder="1" applyAlignment="1">
      <alignment horizontal="center" vertical="center" wrapText="1"/>
    </xf>
    <xf numFmtId="0" fontId="54" fillId="52" borderId="47" xfId="0" applyFont="1" applyFill="1" applyBorder="1" applyAlignment="1">
      <alignment horizontal="center" vertical="center" wrapText="1"/>
    </xf>
    <xf numFmtId="0" fontId="15" fillId="48" borderId="19" xfId="0" applyFont="1" applyFill="1" applyBorder="1" applyAlignment="1">
      <alignment horizontal="center" vertical="center" wrapText="1"/>
    </xf>
    <xf numFmtId="0" fontId="15" fillId="48" borderId="79" xfId="0" applyFont="1" applyFill="1" applyBorder="1" applyAlignment="1">
      <alignment horizontal="center" vertical="center" wrapText="1"/>
    </xf>
    <xf numFmtId="0" fontId="54" fillId="48" borderId="47" xfId="0" applyFont="1" applyFill="1" applyBorder="1" applyAlignment="1">
      <alignment horizontal="center" vertical="center" wrapText="1"/>
    </xf>
    <xf numFmtId="0" fontId="15" fillId="53" borderId="19" xfId="0" applyFont="1" applyFill="1" applyBorder="1" applyAlignment="1">
      <alignment horizontal="center" vertical="center" wrapText="1"/>
    </xf>
    <xf numFmtId="0" fontId="15" fillId="53" borderId="79" xfId="0" applyFont="1" applyFill="1" applyBorder="1" applyAlignment="1">
      <alignment horizontal="center" vertical="center" wrapText="1"/>
    </xf>
    <xf numFmtId="0" fontId="54" fillId="53" borderId="47" xfId="0" applyFont="1" applyFill="1" applyBorder="1" applyAlignment="1">
      <alignment horizontal="center" vertical="center" wrapText="1"/>
    </xf>
    <xf numFmtId="0" fontId="15" fillId="54" borderId="19" xfId="0" applyFont="1" applyFill="1" applyBorder="1" applyAlignment="1">
      <alignment horizontal="center" vertical="center" wrapText="1"/>
    </xf>
    <xf numFmtId="0" fontId="15" fillId="54" borderId="79" xfId="0" applyFont="1" applyFill="1" applyBorder="1" applyAlignment="1">
      <alignment horizontal="center" vertical="center" wrapText="1"/>
    </xf>
    <xf numFmtId="0" fontId="54" fillId="54" borderId="47" xfId="0" applyFont="1" applyFill="1" applyBorder="1" applyAlignment="1">
      <alignment horizontal="center" vertical="center" wrapText="1"/>
    </xf>
    <xf numFmtId="0" fontId="15" fillId="55" borderId="19" xfId="0" applyFont="1" applyFill="1" applyBorder="1" applyAlignment="1">
      <alignment horizontal="center" vertical="center" wrapText="1"/>
    </xf>
    <xf numFmtId="0" fontId="15" fillId="55" borderId="79" xfId="0" applyFont="1" applyFill="1" applyBorder="1" applyAlignment="1">
      <alignment horizontal="center" vertical="center" wrapText="1"/>
    </xf>
    <xf numFmtId="0" fontId="54" fillId="55" borderId="47" xfId="0" applyFont="1" applyFill="1" applyBorder="1" applyAlignment="1">
      <alignment horizontal="center" vertical="center" wrapText="1"/>
    </xf>
    <xf numFmtId="0" fontId="15" fillId="52" borderId="21" xfId="0" applyFont="1" applyFill="1" applyBorder="1" applyAlignment="1">
      <alignment horizontal="center" vertical="center" wrapText="1"/>
    </xf>
    <xf numFmtId="0" fontId="15" fillId="52" borderId="48" xfId="0" applyFont="1" applyFill="1" applyBorder="1" applyAlignment="1">
      <alignment horizontal="center" vertical="center" wrapText="1"/>
    </xf>
    <xf numFmtId="0" fontId="54" fillId="52" borderId="46" xfId="0" applyFont="1" applyFill="1" applyBorder="1" applyAlignment="1">
      <alignment horizontal="center" vertical="center" wrapText="1"/>
    </xf>
    <xf numFmtId="0" fontId="15" fillId="48" borderId="21" xfId="0" applyFont="1" applyFill="1" applyBorder="1" applyAlignment="1">
      <alignment horizontal="center" vertical="center" wrapText="1"/>
    </xf>
    <xf numFmtId="0" fontId="15" fillId="48" borderId="48" xfId="0" applyFont="1" applyFill="1" applyBorder="1" applyAlignment="1">
      <alignment horizontal="center" vertical="center" wrapText="1"/>
    </xf>
    <xf numFmtId="0" fontId="54" fillId="48" borderId="46" xfId="0" applyFont="1" applyFill="1" applyBorder="1" applyAlignment="1">
      <alignment horizontal="center" vertical="center" wrapText="1"/>
    </xf>
    <xf numFmtId="0" fontId="15" fillId="53" borderId="21" xfId="0" applyFont="1" applyFill="1" applyBorder="1" applyAlignment="1">
      <alignment horizontal="center" vertical="center" wrapText="1"/>
    </xf>
    <xf numFmtId="0" fontId="15" fillId="53" borderId="48" xfId="0" applyFont="1" applyFill="1" applyBorder="1" applyAlignment="1">
      <alignment horizontal="center" vertical="center" wrapText="1"/>
    </xf>
    <xf numFmtId="0" fontId="54" fillId="53" borderId="46" xfId="0" applyFont="1" applyFill="1" applyBorder="1" applyAlignment="1">
      <alignment horizontal="center" vertical="center" wrapText="1"/>
    </xf>
    <xf numFmtId="0" fontId="15" fillId="54" borderId="21" xfId="0" applyFont="1" applyFill="1" applyBorder="1" applyAlignment="1">
      <alignment horizontal="center" vertical="center" wrapText="1"/>
    </xf>
    <xf numFmtId="0" fontId="15" fillId="54" borderId="48" xfId="0" applyFont="1" applyFill="1" applyBorder="1" applyAlignment="1">
      <alignment horizontal="center" vertical="center" wrapText="1"/>
    </xf>
    <xf numFmtId="0" fontId="54" fillId="54" borderId="46" xfId="0" applyFont="1" applyFill="1" applyBorder="1" applyAlignment="1">
      <alignment horizontal="center" vertical="center" wrapText="1"/>
    </xf>
    <xf numFmtId="0" fontId="15" fillId="55" borderId="21" xfId="0" applyFont="1" applyFill="1" applyBorder="1" applyAlignment="1">
      <alignment horizontal="center" vertical="center" wrapText="1"/>
    </xf>
    <xf numFmtId="0" fontId="15" fillId="55" borderId="48" xfId="0" applyFont="1" applyFill="1" applyBorder="1" applyAlignment="1">
      <alignment horizontal="center" vertical="center" wrapText="1"/>
    </xf>
    <xf numFmtId="0" fontId="54" fillId="55" borderId="46" xfId="0" applyFont="1" applyFill="1" applyBorder="1" applyAlignment="1">
      <alignment horizontal="center" vertical="center" wrapText="1"/>
    </xf>
    <xf numFmtId="0" fontId="15" fillId="52" borderId="64" xfId="0" applyFont="1" applyFill="1" applyBorder="1" applyAlignment="1">
      <alignment horizontal="center" vertical="center" wrapText="1"/>
    </xf>
    <xf numFmtId="0" fontId="15" fillId="52" borderId="65" xfId="0" applyFont="1" applyFill="1" applyBorder="1" applyAlignment="1">
      <alignment horizontal="center" vertical="center" wrapText="1"/>
    </xf>
    <xf numFmtId="0" fontId="86" fillId="52" borderId="66" xfId="0" applyFont="1" applyFill="1" applyBorder="1" applyAlignment="1">
      <alignment horizontal="center" vertical="center" wrapText="1"/>
    </xf>
    <xf numFmtId="0" fontId="15" fillId="48" borderId="64" xfId="0" applyFont="1" applyFill="1" applyBorder="1" applyAlignment="1">
      <alignment horizontal="center" vertical="center" wrapText="1"/>
    </xf>
    <xf numFmtId="0" fontId="15" fillId="48" borderId="65" xfId="0" applyFont="1" applyFill="1" applyBorder="1" applyAlignment="1">
      <alignment horizontal="center" vertical="center" wrapText="1"/>
    </xf>
    <xf numFmtId="0" fontId="86" fillId="48" borderId="66" xfId="0" applyFont="1" applyFill="1" applyBorder="1" applyAlignment="1">
      <alignment horizontal="center" vertical="center" wrapText="1"/>
    </xf>
    <xf numFmtId="0" fontId="15" fillId="53" borderId="64" xfId="0" applyFont="1" applyFill="1" applyBorder="1" applyAlignment="1">
      <alignment horizontal="center" vertical="center" wrapText="1"/>
    </xf>
    <xf numFmtId="0" fontId="15" fillId="53" borderId="65" xfId="0" applyFont="1" applyFill="1" applyBorder="1" applyAlignment="1">
      <alignment horizontal="center" vertical="center" wrapText="1"/>
    </xf>
    <xf numFmtId="0" fontId="86" fillId="53" borderId="66" xfId="0" applyFont="1" applyFill="1" applyBorder="1" applyAlignment="1">
      <alignment horizontal="center" vertical="center" wrapText="1"/>
    </xf>
    <xf numFmtId="0" fontId="15" fillId="54" borderId="64" xfId="0" applyFont="1" applyFill="1" applyBorder="1" applyAlignment="1">
      <alignment horizontal="center" vertical="center" wrapText="1"/>
    </xf>
    <xf numFmtId="0" fontId="15" fillId="54" borderId="65" xfId="0" applyFont="1" applyFill="1" applyBorder="1" applyAlignment="1">
      <alignment horizontal="center" vertical="center" wrapText="1"/>
    </xf>
    <xf numFmtId="0" fontId="86" fillId="54" borderId="66" xfId="0" applyFont="1" applyFill="1" applyBorder="1" applyAlignment="1">
      <alignment horizontal="center" vertical="center" wrapText="1"/>
    </xf>
    <xf numFmtId="0" fontId="15" fillId="55" borderId="64" xfId="0" applyFont="1" applyFill="1" applyBorder="1" applyAlignment="1">
      <alignment horizontal="center" vertical="center" wrapText="1"/>
    </xf>
    <xf numFmtId="0" fontId="15" fillId="55" borderId="65" xfId="0" applyFont="1" applyFill="1" applyBorder="1" applyAlignment="1">
      <alignment horizontal="center" vertical="center" wrapText="1"/>
    </xf>
    <xf numFmtId="0" fontId="86" fillId="55" borderId="66" xfId="0" applyFont="1" applyFill="1" applyBorder="1" applyAlignment="1">
      <alignment horizontal="center" vertical="center" wrapText="1"/>
    </xf>
    <xf numFmtId="164" fontId="10" fillId="52" borderId="17" xfId="0" applyNumberFormat="1" applyFont="1" applyFill="1" applyBorder="1"/>
    <xf numFmtId="164" fontId="10" fillId="48" borderId="17" xfId="0" applyNumberFormat="1" applyFont="1" applyFill="1" applyBorder="1"/>
    <xf numFmtId="164" fontId="10" fillId="53" borderId="17" xfId="0" applyNumberFormat="1" applyFont="1" applyFill="1" applyBorder="1"/>
    <xf numFmtId="164" fontId="10" fillId="54" borderId="80" xfId="0" applyNumberFormat="1" applyFont="1" applyFill="1" applyBorder="1"/>
    <xf numFmtId="164" fontId="10" fillId="54" borderId="23" xfId="0" applyNumberFormat="1" applyFont="1" applyFill="1" applyBorder="1"/>
    <xf numFmtId="164" fontId="10" fillId="54" borderId="54" xfId="0" applyNumberFormat="1" applyFont="1" applyFill="1" applyBorder="1"/>
    <xf numFmtId="164" fontId="10" fillId="55" borderId="17" xfId="0" applyNumberFormat="1" applyFont="1" applyFill="1" applyBorder="1"/>
    <xf numFmtId="164" fontId="10" fillId="55" borderId="81" xfId="0" applyNumberFormat="1" applyFont="1" applyFill="1" applyBorder="1"/>
    <xf numFmtId="164" fontId="10" fillId="55" borderId="54" xfId="0" applyNumberFormat="1" applyFont="1" applyFill="1" applyBorder="1"/>
    <xf numFmtId="164" fontId="10" fillId="52" borderId="40" xfId="0" applyNumberFormat="1" applyFont="1" applyFill="1" applyBorder="1"/>
    <xf numFmtId="164" fontId="10" fillId="48" borderId="40" xfId="0" applyNumberFormat="1" applyFont="1" applyFill="1" applyBorder="1"/>
    <xf numFmtId="164" fontId="10" fillId="53" borderId="40" xfId="0" applyNumberFormat="1" applyFont="1" applyFill="1" applyBorder="1"/>
    <xf numFmtId="164" fontId="10" fillId="54" borderId="32" xfId="0" applyNumberFormat="1" applyFont="1" applyFill="1" applyBorder="1"/>
    <xf numFmtId="164" fontId="10" fillId="54" borderId="22" xfId="0" applyNumberFormat="1" applyFont="1" applyFill="1" applyBorder="1"/>
    <xf numFmtId="164" fontId="10" fillId="54" borderId="24" xfId="0" applyNumberFormat="1" applyFont="1" applyFill="1" applyBorder="1"/>
    <xf numFmtId="164" fontId="10" fillId="55" borderId="40" xfId="0" applyNumberFormat="1" applyFont="1" applyFill="1" applyBorder="1"/>
    <xf numFmtId="164" fontId="10" fillId="55" borderId="35" xfId="0" applyNumberFormat="1" applyFont="1" applyFill="1" applyBorder="1"/>
    <xf numFmtId="164" fontId="10" fillId="55" borderId="24" xfId="0" applyNumberFormat="1" applyFont="1" applyFill="1" applyBorder="1"/>
    <xf numFmtId="164" fontId="10" fillId="54" borderId="40" xfId="0" applyNumberFormat="1" applyFont="1" applyFill="1" applyBorder="1"/>
    <xf numFmtId="164" fontId="10" fillId="54" borderId="35" xfId="0" applyNumberFormat="1" applyFont="1" applyFill="1" applyBorder="1"/>
    <xf numFmtId="164" fontId="15" fillId="52" borderId="49" xfId="0" applyNumberFormat="1" applyFont="1" applyFill="1" applyBorder="1"/>
    <xf numFmtId="164" fontId="15" fillId="48" borderId="49" xfId="0" applyNumberFormat="1" applyFont="1" applyFill="1" applyBorder="1"/>
    <xf numFmtId="164" fontId="15" fillId="53" borderId="49" xfId="0" applyNumberFormat="1" applyFont="1" applyFill="1" applyBorder="1"/>
    <xf numFmtId="164" fontId="15" fillId="54" borderId="49" xfId="0" applyNumberFormat="1" applyFont="1" applyFill="1" applyBorder="1"/>
    <xf numFmtId="164" fontId="15" fillId="54" borderId="36" xfId="0" applyNumberFormat="1" applyFont="1" applyFill="1" applyBorder="1"/>
    <xf numFmtId="164" fontId="15" fillId="54" borderId="25" xfId="0" applyNumberFormat="1" applyFont="1" applyFill="1" applyBorder="1"/>
    <xf numFmtId="164" fontId="15" fillId="55" borderId="49" xfId="0" applyNumberFormat="1" applyFont="1" applyFill="1" applyBorder="1"/>
    <xf numFmtId="164" fontId="15" fillId="55" borderId="36" xfId="0" applyNumberFormat="1" applyFont="1" applyFill="1" applyBorder="1"/>
    <xf numFmtId="164" fontId="15" fillId="55" borderId="25" xfId="0" applyNumberFormat="1" applyFont="1" applyFill="1" applyBorder="1"/>
    <xf numFmtId="0" fontId="59" fillId="0" borderId="14" xfId="0" applyFont="1" applyFill="1" applyBorder="1" applyAlignment="1"/>
    <xf numFmtId="0" fontId="59" fillId="0" borderId="15" xfId="0" applyFont="1" applyFill="1" applyBorder="1" applyAlignment="1"/>
    <xf numFmtId="0" fontId="59" fillId="0" borderId="16" xfId="0" applyFont="1" applyFill="1" applyBorder="1" applyAlignment="1"/>
    <xf numFmtId="0" fontId="15" fillId="32" borderId="37" xfId="0" applyFont="1" applyFill="1" applyBorder="1" applyAlignment="1">
      <alignment horizontal="center" vertical="center" wrapText="1"/>
    </xf>
    <xf numFmtId="0" fontId="15" fillId="32" borderId="88" xfId="0" applyFont="1" applyFill="1" applyBorder="1" applyAlignment="1">
      <alignment horizontal="center" vertical="center" wrapText="1"/>
    </xf>
    <xf numFmtId="0" fontId="54" fillId="32" borderId="47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54" fillId="0" borderId="46" xfId="0" applyFont="1" applyFill="1" applyBorder="1" applyAlignment="1">
      <alignment horizontal="center" vertical="center" wrapText="1"/>
    </xf>
    <xf numFmtId="0" fontId="15" fillId="56" borderId="52" xfId="0" applyFont="1" applyFill="1" applyBorder="1" applyAlignment="1">
      <alignment horizontal="center" vertical="center" wrapText="1"/>
    </xf>
    <xf numFmtId="0" fontId="15" fillId="56" borderId="89" xfId="0" applyFont="1" applyFill="1" applyBorder="1" applyAlignment="1">
      <alignment horizontal="center" vertical="center" wrapText="1"/>
    </xf>
    <xf numFmtId="0" fontId="54" fillId="56" borderId="46" xfId="0" applyFont="1" applyFill="1" applyBorder="1" applyAlignment="1">
      <alignment horizontal="center" vertical="center" wrapText="1"/>
    </xf>
    <xf numFmtId="0" fontId="15" fillId="27" borderId="52" xfId="0" applyFont="1" applyFill="1" applyBorder="1" applyAlignment="1">
      <alignment horizontal="center" vertical="center" wrapText="1"/>
    </xf>
    <xf numFmtId="0" fontId="15" fillId="27" borderId="89" xfId="0" applyFont="1" applyFill="1" applyBorder="1" applyAlignment="1">
      <alignment horizontal="center" vertical="center" wrapText="1"/>
    </xf>
    <xf numFmtId="0" fontId="46" fillId="24" borderId="19" xfId="0" applyFont="1" applyFill="1" applyBorder="1" applyAlignment="1">
      <alignment horizontal="center"/>
    </xf>
    <xf numFmtId="0" fontId="46" fillId="24" borderId="79" xfId="0" applyFont="1" applyFill="1" applyBorder="1" applyAlignment="1">
      <alignment horizontal="center" vertical="center" wrapText="1"/>
    </xf>
    <xf numFmtId="0" fontId="46" fillId="24" borderId="47" xfId="0" applyFont="1" applyFill="1" applyBorder="1" applyAlignment="1">
      <alignment horizontal="center"/>
    </xf>
    <xf numFmtId="0" fontId="46" fillId="0" borderId="19" xfId="0" applyFont="1" applyBorder="1" applyAlignment="1">
      <alignment horizontal="center"/>
    </xf>
    <xf numFmtId="0" fontId="46" fillId="0" borderId="79" xfId="0" applyFont="1" applyBorder="1" applyAlignment="1">
      <alignment horizontal="center" wrapText="1"/>
    </xf>
    <xf numFmtId="0" fontId="46" fillId="0" borderId="47" xfId="0" applyFont="1" applyBorder="1" applyAlignment="1">
      <alignment horizontal="center"/>
    </xf>
    <xf numFmtId="0" fontId="15" fillId="32" borderId="52" xfId="0" applyFont="1" applyFill="1" applyBorder="1" applyAlignment="1">
      <alignment horizontal="center" vertical="center" wrapText="1"/>
    </xf>
    <xf numFmtId="0" fontId="15" fillId="32" borderId="89" xfId="0" applyFont="1" applyFill="1" applyBorder="1" applyAlignment="1">
      <alignment horizontal="center" vertical="center" wrapText="1"/>
    </xf>
    <xf numFmtId="0" fontId="54" fillId="32" borderId="46" xfId="0" applyFont="1" applyFill="1" applyBorder="1" applyAlignment="1">
      <alignment horizontal="center" vertical="center" wrapText="1"/>
    </xf>
    <xf numFmtId="0" fontId="46" fillId="24" borderId="21" xfId="0" applyFont="1" applyFill="1" applyBorder="1" applyAlignment="1">
      <alignment horizontal="center"/>
    </xf>
    <xf numFmtId="0" fontId="46" fillId="24" borderId="48" xfId="0" applyFont="1" applyFill="1" applyBorder="1" applyAlignment="1">
      <alignment horizontal="center" wrapText="1"/>
    </xf>
    <xf numFmtId="0" fontId="46" fillId="24" borderId="46" xfId="0" applyFont="1" applyFill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48" xfId="0" applyFont="1" applyBorder="1" applyAlignment="1">
      <alignment horizontal="center" wrapText="1"/>
    </xf>
    <xf numFmtId="0" fontId="46" fillId="0" borderId="46" xfId="0" applyFont="1" applyBorder="1" applyAlignment="1">
      <alignment horizontal="center"/>
    </xf>
    <xf numFmtId="0" fontId="15" fillId="32" borderId="58" xfId="0" applyFont="1" applyFill="1" applyBorder="1" applyAlignment="1">
      <alignment horizontal="center" vertical="center" wrapText="1"/>
    </xf>
    <xf numFmtId="0" fontId="15" fillId="32" borderId="71" xfId="0" applyFont="1" applyFill="1" applyBorder="1" applyAlignment="1">
      <alignment horizontal="center" vertical="center" wrapText="1"/>
    </xf>
    <xf numFmtId="0" fontId="86" fillId="32" borderId="66" xfId="0" applyFont="1" applyFill="1" applyBorder="1" applyAlignment="1">
      <alignment horizontal="center" vertical="center" wrapText="1"/>
    </xf>
    <xf numFmtId="0" fontId="86" fillId="0" borderId="46" xfId="0" applyFont="1" applyFill="1" applyBorder="1" applyAlignment="1">
      <alignment horizontal="center" vertical="center" wrapText="1"/>
    </xf>
    <xf numFmtId="0" fontId="15" fillId="56" borderId="58" xfId="0" applyFont="1" applyFill="1" applyBorder="1" applyAlignment="1">
      <alignment horizontal="center" vertical="center" wrapText="1"/>
    </xf>
    <xf numFmtId="0" fontId="15" fillId="56" borderId="71" xfId="0" applyFont="1" applyFill="1" applyBorder="1" applyAlignment="1">
      <alignment horizontal="center" vertical="center" wrapText="1"/>
    </xf>
    <xf numFmtId="0" fontId="86" fillId="56" borderId="66" xfId="0" applyFont="1" applyFill="1" applyBorder="1" applyAlignment="1">
      <alignment horizontal="center" vertical="center" wrapText="1"/>
    </xf>
    <xf numFmtId="0" fontId="15" fillId="27" borderId="58" xfId="0" applyFont="1" applyFill="1" applyBorder="1" applyAlignment="1">
      <alignment horizontal="center" vertical="center" wrapText="1"/>
    </xf>
    <xf numFmtId="0" fontId="15" fillId="27" borderId="71" xfId="0" applyFont="1" applyFill="1" applyBorder="1" applyAlignment="1">
      <alignment horizontal="center" vertical="center" wrapText="1"/>
    </xf>
    <xf numFmtId="0" fontId="46" fillId="24" borderId="64" xfId="0" applyFont="1" applyFill="1" applyBorder="1" applyAlignment="1">
      <alignment horizontal="center"/>
    </xf>
    <xf numFmtId="0" fontId="46" fillId="24" borderId="65" xfId="0" applyFont="1" applyFill="1" applyBorder="1" applyAlignment="1">
      <alignment horizontal="center" wrapText="1"/>
    </xf>
    <xf numFmtId="0" fontId="46" fillId="24" borderId="66" xfId="0" applyFont="1" applyFill="1" applyBorder="1" applyAlignment="1">
      <alignment horizontal="center"/>
    </xf>
    <xf numFmtId="0" fontId="46" fillId="0" borderId="64" xfId="0" applyFont="1" applyBorder="1" applyAlignment="1">
      <alignment horizontal="center"/>
    </xf>
    <xf numFmtId="0" fontId="46" fillId="0" borderId="65" xfId="0" applyFont="1" applyBorder="1" applyAlignment="1">
      <alignment horizontal="center" wrapText="1"/>
    </xf>
    <xf numFmtId="0" fontId="46" fillId="0" borderId="66" xfId="0" applyFont="1" applyBorder="1" applyAlignment="1">
      <alignment horizontal="center"/>
    </xf>
    <xf numFmtId="164" fontId="10" fillId="32" borderId="80" xfId="0" applyNumberFormat="1" applyFont="1" applyFill="1" applyBorder="1"/>
    <xf numFmtId="164" fontId="10" fillId="32" borderId="81" xfId="0" applyNumberFormat="1" applyFont="1" applyFill="1" applyBorder="1"/>
    <xf numFmtId="164" fontId="10" fillId="32" borderId="54" xfId="0" applyNumberFormat="1" applyFont="1" applyFill="1" applyBorder="1"/>
    <xf numFmtId="164" fontId="10" fillId="0" borderId="53" xfId="0" applyNumberFormat="1" applyFont="1" applyFill="1" applyBorder="1"/>
    <xf numFmtId="164" fontId="10" fillId="0" borderId="57" xfId="0" applyNumberFormat="1" applyFont="1" applyFill="1" applyBorder="1"/>
    <xf numFmtId="164" fontId="10" fillId="0" borderId="51" xfId="0" applyNumberFormat="1" applyFont="1" applyFill="1" applyBorder="1"/>
    <xf numFmtId="164" fontId="10" fillId="56" borderId="80" xfId="0" applyNumberFormat="1" applyFont="1" applyFill="1" applyBorder="1"/>
    <xf numFmtId="164" fontId="10" fillId="56" borderId="81" xfId="0" applyNumberFormat="1" applyFont="1" applyFill="1" applyBorder="1"/>
    <xf numFmtId="164" fontId="10" fillId="56" borderId="54" xfId="0" applyNumberFormat="1" applyFont="1" applyFill="1" applyBorder="1"/>
    <xf numFmtId="164" fontId="10" fillId="27" borderId="81" xfId="0" applyNumberFormat="1" applyFont="1" applyFill="1" applyBorder="1"/>
    <xf numFmtId="164" fontId="38" fillId="24" borderId="80" xfId="0" applyNumberFormat="1" applyFont="1" applyFill="1" applyBorder="1"/>
    <xf numFmtId="164" fontId="38" fillId="24" borderId="23" xfId="0" applyNumberFormat="1" applyFont="1" applyFill="1" applyBorder="1"/>
    <xf numFmtId="164" fontId="38" fillId="24" borderId="54" xfId="0" applyNumberFormat="1" applyFont="1" applyFill="1" applyBorder="1"/>
    <xf numFmtId="164" fontId="38" fillId="0" borderId="80" xfId="0" applyNumberFormat="1" applyFont="1" applyBorder="1"/>
    <xf numFmtId="164" fontId="38" fillId="0" borderId="23" xfId="0" applyNumberFormat="1" applyFont="1" applyBorder="1"/>
    <xf numFmtId="164" fontId="38" fillId="0" borderId="54" xfId="0" applyNumberFormat="1" applyFont="1" applyBorder="1"/>
    <xf numFmtId="164" fontId="10" fillId="32" borderId="32" xfId="0" applyNumberFormat="1" applyFont="1" applyFill="1" applyBorder="1"/>
    <xf numFmtId="164" fontId="10" fillId="32" borderId="35" xfId="0" applyNumberFormat="1" applyFont="1" applyFill="1" applyBorder="1"/>
    <xf numFmtId="164" fontId="10" fillId="32" borderId="24" xfId="0" applyNumberFormat="1" applyFont="1" applyFill="1" applyBorder="1"/>
    <xf numFmtId="164" fontId="10" fillId="0" borderId="55" xfId="0" applyNumberFormat="1" applyFont="1" applyFill="1" applyBorder="1"/>
    <xf numFmtId="164" fontId="10" fillId="56" borderId="32" xfId="0" applyNumberFormat="1" applyFont="1" applyFill="1" applyBorder="1"/>
    <xf numFmtId="164" fontId="10" fillId="56" borderId="35" xfId="0" applyNumberFormat="1" applyFont="1" applyFill="1" applyBorder="1"/>
    <xf numFmtId="164" fontId="10" fillId="56" borderId="24" xfId="0" applyNumberFormat="1" applyFont="1" applyFill="1" applyBorder="1"/>
    <xf numFmtId="164" fontId="38" fillId="24" borderId="32" xfId="0" applyNumberFormat="1" applyFont="1" applyFill="1" applyBorder="1"/>
    <xf numFmtId="164" fontId="38" fillId="24" borderId="22" xfId="0" applyNumberFormat="1" applyFont="1" applyFill="1" applyBorder="1"/>
    <xf numFmtId="164" fontId="38" fillId="24" borderId="24" xfId="0" applyNumberFormat="1" applyFont="1" applyFill="1" applyBorder="1"/>
    <xf numFmtId="164" fontId="38" fillId="0" borderId="32" xfId="0" applyNumberFormat="1" applyFont="1" applyBorder="1"/>
    <xf numFmtId="164" fontId="38" fillId="0" borderId="22" xfId="0" applyNumberFormat="1" applyFont="1" applyBorder="1"/>
    <xf numFmtId="164" fontId="38" fillId="0" borderId="24" xfId="0" applyNumberFormat="1" applyFont="1" applyBorder="1"/>
    <xf numFmtId="164" fontId="10" fillId="32" borderId="40" xfId="0" applyNumberFormat="1" applyFont="1" applyFill="1" applyBorder="1"/>
    <xf numFmtId="164" fontId="10" fillId="0" borderId="61" xfId="0" applyNumberFormat="1" applyFont="1" applyFill="1" applyBorder="1"/>
    <xf numFmtId="164" fontId="10" fillId="56" borderId="40" xfId="0" applyNumberFormat="1" applyFont="1" applyFill="1" applyBorder="1"/>
    <xf numFmtId="164" fontId="15" fillId="32" borderId="49" xfId="0" applyNumberFormat="1" applyFont="1" applyFill="1" applyBorder="1"/>
    <xf numFmtId="164" fontId="15" fillId="32" borderId="36" xfId="0" applyNumberFormat="1" applyFont="1" applyFill="1" applyBorder="1"/>
    <xf numFmtId="164" fontId="15" fillId="32" borderId="25" xfId="0" applyNumberFormat="1" applyFont="1" applyFill="1" applyBorder="1"/>
    <xf numFmtId="164" fontId="15" fillId="0" borderId="61" xfId="0" applyNumberFormat="1" applyFont="1" applyFill="1" applyBorder="1"/>
    <xf numFmtId="164" fontId="15" fillId="56" borderId="49" xfId="0" applyNumberFormat="1" applyFont="1" applyFill="1" applyBorder="1"/>
    <xf numFmtId="164" fontId="15" fillId="56" borderId="36" xfId="0" applyNumberFormat="1" applyFont="1" applyFill="1" applyBorder="1"/>
    <xf numFmtId="164" fontId="15" fillId="56" borderId="25" xfId="0" applyNumberFormat="1" applyFont="1" applyFill="1" applyBorder="1"/>
    <xf numFmtId="164" fontId="46" fillId="24" borderId="33" xfId="0" applyNumberFormat="1" applyFont="1" applyFill="1" applyBorder="1"/>
    <xf numFmtId="164" fontId="46" fillId="24" borderId="38" xfId="0" applyNumberFormat="1" applyFont="1" applyFill="1" applyBorder="1"/>
    <xf numFmtId="164" fontId="46" fillId="24" borderId="25" xfId="0" applyNumberFormat="1" applyFont="1" applyFill="1" applyBorder="1"/>
    <xf numFmtId="164" fontId="46" fillId="0" borderId="33" xfId="0" applyNumberFormat="1" applyFont="1" applyBorder="1"/>
    <xf numFmtId="164" fontId="46" fillId="0" borderId="38" xfId="0" applyNumberFormat="1" applyFont="1" applyBorder="1"/>
    <xf numFmtId="164" fontId="46" fillId="0" borderId="25" xfId="0" applyNumberFormat="1" applyFont="1" applyBorder="1"/>
    <xf numFmtId="164" fontId="10" fillId="0" borderId="60" xfId="0" applyNumberFormat="1" applyFont="1" applyFill="1" applyBorder="1"/>
    <xf numFmtId="164" fontId="10" fillId="0" borderId="81" xfId="0" applyNumberFormat="1" applyFont="1" applyFill="1" applyBorder="1"/>
    <xf numFmtId="164" fontId="10" fillId="0" borderId="54" xfId="0" applyNumberFormat="1" applyFont="1" applyFill="1" applyBorder="1"/>
    <xf numFmtId="164" fontId="15" fillId="0" borderId="62" xfId="0" applyNumberFormat="1" applyFont="1" applyFill="1" applyBorder="1"/>
    <xf numFmtId="180" fontId="162" fillId="0" borderId="0" xfId="209" applyFont="1" applyAlignment="1"/>
    <xf numFmtId="180" fontId="163" fillId="0" borderId="0" xfId="209" applyFont="1" applyBorder="1"/>
    <xf numFmtId="180" fontId="163" fillId="0" borderId="0" xfId="209" applyFont="1"/>
    <xf numFmtId="180" fontId="164" fillId="0" borderId="0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81" fontId="164" fillId="0" borderId="0" xfId="209" applyNumberFormat="1" applyFont="1" applyBorder="1" applyAlignment="1">
      <alignment horizontal="center"/>
    </xf>
    <xf numFmtId="174" fontId="40" fillId="0" borderId="73" xfId="184" applyFont="1" applyBorder="1">
      <alignment vertical="center"/>
    </xf>
    <xf numFmtId="4" fontId="41" fillId="0" borderId="73" xfId="184" applyNumberFormat="1" applyFont="1" applyFill="1" applyBorder="1" applyAlignment="1"/>
    <xf numFmtId="2" fontId="41" fillId="0" borderId="73" xfId="184" applyNumberFormat="1" applyFont="1" applyFill="1" applyBorder="1">
      <alignment vertical="center"/>
    </xf>
    <xf numFmtId="2" fontId="159" fillId="0" borderId="42" xfId="209" applyNumberFormat="1" applyFont="1" applyFill="1" applyBorder="1" applyAlignment="1" applyProtection="1">
      <alignment horizontal="center"/>
    </xf>
    <xf numFmtId="180" fontId="163" fillId="0" borderId="0" xfId="209" applyFont="1" applyBorder="1" applyAlignment="1">
      <alignment horizontal="center"/>
    </xf>
    <xf numFmtId="174" fontId="40" fillId="0" borderId="40" xfId="184" applyFont="1" applyBorder="1">
      <alignment vertical="center"/>
    </xf>
    <xf numFmtId="2" fontId="159" fillId="0" borderId="43" xfId="209" applyNumberFormat="1" applyFont="1" applyFill="1" applyBorder="1" applyAlignment="1" applyProtection="1">
      <alignment horizontal="center"/>
    </xf>
    <xf numFmtId="2" fontId="159" fillId="0" borderId="83" xfId="209" applyNumberFormat="1" applyFont="1" applyFill="1" applyBorder="1" applyAlignment="1" applyProtection="1">
      <alignment horizontal="center"/>
    </xf>
    <xf numFmtId="174" fontId="40" fillId="0" borderId="49" xfId="184" applyFont="1" applyBorder="1">
      <alignment vertical="center"/>
    </xf>
    <xf numFmtId="4" fontId="41" fillId="0" borderId="58" xfId="184" applyNumberFormat="1" applyFont="1" applyFill="1" applyBorder="1" applyAlignment="1"/>
    <xf numFmtId="2" fontId="41" fillId="0" borderId="58" xfId="184" applyNumberFormat="1" applyFont="1" applyFill="1" applyBorder="1">
      <alignment vertical="center"/>
    </xf>
    <xf numFmtId="2" fontId="159" fillId="0" borderId="44" xfId="209" applyNumberFormat="1" applyFont="1" applyFill="1" applyBorder="1" applyAlignment="1" applyProtection="1">
      <alignment horizontal="center"/>
    </xf>
    <xf numFmtId="180" fontId="166" fillId="0" borderId="0" xfId="209" applyFont="1" applyBorder="1"/>
    <xf numFmtId="2" fontId="163" fillId="0" borderId="0" xfId="209" applyNumberFormat="1" applyFont="1"/>
    <xf numFmtId="180" fontId="104" fillId="0" borderId="0" xfId="209" applyNumberFormat="1" applyFont="1" applyFill="1" applyBorder="1" applyAlignment="1" applyProtection="1"/>
    <xf numFmtId="0" fontId="39" fillId="0" borderId="0" xfId="211" applyFont="1" applyAlignment="1">
      <alignment wrapText="1"/>
    </xf>
    <xf numFmtId="0" fontId="9" fillId="0" borderId="0" xfId="211" applyAlignment="1">
      <alignment wrapText="1"/>
    </xf>
    <xf numFmtId="2" fontId="19" fillId="48" borderId="0" xfId="0" applyNumberFormat="1" applyFont="1" applyFill="1" applyAlignment="1">
      <alignment vertical="center"/>
    </xf>
    <xf numFmtId="4" fontId="38" fillId="0" borderId="0" xfId="0" applyNumberFormat="1" applyFont="1" applyAlignment="1">
      <alignment horizontal="left" vertical="center"/>
    </xf>
    <xf numFmtId="2" fontId="19" fillId="0" borderId="0" xfId="0" applyNumberFormat="1" applyFont="1" applyAlignment="1">
      <alignment vertical="center"/>
    </xf>
    <xf numFmtId="2" fontId="15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0" fillId="0" borderId="0" xfId="0" applyFont="1" applyFill="1" applyAlignment="1">
      <alignment horizontal="left" vertical="center"/>
    </xf>
    <xf numFmtId="2" fontId="13" fillId="0" borderId="0" xfId="0" applyNumberFormat="1" applyFont="1" applyAlignment="1">
      <alignment vertical="center"/>
    </xf>
    <xf numFmtId="180" fontId="168" fillId="0" borderId="0" xfId="209" applyFont="1"/>
    <xf numFmtId="0" fontId="169" fillId="0" borderId="0" xfId="0" applyFont="1"/>
    <xf numFmtId="0" fontId="95" fillId="0" borderId="0" xfId="134" applyFont="1"/>
    <xf numFmtId="4" fontId="36" fillId="0" borderId="0" xfId="207" applyNumberFormat="1" applyFont="1" applyBorder="1" applyProtection="1">
      <protection locked="0"/>
    </xf>
    <xf numFmtId="4" fontId="94" fillId="51" borderId="38" xfId="207" applyNumberFormat="1" applyFont="1" applyFill="1" applyBorder="1" applyProtection="1">
      <protection locked="0"/>
    </xf>
    <xf numFmtId="0" fontId="88" fillId="0" borderId="0" xfId="135" applyFont="1"/>
    <xf numFmtId="0" fontId="40" fillId="0" borderId="0" xfId="135" applyFont="1"/>
    <xf numFmtId="3" fontId="38" fillId="27" borderId="0" xfId="0" applyNumberFormat="1" applyFont="1" applyFill="1" applyBorder="1"/>
    <xf numFmtId="165" fontId="49" fillId="0" borderId="0" xfId="135" applyNumberFormat="1" applyFont="1"/>
    <xf numFmtId="4" fontId="36" fillId="0" borderId="24" xfId="207" applyNumberFormat="1" applyFont="1" applyFill="1" applyBorder="1" applyProtection="1">
      <protection locked="0"/>
    </xf>
    <xf numFmtId="4" fontId="36" fillId="34" borderId="24" xfId="207" applyNumberFormat="1" applyFont="1" applyFill="1" applyBorder="1" applyProtection="1">
      <protection locked="0"/>
    </xf>
    <xf numFmtId="4" fontId="114" fillId="0" borderId="24" xfId="207" applyNumberFormat="1" applyFont="1" applyFill="1" applyBorder="1" applyProtection="1">
      <protection locked="0"/>
    </xf>
    <xf numFmtId="4" fontId="114" fillId="34" borderId="24" xfId="207" applyNumberFormat="1" applyFont="1" applyFill="1" applyBorder="1" applyProtection="1">
      <protection locked="0"/>
    </xf>
    <xf numFmtId="4" fontId="36" fillId="0" borderId="63" xfId="207" applyNumberFormat="1" applyFont="1" applyBorder="1" applyProtection="1">
      <protection locked="0"/>
    </xf>
    <xf numFmtId="4" fontId="94" fillId="51" borderId="25" xfId="207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180" fillId="0" borderId="0" xfId="214"/>
    <xf numFmtId="0" fontId="123" fillId="0" borderId="0" xfId="214" applyFont="1" applyBorder="1" applyAlignment="1"/>
    <xf numFmtId="0" fontId="98" fillId="0" borderId="0" xfId="214" applyFont="1"/>
    <xf numFmtId="0" fontId="58" fillId="0" borderId="90" xfId="214" applyFont="1" applyBorder="1" applyAlignment="1">
      <alignment horizontal="center" vertical="center" wrapText="1"/>
    </xf>
    <xf numFmtId="0" fontId="177" fillId="0" borderId="90" xfId="214" applyFont="1" applyBorder="1" applyAlignment="1">
      <alignment horizontal="center" vertical="center" wrapText="1"/>
    </xf>
    <xf numFmtId="0" fontId="45" fillId="0" borderId="41" xfId="214" applyFont="1" applyBorder="1" applyAlignment="1">
      <alignment vertical="center" wrapText="1"/>
    </xf>
    <xf numFmtId="3" fontId="58" fillId="27" borderId="90" xfId="214" applyNumberFormat="1" applyFont="1" applyFill="1" applyBorder="1" applyAlignment="1">
      <alignment horizontal="right" vertical="center" wrapText="1"/>
    </xf>
    <xf numFmtId="3" fontId="45" fillId="0" borderId="90" xfId="214" applyNumberFormat="1" applyFont="1" applyFill="1" applyBorder="1" applyAlignment="1">
      <alignment horizontal="right" vertical="center" wrapText="1"/>
    </xf>
    <xf numFmtId="3" fontId="178" fillId="0" borderId="90" xfId="214" applyNumberFormat="1" applyFont="1" applyFill="1" applyBorder="1" applyAlignment="1">
      <alignment horizontal="right" vertical="center" wrapText="1"/>
    </xf>
    <xf numFmtId="166" fontId="175" fillId="0" borderId="90" xfId="214" applyNumberFormat="1" applyFont="1" applyBorder="1" applyAlignment="1">
      <alignment horizontal="right" vertical="center" wrapText="1"/>
    </xf>
    <xf numFmtId="4" fontId="58" fillId="27" borderId="90" xfId="214" applyNumberFormat="1" applyFont="1" applyFill="1" applyBorder="1" applyAlignment="1">
      <alignment horizontal="right" vertical="center" wrapText="1"/>
    </xf>
    <xf numFmtId="4" fontId="45" fillId="0" borderId="90" xfId="214" applyNumberFormat="1" applyFont="1" applyFill="1" applyBorder="1" applyAlignment="1">
      <alignment horizontal="right" vertical="center" wrapText="1"/>
    </xf>
    <xf numFmtId="4" fontId="179" fillId="0" borderId="90" xfId="214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2" fillId="24" borderId="39" xfId="0" applyFont="1" applyFill="1" applyBorder="1" applyAlignment="1">
      <alignment horizontal="center"/>
    </xf>
    <xf numFmtId="0" fontId="12" fillId="0" borderId="42" xfId="0" applyFont="1" applyBorder="1"/>
    <xf numFmtId="0" fontId="12" fillId="0" borderId="43" xfId="0" applyFont="1" applyBorder="1"/>
    <xf numFmtId="0" fontId="1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39" fillId="0" borderId="29" xfId="0" applyNumberFormat="1" applyFont="1" applyFill="1" applyBorder="1" applyAlignment="1">
      <alignment horizontal="center"/>
    </xf>
    <xf numFmtId="0" fontId="39" fillId="0" borderId="14" xfId="0" applyFont="1" applyBorder="1" applyAlignment="1">
      <alignment horizontal="center"/>
    </xf>
    <xf numFmtId="1" fontId="39" fillId="0" borderId="26" xfId="0" applyNumberFormat="1" applyFont="1" applyFill="1" applyBorder="1" applyAlignment="1">
      <alignment horizontal="center"/>
    </xf>
    <xf numFmtId="0" fontId="7" fillId="0" borderId="0" xfId="132" applyFont="1"/>
    <xf numFmtId="4" fontId="183" fillId="0" borderId="22" xfId="218" applyNumberFormat="1" applyFont="1" applyFill="1" applyBorder="1" applyProtection="1">
      <protection locked="0"/>
    </xf>
    <xf numFmtId="4" fontId="183" fillId="34" borderId="22" xfId="218" applyNumberFormat="1" applyFont="1" applyFill="1" applyBorder="1" applyProtection="1">
      <protection locked="0"/>
    </xf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2" fontId="40" fillId="48" borderId="0" xfId="0" applyNumberFormat="1" applyFont="1" applyFill="1"/>
    <xf numFmtId="0" fontId="40" fillId="48" borderId="0" xfId="0" applyFont="1" applyFill="1"/>
    <xf numFmtId="4" fontId="183" fillId="0" borderId="0" xfId="218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5" fillId="0" borderId="0" xfId="222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9" applyFont="1" applyFill="1"/>
    <xf numFmtId="4" fontId="183" fillId="58" borderId="0" xfId="134" applyNumberFormat="1" applyFont="1" applyFill="1"/>
    <xf numFmtId="3" fontId="38" fillId="0" borderId="80" xfId="155" applyNumberFormat="1" applyFont="1" applyBorder="1"/>
    <xf numFmtId="3" fontId="38" fillId="0" borderId="23" xfId="204" applyNumberFormat="1" applyFont="1" applyBorder="1"/>
    <xf numFmtId="3" fontId="38" fillId="27" borderId="23" xfId="204" applyNumberFormat="1" applyFont="1" applyFill="1" applyBorder="1"/>
    <xf numFmtId="3" fontId="38" fillId="0" borderId="54" xfId="204" applyNumberFormat="1" applyFont="1" applyFill="1" applyBorder="1"/>
    <xf numFmtId="3" fontId="46" fillId="0" borderId="32" xfId="0" applyNumberFormat="1" applyFont="1" applyBorder="1" applyAlignment="1">
      <alignment horizontal="center" vertical="center" wrapText="1"/>
    </xf>
    <xf numFmtId="3" fontId="109" fillId="0" borderId="22" xfId="0" applyNumberFormat="1" applyFont="1" applyBorder="1" applyAlignment="1">
      <alignment horizontal="center" vertical="center" wrapText="1"/>
    </xf>
    <xf numFmtId="3" fontId="109" fillId="0" borderId="24" xfId="0" applyNumberFormat="1" applyFont="1" applyBorder="1" applyAlignment="1">
      <alignment horizontal="center" vertical="center" wrapText="1"/>
    </xf>
    <xf numFmtId="0" fontId="38" fillId="24" borderId="32" xfId="0" applyFont="1" applyFill="1" applyBorder="1" applyAlignment="1">
      <alignment horizontal="center"/>
    </xf>
    <xf numFmtId="4" fontId="15" fillId="27" borderId="28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vertical="top" wrapText="1"/>
    </xf>
    <xf numFmtId="4" fontId="183" fillId="0" borderId="24" xfId="218" applyNumberFormat="1" applyFont="1" applyFill="1" applyBorder="1" applyProtection="1">
      <protection locked="0"/>
    </xf>
    <xf numFmtId="4" fontId="183" fillId="34" borderId="24" xfId="218" applyNumberFormat="1" applyFont="1" applyFill="1" applyBorder="1" applyProtection="1">
      <protection locked="0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3" fillId="0" borderId="63" xfId="218" applyNumberFormat="1" applyFont="1" applyBorder="1" applyProtection="1">
      <protection locked="0"/>
    </xf>
    <xf numFmtId="0" fontId="12" fillId="0" borderId="16" xfId="0" applyFont="1" applyBorder="1" applyAlignment="1">
      <alignment horizontal="centerContinuous"/>
    </xf>
    <xf numFmtId="0" fontId="19" fillId="0" borderId="39" xfId="0" applyFont="1" applyBorder="1" applyAlignment="1">
      <alignment horizontal="center" wrapText="1"/>
    </xf>
    <xf numFmtId="166" fontId="0" fillId="0" borderId="0" xfId="0" applyNumberFormat="1"/>
    <xf numFmtId="3" fontId="38" fillId="0" borderId="0" xfId="204" applyNumberFormat="1" applyFont="1" applyFill="1" applyBorder="1"/>
    <xf numFmtId="3" fontId="38" fillId="0" borderId="0" xfId="155" applyNumberFormat="1" applyFont="1" applyBorder="1"/>
    <xf numFmtId="0" fontId="200" fillId="50" borderId="0" xfId="257" applyFont="1" applyFill="1"/>
    <xf numFmtId="0" fontId="201" fillId="50" borderId="0" xfId="257" applyFont="1" applyFill="1"/>
    <xf numFmtId="0" fontId="45" fillId="50" borderId="0" xfId="0" applyFont="1" applyFill="1"/>
    <xf numFmtId="0" fontId="32" fillId="50" borderId="0" xfId="0" applyFont="1" applyFill="1"/>
    <xf numFmtId="0" fontId="9" fillId="50" borderId="0" xfId="257" applyFill="1"/>
    <xf numFmtId="0" fontId="0" fillId="50" borderId="0" xfId="0" applyFill="1"/>
    <xf numFmtId="0" fontId="202" fillId="27" borderId="0" xfId="257" applyFont="1" applyFill="1" applyAlignment="1">
      <alignment horizontal="left"/>
    </xf>
    <xf numFmtId="0" fontId="203" fillId="27" borderId="0" xfId="257" applyFont="1" applyFill="1"/>
    <xf numFmtId="0" fontId="199" fillId="0" borderId="0" xfId="204" applyFont="1" applyFill="1"/>
    <xf numFmtId="3" fontId="38" fillId="0" borderId="0" xfId="204" applyNumberFormat="1" applyFont="1" applyBorder="1"/>
    <xf numFmtId="4" fontId="184" fillId="51" borderId="38" xfId="218" applyNumberFormat="1" applyFont="1" applyFill="1" applyBorder="1" applyProtection="1">
      <protection locked="0"/>
    </xf>
    <xf numFmtId="4" fontId="184" fillId="51" borderId="25" xfId="218" applyNumberFormat="1" applyFont="1" applyFill="1" applyBorder="1" applyProtection="1">
      <protection locked="0"/>
    </xf>
    <xf numFmtId="2" fontId="18" fillId="0" borderId="34" xfId="0" applyNumberFormat="1" applyFont="1" applyBorder="1" applyAlignment="1">
      <alignment horizontal="centerContinuous" vertical="center" wrapText="1"/>
    </xf>
    <xf numFmtId="0" fontId="56" fillId="52" borderId="0" xfId="257" applyFont="1" applyFill="1"/>
    <xf numFmtId="0" fontId="9" fillId="52" borderId="0" xfId="257" applyFill="1"/>
    <xf numFmtId="0" fontId="32" fillId="52" borderId="0" xfId="0" applyFont="1" applyFill="1"/>
    <xf numFmtId="0" fontId="204" fillId="52" borderId="0" xfId="257" applyFont="1" applyFill="1"/>
    <xf numFmtId="0" fontId="21" fillId="52" borderId="0" xfId="0" applyFont="1" applyFill="1"/>
    <xf numFmtId="0" fontId="59" fillId="0" borderId="16" xfId="0" applyFont="1" applyFill="1" applyBorder="1" applyAlignment="1">
      <alignment horizontal="center"/>
    </xf>
    <xf numFmtId="0" fontId="79" fillId="0" borderId="0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Continuous" vertical="center"/>
    </xf>
    <xf numFmtId="0" fontId="15" fillId="0" borderId="67" xfId="0" applyFont="1" applyBorder="1" applyAlignment="1">
      <alignment horizontal="centerContinuous" vertical="center"/>
    </xf>
    <xf numFmtId="0" fontId="54" fillId="27" borderId="19" xfId="0" applyFont="1" applyFill="1" applyBorder="1" applyAlignment="1">
      <alignment horizontal="center" vertical="center" wrapText="1"/>
    </xf>
    <xf numFmtId="0" fontId="54" fillId="0" borderId="88" xfId="0" applyFont="1" applyFill="1" applyBorder="1" applyAlignment="1">
      <alignment horizontal="center" vertical="center" wrapText="1"/>
    </xf>
    <xf numFmtId="0" fontId="54" fillId="0" borderId="47" xfId="0" applyFont="1" applyFill="1" applyBorder="1" applyAlignment="1">
      <alignment horizontal="center" vertical="center" wrapText="1"/>
    </xf>
    <xf numFmtId="0" fontId="54" fillId="27" borderId="21" xfId="0" applyFont="1" applyFill="1" applyBorder="1" applyAlignment="1">
      <alignment horizontal="center" vertical="center" wrapText="1"/>
    </xf>
    <xf numFmtId="0" fontId="54" fillId="0" borderId="89" xfId="0" applyFont="1" applyFill="1" applyBorder="1" applyAlignment="1">
      <alignment horizontal="center" vertical="center" wrapText="1"/>
    </xf>
    <xf numFmtId="0" fontId="54" fillId="27" borderId="64" xfId="0" applyFont="1" applyFill="1" applyBorder="1" applyAlignment="1">
      <alignment horizontal="center" vertical="center" wrapText="1"/>
    </xf>
    <xf numFmtId="0" fontId="54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28" fillId="0" borderId="0" xfId="0" applyFont="1" applyFill="1"/>
    <xf numFmtId="2" fontId="0" fillId="0" borderId="0" xfId="0" applyNumberFormat="1" applyFill="1" applyBorder="1"/>
    <xf numFmtId="0" fontId="41" fillId="0" borderId="79" xfId="158" applyFont="1" applyFill="1" applyBorder="1"/>
    <xf numFmtId="0" fontId="41" fillId="0" borderId="95" xfId="158" applyFont="1" applyFill="1" applyBorder="1"/>
    <xf numFmtId="0" fontId="41" fillId="0" borderId="67" xfId="158" applyFont="1" applyFill="1" applyBorder="1"/>
    <xf numFmtId="0" fontId="41" fillId="0" borderId="16" xfId="158" applyFont="1" applyFill="1" applyBorder="1"/>
    <xf numFmtId="0" fontId="13" fillId="48" borderId="73" xfId="156" applyFont="1" applyFill="1" applyBorder="1"/>
    <xf numFmtId="4" fontId="183" fillId="48" borderId="22" xfId="218" applyNumberFormat="1" applyFont="1" applyFill="1" applyBorder="1" applyProtection="1">
      <protection locked="0"/>
    </xf>
    <xf numFmtId="4" fontId="183" fillId="48" borderId="24" xfId="218" applyNumberFormat="1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33" fillId="48" borderId="43" xfId="158" applyFont="1" applyFill="1" applyBorder="1" applyProtection="1">
      <protection locked="0"/>
    </xf>
    <xf numFmtId="0" fontId="41" fillId="0" borderId="47" xfId="158" applyFont="1" applyFill="1" applyBorder="1"/>
    <xf numFmtId="4" fontId="114" fillId="48" borderId="22" xfId="207" applyNumberFormat="1" applyFont="1" applyFill="1" applyBorder="1" applyProtection="1">
      <protection locked="0"/>
    </xf>
    <xf numFmtId="4" fontId="114" fillId="48" borderId="24" xfId="207" applyNumberFormat="1" applyFont="1" applyFill="1" applyBorder="1" applyProtection="1">
      <protection locked="0"/>
    </xf>
    <xf numFmtId="4" fontId="38" fillId="0" borderId="0" xfId="0" applyNumberFormat="1" applyFont="1" applyBorder="1" applyAlignment="1"/>
    <xf numFmtId="2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2" fontId="38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0" fontId="3" fillId="0" borderId="0" xfId="267"/>
    <xf numFmtId="2" fontId="66" fillId="0" borderId="0" xfId="90" applyNumberFormat="1" applyFill="1"/>
    <xf numFmtId="0" fontId="49" fillId="0" borderId="0" xfId="135" applyFont="1"/>
    <xf numFmtId="3" fontId="33" fillId="0" borderId="0" xfId="135" applyNumberFormat="1"/>
    <xf numFmtId="1" fontId="0" fillId="0" borderId="0" xfId="0" applyNumberFormat="1"/>
    <xf numFmtId="180" fontId="40" fillId="0" borderId="58" xfId="209" applyFont="1" applyFill="1" applyBorder="1" applyAlignment="1">
      <alignment horizontal="center" vertical="center"/>
    </xf>
    <xf numFmtId="1" fontId="40" fillId="0" borderId="58" xfId="209" applyNumberFormat="1" applyFont="1" applyFill="1" applyBorder="1" applyAlignment="1">
      <alignment horizontal="center" vertical="center"/>
    </xf>
    <xf numFmtId="0" fontId="40" fillId="0" borderId="58" xfId="209" applyNumberFormat="1" applyFont="1" applyFill="1" applyBorder="1" applyAlignment="1">
      <alignment horizontal="center" vertical="center"/>
    </xf>
    <xf numFmtId="0" fontId="40" fillId="0" borderId="41" xfId="209" applyNumberFormat="1" applyFont="1" applyFill="1" applyBorder="1" applyAlignment="1">
      <alignment horizontal="center" vertical="center"/>
    </xf>
    <xf numFmtId="1" fontId="40" fillId="0" borderId="41" xfId="209" applyNumberFormat="1" applyFont="1" applyFill="1" applyBorder="1" applyAlignment="1">
      <alignment horizontal="center" vertical="center"/>
    </xf>
    <xf numFmtId="0" fontId="33" fillId="0" borderId="0" xfId="135" applyFill="1"/>
    <xf numFmtId="0" fontId="23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top" wrapText="1"/>
    </xf>
    <xf numFmtId="3" fontId="54" fillId="0" borderId="23" xfId="0" applyNumberFormat="1" applyFont="1" applyBorder="1" applyAlignment="1">
      <alignment horizontal="center"/>
    </xf>
    <xf numFmtId="165" fontId="54" fillId="27" borderId="54" xfId="0" applyNumberFormat="1" applyFont="1" applyFill="1" applyBorder="1" applyAlignment="1">
      <alignment horizontal="center"/>
    </xf>
    <xf numFmtId="2" fontId="9" fillId="0" borderId="0" xfId="0" applyNumberFormat="1" applyFont="1" applyFill="1"/>
    <xf numFmtId="0" fontId="41" fillId="0" borderId="32" xfId="0" applyFont="1" applyBorder="1" applyAlignment="1">
      <alignment vertical="top" wrapText="1"/>
    </xf>
    <xf numFmtId="0" fontId="41" fillId="0" borderId="33" xfId="0" applyFont="1" applyBorder="1" applyAlignment="1">
      <alignment vertical="top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9" xfId="135" applyFont="1" applyBorder="1" applyAlignment="1">
      <alignment horizontal="center" vertical="center" wrapText="1"/>
    </xf>
    <xf numFmtId="3" fontId="33" fillId="0" borderId="0" xfId="299" applyNumberFormat="1" applyFont="1" applyBorder="1" applyAlignment="1">
      <alignment horizontal="right"/>
    </xf>
    <xf numFmtId="3" fontId="33" fillId="0" borderId="89" xfId="300" applyNumberFormat="1" applyBorder="1" applyAlignment="1">
      <alignment horizontal="right"/>
    </xf>
    <xf numFmtId="3" fontId="33" fillId="0" borderId="89" xfId="300" applyNumberFormat="1" applyFont="1" applyBorder="1" applyAlignment="1">
      <alignment horizontal="right"/>
    </xf>
    <xf numFmtId="3" fontId="33" fillId="0" borderId="0" xfId="300" applyNumberFormat="1" applyFont="1"/>
    <xf numFmtId="0" fontId="58" fillId="0" borderId="89" xfId="301" applyFont="1" applyBorder="1" applyAlignment="1">
      <alignment horizontal="center" vertical="center" wrapText="1"/>
    </xf>
    <xf numFmtId="0" fontId="40" fillId="0" borderId="89" xfId="301" applyFont="1" applyBorder="1" applyAlignment="1">
      <alignment horizontal="center"/>
    </xf>
    <xf numFmtId="0" fontId="33" fillId="0" borderId="89" xfId="301" applyBorder="1"/>
    <xf numFmtId="0" fontId="45" fillId="0" borderId="89" xfId="301" applyFont="1" applyBorder="1" applyAlignment="1">
      <alignment horizontal="center" vertical="center" wrapText="1"/>
    </xf>
    <xf numFmtId="0" fontId="9" fillId="0" borderId="0" xfId="302"/>
    <xf numFmtId="0" fontId="42" fillId="27" borderId="0" xfId="303" applyFont="1" applyFill="1" applyAlignment="1"/>
    <xf numFmtId="0" fontId="214" fillId="0" borderId="87" xfId="302" applyFont="1" applyBorder="1"/>
    <xf numFmtId="0" fontId="13" fillId="0" borderId="26" xfId="302" applyFont="1" applyBorder="1" applyAlignment="1">
      <alignment horizontal="center" vertical="center"/>
    </xf>
    <xf numFmtId="1" fontId="13" fillId="0" borderId="14" xfId="302" applyNumberFormat="1" applyFont="1" applyFill="1" applyBorder="1" applyAlignment="1">
      <alignment horizontal="center" vertical="center" wrapText="1"/>
    </xf>
    <xf numFmtId="1" fontId="13" fillId="0" borderId="26" xfId="302" applyNumberFormat="1" applyFont="1" applyBorder="1" applyAlignment="1">
      <alignment horizontal="center" vertical="center" wrapText="1"/>
    </xf>
    <xf numFmtId="0" fontId="15" fillId="0" borderId="16" xfId="302" applyFont="1" applyFill="1" applyBorder="1" applyAlignment="1">
      <alignment horizontal="center" vertical="center" wrapText="1"/>
    </xf>
    <xf numFmtId="165" fontId="9" fillId="0" borderId="0" xfId="302" applyNumberFormat="1"/>
    <xf numFmtId="0" fontId="53" fillId="24" borderId="37" xfId="302" applyFont="1" applyFill="1" applyBorder="1" applyAlignment="1">
      <alignment horizontal="center" vertical="center"/>
    </xf>
    <xf numFmtId="3" fontId="53" fillId="0" borderId="37" xfId="302" applyNumberFormat="1" applyFont="1" applyFill="1" applyBorder="1" applyAlignment="1">
      <alignment horizontal="center" vertical="center"/>
    </xf>
    <xf numFmtId="3" fontId="53" fillId="0" borderId="27" xfId="302" applyNumberFormat="1" applyFont="1" applyFill="1" applyBorder="1" applyAlignment="1">
      <alignment horizontal="center" vertical="center"/>
    </xf>
    <xf numFmtId="0" fontId="13" fillId="0" borderId="28" xfId="302" applyFont="1" applyFill="1" applyBorder="1" applyAlignment="1">
      <alignment horizontal="center" vertical="center" wrapText="1"/>
    </xf>
    <xf numFmtId="0" fontId="9" fillId="0" borderId="0" xfId="302" applyFill="1"/>
    <xf numFmtId="0" fontId="53" fillId="0" borderId="42" xfId="302" applyFont="1" applyFill="1" applyBorder="1" applyAlignment="1">
      <alignment horizontal="left"/>
    </xf>
    <xf numFmtId="3" fontId="12" fillId="48" borderId="18" xfId="302" applyNumberFormat="1" applyFont="1" applyFill="1" applyBorder="1" applyAlignment="1">
      <alignment horizontal="right" vertical="center" indent="2"/>
    </xf>
    <xf numFmtId="3" fontId="12" fillId="0" borderId="42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wrapText="1" indent="2"/>
    </xf>
    <xf numFmtId="164" fontId="9" fillId="0" borderId="0" xfId="302" applyNumberFormat="1"/>
    <xf numFmtId="165" fontId="9" fillId="0" borderId="0" xfId="302" applyNumberFormat="1" applyFill="1"/>
    <xf numFmtId="0" fontId="53" fillId="0" borderId="43" xfId="302" applyFont="1" applyFill="1" applyBorder="1" applyAlignment="1">
      <alignment horizontal="center"/>
    </xf>
    <xf numFmtId="3" fontId="12" fillId="48" borderId="61" xfId="302" applyNumberFormat="1" applyFont="1" applyFill="1" applyBorder="1" applyAlignment="1">
      <alignment horizontal="right" vertical="center" indent="2"/>
    </xf>
    <xf numFmtId="3" fontId="12" fillId="0" borderId="43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indent="2"/>
    </xf>
    <xf numFmtId="0" fontId="53" fillId="0" borderId="43" xfId="302" applyFont="1" applyFill="1" applyBorder="1" applyAlignment="1">
      <alignment horizontal="left"/>
    </xf>
    <xf numFmtId="3" fontId="12" fillId="48" borderId="61" xfId="302" applyNumberFormat="1" applyFont="1" applyFill="1" applyBorder="1" applyAlignment="1">
      <alignment horizontal="right" indent="2"/>
    </xf>
    <xf numFmtId="3" fontId="12" fillId="0" borderId="43" xfId="302" applyNumberFormat="1" applyFont="1" applyFill="1" applyBorder="1" applyAlignment="1">
      <alignment horizontal="right" indent="2"/>
    </xf>
    <xf numFmtId="164" fontId="13" fillId="0" borderId="85" xfId="302" applyNumberFormat="1" applyFont="1" applyFill="1" applyBorder="1" applyAlignment="1">
      <alignment horizontal="right" indent="2"/>
    </xf>
    <xf numFmtId="0" fontId="53" fillId="24" borderId="14" xfId="302" applyFont="1" applyFill="1" applyBorder="1" applyAlignment="1">
      <alignment horizontal="center" vertical="center"/>
    </xf>
    <xf numFmtId="3" fontId="53" fillId="48" borderId="14" xfId="302" applyNumberFormat="1" applyFont="1" applyFill="1" applyBorder="1" applyAlignment="1">
      <alignment horizontal="center" vertical="center"/>
    </xf>
    <xf numFmtId="3" fontId="53" fillId="0" borderId="26" xfId="302" applyNumberFormat="1" applyFont="1" applyFill="1" applyBorder="1" applyAlignment="1">
      <alignment horizontal="center" vertical="center"/>
    </xf>
    <xf numFmtId="164" fontId="53" fillId="0" borderId="16" xfId="302" applyNumberFormat="1" applyFont="1" applyFill="1" applyBorder="1" applyAlignment="1">
      <alignment horizontal="center" vertical="center" wrapText="1"/>
    </xf>
    <xf numFmtId="3" fontId="12" fillId="48" borderId="17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indent="2"/>
    </xf>
    <xf numFmtId="3" fontId="12" fillId="48" borderId="40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wrapText="1" indent="2"/>
    </xf>
    <xf numFmtId="3" fontId="12" fillId="48" borderId="40" xfId="302" applyNumberFormat="1" applyFont="1" applyFill="1" applyBorder="1" applyAlignment="1">
      <alignment horizontal="right" indent="2"/>
    </xf>
    <xf numFmtId="0" fontId="53" fillId="0" borderId="44" xfId="302" applyFont="1" applyFill="1" applyBorder="1" applyAlignment="1">
      <alignment horizontal="center"/>
    </xf>
    <xf numFmtId="3" fontId="12" fillId="48" borderId="49" xfId="302" applyNumberFormat="1" applyFont="1" applyFill="1" applyBorder="1" applyAlignment="1">
      <alignment horizontal="right" indent="2"/>
    </xf>
    <xf numFmtId="3" fontId="12" fillId="0" borderId="44" xfId="302" applyNumberFormat="1" applyFont="1" applyFill="1" applyBorder="1" applyAlignment="1">
      <alignment horizontal="right" indent="2"/>
    </xf>
    <xf numFmtId="164" fontId="13" fillId="0" borderId="45" xfId="302" applyNumberFormat="1" applyFont="1" applyFill="1" applyBorder="1" applyAlignment="1">
      <alignment horizontal="right" indent="2"/>
    </xf>
    <xf numFmtId="0" fontId="216" fillId="0" borderId="0" xfId="302" applyFont="1" applyFill="1" applyBorder="1" applyAlignment="1">
      <alignment horizontal="left"/>
    </xf>
    <xf numFmtId="3" fontId="12" fillId="0" borderId="0" xfId="302" applyNumberFormat="1" applyFont="1" applyFill="1" applyBorder="1" applyAlignment="1">
      <alignment horizontal="right" indent="2"/>
    </xf>
    <xf numFmtId="3" fontId="13" fillId="0" borderId="0" xfId="302" applyNumberFormat="1" applyFont="1" applyFill="1" applyBorder="1" applyAlignment="1">
      <alignment horizontal="right" indent="2"/>
    </xf>
    <xf numFmtId="0" fontId="54" fillId="0" borderId="26" xfId="302" applyFont="1" applyFill="1" applyBorder="1" applyAlignment="1">
      <alignment horizontal="center"/>
    </xf>
    <xf numFmtId="0" fontId="53" fillId="24" borderId="67" xfId="302" applyFont="1" applyFill="1" applyBorder="1" applyAlignment="1">
      <alignment horizontal="center" vertical="center"/>
    </xf>
    <xf numFmtId="0" fontId="53" fillId="24" borderId="31" xfId="302" applyFont="1" applyFill="1" applyBorder="1" applyAlignment="1">
      <alignment horizontal="center" vertical="center"/>
    </xf>
    <xf numFmtId="3" fontId="54" fillId="0" borderId="0" xfId="302" applyNumberFormat="1" applyFont="1" applyFill="1" applyBorder="1" applyAlignment="1">
      <alignment horizontal="center"/>
    </xf>
    <xf numFmtId="0" fontId="217" fillId="0" borderId="0" xfId="304" applyFont="1" applyBorder="1" applyAlignment="1">
      <alignment horizontal="center"/>
    </xf>
    <xf numFmtId="0" fontId="39" fillId="0" borderId="0" xfId="302" applyFont="1" applyFill="1" applyAlignment="1"/>
    <xf numFmtId="0" fontId="40" fillId="0" borderId="14" xfId="302" applyFont="1" applyBorder="1" applyAlignment="1">
      <alignment horizontal="center"/>
    </xf>
    <xf numFmtId="1" fontId="40" fillId="0" borderId="27" xfId="302" applyNumberFormat="1" applyFont="1" applyFill="1" applyBorder="1" applyAlignment="1">
      <alignment horizontal="center"/>
    </xf>
    <xf numFmtId="3" fontId="40" fillId="0" borderId="28" xfId="302" applyNumberFormat="1" applyFont="1" applyBorder="1" applyAlignment="1">
      <alignment horizontal="center"/>
    </xf>
    <xf numFmtId="0" fontId="40" fillId="0" borderId="17" xfId="302" applyFont="1" applyFill="1" applyBorder="1" applyAlignment="1">
      <alignment horizontal="left"/>
    </xf>
    <xf numFmtId="3" fontId="41" fillId="48" borderId="42" xfId="302" applyNumberFormat="1" applyFont="1" applyFill="1" applyBorder="1" applyAlignment="1">
      <alignment horizontal="center"/>
    </xf>
    <xf numFmtId="3" fontId="41" fillId="0" borderId="42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center"/>
    </xf>
    <xf numFmtId="3" fontId="41" fillId="48" borderId="43" xfId="302" applyNumberFormat="1" applyFont="1" applyFill="1" applyBorder="1" applyAlignment="1">
      <alignment horizontal="center"/>
    </xf>
    <xf numFmtId="3" fontId="41" fillId="0" borderId="43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left"/>
    </xf>
    <xf numFmtId="0" fontId="40" fillId="0" borderId="49" xfId="302" applyFont="1" applyFill="1" applyBorder="1" applyAlignment="1">
      <alignment horizontal="center"/>
    </xf>
    <xf numFmtId="3" fontId="41" fillId="48" borderId="44" xfId="302" applyNumberFormat="1" applyFont="1" applyFill="1" applyBorder="1" applyAlignment="1">
      <alignment horizontal="center"/>
    </xf>
    <xf numFmtId="3" fontId="41" fillId="0" borderId="44" xfId="302" applyNumberFormat="1" applyFont="1" applyFill="1" applyBorder="1" applyAlignment="1">
      <alignment horizontal="center"/>
    </xf>
    <xf numFmtId="0" fontId="214" fillId="0" borderId="0" xfId="302" applyFont="1"/>
    <xf numFmtId="0" fontId="218" fillId="0" borderId="0" xfId="302" applyFont="1"/>
    <xf numFmtId="1" fontId="13" fillId="50" borderId="14" xfId="302" applyNumberFormat="1" applyFont="1" applyFill="1" applyBorder="1" applyAlignment="1">
      <alignment horizontal="center" vertical="center" wrapText="1"/>
    </xf>
    <xf numFmtId="0" fontId="53" fillId="50" borderId="14" xfId="302" applyFont="1" applyFill="1" applyBorder="1" applyAlignment="1">
      <alignment horizontal="center" vertical="center"/>
    </xf>
    <xf numFmtId="0" fontId="53" fillId="0" borderId="26" xfId="302" applyFont="1" applyFill="1" applyBorder="1" applyAlignment="1">
      <alignment horizontal="center" vertical="center"/>
    </xf>
    <xf numFmtId="0" fontId="53" fillId="0" borderId="17" xfId="302" applyFont="1" applyFill="1" applyBorder="1" applyAlignment="1">
      <alignment horizontal="left"/>
    </xf>
    <xf numFmtId="3" fontId="12" fillId="50" borderId="42" xfId="302" applyNumberFormat="1" applyFont="1" applyFill="1" applyBorder="1" applyAlignment="1">
      <alignment horizontal="right" vertical="center" indent="2"/>
    </xf>
    <xf numFmtId="3" fontId="12" fillId="0" borderId="34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center"/>
    </xf>
    <xf numFmtId="3" fontId="12" fillId="50" borderId="43" xfId="302" applyNumberFormat="1" applyFont="1" applyFill="1" applyBorder="1" applyAlignment="1">
      <alignment horizontal="right" vertical="center" indent="2"/>
    </xf>
    <xf numFmtId="3" fontId="12" fillId="0" borderId="85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left"/>
    </xf>
    <xf numFmtId="3" fontId="12" fillId="50" borderId="43" xfId="302" applyNumberFormat="1" applyFont="1" applyFill="1" applyBorder="1" applyAlignment="1">
      <alignment horizontal="right" indent="2"/>
    </xf>
    <xf numFmtId="3" fontId="12" fillId="0" borderId="85" xfId="302" applyNumberFormat="1" applyFont="1" applyFill="1" applyBorder="1" applyAlignment="1">
      <alignment horizontal="right" indent="2"/>
    </xf>
    <xf numFmtId="0" fontId="53" fillId="0" borderId="49" xfId="302" applyFont="1" applyFill="1" applyBorder="1" applyAlignment="1">
      <alignment horizontal="center"/>
    </xf>
    <xf numFmtId="3" fontId="12" fillId="50" borderId="44" xfId="302" applyNumberFormat="1" applyFont="1" applyFill="1" applyBorder="1" applyAlignment="1">
      <alignment horizontal="right" indent="2"/>
    </xf>
    <xf numFmtId="3" fontId="12" fillId="0" borderId="45" xfId="302" applyNumberFormat="1" applyFont="1" applyFill="1" applyBorder="1" applyAlignment="1">
      <alignment horizontal="right" indent="2"/>
    </xf>
    <xf numFmtId="1" fontId="13" fillId="0" borderId="27" xfId="302" applyNumberFormat="1" applyFont="1" applyBorder="1" applyAlignment="1">
      <alignment horizontal="center" vertical="center" wrapText="1"/>
    </xf>
    <xf numFmtId="3" fontId="12" fillId="0" borderId="45" xfId="302" applyNumberFormat="1" applyFont="1" applyFill="1" applyBorder="1" applyAlignment="1">
      <alignment horizontal="right" vertical="center" indent="2"/>
    </xf>
    <xf numFmtId="3" fontId="9" fillId="0" borderId="0" xfId="0" applyNumberFormat="1" applyFont="1"/>
    <xf numFmtId="0" fontId="199" fillId="0" borderId="0" xfId="204" applyFont="1"/>
    <xf numFmtId="0" fontId="19" fillId="0" borderId="26" xfId="0" applyFont="1" applyBorder="1" applyAlignment="1">
      <alignment horizontal="center" vertical="center" wrapText="1"/>
    </xf>
    <xf numFmtId="0" fontId="221" fillId="0" borderId="29" xfId="204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4" applyNumberFormat="1" applyFont="1" applyBorder="1"/>
    <xf numFmtId="3" fontId="223" fillId="27" borderId="50" xfId="204" applyNumberFormat="1" applyFont="1" applyFill="1" applyBorder="1"/>
    <xf numFmtId="3" fontId="223" fillId="0" borderId="51" xfId="204" applyNumberFormat="1" applyFont="1" applyFill="1" applyBorder="1"/>
    <xf numFmtId="3" fontId="223" fillId="0" borderId="20" xfId="155" applyNumberFormat="1" applyFont="1" applyBorder="1"/>
    <xf numFmtId="3" fontId="223" fillId="0" borderId="22" xfId="204" applyNumberFormat="1" applyFont="1" applyBorder="1"/>
    <xf numFmtId="3" fontId="223" fillId="27" borderId="22" xfId="204" applyNumberFormat="1" applyFont="1" applyFill="1" applyBorder="1"/>
    <xf numFmtId="3" fontId="223" fillId="0" borderId="24" xfId="204" applyNumberFormat="1" applyFont="1" applyBorder="1"/>
    <xf numFmtId="3" fontId="223" fillId="0" borderId="24" xfId="204" applyNumberFormat="1" applyFont="1" applyFill="1" applyBorder="1"/>
    <xf numFmtId="3" fontId="223" fillId="0" borderId="33" xfId="155" applyNumberFormat="1" applyFont="1" applyBorder="1"/>
    <xf numFmtId="3" fontId="223" fillId="0" borderId="38" xfId="204" applyNumberFormat="1" applyFont="1" applyBorder="1"/>
    <xf numFmtId="3" fontId="223" fillId="27" borderId="38" xfId="204" applyNumberFormat="1" applyFont="1" applyFill="1" applyBorder="1"/>
    <xf numFmtId="3" fontId="223" fillId="0" borderId="25" xfId="204" applyNumberFormat="1" applyFont="1" applyBorder="1"/>
    <xf numFmtId="3" fontId="223" fillId="0" borderId="25" xfId="204" applyNumberFormat="1" applyFont="1" applyFill="1" applyBorder="1"/>
    <xf numFmtId="4" fontId="223" fillId="0" borderId="20" xfId="155" applyNumberFormat="1" applyFont="1" applyBorder="1"/>
    <xf numFmtId="4" fontId="223" fillId="0" borderId="53" xfId="155" applyNumberFormat="1" applyFont="1" applyBorder="1"/>
    <xf numFmtId="4" fontId="223" fillId="0" borderId="32" xfId="155" applyNumberFormat="1" applyFont="1" applyBorder="1"/>
    <xf numFmtId="3" fontId="223" fillId="0" borderId="22" xfId="155" applyNumberFormat="1" applyFont="1" applyBorder="1"/>
    <xf numFmtId="3" fontId="223" fillId="27" borderId="35" xfId="155" applyNumberFormat="1" applyFont="1" applyFill="1" applyBorder="1"/>
    <xf numFmtId="3" fontId="223" fillId="0" borderId="24" xfId="155" applyNumberFormat="1" applyFont="1" applyBorder="1"/>
    <xf numFmtId="4" fontId="223" fillId="0" borderId="55" xfId="155" applyNumberFormat="1" applyFont="1" applyBorder="1"/>
    <xf numFmtId="4" fontId="223" fillId="0" borderId="55" xfId="155" applyNumberFormat="1" applyFont="1" applyFill="1" applyBorder="1"/>
    <xf numFmtId="3" fontId="223" fillId="0" borderId="24" xfId="155" applyNumberFormat="1" applyFont="1" applyFill="1" applyBorder="1"/>
    <xf numFmtId="3" fontId="223" fillId="0" borderId="69" xfId="155" applyNumberFormat="1" applyFont="1" applyBorder="1"/>
    <xf numFmtId="3" fontId="223" fillId="27" borderId="5" xfId="155" applyNumberFormat="1" applyFont="1" applyFill="1" applyBorder="1"/>
    <xf numFmtId="3" fontId="223" fillId="0" borderId="70" xfId="155" applyNumberFormat="1" applyFont="1" applyBorder="1"/>
    <xf numFmtId="3" fontId="223" fillId="0" borderId="68" xfId="155" applyNumberFormat="1" applyFont="1" applyBorder="1"/>
    <xf numFmtId="4" fontId="223" fillId="0" borderId="33" xfId="155" applyNumberFormat="1" applyFont="1" applyBorder="1"/>
    <xf numFmtId="3" fontId="223" fillId="0" borderId="38" xfId="155" applyNumberFormat="1" applyFont="1" applyBorder="1"/>
    <xf numFmtId="3" fontId="223" fillId="27" borderId="36" xfId="155" applyNumberFormat="1" applyFont="1" applyFill="1" applyBorder="1"/>
    <xf numFmtId="3" fontId="223" fillId="0" borderId="25" xfId="155" applyNumberFormat="1" applyFont="1" applyBorder="1"/>
    <xf numFmtId="182" fontId="94" fillId="0" borderId="0" xfId="166" applyNumberFormat="1" applyFont="1" applyFill="1" applyBorder="1"/>
    <xf numFmtId="0" fontId="13" fillId="0" borderId="0" xfId="156" applyFont="1" applyFill="1" applyBorder="1"/>
    <xf numFmtId="166" fontId="36" fillId="0" borderId="0" xfId="166" applyNumberFormat="1" applyFont="1" applyFill="1" applyBorder="1"/>
    <xf numFmtId="182" fontId="184" fillId="77" borderId="44" xfId="166" applyNumberFormat="1" applyFont="1" applyFill="1" applyBorder="1"/>
    <xf numFmtId="4" fontId="184" fillId="51" borderId="36" xfId="218" applyNumberFormat="1" applyFont="1" applyFill="1" applyBorder="1" applyProtection="1">
      <protection locked="0"/>
    </xf>
    <xf numFmtId="0" fontId="183" fillId="0" borderId="39" xfId="218" applyFont="1" applyBorder="1" applyProtection="1">
      <protection locked="0"/>
    </xf>
    <xf numFmtId="182" fontId="183" fillId="78" borderId="43" xfId="166" applyNumberFormat="1" applyFont="1" applyFill="1" applyBorder="1"/>
    <xf numFmtId="4" fontId="183" fillId="34" borderId="35" xfId="218" applyNumberFormat="1" applyFont="1" applyFill="1" applyBorder="1" applyProtection="1">
      <protection locked="0"/>
    </xf>
    <xf numFmtId="182" fontId="183" fillId="0" borderId="43" xfId="166" applyNumberFormat="1" applyFont="1" applyFill="1" applyBorder="1"/>
    <xf numFmtId="4" fontId="183" fillId="0" borderId="35" xfId="218" applyNumberFormat="1" applyFont="1" applyFill="1" applyBorder="1" applyProtection="1">
      <protection locked="0"/>
    </xf>
    <xf numFmtId="4" fontId="185" fillId="0" borderId="35" xfId="218" applyNumberFormat="1" applyFont="1" applyFill="1" applyBorder="1" applyProtection="1">
      <protection locked="0"/>
    </xf>
    <xf numFmtId="4" fontId="185" fillId="34" borderId="35" xfId="218" applyNumberFormat="1" applyFont="1" applyFill="1" applyBorder="1" applyProtection="1">
      <protection locked="0"/>
    </xf>
    <xf numFmtId="166" fontId="183" fillId="78" borderId="43" xfId="166" applyNumberFormat="1" applyFont="1" applyFill="1" applyBorder="1"/>
    <xf numFmtId="0" fontId="225" fillId="0" borderId="0" xfId="0" applyFont="1"/>
    <xf numFmtId="0" fontId="226" fillId="0" borderId="0" xfId="0" applyFont="1"/>
    <xf numFmtId="0" fontId="155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3" fillId="0" borderId="0" xfId="308"/>
    <xf numFmtId="0" fontId="41" fillId="0" borderId="0" xfId="219" applyFont="1"/>
    <xf numFmtId="164" fontId="33" fillId="0" borderId="0" xfId="308" applyNumberFormat="1"/>
    <xf numFmtId="0" fontId="42" fillId="0" borderId="0" xfId="309" applyFont="1"/>
    <xf numFmtId="0" fontId="111" fillId="0" borderId="0" xfId="309" applyFont="1"/>
    <xf numFmtId="0" fontId="88" fillId="0" borderId="0" xfId="309" applyFont="1"/>
    <xf numFmtId="0" fontId="33" fillId="0" borderId="0" xfId="309"/>
    <xf numFmtId="0" fontId="88" fillId="0" borderId="0" xfId="308" applyFont="1"/>
    <xf numFmtId="0" fontId="41" fillId="79" borderId="95" xfId="308" applyFont="1" applyFill="1" applyBorder="1"/>
    <xf numFmtId="0" fontId="41" fillId="79" borderId="79" xfId="308" applyFont="1" applyFill="1" applyBorder="1"/>
    <xf numFmtId="0" fontId="41" fillId="79" borderId="27" xfId="308" applyFont="1" applyFill="1" applyBorder="1"/>
    <xf numFmtId="0" fontId="41" fillId="79" borderId="67" xfId="308" applyFont="1" applyFill="1" applyBorder="1"/>
    <xf numFmtId="0" fontId="41" fillId="79" borderId="26" xfId="308" applyFont="1" applyFill="1" applyBorder="1"/>
    <xf numFmtId="0" fontId="35" fillId="0" borderId="42" xfId="308" applyFont="1" applyBorder="1" applyProtection="1">
      <protection locked="0"/>
    </xf>
    <xf numFmtId="9" fontId="33" fillId="0" borderId="0" xfId="308" applyNumberFormat="1"/>
    <xf numFmtId="10" fontId="33" fillId="0" borderId="0" xfId="308" applyNumberFormat="1"/>
    <xf numFmtId="0" fontId="35" fillId="0" borderId="43" xfId="308" applyFont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3" fillId="0" borderId="43" xfId="308" applyFont="1" applyFill="1" applyBorder="1" applyProtection="1">
      <protection locked="0"/>
    </xf>
    <xf numFmtId="0" fontId="33" fillId="0" borderId="0" xfId="308" applyFont="1"/>
    <xf numFmtId="0" fontId="33" fillId="0" borderId="0" xfId="219"/>
    <xf numFmtId="0" fontId="88" fillId="0" borderId="52" xfId="308" applyFont="1" applyBorder="1"/>
    <xf numFmtId="0" fontId="33" fillId="0" borderId="43" xfId="308" applyFont="1" applyBorder="1"/>
    <xf numFmtId="0" fontId="33" fillId="0" borderId="0" xfId="219" applyFont="1"/>
    <xf numFmtId="0" fontId="35" fillId="0" borderId="92" xfId="308" applyFont="1" applyBorder="1" applyProtection="1">
      <protection locked="0"/>
    </xf>
    <xf numFmtId="0" fontId="33" fillId="50" borderId="26" xfId="308" applyFont="1" applyFill="1" applyBorder="1"/>
    <xf numFmtId="2" fontId="33" fillId="0" borderId="0" xfId="308" applyNumberFormat="1"/>
    <xf numFmtId="0" fontId="33" fillId="0" borderId="0" xfId="308" applyFill="1" applyBorder="1"/>
    <xf numFmtId="0" fontId="33" fillId="48" borderId="0" xfId="308" applyFill="1"/>
    <xf numFmtId="182" fontId="33" fillId="0" borderId="0" xfId="308" applyNumberFormat="1"/>
    <xf numFmtId="166" fontId="33" fillId="0" borderId="0" xfId="308" applyNumberFormat="1"/>
    <xf numFmtId="0" fontId="224" fillId="0" borderId="0" xfId="308" applyFont="1" applyFill="1"/>
    <xf numFmtId="0" fontId="33" fillId="0" borderId="0" xfId="308" applyFill="1"/>
    <xf numFmtId="164" fontId="33" fillId="0" borderId="0" xfId="308" applyNumberFormat="1" applyFill="1"/>
    <xf numFmtId="0" fontId="33" fillId="48" borderId="0" xfId="308" applyFont="1" applyFill="1"/>
    <xf numFmtId="0" fontId="88" fillId="0" borderId="0" xfId="308" applyFont="1" applyFill="1" applyBorder="1"/>
    <xf numFmtId="164" fontId="33" fillId="0" borderId="0" xfId="308" applyNumberFormat="1" applyFill="1" applyBorder="1"/>
    <xf numFmtId="0" fontId="33" fillId="52" borderId="0" xfId="308" applyFill="1"/>
    <xf numFmtId="182" fontId="33" fillId="52" borderId="0" xfId="308" applyNumberFormat="1" applyFill="1"/>
    <xf numFmtId="166" fontId="33" fillId="52" borderId="0" xfId="308" applyNumberFormat="1" applyFill="1"/>
    <xf numFmtId="0" fontId="33" fillId="52" borderId="0" xfId="308" applyFont="1" applyFill="1"/>
    <xf numFmtId="3" fontId="38" fillId="0" borderId="33" xfId="155" applyNumberFormat="1" applyFont="1" applyBorder="1"/>
    <xf numFmtId="3" fontId="38" fillId="0" borderId="38" xfId="204" applyNumberFormat="1" applyFont="1" applyBorder="1"/>
    <xf numFmtId="3" fontId="38" fillId="27" borderId="38" xfId="204" applyNumberFormat="1" applyFont="1" applyFill="1" applyBorder="1"/>
    <xf numFmtId="3" fontId="38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39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39" fillId="0" borderId="26" xfId="0" applyFont="1" applyBorder="1" applyAlignment="1">
      <alignment horizontal="center"/>
    </xf>
    <xf numFmtId="0" fontId="230" fillId="0" borderId="40" xfId="0" applyFont="1" applyBorder="1"/>
    <xf numFmtId="0" fontId="230" fillId="0" borderId="105" xfId="0" applyFont="1" applyBorder="1"/>
    <xf numFmtId="0" fontId="230" fillId="0" borderId="73" xfId="0" applyFont="1" applyBorder="1"/>
    <xf numFmtId="0" fontId="23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5" fillId="80" borderId="37" xfId="0" applyFont="1" applyFill="1" applyBorder="1" applyAlignment="1">
      <alignment horizontal="center" vertical="center" wrapText="1"/>
    </xf>
    <xf numFmtId="0" fontId="15" fillId="80" borderId="19" xfId="0" applyFont="1" applyFill="1" applyBorder="1" applyAlignment="1">
      <alignment horizontal="center" vertical="center" wrapText="1"/>
    </xf>
    <xf numFmtId="0" fontId="15" fillId="80" borderId="79" xfId="0" applyFont="1" applyFill="1" applyBorder="1" applyAlignment="1">
      <alignment horizontal="center" vertical="center" wrapText="1"/>
    </xf>
    <xf numFmtId="0" fontId="54" fillId="80" borderId="47" xfId="0" applyFont="1" applyFill="1" applyBorder="1" applyAlignment="1">
      <alignment horizontal="center" vertical="center" wrapText="1"/>
    </xf>
    <xf numFmtId="0" fontId="54" fillId="80" borderId="52" xfId="0" applyFont="1" applyFill="1" applyBorder="1" applyAlignment="1">
      <alignment horizontal="center" vertical="center" wrapText="1"/>
    </xf>
    <xf numFmtId="0" fontId="15" fillId="80" borderId="21" xfId="0" applyFont="1" applyFill="1" applyBorder="1" applyAlignment="1">
      <alignment horizontal="center" vertical="center" wrapText="1"/>
    </xf>
    <xf numFmtId="0" fontId="15" fillId="80" borderId="48" xfId="0" applyFont="1" applyFill="1" applyBorder="1" applyAlignment="1">
      <alignment horizontal="center" vertical="center" wrapText="1"/>
    </xf>
    <xf numFmtId="0" fontId="54" fillId="80" borderId="46" xfId="0" applyFont="1" applyFill="1" applyBorder="1" applyAlignment="1">
      <alignment horizontal="center" vertical="center" wrapText="1"/>
    </xf>
    <xf numFmtId="0" fontId="10" fillId="80" borderId="58" xfId="0" applyFont="1" applyFill="1" applyBorder="1" applyAlignment="1">
      <alignment horizontal="center" vertical="center" wrapText="1"/>
    </xf>
    <xf numFmtId="0" fontId="15" fillId="80" borderId="64" xfId="0" applyFont="1" applyFill="1" applyBorder="1" applyAlignment="1">
      <alignment horizontal="center" vertical="center" wrapText="1"/>
    </xf>
    <xf numFmtId="0" fontId="15" fillId="80" borderId="65" xfId="0" applyFont="1" applyFill="1" applyBorder="1" applyAlignment="1">
      <alignment horizontal="center" vertical="center" wrapText="1"/>
    </xf>
    <xf numFmtId="0" fontId="86" fillId="80" borderId="66" xfId="0" applyFont="1" applyFill="1" applyBorder="1" applyAlignment="1">
      <alignment horizontal="center" vertical="center" wrapText="1"/>
    </xf>
    <xf numFmtId="164" fontId="10" fillId="80" borderId="17" xfId="0" applyNumberFormat="1" applyFont="1" applyFill="1" applyBorder="1"/>
    <xf numFmtId="164" fontId="10" fillId="80" borderId="40" xfId="0" applyNumberFormat="1" applyFont="1" applyFill="1" applyBorder="1"/>
    <xf numFmtId="164" fontId="15" fillId="80" borderId="49" xfId="0" applyNumberFormat="1" applyFont="1" applyFill="1" applyBorder="1"/>
    <xf numFmtId="0" fontId="54" fillId="0" borderId="66" xfId="0" applyFont="1" applyFill="1" applyBorder="1" applyAlignment="1">
      <alignment horizontal="center" vertical="center" wrapText="1"/>
    </xf>
    <xf numFmtId="174" fontId="40" fillId="0" borderId="58" xfId="184" applyFont="1" applyBorder="1">
      <alignment vertical="center"/>
    </xf>
    <xf numFmtId="3" fontId="38" fillId="0" borderId="0" xfId="155" applyNumberFormat="1" applyFont="1" applyFill="1" applyBorder="1"/>
    <xf numFmtId="164" fontId="38" fillId="0" borderId="0" xfId="204" applyNumberFormat="1" applyFont="1" applyFill="1"/>
    <xf numFmtId="0" fontId="38" fillId="0" borderId="0" xfId="204" applyFont="1" applyFill="1"/>
    <xf numFmtId="0" fontId="212" fillId="0" borderId="0" xfId="303" applyFont="1"/>
    <xf numFmtId="0" fontId="11" fillId="0" borderId="0" xfId="303" applyFont="1"/>
    <xf numFmtId="0" fontId="40" fillId="0" borderId="83" xfId="303" applyFont="1" applyBorder="1"/>
    <xf numFmtId="164" fontId="40" fillId="48" borderId="53" xfId="303" applyNumberFormat="1" applyFont="1" applyFill="1" applyBorder="1" applyAlignment="1">
      <alignment horizontal="center"/>
    </xf>
    <xf numFmtId="164" fontId="40" fillId="0" borderId="51" xfId="303" applyNumberFormat="1" applyFont="1" applyBorder="1" applyAlignment="1">
      <alignment horizontal="center"/>
    </xf>
    <xf numFmtId="0" fontId="40" fillId="0" borderId="41" xfId="303" applyFont="1" applyBorder="1"/>
    <xf numFmtId="164" fontId="40" fillId="48" borderId="59" xfId="303" applyNumberFormat="1" applyFont="1" applyFill="1" applyBorder="1" applyAlignment="1">
      <alignment horizontal="center"/>
    </xf>
    <xf numFmtId="164" fontId="40" fillId="0" borderId="25" xfId="303" applyNumberFormat="1" applyFont="1" applyBorder="1" applyAlignment="1">
      <alignment horizontal="center"/>
    </xf>
    <xf numFmtId="0" fontId="111" fillId="0" borderId="0" xfId="303" applyFont="1" applyBorder="1"/>
    <xf numFmtId="164" fontId="111" fillId="0" borderId="0" xfId="303" applyNumberFormat="1" applyFont="1" applyBorder="1" applyAlignment="1">
      <alignment horizontal="center"/>
    </xf>
    <xf numFmtId="164" fontId="10" fillId="53" borderId="42" xfId="0" applyNumberFormat="1" applyFont="1" applyFill="1" applyBorder="1"/>
    <xf numFmtId="164" fontId="10" fillId="53" borderId="43" xfId="0" applyNumberFormat="1" applyFont="1" applyFill="1" applyBorder="1"/>
    <xf numFmtId="164" fontId="15" fillId="53" borderId="44" xfId="0" applyNumberFormat="1" applyFont="1" applyFill="1" applyBorder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4" fontId="155" fillId="0" borderId="73" xfId="184" applyNumberFormat="1" applyFont="1" applyFill="1" applyBorder="1" applyAlignment="1"/>
    <xf numFmtId="0" fontId="122" fillId="0" borderId="0" xfId="135" applyFont="1"/>
    <xf numFmtId="0" fontId="33" fillId="0" borderId="0" xfId="135" applyFont="1"/>
    <xf numFmtId="2" fontId="33" fillId="0" borderId="0" xfId="135" applyNumberFormat="1" applyFill="1"/>
    <xf numFmtId="4" fontId="33" fillId="0" borderId="0" xfId="135" applyNumberFormat="1"/>
    <xf numFmtId="2" fontId="38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4" fillId="0" borderId="0" xfId="135" applyFont="1"/>
    <xf numFmtId="0" fontId="124" fillId="0" borderId="0" xfId="135" applyFont="1" applyFill="1" applyAlignment="1">
      <alignment horizontal="left"/>
    </xf>
    <xf numFmtId="0" fontId="46" fillId="0" borderId="29" xfId="135" applyFont="1" applyFill="1" applyBorder="1"/>
    <xf numFmtId="0" fontId="46" fillId="0" borderId="30" xfId="135" applyFont="1" applyFill="1" applyBorder="1" applyAlignment="1">
      <alignment horizontal="center"/>
    </xf>
    <xf numFmtId="0" fontId="46" fillId="0" borderId="31" xfId="135" applyFont="1" applyFill="1" applyBorder="1" applyAlignment="1">
      <alignment horizontal="center"/>
    </xf>
    <xf numFmtId="0" fontId="38" fillId="0" borderId="64" xfId="135" applyFont="1" applyFill="1" applyBorder="1"/>
    <xf numFmtId="0" fontId="33" fillId="48" borderId="0" xfId="135" applyFill="1"/>
    <xf numFmtId="2" fontId="40" fillId="48" borderId="0" xfId="135" applyNumberFormat="1" applyFont="1" applyFill="1" applyBorder="1"/>
    <xf numFmtId="0" fontId="33" fillId="48" borderId="0" xfId="135" applyFont="1" applyFill="1"/>
    <xf numFmtId="0" fontId="124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38" fillId="48" borderId="0" xfId="135" applyNumberFormat="1" applyFont="1" applyFill="1" applyBorder="1"/>
    <xf numFmtId="0" fontId="46" fillId="48" borderId="29" xfId="135" applyFont="1" applyFill="1" applyBorder="1"/>
    <xf numFmtId="0" fontId="46" fillId="48" borderId="30" xfId="135" applyFont="1" applyFill="1" applyBorder="1" applyAlignment="1">
      <alignment horizontal="center"/>
    </xf>
    <xf numFmtId="0" fontId="46" fillId="48" borderId="31" xfId="135" applyFont="1" applyFill="1" applyBorder="1" applyAlignment="1">
      <alignment horizontal="center"/>
    </xf>
    <xf numFmtId="0" fontId="38" fillId="48" borderId="64" xfId="135" applyFont="1" applyFill="1" applyBorder="1"/>
    <xf numFmtId="164" fontId="38" fillId="48" borderId="65" xfId="135" applyNumberFormat="1" applyFont="1" applyFill="1" applyBorder="1" applyAlignment="1">
      <alignment horizontal="center"/>
    </xf>
    <xf numFmtId="0" fontId="33" fillId="52" borderId="0" xfId="135" applyFill="1"/>
    <xf numFmtId="2" fontId="40" fillId="52" borderId="0" xfId="135" applyNumberFormat="1" applyFont="1" applyFill="1" applyBorder="1"/>
    <xf numFmtId="0" fontId="33" fillId="52" borderId="0" xfId="135" applyFont="1" applyFill="1"/>
    <xf numFmtId="0" fontId="124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38" fillId="52" borderId="0" xfId="135" applyNumberFormat="1" applyFont="1" applyFill="1" applyBorder="1"/>
    <xf numFmtId="0" fontId="46" fillId="52" borderId="29" xfId="135" applyFont="1" applyFill="1" applyBorder="1"/>
    <xf numFmtId="0" fontId="46" fillId="52" borderId="30" xfId="135" applyFont="1" applyFill="1" applyBorder="1" applyAlignment="1">
      <alignment horizontal="center"/>
    </xf>
    <xf numFmtId="0" fontId="46" fillId="52" borderId="31" xfId="135" applyFont="1" applyFill="1" applyBorder="1" applyAlignment="1">
      <alignment horizontal="center"/>
    </xf>
    <xf numFmtId="0" fontId="38" fillId="52" borderId="64" xfId="135" applyFont="1" applyFill="1" applyBorder="1"/>
    <xf numFmtId="164" fontId="38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38" fillId="0" borderId="65" xfId="135" applyNumberFormat="1" applyFont="1" applyFill="1" applyBorder="1"/>
    <xf numFmtId="2" fontId="38" fillId="0" borderId="66" xfId="135" applyNumberFormat="1" applyFont="1" applyFill="1" applyBorder="1"/>
    <xf numFmtId="0" fontId="46" fillId="0" borderId="26" xfId="135" applyFont="1" applyFill="1" applyBorder="1"/>
    <xf numFmtId="0" fontId="38" fillId="0" borderId="41" xfId="135" applyFont="1" applyFill="1" applyBorder="1"/>
    <xf numFmtId="0" fontId="38" fillId="0" borderId="0" xfId="135" applyFont="1" applyFill="1" applyBorder="1"/>
    <xf numFmtId="4" fontId="38" fillId="0" borderId="41" xfId="135" applyNumberFormat="1" applyFont="1" applyFill="1" applyBorder="1"/>
    <xf numFmtId="0" fontId="46" fillId="0" borderId="0" xfId="135" applyFont="1" applyFill="1" applyBorder="1"/>
    <xf numFmtId="0" fontId="46" fillId="0" borderId="0" xfId="135" applyFont="1" applyFill="1" applyBorder="1" applyAlignment="1">
      <alignment horizontal="center"/>
    </xf>
    <xf numFmtId="4" fontId="38" fillId="0" borderId="0" xfId="135" applyNumberFormat="1" applyFont="1" applyFill="1" applyBorder="1"/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6" fillId="0" borderId="31" xfId="135" applyNumberFormat="1" applyFont="1" applyFill="1" applyBorder="1" applyAlignment="1">
      <alignment horizontal="center"/>
    </xf>
    <xf numFmtId="2" fontId="46" fillId="0" borderId="26" xfId="135" applyNumberFormat="1" applyFont="1" applyFill="1" applyBorder="1"/>
    <xf numFmtId="3" fontId="33" fillId="0" borderId="89" xfId="310" applyNumberFormat="1" applyFont="1" applyBorder="1" applyAlignment="1">
      <alignment horizontal="right"/>
    </xf>
    <xf numFmtId="3" fontId="33" fillId="0" borderId="0" xfId="310" applyNumberFormat="1" applyFont="1"/>
    <xf numFmtId="3" fontId="235" fillId="0" borderId="89" xfId="310" applyNumberFormat="1" applyBorder="1" applyAlignment="1">
      <alignment horizontal="right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9" applyFont="1"/>
    <xf numFmtId="180" fontId="164" fillId="0" borderId="0" xfId="209" applyFont="1"/>
    <xf numFmtId="3" fontId="38" fillId="0" borderId="64" xfId="155" applyNumberFormat="1" applyFont="1" applyBorder="1"/>
    <xf numFmtId="165" fontId="13" fillId="0" borderId="0" xfId="156" applyNumberFormat="1" applyFont="1" applyFill="1" applyBorder="1"/>
    <xf numFmtId="3" fontId="33" fillId="0" borderId="0" xfId="308" applyNumberFormat="1" applyFill="1" applyBorder="1"/>
    <xf numFmtId="0" fontId="237" fillId="0" borderId="0" xfId="0" applyFont="1" applyAlignment="1">
      <alignment vertical="center"/>
    </xf>
    <xf numFmtId="0" fontId="36" fillId="0" borderId="0" xfId="0" quotePrefix="1" applyFont="1" applyBorder="1" applyAlignment="1" applyProtection="1">
      <alignment horizontal="center"/>
      <protection locked="0"/>
    </xf>
    <xf numFmtId="0" fontId="78" fillId="0" borderId="0" xfId="200" applyFill="1" applyBorder="1"/>
    <xf numFmtId="0" fontId="0" fillId="0" borderId="0" xfId="0" applyFill="1" applyBorder="1"/>
    <xf numFmtId="0" fontId="38" fillId="0" borderId="0" xfId="204" applyFont="1" applyBorder="1"/>
    <xf numFmtId="164" fontId="38" fillId="0" borderId="0" xfId="204" applyNumberFormat="1" applyFont="1" applyFill="1" applyBorder="1"/>
    <xf numFmtId="0" fontId="38" fillId="0" borderId="0" xfId="204" applyFont="1" applyFill="1" applyBorder="1"/>
    <xf numFmtId="0" fontId="41" fillId="0" borderId="0" xfId="0" applyFont="1" applyAlignment="1">
      <alignment horizontal="justify" vertical="center"/>
    </xf>
    <xf numFmtId="0" fontId="14" fillId="0" borderId="0" xfId="0" applyFont="1" applyBorder="1"/>
    <xf numFmtId="0" fontId="17" fillId="0" borderId="0" xfId="0" applyFont="1" applyBorder="1" applyAlignment="1">
      <alignment horizontal="centerContinuous"/>
    </xf>
    <xf numFmtId="0" fontId="2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" vertical="center"/>
    </xf>
    <xf numFmtId="14" fontId="29" fillId="0" borderId="0" xfId="0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13" fillId="0" borderId="0" xfId="0" applyNumberFormat="1" applyFont="1" applyBorder="1" applyAlignment="1">
      <alignment horizontal="centerContinuous" vertical="center"/>
    </xf>
    <xf numFmtId="49" fontId="18" fillId="0" borderId="0" xfId="0" applyNumberFormat="1" applyFont="1" applyBorder="1" applyAlignment="1">
      <alignment horizontal="centerContinuous" vertical="center" wrapText="1"/>
    </xf>
    <xf numFmtId="0" fontId="15" fillId="0" borderId="0" xfId="0" applyFont="1" applyBorder="1"/>
    <xf numFmtId="4" fontId="10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wrapText="1"/>
    </xf>
    <xf numFmtId="4" fontId="91" fillId="0" borderId="0" xfId="0" applyNumberFormat="1" applyFont="1" applyFill="1" applyBorder="1" applyAlignment="1">
      <alignment horizontal="center" vertical="top" wrapText="1"/>
    </xf>
    <xf numFmtId="4" fontId="91" fillId="0" borderId="0" xfId="0" applyNumberFormat="1" applyFont="1" applyFill="1" applyBorder="1" applyAlignment="1">
      <alignment horizontal="right" vertical="top" wrapText="1"/>
    </xf>
    <xf numFmtId="0" fontId="33" fillId="0" borderId="0" xfId="308" applyBorder="1"/>
    <xf numFmtId="0" fontId="238" fillId="0" borderId="0" xfId="311" applyBorder="1"/>
    <xf numFmtId="164" fontId="238" fillId="0" borderId="0" xfId="311" applyNumberFormat="1" applyBorder="1"/>
    <xf numFmtId="4" fontId="38" fillId="0" borderId="33" xfId="0" applyNumberFormat="1" applyFont="1" applyBorder="1" applyAlignment="1"/>
    <xf numFmtId="2" fontId="38" fillId="0" borderId="38" xfId="0" applyNumberFormat="1" applyFont="1" applyBorder="1" applyAlignment="1">
      <alignment horizontal="center"/>
    </xf>
    <xf numFmtId="1" fontId="38" fillId="0" borderId="38" xfId="0" applyNumberFormat="1" applyFont="1" applyBorder="1" applyAlignment="1">
      <alignment horizontal="center"/>
    </xf>
    <xf numFmtId="2" fontId="38" fillId="0" borderId="25" xfId="0" applyNumberFormat="1" applyFont="1" applyBorder="1" applyAlignment="1">
      <alignment horizontal="center" vertical="justify"/>
    </xf>
    <xf numFmtId="3" fontId="33" fillId="0" borderId="89" xfId="312" applyNumberFormat="1" applyFont="1" applyBorder="1" applyAlignment="1">
      <alignment horizontal="right"/>
    </xf>
    <xf numFmtId="3" fontId="33" fillId="0" borderId="0" xfId="312" applyNumberFormat="1" applyFont="1"/>
    <xf numFmtId="0" fontId="212" fillId="0" borderId="0" xfId="313" applyFont="1"/>
    <xf numFmtId="0" fontId="11" fillId="0" borderId="0" xfId="313" applyFont="1"/>
    <xf numFmtId="0" fontId="42" fillId="27" borderId="0" xfId="313" applyFont="1" applyFill="1" applyAlignment="1"/>
    <xf numFmtId="0" fontId="40" fillId="0" borderId="83" xfId="313" applyFont="1" applyBorder="1"/>
    <xf numFmtId="164" fontId="40" fillId="48" borderId="53" xfId="313" applyNumberFormat="1" applyFont="1" applyFill="1" applyBorder="1" applyAlignment="1">
      <alignment horizontal="center"/>
    </xf>
    <xf numFmtId="164" fontId="40" fillId="0" borderId="51" xfId="313" applyNumberFormat="1" applyFont="1" applyBorder="1" applyAlignment="1">
      <alignment horizontal="center"/>
    </xf>
    <xf numFmtId="0" fontId="40" fillId="0" borderId="41" xfId="313" applyFont="1" applyBorder="1"/>
    <xf numFmtId="164" fontId="40" fillId="48" borderId="59" xfId="313" applyNumberFormat="1" applyFont="1" applyFill="1" applyBorder="1" applyAlignment="1">
      <alignment horizontal="center"/>
    </xf>
    <xf numFmtId="164" fontId="40" fillId="0" borderId="25" xfId="313" applyNumberFormat="1" applyFont="1" applyBorder="1" applyAlignment="1">
      <alignment horizontal="center"/>
    </xf>
    <xf numFmtId="0" fontId="111" fillId="0" borderId="0" xfId="313" applyFont="1" applyBorder="1"/>
    <xf numFmtId="164" fontId="111" fillId="0" borderId="0" xfId="313" applyNumberFormat="1" applyFont="1" applyBorder="1" applyAlignment="1">
      <alignment horizontal="center"/>
    </xf>
    <xf numFmtId="3" fontId="223" fillId="0" borderId="0" xfId="204" applyNumberFormat="1" applyFont="1" applyFill="1" applyBorder="1"/>
    <xf numFmtId="3" fontId="223" fillId="0" borderId="0" xfId="155" applyNumberFormat="1" applyFont="1" applyFill="1" applyBorder="1"/>
    <xf numFmtId="0" fontId="90" fillId="52" borderId="0" xfId="0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87" xfId="0" applyNumberFormat="1" applyFont="1" applyBorder="1" applyAlignment="1">
      <alignment horizontal="center" vertical="center"/>
    </xf>
    <xf numFmtId="49" fontId="19" fillId="0" borderId="90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/>
    </xf>
    <xf numFmtId="0" fontId="15" fillId="24" borderId="37" xfId="0" applyFont="1" applyFill="1" applyBorder="1" applyAlignment="1">
      <alignment horizontal="center" vertical="center" wrapText="1"/>
    </xf>
    <xf numFmtId="0" fontId="15" fillId="24" borderId="93" xfId="0" applyFont="1" applyFill="1" applyBorder="1" applyAlignment="1">
      <alignment horizontal="center" vertical="center" wrapText="1"/>
    </xf>
    <xf numFmtId="0" fontId="15" fillId="24" borderId="52" xfId="0" applyFont="1" applyFill="1" applyBorder="1" applyAlignment="1">
      <alignment horizontal="center" vertical="center" wrapText="1"/>
    </xf>
    <xf numFmtId="0" fontId="15" fillId="24" borderId="0" xfId="0" applyFont="1" applyFill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6" xfId="0" applyNumberFormat="1" applyFont="1" applyBorder="1" applyAlignment="1">
      <alignment horizontal="center" vertical="center"/>
    </xf>
    <xf numFmtId="0" fontId="15" fillId="24" borderId="28" xfId="0" applyFont="1" applyFill="1" applyBorder="1" applyAlignment="1">
      <alignment horizontal="center" vertical="center" wrapText="1"/>
    </xf>
    <xf numFmtId="0" fontId="15" fillId="24" borderId="63" xfId="0" applyFont="1" applyFill="1" applyBorder="1" applyAlignment="1">
      <alignment horizontal="center" vertical="center" wrapText="1"/>
    </xf>
    <xf numFmtId="0" fontId="59" fillId="0" borderId="14" xfId="0" applyFont="1" applyBorder="1" applyAlignment="1">
      <alignment horizontal="center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9" fillId="0" borderId="14" xfId="0" applyFont="1" applyFill="1" applyBorder="1" applyAlignment="1">
      <alignment horizontal="center"/>
    </xf>
    <xf numFmtId="0" fontId="59" fillId="0" borderId="15" xfId="0" applyFont="1" applyFill="1" applyBorder="1" applyAlignment="1">
      <alignment horizontal="center"/>
    </xf>
    <xf numFmtId="0" fontId="59" fillId="0" borderId="16" xfId="0" applyFont="1" applyFill="1" applyBorder="1" applyAlignment="1">
      <alignment horizontal="center"/>
    </xf>
    <xf numFmtId="0" fontId="59" fillId="0" borderId="37" xfId="0" applyFont="1" applyFill="1" applyBorder="1" applyAlignment="1">
      <alignment horizontal="center"/>
    </xf>
    <xf numFmtId="0" fontId="59" fillId="0" borderId="93" xfId="0" applyFont="1" applyFill="1" applyBorder="1" applyAlignment="1">
      <alignment horizontal="center"/>
    </xf>
    <xf numFmtId="0" fontId="59" fillId="0" borderId="28" xfId="0" applyFont="1" applyFill="1" applyBorder="1" applyAlignment="1">
      <alignment horizontal="center"/>
    </xf>
    <xf numFmtId="0" fontId="13" fillId="0" borderId="1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42" fillId="0" borderId="27" xfId="214" applyFont="1" applyBorder="1" applyAlignment="1">
      <alignment horizontal="center" vertical="center" wrapText="1"/>
    </xf>
    <xf numFmtId="0" fontId="42" fillId="0" borderId="41" xfId="214" applyFont="1" applyBorder="1" applyAlignment="1">
      <alignment horizontal="center" vertical="center" wrapText="1"/>
    </xf>
    <xf numFmtId="0" fontId="42" fillId="0" borderId="14" xfId="214" applyFont="1" applyBorder="1" applyAlignment="1">
      <alignment horizontal="center" vertical="top" wrapText="1"/>
    </xf>
    <xf numFmtId="0" fontId="42" fillId="0" borderId="15" xfId="214" applyFont="1" applyBorder="1" applyAlignment="1">
      <alignment horizontal="center" vertical="top" wrapText="1"/>
    </xf>
    <xf numFmtId="0" fontId="42" fillId="0" borderId="16" xfId="214" applyFont="1" applyBorder="1" applyAlignment="1">
      <alignment horizontal="center" vertical="top" wrapText="1"/>
    </xf>
    <xf numFmtId="0" fontId="175" fillId="0" borderId="0" xfId="214" applyFont="1" applyFill="1" applyBorder="1" applyAlignment="1">
      <alignment vertical="top" wrapText="1"/>
    </xf>
    <xf numFmtId="0" fontId="15" fillId="0" borderId="88" xfId="0" applyFont="1" applyBorder="1" applyAlignment="1">
      <alignment horizontal="center" vertical="center"/>
    </xf>
    <xf numFmtId="0" fontId="15" fillId="0" borderId="93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5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5" fillId="24" borderId="27" xfId="0" applyFont="1" applyFill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 vertical="center" wrapText="1"/>
    </xf>
    <xf numFmtId="0" fontId="15" fillId="24" borderId="41" xfId="0" applyFont="1" applyFill="1" applyBorder="1" applyAlignment="1">
      <alignment horizontal="center" vertical="center" wrapText="1"/>
    </xf>
    <xf numFmtId="0" fontId="40" fillId="48" borderId="0" xfId="0" applyFont="1" applyFill="1" applyAlignment="1">
      <alignment horizontal="left" vertical="center"/>
    </xf>
    <xf numFmtId="0" fontId="13" fillId="0" borderId="0" xfId="0" applyFont="1" applyAlignment="1">
      <alignment horizontal="center" vertical="center"/>
    </xf>
    <xf numFmtId="2" fontId="15" fillId="27" borderId="47" xfId="0" applyNumberFormat="1" applyFont="1" applyFill="1" applyBorder="1" applyAlignment="1">
      <alignment horizontal="center" vertical="center" wrapText="1"/>
    </xf>
    <xf numFmtId="2" fontId="15" fillId="27" borderId="66" xfId="0" applyNumberFormat="1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15" fillId="0" borderId="81" xfId="0" applyFont="1" applyBorder="1" applyAlignment="1">
      <alignment horizontal="center" vertical="center"/>
    </xf>
    <xf numFmtId="0" fontId="15" fillId="0" borderId="60" xfId="0" applyFont="1" applyBorder="1" applyAlignment="1">
      <alignment horizontal="center" vertical="center"/>
    </xf>
    <xf numFmtId="4" fontId="15" fillId="0" borderId="14" xfId="0" applyNumberFormat="1" applyFont="1" applyBorder="1" applyAlignment="1">
      <alignment horizontal="center" vertical="center"/>
    </xf>
    <xf numFmtId="4" fontId="15" fillId="0" borderId="16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left" vertical="center"/>
    </xf>
    <xf numFmtId="4" fontId="23" fillId="0" borderId="37" xfId="0" applyNumberFormat="1" applyFont="1" applyBorder="1" applyAlignment="1">
      <alignment horizontal="center" vertical="center"/>
    </xf>
    <xf numFmtId="4" fontId="23" fillId="0" borderId="64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2" fontId="40" fillId="0" borderId="27" xfId="0" applyNumberFormat="1" applyFont="1" applyFill="1" applyBorder="1" applyAlignment="1">
      <alignment horizontal="center" vertical="center" wrapText="1"/>
    </xf>
    <xf numFmtId="2" fontId="40" fillId="0" borderId="39" xfId="0" applyNumberFormat="1" applyFont="1" applyFill="1" applyBorder="1" applyAlignment="1">
      <alignment horizontal="center" vertical="center" wrapText="1"/>
    </xf>
    <xf numFmtId="2" fontId="40" fillId="0" borderId="4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/>
    <xf numFmtId="2" fontId="40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center" vertical="top" wrapText="1"/>
    </xf>
    <xf numFmtId="0" fontId="33" fillId="0" borderId="37" xfId="308" applyBorder="1" applyAlignment="1">
      <alignment horizontal="center"/>
    </xf>
    <xf numFmtId="0" fontId="33" fillId="0" borderId="28" xfId="308" applyBorder="1" applyAlignment="1">
      <alignment horizontal="center"/>
    </xf>
    <xf numFmtId="0" fontId="33" fillId="0" borderId="58" xfId="308" applyBorder="1" applyAlignment="1">
      <alignment horizontal="center"/>
    </xf>
    <xf numFmtId="0" fontId="33" fillId="0" borderId="90" xfId="308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1" fillId="0" borderId="0" xfId="103" applyAlignment="1" applyProtection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4" xfId="302" applyFont="1" applyBorder="1" applyAlignment="1">
      <alignment horizontal="center" vertical="center"/>
    </xf>
    <xf numFmtId="0" fontId="13" fillId="0" borderId="15" xfId="302" applyFont="1" applyBorder="1" applyAlignment="1">
      <alignment horizontal="center" vertical="center"/>
    </xf>
    <xf numFmtId="0" fontId="13" fillId="0" borderId="16" xfId="302" applyFont="1" applyBorder="1" applyAlignment="1">
      <alignment horizontal="center" vertical="center"/>
    </xf>
    <xf numFmtId="0" fontId="40" fillId="24" borderId="14" xfId="302" applyFont="1" applyFill="1" applyBorder="1" applyAlignment="1">
      <alignment horizontal="center" vertical="center"/>
    </xf>
    <xf numFmtId="0" fontId="40" fillId="24" borderId="15" xfId="302" applyFont="1" applyFill="1" applyBorder="1" applyAlignment="1">
      <alignment horizontal="center" vertical="center"/>
    </xf>
    <xf numFmtId="0" fontId="40" fillId="24" borderId="16" xfId="302" applyFont="1" applyFill="1" applyBorder="1" applyAlignment="1">
      <alignment horizontal="center" vertical="center"/>
    </xf>
    <xf numFmtId="0" fontId="13" fillId="0" borderId="14" xfId="305" applyFont="1" applyBorder="1" applyAlignment="1">
      <alignment horizontal="center" vertical="center"/>
    </xf>
    <xf numFmtId="0" fontId="13" fillId="0" borderId="15" xfId="305" applyFont="1" applyBorder="1" applyAlignment="1">
      <alignment horizontal="center" vertical="center"/>
    </xf>
    <xf numFmtId="0" fontId="13" fillId="0" borderId="16" xfId="305" applyFont="1" applyBorder="1" applyAlignment="1">
      <alignment horizontal="center" vertical="center"/>
    </xf>
    <xf numFmtId="0" fontId="45" fillId="52" borderId="69" xfId="135" applyFont="1" applyFill="1" applyBorder="1" applyAlignment="1">
      <alignment horizontal="center" vertical="center" wrapText="1"/>
    </xf>
    <xf numFmtId="0" fontId="45" fillId="52" borderId="50" xfId="135" applyFont="1" applyFill="1" applyBorder="1" applyAlignment="1">
      <alignment horizontal="center" vertical="center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5" xfId="301" applyFont="1" applyBorder="1" applyAlignment="1">
      <alignment horizontal="center" vertical="center" wrapText="1"/>
    </xf>
    <xf numFmtId="0" fontId="45" fillId="0" borderId="89" xfId="301" applyFont="1" applyBorder="1" applyAlignment="1">
      <alignment horizontal="center" vertical="center" wrapText="1"/>
    </xf>
    <xf numFmtId="0" fontId="45" fillId="0" borderId="69" xfId="301" applyFont="1" applyBorder="1" applyAlignment="1">
      <alignment horizontal="center" vertical="center" wrapText="1"/>
    </xf>
    <xf numFmtId="0" fontId="45" fillId="0" borderId="50" xfId="301" applyFont="1" applyBorder="1" applyAlignment="1">
      <alignment horizontal="center" vertical="center" wrapText="1"/>
    </xf>
    <xf numFmtId="0" fontId="45" fillId="0" borderId="91" xfId="135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2" xfId="135" applyFont="1" applyBorder="1" applyAlignment="1">
      <alignment horizontal="center" vertical="center"/>
    </xf>
    <xf numFmtId="0" fontId="45" fillId="0" borderId="5" xfId="135" applyFont="1" applyBorder="1" applyAlignment="1">
      <alignment horizontal="center" vertical="center" wrapText="1"/>
    </xf>
    <xf numFmtId="0" fontId="45" fillId="0" borderId="89" xfId="135" applyFont="1" applyBorder="1" applyAlignment="1">
      <alignment horizontal="center" vertical="center" wrapText="1"/>
    </xf>
    <xf numFmtId="0" fontId="45" fillId="0" borderId="69" xfId="135" applyFont="1" applyBorder="1" applyAlignment="1">
      <alignment horizontal="center" vertical="center" wrapText="1"/>
    </xf>
    <xf numFmtId="0" fontId="45" fillId="0" borderId="50" xfId="135" applyFont="1" applyBorder="1" applyAlignment="1">
      <alignment horizontal="center" vertical="center" wrapText="1"/>
    </xf>
    <xf numFmtId="0" fontId="40" fillId="0" borderId="14" xfId="160" applyFont="1" applyFill="1" applyBorder="1" applyAlignment="1">
      <alignment horizontal="center" vertical="center"/>
    </xf>
    <xf numFmtId="0" fontId="40" fillId="0" borderId="15" xfId="160" applyFont="1" applyFill="1" applyBorder="1" applyAlignment="1">
      <alignment horizontal="center" vertical="center"/>
    </xf>
    <xf numFmtId="0" fontId="40" fillId="0" borderId="16" xfId="160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40" fillId="0" borderId="16" xfId="0" applyFont="1" applyBorder="1" applyAlignment="1">
      <alignment horizontal="center" wrapText="1"/>
    </xf>
    <xf numFmtId="0" fontId="118" fillId="0" borderId="0" xfId="134" quotePrefix="1" applyFont="1" applyAlignment="1">
      <alignment horizontal="center"/>
    </xf>
    <xf numFmtId="0" fontId="33" fillId="0" borderId="37" xfId="158" applyBorder="1" applyAlignment="1">
      <alignment horizontal="center"/>
    </xf>
    <xf numFmtId="0" fontId="33" fillId="0" borderId="28" xfId="158" applyBorder="1" applyAlignment="1">
      <alignment horizontal="center"/>
    </xf>
    <xf numFmtId="0" fontId="33" fillId="0" borderId="58" xfId="158" applyBorder="1" applyAlignment="1">
      <alignment horizontal="center"/>
    </xf>
    <xf numFmtId="0" fontId="33" fillId="0" borderId="90" xfId="158" applyBorder="1" applyAlignment="1">
      <alignment horizontal="center"/>
    </xf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59" fillId="0" borderId="14" xfId="209" applyNumberFormat="1" applyFont="1" applyFill="1" applyBorder="1" applyAlignment="1">
      <alignment horizontal="center" vertical="center"/>
    </xf>
    <xf numFmtId="2" fontId="59" fillId="0" borderId="15" xfId="209" applyNumberFormat="1" applyFont="1" applyFill="1" applyBorder="1" applyAlignment="1">
      <alignment horizontal="center" vertical="center"/>
    </xf>
    <xf numFmtId="2" fontId="59" fillId="0" borderId="16" xfId="209" applyNumberFormat="1" applyFont="1" applyFill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</cellXfs>
  <cellStyles count="31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12"/>
    <cellStyle name="Normalny_UBOJE_wgGUS_2 2" xfId="299"/>
    <cellStyle name="Normalny_wiep00_07_lacza" xfId="30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64608"/>
        <c:axId val="104566144"/>
      </c:lineChart>
      <c:catAx>
        <c:axId val="1045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566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456614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56460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104</xdr:col>
      <xdr:colOff>495300</xdr:colOff>
      <xdr:row>6</xdr:row>
      <xdr:rowOff>88900</xdr:rowOff>
    </xdr:from>
    <xdr:to>
      <xdr:col>120</xdr:col>
      <xdr:colOff>381419</xdr:colOff>
      <xdr:row>34</xdr:row>
      <xdr:rowOff>38589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93800" y="16414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88</xdr:col>
      <xdr:colOff>355600</xdr:colOff>
      <xdr:row>6</xdr:row>
      <xdr:rowOff>127000</xdr:rowOff>
    </xdr:from>
    <xdr:to>
      <xdr:col>104</xdr:col>
      <xdr:colOff>238544</xdr:colOff>
      <xdr:row>34</xdr:row>
      <xdr:rowOff>76689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57700" y="16795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72</xdr:col>
      <xdr:colOff>266700</xdr:colOff>
      <xdr:row>7</xdr:row>
      <xdr:rowOff>12700</xdr:rowOff>
    </xdr:from>
    <xdr:to>
      <xdr:col>88</xdr:col>
      <xdr:colOff>137451</xdr:colOff>
      <xdr:row>34</xdr:row>
      <xdr:rowOff>165589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2400" y="1765300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56</xdr:col>
      <xdr:colOff>203200</xdr:colOff>
      <xdr:row>7</xdr:row>
      <xdr:rowOff>101600</xdr:rowOff>
    </xdr:from>
    <xdr:to>
      <xdr:col>72</xdr:col>
      <xdr:colOff>86144</xdr:colOff>
      <xdr:row>35</xdr:row>
      <xdr:rowOff>51289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12500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39</xdr:col>
      <xdr:colOff>508000</xdr:colOff>
      <xdr:row>7</xdr:row>
      <xdr:rowOff>139700</xdr:rowOff>
    </xdr:from>
    <xdr:to>
      <xdr:col>55</xdr:col>
      <xdr:colOff>390944</xdr:colOff>
      <xdr:row>35</xdr:row>
      <xdr:rowOff>89389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39875" y="18923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67</xdr:row>
      <xdr:rowOff>63500</xdr:rowOff>
    </xdr:from>
    <xdr:to>
      <xdr:col>36</xdr:col>
      <xdr:colOff>183721</xdr:colOff>
      <xdr:row>93</xdr:row>
      <xdr:rowOff>76200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500" y="13792200"/>
          <a:ext cx="9340421" cy="516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50800</xdr:colOff>
      <xdr:row>6</xdr:row>
      <xdr:rowOff>76200</xdr:rowOff>
    </xdr:from>
    <xdr:to>
      <xdr:col>35</xdr:col>
      <xdr:colOff>517944</xdr:colOff>
      <xdr:row>34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43200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37</xdr:row>
      <xdr:rowOff>0</xdr:rowOff>
    </xdr:from>
    <xdr:to>
      <xdr:col>36</xdr:col>
      <xdr:colOff>76200</xdr:colOff>
      <xdr:row>64</xdr:row>
      <xdr:rowOff>88900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94000" y="7874000"/>
          <a:ext cx="942340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49</xdr:row>
      <xdr:rowOff>142875</xdr:rowOff>
    </xdr:from>
    <xdr:to>
      <xdr:col>16</xdr:col>
      <xdr:colOff>257175</xdr:colOff>
      <xdr:row>85</xdr:row>
      <xdr:rowOff>3397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4925" y="9944100"/>
          <a:ext cx="9096375" cy="56898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16</xdr:col>
      <xdr:colOff>448094</xdr:colOff>
      <xdr:row>45</xdr:row>
      <xdr:rowOff>143364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82075" y="36290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2</xdr:row>
      <xdr:rowOff>0</xdr:rowOff>
    </xdr:from>
    <xdr:to>
      <xdr:col>23</xdr:col>
      <xdr:colOff>57150</xdr:colOff>
      <xdr:row>22</xdr:row>
      <xdr:rowOff>19050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72390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22</xdr:col>
      <xdr:colOff>457200</xdr:colOff>
      <xdr:row>45</xdr:row>
      <xdr:rowOff>76200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6819900"/>
          <a:ext cx="8982075" cy="494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23</xdr:row>
      <xdr:rowOff>142875</xdr:rowOff>
    </xdr:from>
    <xdr:to>
      <xdr:col>21</xdr:col>
      <xdr:colOff>504826</xdr:colOff>
      <xdr:row>42</xdr:row>
      <xdr:rowOff>180975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1725" y="6696075"/>
          <a:ext cx="8162925" cy="448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268941</xdr:colOff>
      <xdr:row>1</xdr:row>
      <xdr:rowOff>33617</xdr:rowOff>
    </xdr:from>
    <xdr:to>
      <xdr:col>22</xdr:col>
      <xdr:colOff>404030</xdr:colOff>
      <xdr:row>20</xdr:row>
      <xdr:rowOff>230969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03891" y="395567"/>
          <a:ext cx="9269564" cy="55885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506"/>
      <c r="O1" s="1506"/>
      <c r="P1" s="1506"/>
      <c r="Q1" s="1506"/>
      <c r="R1" s="1506"/>
      <c r="S1" s="1506"/>
      <c r="T1" s="1506"/>
      <c r="U1" s="1506"/>
      <c r="V1" s="1506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507" t="s">
        <v>453</v>
      </c>
      <c r="B3" s="1508"/>
      <c r="C3" s="1508"/>
      <c r="D3" s="1508"/>
      <c r="E3" s="1508"/>
      <c r="F3" s="1508"/>
      <c r="G3" s="1508"/>
      <c r="H3" s="1508"/>
      <c r="I3" s="1508"/>
      <c r="J3" s="1509"/>
      <c r="K3" s="1507">
        <v>2016</v>
      </c>
      <c r="L3" s="1508"/>
      <c r="M3" s="1509"/>
      <c r="N3" s="1507">
        <v>2015</v>
      </c>
      <c r="O3" s="1508"/>
      <c r="P3" s="1509"/>
      <c r="Q3" s="1507">
        <v>2014</v>
      </c>
      <c r="R3" s="1508"/>
      <c r="S3" s="1509"/>
      <c r="T3" s="1507">
        <v>2013</v>
      </c>
      <c r="U3" s="1508"/>
      <c r="V3" s="1509"/>
    </row>
    <row r="4" spans="1:22" ht="24.75" customHeight="1">
      <c r="A4" s="88" t="s">
        <v>2</v>
      </c>
      <c r="B4" s="1515" t="s">
        <v>160</v>
      </c>
      <c r="C4" s="1516"/>
      <c r="D4" s="1516"/>
      <c r="E4" s="1516"/>
      <c r="F4" s="1516"/>
      <c r="G4" s="1358" t="s">
        <v>210</v>
      </c>
      <c r="H4" s="1359" t="s">
        <v>4</v>
      </c>
      <c r="I4" s="1360" t="s">
        <v>5</v>
      </c>
      <c r="J4" s="1361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517"/>
      <c r="C5" s="1518"/>
      <c r="D5" s="1518"/>
      <c r="E5" s="1518"/>
      <c r="F5" s="1518"/>
      <c r="G5" s="1362" t="s">
        <v>452</v>
      </c>
      <c r="H5" s="1363" t="s">
        <v>8</v>
      </c>
      <c r="I5" s="1364" t="s">
        <v>9</v>
      </c>
      <c r="J5" s="1365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6" t="s">
        <v>18</v>
      </c>
      <c r="H6" s="1367" t="s">
        <v>10</v>
      </c>
      <c r="I6" s="1368" t="s">
        <v>215</v>
      </c>
      <c r="J6" s="1369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519" t="s">
        <v>11</v>
      </c>
      <c r="B7" s="1520"/>
      <c r="C7" s="1520"/>
      <c r="D7" s="1520"/>
      <c r="E7" s="1520"/>
      <c r="F7" s="1520"/>
      <c r="G7" s="1520"/>
      <c r="H7" s="1520"/>
      <c r="I7" s="1520"/>
      <c r="J7" s="1520"/>
      <c r="K7" s="1520"/>
      <c r="L7" s="1520"/>
      <c r="M7" s="1520"/>
      <c r="N7" s="1520"/>
      <c r="O7" s="1520"/>
      <c r="P7" s="1520"/>
      <c r="Q7" s="1520"/>
      <c r="R7" s="1520"/>
      <c r="S7" s="1520"/>
      <c r="T7" s="1520"/>
      <c r="U7" s="1520"/>
      <c r="V7" s="1521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70">
        <v>6.9129004127667049</v>
      </c>
      <c r="H8" s="1370">
        <v>61.28</v>
      </c>
      <c r="I8" s="1370">
        <v>92.1</v>
      </c>
      <c r="J8" s="1370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88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71">
        <v>7.310081321263552</v>
      </c>
      <c r="H9" s="1371">
        <v>57.54</v>
      </c>
      <c r="I9" s="1371">
        <v>93.5</v>
      </c>
      <c r="J9" s="1371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89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71">
        <v>8.6614922356106661</v>
      </c>
      <c r="H10" s="1371">
        <v>53.29</v>
      </c>
      <c r="I10" s="1371">
        <v>95.3</v>
      </c>
      <c r="J10" s="1371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89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71">
        <v>11.000629623005514</v>
      </c>
      <c r="H11" s="1371">
        <v>48.35</v>
      </c>
      <c r="I11" s="1371">
        <v>97</v>
      </c>
      <c r="J11" s="1371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89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71">
        <v>15.309113007636011</v>
      </c>
      <c r="H12" s="1371">
        <v>43.52</v>
      </c>
      <c r="I12" s="1371">
        <v>100</v>
      </c>
      <c r="J12" s="1371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89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71">
        <v>19.237507723838753</v>
      </c>
      <c r="H13" s="1371">
        <v>38.409999999999997</v>
      </c>
      <c r="I13" s="1371">
        <v>101.9</v>
      </c>
      <c r="J13" s="1371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89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2">
        <v>8.0280512898237113</v>
      </c>
      <c r="H14" s="1372">
        <v>57.58</v>
      </c>
      <c r="I14" s="1372">
        <v>93.5</v>
      </c>
      <c r="J14" s="1372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90">
        <v>100</v>
      </c>
    </row>
    <row r="15" spans="1:22" ht="15" thickBot="1">
      <c r="A15" s="1510" t="s">
        <v>46</v>
      </c>
      <c r="B15" s="1511"/>
      <c r="C15" s="1511"/>
      <c r="D15" s="1511"/>
      <c r="E15" s="1511"/>
      <c r="F15" s="1511"/>
      <c r="G15" s="1511"/>
      <c r="H15" s="1511"/>
      <c r="I15" s="1511"/>
      <c r="J15" s="1511"/>
      <c r="K15" s="1511"/>
      <c r="L15" s="1511"/>
      <c r="M15" s="1511"/>
      <c r="N15" s="1511"/>
      <c r="O15" s="1511"/>
      <c r="P15" s="1511"/>
      <c r="Q15" s="1511"/>
      <c r="R15" s="1511"/>
      <c r="S15" s="1511"/>
      <c r="T15" s="1511"/>
      <c r="U15" s="1511"/>
      <c r="V15" s="1514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70">
        <v>6.6881404350701112</v>
      </c>
      <c r="H16" s="1370">
        <v>61.12</v>
      </c>
      <c r="I16" s="1370">
        <v>91.8</v>
      </c>
      <c r="J16" s="1370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88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71">
        <v>7.1032652929265652</v>
      </c>
      <c r="H17" s="1371">
        <v>57.82</v>
      </c>
      <c r="I17" s="1371">
        <v>92.2</v>
      </c>
      <c r="J17" s="1371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89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71">
        <v>8.5928509527717729</v>
      </c>
      <c r="H18" s="1371">
        <v>53.26</v>
      </c>
      <c r="I18" s="1371">
        <v>94.6</v>
      </c>
      <c r="J18" s="1371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89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71">
        <v>10.05269153722819</v>
      </c>
      <c r="H19" s="1371">
        <v>48.25</v>
      </c>
      <c r="I19" s="1371">
        <v>96</v>
      </c>
      <c r="J19" s="1371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89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71">
        <v>11.147694211368655</v>
      </c>
      <c r="H20" s="1371">
        <v>43.35</v>
      </c>
      <c r="I20" s="1371">
        <v>96.5</v>
      </c>
      <c r="J20" s="1371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89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71">
        <v>11.402648557518948</v>
      </c>
      <c r="H21" s="1371">
        <v>38.39</v>
      </c>
      <c r="I21" s="1371">
        <v>93.4</v>
      </c>
      <c r="J21" s="1371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89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2">
        <v>7.5973597569098663</v>
      </c>
      <c r="H22" s="1372">
        <v>57.84</v>
      </c>
      <c r="I22" s="1372">
        <v>92.5</v>
      </c>
      <c r="J22" s="1372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90">
        <v>100</v>
      </c>
    </row>
    <row r="23" spans="1:22" ht="15" thickBot="1">
      <c r="A23" s="1510" t="s">
        <v>47</v>
      </c>
      <c r="B23" s="1511"/>
      <c r="C23" s="1511"/>
      <c r="D23" s="1511"/>
      <c r="E23" s="1511"/>
      <c r="F23" s="1511"/>
      <c r="G23" s="1511"/>
      <c r="H23" s="1511"/>
      <c r="I23" s="1511"/>
      <c r="J23" s="1511"/>
      <c r="K23" s="1511"/>
      <c r="L23" s="1511"/>
      <c r="M23" s="1511"/>
      <c r="N23" s="1511"/>
      <c r="O23" s="1511"/>
      <c r="P23" s="1511"/>
      <c r="Q23" s="1511"/>
      <c r="R23" s="1511"/>
      <c r="S23" s="1511"/>
      <c r="T23" s="1511"/>
      <c r="U23" s="1511"/>
      <c r="V23" s="1514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70">
        <v>5.453542921025484</v>
      </c>
      <c r="H24" s="1370">
        <v>61.2</v>
      </c>
      <c r="I24" s="1370">
        <v>92.2</v>
      </c>
      <c r="J24" s="1370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88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71">
        <v>6.5858445352628747</v>
      </c>
      <c r="H25" s="1371">
        <v>57.03</v>
      </c>
      <c r="I25" s="1371">
        <v>94.1</v>
      </c>
      <c r="J25" s="1371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89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71">
        <v>7.6327561246053364</v>
      </c>
      <c r="H26" s="1371">
        <v>53.27</v>
      </c>
      <c r="I26" s="1371">
        <v>95.4</v>
      </c>
      <c r="J26" s="1371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89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71">
        <v>10.036910415759651</v>
      </c>
      <c r="H27" s="1371">
        <v>48.3</v>
      </c>
      <c r="I27" s="1371">
        <v>96.1</v>
      </c>
      <c r="J27" s="1371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89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71">
        <v>14.840305168186521</v>
      </c>
      <c r="H28" s="1371">
        <v>43.45</v>
      </c>
      <c r="I28" s="1371">
        <v>97.6</v>
      </c>
      <c r="J28" s="1371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89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71">
        <v>11.30141459278785</v>
      </c>
      <c r="H29" s="1371">
        <v>37.58</v>
      </c>
      <c r="I29" s="1371">
        <v>95.2</v>
      </c>
      <c r="J29" s="1371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89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2">
        <v>7.4423507775630764</v>
      </c>
      <c r="H30" s="1372">
        <v>57.28</v>
      </c>
      <c r="I30" s="1372">
        <v>93.9</v>
      </c>
      <c r="J30" s="1372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90">
        <v>100</v>
      </c>
    </row>
    <row r="31" spans="1:22" ht="15" thickBot="1">
      <c r="A31" s="1510" t="s">
        <v>189</v>
      </c>
      <c r="B31" s="1511"/>
      <c r="C31" s="1511"/>
      <c r="D31" s="1511"/>
      <c r="E31" s="1511"/>
      <c r="F31" s="1511"/>
      <c r="G31" s="1512"/>
      <c r="H31" s="1512"/>
      <c r="I31" s="1512"/>
      <c r="J31" s="1512"/>
      <c r="K31" s="1512"/>
      <c r="L31" s="1512"/>
      <c r="M31" s="1512"/>
      <c r="N31" s="1512"/>
      <c r="O31" s="1512"/>
      <c r="P31" s="1512"/>
      <c r="Q31" s="1512"/>
      <c r="R31" s="1512"/>
      <c r="S31" s="1512"/>
      <c r="T31" s="1512"/>
      <c r="U31" s="1512"/>
      <c r="V31" s="1513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70">
        <v>7.9204541624063234</v>
      </c>
      <c r="H32" s="1370">
        <v>61.27</v>
      </c>
      <c r="I32" s="1370">
        <v>92.6</v>
      </c>
      <c r="J32" s="1370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88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71">
        <v>7.9451260778521773</v>
      </c>
      <c r="H33" s="1371">
        <v>57.79</v>
      </c>
      <c r="I33" s="1371">
        <v>93.8</v>
      </c>
      <c r="J33" s="1371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89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71">
        <v>9.583265942584287</v>
      </c>
      <c r="H34" s="1371">
        <v>53.14</v>
      </c>
      <c r="I34" s="1371">
        <v>95.5</v>
      </c>
      <c r="J34" s="1371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89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71">
        <v>11.170830366743335</v>
      </c>
      <c r="H35" s="1371">
        <v>48.09</v>
      </c>
      <c r="I35" s="1371">
        <v>97.2</v>
      </c>
      <c r="J35" s="1371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89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71">
        <v>15.247427535142839</v>
      </c>
      <c r="H36" s="1371">
        <v>43.26</v>
      </c>
      <c r="I36" s="1371">
        <v>99.6</v>
      </c>
      <c r="J36" s="1371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89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71">
        <v>25.626631390565713</v>
      </c>
      <c r="H37" s="1371">
        <v>37.25</v>
      </c>
      <c r="I37" s="1371">
        <v>97.3</v>
      </c>
      <c r="J37" s="1371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89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2">
        <v>8.5152389411847658</v>
      </c>
      <c r="H38" s="1372">
        <v>57.78</v>
      </c>
      <c r="I38" s="1372">
        <v>93.8</v>
      </c>
      <c r="J38" s="1372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90">
        <v>100</v>
      </c>
    </row>
    <row r="39" spans="1:22" ht="15" thickBot="1">
      <c r="A39" s="1510" t="s">
        <v>48</v>
      </c>
      <c r="B39" s="1511"/>
      <c r="C39" s="1511"/>
      <c r="D39" s="1511"/>
      <c r="E39" s="1511"/>
      <c r="F39" s="1511"/>
      <c r="G39" s="1511"/>
      <c r="H39" s="1511"/>
      <c r="I39" s="1511"/>
      <c r="J39" s="1511"/>
      <c r="K39" s="1511"/>
      <c r="L39" s="1511"/>
      <c r="M39" s="1511"/>
      <c r="N39" s="1511"/>
      <c r="O39" s="1511"/>
      <c r="P39" s="1511"/>
      <c r="Q39" s="1511"/>
      <c r="R39" s="1511"/>
      <c r="S39" s="1511"/>
      <c r="T39" s="1511"/>
      <c r="U39" s="1511"/>
      <c r="V39" s="1514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70">
        <v>7.5824797004517528</v>
      </c>
      <c r="H40" s="1370">
        <v>61.45</v>
      </c>
      <c r="I40" s="1370">
        <v>91.9</v>
      </c>
      <c r="J40" s="1370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88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71">
        <v>8.138087484701833</v>
      </c>
      <c r="H41" s="1371">
        <v>57.83</v>
      </c>
      <c r="I41" s="1371">
        <v>93.7</v>
      </c>
      <c r="J41" s="1371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89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71">
        <v>9.3137856102304735</v>
      </c>
      <c r="H42" s="1371">
        <v>53.4</v>
      </c>
      <c r="I42" s="1371">
        <v>95.4</v>
      </c>
      <c r="J42" s="1371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89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71">
        <v>12.002436151441186</v>
      </c>
      <c r="H43" s="1371">
        <v>48.53</v>
      </c>
      <c r="I43" s="1371">
        <v>98</v>
      </c>
      <c r="J43" s="1371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89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71">
        <v>16.247876607026051</v>
      </c>
      <c r="H44" s="1371">
        <v>43.69</v>
      </c>
      <c r="I44" s="1371">
        <v>102.6</v>
      </c>
      <c r="J44" s="1371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89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71">
        <v>18.94813702543896</v>
      </c>
      <c r="H45" s="1371">
        <v>38.75</v>
      </c>
      <c r="I45" s="1371">
        <v>104.7</v>
      </c>
      <c r="J45" s="1371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89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2">
        <v>8.7174997343457949</v>
      </c>
      <c r="H46" s="1372">
        <v>57.67</v>
      </c>
      <c r="I46" s="1372">
        <v>93.7</v>
      </c>
      <c r="J46" s="1372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90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7" zoomScaleNormal="100" workbookViewId="0">
      <selection activeCell="J38" sqref="J3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568" t="s">
        <v>147</v>
      </c>
      <c r="C1" s="1568"/>
      <c r="D1" s="1568"/>
      <c r="E1" s="1568"/>
      <c r="F1" s="414" t="str">
        <f>SKUP_SEUROP_tyg!J1</f>
        <v xml:space="preserve"> 18.06.2018 - 24.06.2018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569" t="s">
        <v>20</v>
      </c>
      <c r="C5" s="1566" t="s">
        <v>160</v>
      </c>
      <c r="D5" s="1567"/>
      <c r="E5" s="1059" t="s">
        <v>318</v>
      </c>
      <c r="F5" s="25"/>
      <c r="G5" s="25"/>
    </row>
    <row r="6" spans="2:8" ht="21" customHeight="1" thickBot="1">
      <c r="B6" s="1570"/>
      <c r="C6" s="288" t="s">
        <v>528</v>
      </c>
      <c r="D6" s="288" t="s">
        <v>529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11446.851000000001</v>
      </c>
      <c r="D8" s="132">
        <v>11620.296</v>
      </c>
      <c r="E8" s="87">
        <v>-1.4926039749761941</v>
      </c>
      <c r="F8" s="25"/>
      <c r="G8" s="25"/>
    </row>
    <row r="9" spans="2:8" ht="16.5" customHeight="1">
      <c r="B9" s="152" t="s">
        <v>22</v>
      </c>
      <c r="C9" s="132">
        <v>17809.478999999999</v>
      </c>
      <c r="D9" s="132">
        <v>18095.356</v>
      </c>
      <c r="E9" s="87">
        <v>-1.5798362850667342</v>
      </c>
      <c r="F9" s="25"/>
      <c r="G9" s="25"/>
    </row>
    <row r="10" spans="2:8" ht="16.5" customHeight="1" thickBot="1">
      <c r="B10" s="152" t="s">
        <v>23</v>
      </c>
      <c r="C10" s="132">
        <v>10372.789000000001</v>
      </c>
      <c r="D10" s="132">
        <v>10316.806</v>
      </c>
      <c r="E10" s="87">
        <v>0.54263887486107787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>
        <v>10033.761</v>
      </c>
      <c r="D12" s="132">
        <v>10103.858</v>
      </c>
      <c r="E12" s="153">
        <v>-0.69376469859334677</v>
      </c>
      <c r="G12" s="1124"/>
      <c r="H12" s="1124"/>
    </row>
    <row r="13" spans="2:8" ht="16.5" customHeight="1">
      <c r="B13" s="152" t="s">
        <v>22</v>
      </c>
      <c r="C13" s="132">
        <v>19864.441999999999</v>
      </c>
      <c r="D13" s="132">
        <v>20089.034</v>
      </c>
      <c r="E13" s="153">
        <v>-1.1179830747461552</v>
      </c>
      <c r="G13" s="1124"/>
      <c r="H13" s="1124"/>
    </row>
    <row r="14" spans="2:8" ht="16.5" customHeight="1" thickBot="1">
      <c r="B14" s="152" t="s">
        <v>23</v>
      </c>
      <c r="C14" s="132" t="s">
        <v>299</v>
      </c>
      <c r="D14" s="132" t="s">
        <v>299</v>
      </c>
      <c r="E14" s="153" t="s">
        <v>299</v>
      </c>
      <c r="G14" s="1124"/>
      <c r="H14" s="1124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11263.415999999999</v>
      </c>
      <c r="D20" s="132">
        <v>11230.276</v>
      </c>
      <c r="E20" s="153">
        <v>0.29509515171309608</v>
      </c>
    </row>
    <row r="21" spans="2:12" ht="16.5" customHeight="1">
      <c r="B21" s="154" t="s">
        <v>22</v>
      </c>
      <c r="C21" s="132">
        <v>15951.130999999999</v>
      </c>
      <c r="D21" s="132">
        <v>19045.591</v>
      </c>
      <c r="E21" s="153">
        <v>-16.247644927374534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10732.855</v>
      </c>
      <c r="D24" s="132">
        <v>10562.196</v>
      </c>
      <c r="E24" s="153">
        <v>1.6157530119683412</v>
      </c>
    </row>
    <row r="25" spans="2:12" ht="16.5" customHeight="1">
      <c r="B25" s="154" t="s">
        <v>22</v>
      </c>
      <c r="C25" s="132">
        <v>16981.413</v>
      </c>
      <c r="D25" s="132">
        <v>16240.752</v>
      </c>
      <c r="E25" s="153">
        <v>4.5605092670585696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11637.254000000001</v>
      </c>
      <c r="D28" s="132">
        <v>11748.264999999999</v>
      </c>
      <c r="E28" s="153">
        <v>-0.94491399368331086</v>
      </c>
    </row>
    <row r="29" spans="2:12" ht="16.5" customHeight="1">
      <c r="B29" s="154" t="s">
        <v>22</v>
      </c>
      <c r="C29" s="132">
        <v>19857.677</v>
      </c>
      <c r="D29" s="132">
        <v>19681.621999999999</v>
      </c>
      <c r="E29" s="153">
        <v>0.894514689897003</v>
      </c>
    </row>
    <row r="30" spans="2:12" ht="16.5" customHeight="1" thickBot="1">
      <c r="B30" s="154" t="s">
        <v>23</v>
      </c>
      <c r="C30" s="132">
        <v>10649.396000000001</v>
      </c>
      <c r="D30" s="132">
        <v>10742.05</v>
      </c>
      <c r="E30" s="153">
        <v>-0.8625355495459307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11235.162</v>
      </c>
      <c r="D32" s="132">
        <v>11245.17</v>
      </c>
      <c r="E32" s="153">
        <v>-8.8998209898114577E-2</v>
      </c>
    </row>
    <row r="33" spans="1:6" ht="16.5" customHeight="1">
      <c r="B33" s="154" t="s">
        <v>22</v>
      </c>
      <c r="C33" s="132">
        <v>17920.776999999998</v>
      </c>
      <c r="D33" s="132">
        <v>17964.383000000002</v>
      </c>
      <c r="E33" s="153">
        <v>-0.24273586240063688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10607.477000000001</v>
      </c>
      <c r="D36" s="132">
        <v>10740.967000000001</v>
      </c>
      <c r="E36" s="153">
        <v>-1.2428117505621215</v>
      </c>
    </row>
    <row r="37" spans="1:6" ht="16.5" customHeight="1">
      <c r="B37" s="152" t="s">
        <v>22</v>
      </c>
      <c r="C37" s="132">
        <v>15808.35</v>
      </c>
      <c r="D37" s="132">
        <v>15408.432000000001</v>
      </c>
      <c r="E37" s="153">
        <v>2.5954490372544048</v>
      </c>
    </row>
    <row r="38" spans="1:6" ht="16.5" customHeight="1" thickBot="1">
      <c r="B38" s="152" t="s">
        <v>23</v>
      </c>
      <c r="C38" s="132">
        <v>10029.603999999999</v>
      </c>
      <c r="D38" s="132">
        <v>9837.6119999999992</v>
      </c>
      <c r="E38" s="153">
        <v>1.9516118342540874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11987.797</v>
      </c>
      <c r="D40" s="132">
        <v>12467.032999999999</v>
      </c>
      <c r="E40" s="153">
        <v>-3.8440260806239865</v>
      </c>
    </row>
    <row r="41" spans="1:6" ht="16.5" customHeight="1">
      <c r="B41" s="152" t="s">
        <v>22</v>
      </c>
      <c r="C41" s="132">
        <v>17548.608</v>
      </c>
      <c r="D41" s="132">
        <v>17290.723000000002</v>
      </c>
      <c r="E41" s="153">
        <v>1.4914645269604885</v>
      </c>
    </row>
    <row r="42" spans="1:6" ht="16.5" customHeight="1" thickBot="1">
      <c r="A42" s="2"/>
      <c r="B42" s="155" t="s">
        <v>23</v>
      </c>
      <c r="C42" s="133" t="s">
        <v>299</v>
      </c>
      <c r="D42" s="133" t="s">
        <v>299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23" sqref="I22:I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575" t="s">
        <v>184</v>
      </c>
      <c r="C1" s="1575"/>
      <c r="D1" s="1575"/>
      <c r="E1" s="1575"/>
      <c r="F1" s="1575"/>
      <c r="G1" s="414" t="str">
        <f>SKUP_SEUROP_tyg!J1</f>
        <v xml:space="preserve"> 18.06.2018 - 24.06.2018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572" t="s">
        <v>50</v>
      </c>
      <c r="C3" s="286" t="s">
        <v>0</v>
      </c>
      <c r="D3" s="287">
        <v>43275</v>
      </c>
      <c r="E3" s="288">
        <v>43268</v>
      </c>
      <c r="F3" s="289" t="s">
        <v>496</v>
      </c>
      <c r="G3" s="24"/>
      <c r="H3" s="630" t="s">
        <v>288</v>
      </c>
    </row>
    <row r="4" spans="1:13" ht="24.95" customHeight="1">
      <c r="B4" s="1573"/>
      <c r="C4" s="290" t="s">
        <v>67</v>
      </c>
      <c r="D4" s="291">
        <v>135</v>
      </c>
      <c r="E4" s="292">
        <v>130</v>
      </c>
      <c r="F4" s="293">
        <v>3.8461538461538463</v>
      </c>
      <c r="G4" s="117"/>
      <c r="H4" s="631"/>
    </row>
    <row r="5" spans="1:13" ht="24.95" customHeight="1">
      <c r="B5" s="1573"/>
      <c r="C5" s="294" t="s">
        <v>68</v>
      </c>
      <c r="D5" s="295">
        <v>220</v>
      </c>
      <c r="E5" s="296">
        <v>246</v>
      </c>
      <c r="F5" s="297">
        <v>-10.569105691056912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573"/>
      <c r="C6" s="298" t="s">
        <v>69</v>
      </c>
      <c r="D6" s="299">
        <v>171.13</v>
      </c>
      <c r="E6" s="300">
        <v>188.36</v>
      </c>
      <c r="F6" s="301">
        <v>-9.1473773624973536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573"/>
      <c r="C7" s="294" t="s">
        <v>92</v>
      </c>
      <c r="D7" s="302">
        <v>586</v>
      </c>
      <c r="E7" s="303">
        <v>771</v>
      </c>
      <c r="F7" s="297">
        <v>-23.994811932555123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573"/>
      <c r="C8" s="294" t="s">
        <v>93</v>
      </c>
      <c r="D8" s="302">
        <v>472</v>
      </c>
      <c r="E8" s="303">
        <v>576</v>
      </c>
      <c r="F8" s="297">
        <v>-18.055555555555554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574"/>
      <c r="C9" s="304" t="s">
        <v>94</v>
      </c>
      <c r="D9" s="305">
        <v>2.92</v>
      </c>
      <c r="E9" s="306">
        <v>2.67</v>
      </c>
      <c r="F9" s="307">
        <v>9.3632958801498134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571" t="s">
        <v>95</v>
      </c>
      <c r="C11" s="1571"/>
      <c r="D11" s="1571"/>
      <c r="E11" s="1571"/>
      <c r="F11" s="1571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576" t="s">
        <v>300</v>
      </c>
      <c r="C16" s="1576">
        <v>0</v>
      </c>
      <c r="D16" s="1576">
        <v>0</v>
      </c>
      <c r="E16" s="1576">
        <v>0</v>
      </c>
      <c r="F16" s="1577">
        <v>0</v>
      </c>
    </row>
    <row r="17" spans="2:6" ht="29.25" thickBot="1">
      <c r="B17" s="1572" t="s">
        <v>310</v>
      </c>
      <c r="C17" s="634" t="s">
        <v>0</v>
      </c>
      <c r="D17" s="635">
        <v>43275</v>
      </c>
      <c r="E17" s="636">
        <v>42911</v>
      </c>
      <c r="F17" s="637" t="s">
        <v>311</v>
      </c>
    </row>
    <row r="18" spans="2:6" ht="20.25" customHeight="1">
      <c r="B18" s="1573">
        <v>0</v>
      </c>
      <c r="C18" s="638" t="s">
        <v>67</v>
      </c>
      <c r="D18" s="639">
        <v>135</v>
      </c>
      <c r="E18" s="640">
        <v>165</v>
      </c>
      <c r="F18" s="641">
        <v>-18.181818181818183</v>
      </c>
    </row>
    <row r="19" spans="2:6" ht="20.25" customHeight="1">
      <c r="B19" s="1573">
        <v>0</v>
      </c>
      <c r="C19" s="642" t="s">
        <v>68</v>
      </c>
      <c r="D19" s="643">
        <v>220</v>
      </c>
      <c r="E19" s="644">
        <v>260</v>
      </c>
      <c r="F19" s="641">
        <v>-15.384615384615385</v>
      </c>
    </row>
    <row r="20" spans="2:6" ht="20.25" customHeight="1">
      <c r="B20" s="1573">
        <v>0</v>
      </c>
      <c r="C20" s="645" t="s">
        <v>69</v>
      </c>
      <c r="D20" s="646">
        <v>171.13</v>
      </c>
      <c r="E20" s="647">
        <v>213</v>
      </c>
      <c r="F20" s="648">
        <v>-19.657276995305168</v>
      </c>
    </row>
    <row r="21" spans="2:6" ht="20.25" customHeight="1">
      <c r="B21" s="1573">
        <v>0</v>
      </c>
      <c r="C21" s="649" t="s">
        <v>312</v>
      </c>
      <c r="D21" s="650">
        <v>586</v>
      </c>
      <c r="E21" s="651">
        <v>977</v>
      </c>
      <c r="F21" s="652">
        <v>-40.020470829068579</v>
      </c>
    </row>
    <row r="22" spans="2:6" ht="20.25" customHeight="1">
      <c r="B22" s="1573">
        <v>0</v>
      </c>
      <c r="C22" s="642" t="s">
        <v>313</v>
      </c>
      <c r="D22" s="650">
        <v>472</v>
      </c>
      <c r="E22" s="651">
        <v>828</v>
      </c>
      <c r="F22" s="652">
        <v>-42.995169082125607</v>
      </c>
    </row>
    <row r="23" spans="2:6" ht="20.25" customHeight="1" thickBot="1">
      <c r="B23" s="1574">
        <v>0</v>
      </c>
      <c r="C23" s="653" t="s">
        <v>309</v>
      </c>
      <c r="D23" s="654">
        <v>2.92</v>
      </c>
      <c r="E23" s="655">
        <v>2.9</v>
      </c>
      <c r="F23" s="656">
        <v>0.6896551724137937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P2" sqref="P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578" t="s">
        <v>185</v>
      </c>
      <c r="C1" s="1578"/>
      <c r="D1" s="1578"/>
      <c r="E1" s="1578"/>
      <c r="F1" s="1578"/>
      <c r="G1" s="414" t="str">
        <f>SKUP_SEUROP_tyg!J1</f>
        <v xml:space="preserve"> 18.06.2018 - 24.06.2018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504" t="s">
        <v>66</v>
      </c>
      <c r="C4" s="327" t="s">
        <v>89</v>
      </c>
      <c r="D4" s="1505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497</v>
      </c>
      <c r="C6" s="97"/>
      <c r="D6" s="210"/>
      <c r="E6" s="210"/>
      <c r="F6" s="98"/>
    </row>
    <row r="7" spans="1:18" ht="15.75">
      <c r="B7" s="92" t="s">
        <v>50</v>
      </c>
      <c r="C7" s="97">
        <v>150</v>
      </c>
      <c r="D7" s="210">
        <v>11</v>
      </c>
      <c r="E7" s="210">
        <v>2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579" t="s">
        <v>286</v>
      </c>
      <c r="I8" s="1580"/>
      <c r="J8" s="1580"/>
      <c r="K8" s="1580"/>
      <c r="L8" s="1580"/>
      <c r="M8" s="1580"/>
      <c r="N8" s="1580"/>
      <c r="O8" s="1580"/>
      <c r="P8" s="1580"/>
      <c r="Q8" s="1580"/>
      <c r="R8" s="1580"/>
    </row>
    <row r="9" spans="1:18">
      <c r="B9" s="160" t="s">
        <v>54</v>
      </c>
      <c r="C9" s="161"/>
      <c r="D9" s="211"/>
      <c r="E9" s="211"/>
      <c r="F9" s="162"/>
    </row>
    <row r="10" spans="1:18">
      <c r="B10" s="92" t="s">
        <v>475</v>
      </c>
      <c r="C10" s="97"/>
      <c r="D10" s="210"/>
      <c r="E10" s="210"/>
      <c r="F10" s="98"/>
    </row>
    <row r="11" spans="1:18">
      <c r="B11" s="160" t="s">
        <v>50</v>
      </c>
      <c r="C11" s="161">
        <v>170</v>
      </c>
      <c r="D11" s="211">
        <v>150</v>
      </c>
      <c r="E11" s="211">
        <v>120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518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50</v>
      </c>
      <c r="C15" s="161">
        <v>220</v>
      </c>
      <c r="D15" s="211">
        <v>120</v>
      </c>
      <c r="E15" s="211">
        <v>60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55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408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50</v>
      </c>
      <c r="C19" s="161">
        <v>205</v>
      </c>
      <c r="D19" s="211">
        <v>30</v>
      </c>
      <c r="E19" s="211">
        <v>15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56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462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50</v>
      </c>
      <c r="C23" s="97">
        <v>135</v>
      </c>
      <c r="D23" s="210">
        <v>45</v>
      </c>
      <c r="E23" s="210">
        <v>45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56</v>
      </c>
      <c r="C25" s="97"/>
      <c r="D25" s="210"/>
      <c r="E25" s="210"/>
      <c r="F25" s="98"/>
    </row>
    <row r="26" spans="2:12">
      <c r="B26" s="92" t="s">
        <v>481</v>
      </c>
      <c r="C26" s="97"/>
      <c r="D26" s="210"/>
      <c r="E26" s="210"/>
      <c r="F26" s="98"/>
    </row>
    <row r="27" spans="2:12">
      <c r="B27" s="92" t="s">
        <v>50</v>
      </c>
      <c r="C27" s="97" t="s">
        <v>296</v>
      </c>
      <c r="D27" s="210">
        <v>0</v>
      </c>
      <c r="E27" s="210">
        <v>0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57</v>
      </c>
      <c r="C29" s="97"/>
      <c r="D29" s="210"/>
      <c r="E29" s="210"/>
      <c r="F29" s="98"/>
    </row>
    <row r="30" spans="2:12">
      <c r="B30" s="92" t="s">
        <v>280</v>
      </c>
      <c r="C30" s="97"/>
      <c r="D30" s="210"/>
      <c r="E30" s="210"/>
      <c r="F30" s="98"/>
    </row>
    <row r="31" spans="2:12">
      <c r="B31" s="160" t="s">
        <v>50</v>
      </c>
      <c r="C31" s="161">
        <v>174</v>
      </c>
      <c r="D31" s="211">
        <v>100</v>
      </c>
      <c r="E31" s="211">
        <v>100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57</v>
      </c>
      <c r="C33" s="97"/>
      <c r="D33" s="210"/>
      <c r="E33" s="210"/>
      <c r="F33" s="98"/>
    </row>
    <row r="34" spans="2:6">
      <c r="B34" s="92" t="s">
        <v>258</v>
      </c>
      <c r="C34" s="97"/>
      <c r="D34" s="210"/>
      <c r="E34" s="210"/>
      <c r="F34" s="98"/>
    </row>
    <row r="35" spans="2:6">
      <c r="B35" s="160" t="s">
        <v>50</v>
      </c>
      <c r="C35" s="161">
        <v>165</v>
      </c>
      <c r="D35" s="211">
        <v>40</v>
      </c>
      <c r="E35" s="211">
        <v>40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61</v>
      </c>
      <c r="C37" s="161"/>
      <c r="D37" s="211"/>
      <c r="E37" s="211"/>
      <c r="F37" s="162"/>
    </row>
    <row r="38" spans="2:6">
      <c r="B38" s="92" t="s">
        <v>483</v>
      </c>
      <c r="C38" s="97"/>
      <c r="D38" s="210"/>
      <c r="E38" s="210"/>
      <c r="F38" s="98"/>
    </row>
    <row r="39" spans="2:6">
      <c r="B39" s="92" t="s">
        <v>50</v>
      </c>
      <c r="C39" s="97" t="s">
        <v>296</v>
      </c>
      <c r="D39" s="210">
        <v>0</v>
      </c>
      <c r="E39" s="210">
        <v>0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61</v>
      </c>
      <c r="C41" s="97"/>
      <c r="D41" s="210"/>
      <c r="E41" s="210"/>
      <c r="F41" s="98"/>
    </row>
    <row r="42" spans="2:6">
      <c r="B42" s="92" t="s">
        <v>484</v>
      </c>
      <c r="C42" s="97"/>
      <c r="D42" s="210"/>
      <c r="E42" s="210"/>
      <c r="F42" s="98"/>
    </row>
    <row r="43" spans="2:6">
      <c r="B43" s="92" t="s">
        <v>50</v>
      </c>
      <c r="C43" s="97" t="s">
        <v>296</v>
      </c>
      <c r="D43" s="210">
        <v>0</v>
      </c>
      <c r="E43" s="210">
        <v>0</v>
      </c>
      <c r="F43" s="98">
        <v>3</v>
      </c>
    </row>
    <row r="44" spans="2:6">
      <c r="B44" s="160"/>
      <c r="C44" s="161"/>
      <c r="D44" s="211"/>
      <c r="E44" s="211"/>
      <c r="F44" s="162"/>
    </row>
    <row r="45" spans="2:6">
      <c r="B45" s="92" t="s">
        <v>61</v>
      </c>
      <c r="C45" s="97"/>
      <c r="D45" s="210"/>
      <c r="E45" s="210"/>
      <c r="F45" s="98"/>
    </row>
    <row r="46" spans="2:6">
      <c r="B46" s="92" t="s">
        <v>376</v>
      </c>
      <c r="C46" s="97"/>
      <c r="D46" s="210"/>
      <c r="E46" s="210"/>
      <c r="F46" s="98"/>
    </row>
    <row r="47" spans="2:6">
      <c r="B47" s="160" t="s">
        <v>50</v>
      </c>
      <c r="C47" s="161" t="s">
        <v>296</v>
      </c>
      <c r="D47" s="211">
        <v>0</v>
      </c>
      <c r="E47" s="211">
        <v>0</v>
      </c>
      <c r="F47" s="162">
        <v>3</v>
      </c>
    </row>
    <row r="48" spans="2:6">
      <c r="B48" s="92"/>
      <c r="C48" s="97"/>
      <c r="D48" s="210"/>
      <c r="E48" s="210"/>
      <c r="F48" s="98"/>
    </row>
    <row r="49" spans="2:6">
      <c r="B49" s="92" t="s">
        <v>64</v>
      </c>
      <c r="C49" s="97"/>
      <c r="D49" s="210"/>
      <c r="E49" s="210"/>
      <c r="F49" s="98"/>
    </row>
    <row r="50" spans="2:6">
      <c r="B50" s="92" t="s">
        <v>407</v>
      </c>
      <c r="C50" s="97"/>
      <c r="D50" s="210"/>
      <c r="E50" s="210"/>
      <c r="F50" s="98"/>
    </row>
    <row r="51" spans="2:6">
      <c r="B51" s="160" t="s">
        <v>50</v>
      </c>
      <c r="C51" s="161">
        <v>150</v>
      </c>
      <c r="D51" s="211">
        <v>90</v>
      </c>
      <c r="E51" s="211">
        <v>90</v>
      </c>
      <c r="F51" s="162">
        <v>3</v>
      </c>
    </row>
    <row r="52" spans="2:6">
      <c r="B52" s="92"/>
      <c r="C52" s="97"/>
      <c r="D52" s="210"/>
      <c r="E52" s="210"/>
      <c r="F52" s="98"/>
    </row>
    <row r="53" spans="2:6">
      <c r="B53" s="92" t="s">
        <v>64</v>
      </c>
      <c r="C53" s="97"/>
      <c r="D53" s="210"/>
      <c r="E53" s="210"/>
      <c r="F53" s="98"/>
    </row>
    <row r="54" spans="2:6">
      <c r="B54" s="92" t="s">
        <v>377</v>
      </c>
      <c r="C54" s="97"/>
      <c r="D54" s="210"/>
      <c r="E54" s="210"/>
      <c r="F54" s="98"/>
    </row>
    <row r="55" spans="2:6" ht="13.5" thickBot="1">
      <c r="B55" s="1484" t="s">
        <v>50</v>
      </c>
      <c r="C55" s="1485" t="s">
        <v>296</v>
      </c>
      <c r="D55" s="1486">
        <v>0</v>
      </c>
      <c r="E55" s="1486">
        <v>0</v>
      </c>
      <c r="F55" s="1487">
        <v>2</v>
      </c>
    </row>
    <row r="56" spans="2:6">
      <c r="D56" s="1124"/>
      <c r="E56" s="112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Q136"/>
  <sheetViews>
    <sheetView zoomScale="90" zoomScaleNormal="90" workbookViewId="0">
      <selection activeCell="O31" sqref="O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5703125" customWidth="1"/>
    <col min="10" max="10" width="10.85546875" customWidth="1"/>
    <col min="11" max="11" width="20.28515625" customWidth="1"/>
    <col min="12" max="12" width="12" customWidth="1"/>
    <col min="14" max="14" width="11.85546875" customWidth="1"/>
    <col min="15" max="15" width="13.7109375" customWidth="1"/>
    <col min="17" max="17" width="10.42578125" customWidth="1"/>
  </cols>
  <sheetData>
    <row r="1" spans="2:15" ht="27" customHeight="1">
      <c r="B1" s="1575" t="s">
        <v>186</v>
      </c>
      <c r="C1" s="1575"/>
      <c r="D1" s="1575"/>
      <c r="E1" s="1575"/>
      <c r="F1" s="1575"/>
      <c r="G1" s="1575"/>
      <c r="H1" s="414" t="str">
        <f>SKUP_SEUROP_tyg!J1</f>
        <v xml:space="preserve"> 18.06.2018 - 24.06.2018 r. </v>
      </c>
      <c r="I1" s="414"/>
    </row>
    <row r="2" spans="2:15" ht="15.75">
      <c r="B2" s="42"/>
      <c r="C2" s="42"/>
      <c r="D2" s="42"/>
      <c r="E2" s="42"/>
      <c r="F2" s="42"/>
      <c r="G2" s="42"/>
      <c r="H2" s="24"/>
    </row>
    <row r="3" spans="2:15" ht="14.25" customHeight="1" thickBot="1">
      <c r="B3" s="24"/>
      <c r="C3" s="24"/>
      <c r="D3" s="24"/>
      <c r="E3" s="24"/>
      <c r="F3" s="24"/>
      <c r="G3" s="24"/>
      <c r="H3" s="24"/>
    </row>
    <row r="4" spans="2:15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15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15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J6" s="1120"/>
      <c r="K6" s="1120"/>
      <c r="L6" s="1120"/>
      <c r="M6" s="1120"/>
      <c r="N6" s="1120"/>
      <c r="O6" s="1120"/>
    </row>
    <row r="7" spans="2:15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15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15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15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15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15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15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15" ht="13.5" thickBot="1">
      <c r="B14" s="108"/>
      <c r="C14" s="111" t="s">
        <v>50</v>
      </c>
      <c r="D14" s="120">
        <v>160</v>
      </c>
      <c r="E14" s="121">
        <v>161</v>
      </c>
      <c r="F14" s="121">
        <v>122</v>
      </c>
      <c r="G14" s="122">
        <v>3</v>
      </c>
      <c r="H14" s="136"/>
    </row>
    <row r="15" spans="2:15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15" ht="13.5" thickBot="1">
      <c r="B16" s="108"/>
      <c r="C16" s="111" t="s">
        <v>50</v>
      </c>
      <c r="D16" s="120">
        <v>212.5</v>
      </c>
      <c r="E16" s="121">
        <v>150</v>
      </c>
      <c r="F16" s="121">
        <v>75</v>
      </c>
      <c r="G16" s="122">
        <v>3</v>
      </c>
      <c r="H16" s="136"/>
    </row>
    <row r="17" spans="2:8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8" ht="13.5" thickBot="1">
      <c r="B18" s="108"/>
      <c r="C18" s="111" t="s">
        <v>50</v>
      </c>
      <c r="D18" s="120">
        <v>135</v>
      </c>
      <c r="E18" s="121">
        <v>45</v>
      </c>
      <c r="F18" s="121">
        <v>45</v>
      </c>
      <c r="G18" s="122">
        <v>3</v>
      </c>
      <c r="H18" s="136"/>
    </row>
    <row r="19" spans="2:8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8" ht="13.5" thickBot="1">
      <c r="B20" s="108"/>
      <c r="C20" s="111" t="s">
        <v>50</v>
      </c>
      <c r="D20" s="120">
        <v>169.5</v>
      </c>
      <c r="E20" s="121">
        <v>140</v>
      </c>
      <c r="F20" s="121">
        <v>140</v>
      </c>
      <c r="G20" s="122">
        <v>3</v>
      </c>
      <c r="H20" s="136"/>
    </row>
    <row r="21" spans="2:8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8" ht="13.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</row>
    <row r="23" spans="2:8">
      <c r="B23" s="106" t="s">
        <v>82</v>
      </c>
      <c r="C23" s="110" t="s">
        <v>59</v>
      </c>
      <c r="D23" s="118"/>
      <c r="E23" s="134"/>
      <c r="F23" s="119"/>
      <c r="G23" s="131"/>
      <c r="H23" s="193"/>
    </row>
    <row r="24" spans="2:8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8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8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8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8" ht="13.5" thickBot="1">
      <c r="B28" s="108"/>
      <c r="C28" s="111" t="s">
        <v>50</v>
      </c>
      <c r="D28" s="120" t="s">
        <v>165</v>
      </c>
      <c r="E28" s="121" t="s">
        <v>165</v>
      </c>
      <c r="F28" s="121" t="s">
        <v>165</v>
      </c>
      <c r="G28" s="122" t="s">
        <v>165</v>
      </c>
      <c r="H28" s="136"/>
    </row>
    <row r="29" spans="2:8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8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8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8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7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7" ht="13.5" thickBot="1">
      <c r="B34" s="112"/>
      <c r="C34" s="135" t="s">
        <v>50</v>
      </c>
      <c r="D34" s="151">
        <v>150</v>
      </c>
      <c r="E34" s="121">
        <v>90</v>
      </c>
      <c r="F34" s="121">
        <v>90</v>
      </c>
      <c r="G34" s="122">
        <v>2.5</v>
      </c>
      <c r="H34" s="136"/>
    </row>
    <row r="35" spans="2:17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7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7">
      <c r="B37" s="24"/>
      <c r="C37" s="24"/>
      <c r="D37" s="24"/>
      <c r="E37" s="85"/>
      <c r="F37" s="85"/>
      <c r="G37" s="24"/>
      <c r="H37" s="194"/>
    </row>
    <row r="38" spans="2:17">
      <c r="E38" s="164">
        <f>SUM(E14:E37)</f>
        <v>586</v>
      </c>
      <c r="F38" s="164">
        <f>SUM(F14:F37)</f>
        <v>472</v>
      </c>
      <c r="H38" s="2"/>
    </row>
    <row r="39" spans="2:17">
      <c r="D39" s="10"/>
      <c r="E39" s="164"/>
      <c r="F39" s="164"/>
      <c r="G39" s="10"/>
      <c r="H39" s="2"/>
    </row>
    <row r="40" spans="2:17">
      <c r="E40" s="164"/>
      <c r="F40" s="164"/>
      <c r="H40" s="2"/>
    </row>
    <row r="41" spans="2:17" ht="15.75">
      <c r="C41" s="320" t="s">
        <v>283</v>
      </c>
      <c r="D41" s="318"/>
      <c r="E41" s="318"/>
      <c r="F41" s="318"/>
      <c r="G41" s="318"/>
      <c r="H41" s="318"/>
    </row>
    <row r="42" spans="2:17" ht="15.75">
      <c r="C42" s="633" t="s">
        <v>297</v>
      </c>
      <c r="D42" s="318"/>
      <c r="E42" s="318"/>
      <c r="F42" s="318"/>
      <c r="G42" s="318"/>
      <c r="H42" s="318"/>
    </row>
    <row r="43" spans="2:17" ht="15" customHeight="1">
      <c r="C43" s="1582" t="s">
        <v>370</v>
      </c>
      <c r="D43" s="1582"/>
      <c r="E43" s="1582"/>
      <c r="F43" s="1582"/>
      <c r="G43" s="1582"/>
      <c r="H43" s="1582"/>
      <c r="I43" s="1582"/>
      <c r="J43" s="1582"/>
      <c r="K43" s="1582"/>
      <c r="L43" s="1060"/>
      <c r="M43" s="1060"/>
      <c r="N43" s="1060"/>
      <c r="O43" s="1060"/>
      <c r="P43" s="1060"/>
      <c r="Q43" s="1060"/>
    </row>
    <row r="44" spans="2:17" ht="15.75">
      <c r="C44" s="1581" t="s">
        <v>371</v>
      </c>
      <c r="D44" s="1581"/>
      <c r="E44" s="1581"/>
      <c r="F44" s="1581"/>
      <c r="G44" s="1581"/>
      <c r="H44" s="1581"/>
      <c r="I44" s="1581"/>
      <c r="J44" s="1581"/>
      <c r="K44" s="1581"/>
      <c r="L44" s="1581"/>
      <c r="M44" s="1581"/>
      <c r="N44" s="1581"/>
      <c r="O44" s="1581"/>
      <c r="P44" s="1581"/>
      <c r="Q44" s="1581"/>
    </row>
    <row r="45" spans="2:17">
      <c r="H45" s="2"/>
      <c r="I45" s="2"/>
      <c r="J45" s="2"/>
    </row>
    <row r="46" spans="2:17">
      <c r="I46" s="2"/>
      <c r="J46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Q44"/>
    <mergeCell ref="C43:K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  <colBreaks count="1" manualBreakCount="1">
    <brk id="11" max="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H24" zoomScale="75" workbookViewId="0">
      <selection activeCell="AE96" sqref="AE96"/>
    </sheetView>
  </sheetViews>
  <sheetFormatPr defaultColWidth="8.7109375" defaultRowHeight="12.75"/>
  <cols>
    <col min="1" max="1" width="15.140625" style="1294" customWidth="1"/>
    <col min="2" max="2" width="15.42578125" style="1294" customWidth="1"/>
    <col min="3" max="11" width="11.140625" style="1294" customWidth="1"/>
    <col min="12" max="12" width="12.7109375" style="1294" customWidth="1"/>
    <col min="13" max="15" width="11.140625" style="1294" customWidth="1"/>
    <col min="16" max="16" width="18.85546875" style="1294" customWidth="1"/>
    <col min="17" max="17" width="8.85546875" style="1294" customWidth="1"/>
    <col min="18" max="18" width="8.7109375" style="1294" customWidth="1"/>
    <col min="19" max="16384" width="8.7109375" style="1294"/>
  </cols>
  <sheetData>
    <row r="1" spans="1:19" ht="27" customHeight="1"/>
    <row r="2" spans="1:19" ht="27.75" customHeight="1">
      <c r="R2" s="1295"/>
      <c r="S2" s="1296"/>
    </row>
    <row r="3" spans="1:19" ht="18.75">
      <c r="A3" s="1297" t="s">
        <v>445</v>
      </c>
      <c r="B3" s="1297"/>
      <c r="C3" s="1298"/>
      <c r="D3" s="1299"/>
      <c r="E3" s="1300"/>
      <c r="F3" s="1300"/>
      <c r="G3" s="1300"/>
      <c r="H3" s="1300"/>
      <c r="L3" s="1301"/>
      <c r="M3" s="1301"/>
    </row>
    <row r="4" spans="1:19" ht="15.75" customHeight="1" thickBot="1"/>
    <row r="5" spans="1:19" ht="16.5" thickBot="1">
      <c r="A5" s="1583"/>
      <c r="B5" s="1584"/>
      <c r="C5" s="1303">
        <v>2017</v>
      </c>
      <c r="D5" s="1302">
        <v>2017</v>
      </c>
      <c r="E5" s="1303">
        <v>2017</v>
      </c>
      <c r="F5" s="1303">
        <v>2017</v>
      </c>
      <c r="G5" s="1303">
        <v>2017</v>
      </c>
      <c r="H5" s="1302">
        <v>2017</v>
      </c>
      <c r="I5" s="1302">
        <v>2017</v>
      </c>
      <c r="J5" s="1302">
        <v>2017</v>
      </c>
      <c r="K5" s="1303">
        <v>2017</v>
      </c>
      <c r="L5" s="1303">
        <v>2018</v>
      </c>
      <c r="M5" s="1303">
        <v>2018</v>
      </c>
      <c r="N5" s="1303">
        <v>2018</v>
      </c>
      <c r="O5" s="1303">
        <v>2018</v>
      </c>
      <c r="P5" s="1304" t="s">
        <v>444</v>
      </c>
    </row>
    <row r="6" spans="1:19" ht="16.5" customHeight="1" thickBot="1">
      <c r="A6" s="1585"/>
      <c r="B6" s="1586"/>
      <c r="C6" s="1305" t="s">
        <v>224</v>
      </c>
      <c r="D6" s="1305" t="s">
        <v>225</v>
      </c>
      <c r="E6" s="1305" t="s">
        <v>226</v>
      </c>
      <c r="F6" s="1305" t="s">
        <v>227</v>
      </c>
      <c r="G6" s="1305" t="s">
        <v>228</v>
      </c>
      <c r="H6" s="1305" t="s">
        <v>229</v>
      </c>
      <c r="I6" s="1305" t="s">
        <v>230</v>
      </c>
      <c r="J6" s="1305" t="s">
        <v>231</v>
      </c>
      <c r="K6" s="1305" t="s">
        <v>232</v>
      </c>
      <c r="L6" s="1305" t="s">
        <v>233</v>
      </c>
      <c r="M6" s="1305" t="s">
        <v>234</v>
      </c>
      <c r="N6" s="1305" t="s">
        <v>223</v>
      </c>
      <c r="O6" s="1305" t="s">
        <v>224</v>
      </c>
      <c r="P6" s="1306" t="s">
        <v>502</v>
      </c>
    </row>
    <row r="7" spans="1:19" ht="15.95" customHeight="1">
      <c r="A7" s="323" t="s">
        <v>105</v>
      </c>
      <c r="B7" s="1307" t="s">
        <v>106</v>
      </c>
      <c r="C7" s="1036">
        <v>159.81290000000001</v>
      </c>
      <c r="D7" s="1036">
        <v>161.3767</v>
      </c>
      <c r="E7" s="1036">
        <v>154.14840000000001</v>
      </c>
      <c r="F7" s="1036">
        <v>149.40649999999999</v>
      </c>
      <c r="G7" s="1036">
        <v>145.07330000000002</v>
      </c>
      <c r="H7" s="1036">
        <v>129.48060000000001</v>
      </c>
      <c r="I7" s="1036">
        <v>123.5</v>
      </c>
      <c r="J7" s="1036">
        <v>120.84840000000001</v>
      </c>
      <c r="K7" s="1036">
        <v>111.5548</v>
      </c>
      <c r="L7" s="1036">
        <v>117.31790000000001</v>
      </c>
      <c r="M7" s="1036">
        <v>125.7774</v>
      </c>
      <c r="N7" s="1036">
        <v>119.69670000000001</v>
      </c>
      <c r="O7" s="1284">
        <v>116.4333</v>
      </c>
      <c r="P7" s="1283">
        <v>-0.27143991505066245</v>
      </c>
      <c r="Q7" s="1308"/>
      <c r="R7" s="1309"/>
    </row>
    <row r="8" spans="1:19" ht="15.95" customHeight="1">
      <c r="A8" s="323" t="s">
        <v>154</v>
      </c>
      <c r="B8" s="1310" t="s">
        <v>106</v>
      </c>
      <c r="C8" s="1036">
        <v>193.69580000000002</v>
      </c>
      <c r="D8" s="1036">
        <v>204.24860000000001</v>
      </c>
      <c r="E8" s="1036">
        <v>207.1465</v>
      </c>
      <c r="F8" s="1036">
        <v>207.7466</v>
      </c>
      <c r="G8" s="1036">
        <v>207.96030000000002</v>
      </c>
      <c r="H8" s="1036">
        <v>199.98610000000002</v>
      </c>
      <c r="I8" s="1036">
        <v>186.7936</v>
      </c>
      <c r="J8" s="1036">
        <v>178.67440000000002</v>
      </c>
      <c r="K8" s="1036">
        <v>185.2919</v>
      </c>
      <c r="L8" s="1036">
        <v>177.577</v>
      </c>
      <c r="M8" s="1036">
        <v>155.91240000000002</v>
      </c>
      <c r="N8" s="1036">
        <v>146.66630000000001</v>
      </c>
      <c r="O8" s="1284">
        <v>147.11760000000001</v>
      </c>
      <c r="P8" s="1283">
        <v>-0.24047088269337802</v>
      </c>
      <c r="Q8" s="1308"/>
      <c r="R8" s="1309"/>
    </row>
    <row r="9" spans="1:19" ht="15.95" customHeight="1">
      <c r="A9" s="323"/>
      <c r="B9" s="1310" t="s">
        <v>158</v>
      </c>
      <c r="C9" s="1037">
        <v>378.83030000000002</v>
      </c>
      <c r="D9" s="1037">
        <v>399.46930000000003</v>
      </c>
      <c r="E9" s="1037">
        <v>405.13710000000003</v>
      </c>
      <c r="F9" s="1037">
        <v>406.31060000000002</v>
      </c>
      <c r="G9" s="1037">
        <v>406.7287</v>
      </c>
      <c r="H9" s="1037">
        <v>391.13290000000001</v>
      </c>
      <c r="I9" s="1037">
        <v>365.33100000000002</v>
      </c>
      <c r="J9" s="1037">
        <v>349.4513</v>
      </c>
      <c r="K9" s="1037">
        <v>362.39390000000003</v>
      </c>
      <c r="L9" s="1037">
        <v>347.30500000000001</v>
      </c>
      <c r="M9" s="1037">
        <v>304.93350000000004</v>
      </c>
      <c r="N9" s="1037">
        <v>286.85000000000002</v>
      </c>
      <c r="O9" s="1282">
        <v>287.73259999999999</v>
      </c>
      <c r="P9" s="1281">
        <v>-0.24047099717208476</v>
      </c>
      <c r="Q9" s="1308"/>
      <c r="R9" s="1309"/>
    </row>
    <row r="10" spans="1:19" ht="15.95" customHeight="1">
      <c r="A10" s="323" t="s">
        <v>128</v>
      </c>
      <c r="B10" s="1311" t="s">
        <v>106</v>
      </c>
      <c r="C10" s="1036">
        <v>170.624</v>
      </c>
      <c r="D10" s="1036">
        <v>176.90200000000002</v>
      </c>
      <c r="E10" s="1036">
        <v>173.27170000000001</v>
      </c>
      <c r="F10" s="1036">
        <v>169.63480000000001</v>
      </c>
      <c r="G10" s="1036">
        <v>166.7013</v>
      </c>
      <c r="H10" s="1036">
        <v>157.17000000000002</v>
      </c>
      <c r="I10" s="1036">
        <v>150.96729999999999</v>
      </c>
      <c r="J10" s="1036">
        <v>146.12620000000001</v>
      </c>
      <c r="K10" s="1036">
        <v>139.42449999999999</v>
      </c>
      <c r="L10" s="1036">
        <v>136.0044</v>
      </c>
      <c r="M10" s="1036">
        <v>142.012</v>
      </c>
      <c r="N10" s="1036">
        <v>139.78919999999999</v>
      </c>
      <c r="O10" s="1284">
        <v>134.38849999999999</v>
      </c>
      <c r="P10" s="1283">
        <v>-0.2123704754313579</v>
      </c>
      <c r="Q10" s="1308"/>
      <c r="R10" s="1309"/>
    </row>
    <row r="11" spans="1:19" ht="15.95" customHeight="1">
      <c r="A11" s="323"/>
      <c r="B11" s="1311" t="s">
        <v>235</v>
      </c>
      <c r="C11" s="1037">
        <v>4537.4193999999998</v>
      </c>
      <c r="D11" s="1037">
        <v>4648.4800000000005</v>
      </c>
      <c r="E11" s="1037">
        <v>4518</v>
      </c>
      <c r="F11" s="1037">
        <v>4427.4193999999998</v>
      </c>
      <c r="G11" s="1037">
        <v>4346.8333000000002</v>
      </c>
      <c r="H11" s="1037">
        <v>4051.6129000000001</v>
      </c>
      <c r="I11" s="1037">
        <v>3857.6667000000002</v>
      </c>
      <c r="J11" s="1037">
        <v>3745.7742000000003</v>
      </c>
      <c r="K11" s="1037">
        <v>3550.6129000000001</v>
      </c>
      <c r="L11" s="1037">
        <v>3443.3571000000002</v>
      </c>
      <c r="M11" s="1037">
        <v>3610.4839000000002</v>
      </c>
      <c r="N11" s="1037">
        <v>3546.0333000000001</v>
      </c>
      <c r="O11" s="1282">
        <v>3438.2593000000002</v>
      </c>
      <c r="P11" s="1287">
        <v>-0.24224344348684179</v>
      </c>
      <c r="Q11" s="1308"/>
      <c r="R11" s="1309"/>
    </row>
    <row r="12" spans="1:19" ht="15.95" customHeight="1">
      <c r="A12" s="323" t="s">
        <v>107</v>
      </c>
      <c r="B12" s="1310" t="s">
        <v>106</v>
      </c>
      <c r="C12" s="1036">
        <v>161.56290000000001</v>
      </c>
      <c r="D12" s="1036">
        <v>163.4905</v>
      </c>
      <c r="E12" s="1036">
        <v>158.53810000000001</v>
      </c>
      <c r="F12" s="1036">
        <v>154.58350000000002</v>
      </c>
      <c r="G12" s="1036">
        <v>151.2568</v>
      </c>
      <c r="H12" s="1036">
        <v>142.04920000000001</v>
      </c>
      <c r="I12" s="1036">
        <v>137.19730000000001</v>
      </c>
      <c r="J12" s="1036">
        <v>134.28810000000001</v>
      </c>
      <c r="K12" s="1036">
        <v>126.84650000000001</v>
      </c>
      <c r="L12" s="1036">
        <v>124.96430000000001</v>
      </c>
      <c r="M12" s="1036">
        <v>130.2724</v>
      </c>
      <c r="N12" s="1036">
        <v>127.14400000000001</v>
      </c>
      <c r="O12" s="1284">
        <v>127.1289</v>
      </c>
      <c r="P12" s="1283">
        <v>-0.2131306135257538</v>
      </c>
      <c r="Q12" s="1308"/>
      <c r="R12" s="1309"/>
    </row>
    <row r="13" spans="1:19" ht="15.95" customHeight="1">
      <c r="A13" s="323"/>
      <c r="B13" s="1311" t="s">
        <v>108</v>
      </c>
      <c r="C13" s="1037">
        <v>1202</v>
      </c>
      <c r="D13" s="1037">
        <v>1216</v>
      </c>
      <c r="E13" s="1037">
        <v>1179</v>
      </c>
      <c r="F13" s="1037">
        <v>1149.7419</v>
      </c>
      <c r="G13" s="1037">
        <v>1125.3667</v>
      </c>
      <c r="H13" s="1037">
        <v>1057.2581</v>
      </c>
      <c r="I13" s="1037">
        <v>1021</v>
      </c>
      <c r="J13" s="1037">
        <v>999.54840000000002</v>
      </c>
      <c r="K13" s="1037">
        <v>944.4516000000001</v>
      </c>
      <c r="L13" s="1037">
        <v>930.42860000000007</v>
      </c>
      <c r="M13" s="1037">
        <v>970.38710000000003</v>
      </c>
      <c r="N13" s="1037">
        <v>947</v>
      </c>
      <c r="O13" s="1282">
        <v>947</v>
      </c>
      <c r="P13" s="1281">
        <v>-0.21214642262895178</v>
      </c>
      <c r="Q13" s="1308"/>
      <c r="R13" s="1309"/>
    </row>
    <row r="14" spans="1:19" ht="15.95" customHeight="1">
      <c r="A14" s="323" t="s">
        <v>109</v>
      </c>
      <c r="B14" s="1310" t="s">
        <v>106</v>
      </c>
      <c r="C14" s="1036">
        <v>182.6465</v>
      </c>
      <c r="D14" s="1036">
        <v>185.63900000000001</v>
      </c>
      <c r="E14" s="1036">
        <v>177.51</v>
      </c>
      <c r="F14" s="1036">
        <v>174.73940000000002</v>
      </c>
      <c r="G14" s="1036">
        <v>168.26170000000002</v>
      </c>
      <c r="H14" s="1036">
        <v>154.0061</v>
      </c>
      <c r="I14" s="1036">
        <v>149.32300000000001</v>
      </c>
      <c r="J14" s="1036">
        <v>145.5223</v>
      </c>
      <c r="K14" s="1036">
        <v>137.1129</v>
      </c>
      <c r="L14" s="1036">
        <v>146.43110000000001</v>
      </c>
      <c r="M14" s="1036">
        <v>152.2842</v>
      </c>
      <c r="N14" s="1036">
        <v>147.90470000000002</v>
      </c>
      <c r="O14" s="1284">
        <v>144.36930000000001</v>
      </c>
      <c r="P14" s="1283">
        <v>-0.20956985214608548</v>
      </c>
      <c r="Q14" s="1308"/>
      <c r="R14" s="1309"/>
    </row>
    <row r="15" spans="1:19" ht="15.95" customHeight="1">
      <c r="A15" s="323" t="s">
        <v>127</v>
      </c>
      <c r="B15" s="1310" t="s">
        <v>106</v>
      </c>
      <c r="C15" s="1036">
        <v>161.87739999999999</v>
      </c>
      <c r="D15" s="1036">
        <v>161.8323</v>
      </c>
      <c r="E15" s="1036">
        <v>162.5429</v>
      </c>
      <c r="F15" s="1036">
        <v>157.6952</v>
      </c>
      <c r="G15" s="1036">
        <v>156.43700000000001</v>
      </c>
      <c r="H15" s="1036">
        <v>150.82160000000002</v>
      </c>
      <c r="I15" s="1036">
        <v>146.75470000000001</v>
      </c>
      <c r="J15" s="1036">
        <v>146.1832</v>
      </c>
      <c r="K15" s="1036">
        <v>141.49549999999999</v>
      </c>
      <c r="L15" s="1036">
        <v>142.625</v>
      </c>
      <c r="M15" s="1036">
        <v>145.24260000000001</v>
      </c>
      <c r="N15" s="1036">
        <v>142.42570000000001</v>
      </c>
      <c r="O15" s="1284">
        <v>143.31190000000001</v>
      </c>
      <c r="P15" s="1283">
        <v>-0.11468864708724003</v>
      </c>
      <c r="Q15" s="1308"/>
      <c r="R15" s="1309"/>
    </row>
    <row r="16" spans="1:19" ht="15.95" customHeight="1">
      <c r="A16" s="323" t="s">
        <v>113</v>
      </c>
      <c r="B16" s="1310" t="s">
        <v>106</v>
      </c>
      <c r="C16" s="1036">
        <v>164.92420000000001</v>
      </c>
      <c r="D16" s="1036">
        <v>165.97900000000001</v>
      </c>
      <c r="E16" s="1036">
        <v>169.00190000000001</v>
      </c>
      <c r="F16" s="1036">
        <v>163.1103</v>
      </c>
      <c r="G16" s="1036">
        <v>158.4753</v>
      </c>
      <c r="H16" s="1036">
        <v>153.83000000000001</v>
      </c>
      <c r="I16" s="1036">
        <v>149.5993</v>
      </c>
      <c r="J16" s="1036">
        <v>145.61420000000001</v>
      </c>
      <c r="K16" s="1036">
        <v>140.3065</v>
      </c>
      <c r="L16" s="1036">
        <v>138.4461</v>
      </c>
      <c r="M16" s="1036">
        <v>138.83450000000002</v>
      </c>
      <c r="N16" s="1036">
        <v>139.40100000000001</v>
      </c>
      <c r="O16" s="1284">
        <v>140.1574</v>
      </c>
      <c r="P16" s="1283">
        <v>-0.15017080573984909</v>
      </c>
      <c r="Q16" s="1308"/>
      <c r="R16" s="1309"/>
    </row>
    <row r="17" spans="1:18" ht="15.95" customHeight="1">
      <c r="A17" s="323" t="s">
        <v>110</v>
      </c>
      <c r="B17" s="1310" t="s">
        <v>106</v>
      </c>
      <c r="C17" s="1036">
        <v>180.05</v>
      </c>
      <c r="D17" s="1036">
        <v>189.67700000000002</v>
      </c>
      <c r="E17" s="1036">
        <v>198.8306</v>
      </c>
      <c r="F17" s="1036">
        <v>202.8</v>
      </c>
      <c r="G17" s="1036">
        <v>201.994</v>
      </c>
      <c r="H17" s="1036">
        <v>196.929</v>
      </c>
      <c r="I17" s="1036">
        <v>194.506</v>
      </c>
      <c r="J17" s="1036">
        <v>193.7</v>
      </c>
      <c r="K17" s="1036">
        <v>181.80030000000002</v>
      </c>
      <c r="L17" s="1036">
        <v>167.67500000000001</v>
      </c>
      <c r="M17" s="1036">
        <v>159.29420000000002</v>
      </c>
      <c r="N17" s="1036">
        <v>159.18800000000002</v>
      </c>
      <c r="O17" s="1284">
        <v>162.60330000000002</v>
      </c>
      <c r="P17" s="1283">
        <v>-9.689919466814767E-2</v>
      </c>
      <c r="Q17" s="1308"/>
      <c r="R17" s="1309"/>
    </row>
    <row r="18" spans="1:18" ht="15.95" customHeight="1">
      <c r="A18" s="323" t="s">
        <v>111</v>
      </c>
      <c r="B18" s="1311" t="s">
        <v>106</v>
      </c>
      <c r="C18" s="1036">
        <v>166.37870000000001</v>
      </c>
      <c r="D18" s="1036">
        <v>170.63230000000001</v>
      </c>
      <c r="E18" s="1036">
        <v>174.9435</v>
      </c>
      <c r="F18" s="1036">
        <v>175.5061</v>
      </c>
      <c r="G18" s="1036">
        <v>169.173</v>
      </c>
      <c r="H18" s="1036">
        <v>144.55840000000001</v>
      </c>
      <c r="I18" s="1036">
        <v>128.94130000000001</v>
      </c>
      <c r="J18" s="1036">
        <v>126.51870000000001</v>
      </c>
      <c r="K18" s="1036">
        <v>123.5184</v>
      </c>
      <c r="L18" s="1036">
        <v>127.08320000000001</v>
      </c>
      <c r="M18" s="1036">
        <v>140.0523</v>
      </c>
      <c r="N18" s="1036">
        <v>140.71469999999999</v>
      </c>
      <c r="O18" s="1284">
        <v>141.42150000000001</v>
      </c>
      <c r="P18" s="1283">
        <v>-0.15000237410197337</v>
      </c>
      <c r="Q18" s="1308"/>
      <c r="R18" s="1309"/>
    </row>
    <row r="19" spans="1:18" ht="15.95" customHeight="1">
      <c r="A19" s="323" t="s">
        <v>112</v>
      </c>
      <c r="B19" s="1310" t="s">
        <v>106</v>
      </c>
      <c r="C19" s="1036">
        <v>161.48390000000001</v>
      </c>
      <c r="D19" s="1036">
        <v>159.63330000000002</v>
      </c>
      <c r="E19" s="1036">
        <v>159.96770000000001</v>
      </c>
      <c r="F19" s="1036">
        <v>157.22580000000002</v>
      </c>
      <c r="G19" s="1036">
        <v>148.0667</v>
      </c>
      <c r="H19" s="1036">
        <v>135.45160000000001</v>
      </c>
      <c r="I19" s="1036">
        <v>130.16670000000002</v>
      </c>
      <c r="J19" s="1036">
        <v>128.87100000000001</v>
      </c>
      <c r="K19" s="1036">
        <v>124.03230000000001</v>
      </c>
      <c r="L19" s="1036">
        <v>125.71430000000001</v>
      </c>
      <c r="M19" s="1036">
        <v>134.03229999999999</v>
      </c>
      <c r="N19" s="1036">
        <v>131.33330000000001</v>
      </c>
      <c r="O19" s="1284">
        <v>130</v>
      </c>
      <c r="P19" s="1283">
        <v>-0.19496618548350642</v>
      </c>
      <c r="Q19" s="1308"/>
      <c r="R19" s="1309"/>
    </row>
    <row r="20" spans="1:18" ht="15.95" customHeight="1">
      <c r="A20" s="323" t="s">
        <v>253</v>
      </c>
      <c r="B20" s="1310" t="s">
        <v>256</v>
      </c>
      <c r="C20" s="1036">
        <v>180.21970000000002</v>
      </c>
      <c r="D20" s="1036">
        <v>183.52610000000001</v>
      </c>
      <c r="E20" s="1036">
        <v>178.49210000000002</v>
      </c>
      <c r="F20" s="1036">
        <v>174.7139</v>
      </c>
      <c r="G20" s="1036">
        <v>170.07340000000002</v>
      </c>
      <c r="H20" s="1036">
        <v>155.08410000000001</v>
      </c>
      <c r="I20" s="1036">
        <v>149.61960000000002</v>
      </c>
      <c r="J20" s="1036">
        <v>147.8296</v>
      </c>
      <c r="K20" s="1036">
        <v>140.88480000000001</v>
      </c>
      <c r="L20" s="1036">
        <v>143.3826</v>
      </c>
      <c r="M20" s="1036">
        <v>152.10140000000001</v>
      </c>
      <c r="N20" s="1036">
        <v>148.46120000000002</v>
      </c>
      <c r="O20" s="1284">
        <v>145.13560000000001</v>
      </c>
      <c r="P20" s="1283">
        <v>-0.19467405616589084</v>
      </c>
      <c r="Q20" s="1308"/>
      <c r="R20" s="1309"/>
    </row>
    <row r="21" spans="1:18" ht="15.95" customHeight="1">
      <c r="A21" s="323"/>
      <c r="B21" s="1311" t="s">
        <v>257</v>
      </c>
      <c r="C21" s="1037">
        <v>1339.6452000000002</v>
      </c>
      <c r="D21" s="1037">
        <v>1359.9333000000001</v>
      </c>
      <c r="E21" s="1037">
        <v>1322.8710000000001</v>
      </c>
      <c r="F21" s="1037">
        <v>1293.8710000000001</v>
      </c>
      <c r="G21" s="1037">
        <v>1268.5333000000001</v>
      </c>
      <c r="H21" s="1037">
        <v>1164.2903000000001</v>
      </c>
      <c r="I21" s="1037">
        <v>1129.6000000000001</v>
      </c>
      <c r="J21" s="1037">
        <v>1114.5161000000001</v>
      </c>
      <c r="K21" s="1037">
        <v>1047.7097000000001</v>
      </c>
      <c r="L21" s="1037">
        <v>1066.5357000000001</v>
      </c>
      <c r="M21" s="1037">
        <v>1131.3226</v>
      </c>
      <c r="N21" s="1037">
        <v>1101.8</v>
      </c>
      <c r="O21" s="1282">
        <v>1073.037</v>
      </c>
      <c r="P21" s="1281">
        <v>-0.1990140374481244</v>
      </c>
      <c r="Q21" s="1308"/>
      <c r="R21" s="1309"/>
    </row>
    <row r="22" spans="1:18" ht="15.95" customHeight="1">
      <c r="A22" s="323" t="s">
        <v>114</v>
      </c>
      <c r="B22" s="1310" t="s">
        <v>106</v>
      </c>
      <c r="C22" s="1036">
        <v>178</v>
      </c>
      <c r="D22" s="1036">
        <v>178</v>
      </c>
      <c r="E22" s="1036">
        <v>177.45160000000001</v>
      </c>
      <c r="F22" s="1036" t="s">
        <v>443</v>
      </c>
      <c r="G22" s="1036" t="s">
        <v>443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 t="s">
        <v>443</v>
      </c>
      <c r="N22" s="1036" t="s">
        <v>443</v>
      </c>
      <c r="O22" s="1284" t="s">
        <v>443</v>
      </c>
      <c r="P22" s="1283" t="s">
        <v>480</v>
      </c>
      <c r="Q22" s="1308"/>
      <c r="R22" s="1309"/>
    </row>
    <row r="23" spans="1:18" ht="15.95" customHeight="1">
      <c r="A23" s="323" t="s">
        <v>129</v>
      </c>
      <c r="B23" s="1310" t="s">
        <v>106</v>
      </c>
      <c r="C23" s="1038">
        <v>199.47390000000001</v>
      </c>
      <c r="D23" s="1038">
        <v>209.28970000000001</v>
      </c>
      <c r="E23" s="1038">
        <v>211.8177</v>
      </c>
      <c r="F23" s="1038">
        <v>211.66680000000002</v>
      </c>
      <c r="G23" s="1038">
        <v>211.03530000000001</v>
      </c>
      <c r="H23" s="1038">
        <v>195.51260000000002</v>
      </c>
      <c r="I23" s="1038">
        <v>194.17230000000001</v>
      </c>
      <c r="J23" s="1038">
        <v>193.8306</v>
      </c>
      <c r="K23" s="1038">
        <v>174.4442</v>
      </c>
      <c r="L23" s="1038">
        <v>164.87139999999999</v>
      </c>
      <c r="M23" s="1038">
        <v>174.65479999999999</v>
      </c>
      <c r="N23" s="1038">
        <v>189.18470000000002</v>
      </c>
      <c r="O23" s="1285">
        <v>200.40040000000002</v>
      </c>
      <c r="P23" s="1283">
        <v>4.64471793051624E-3</v>
      </c>
      <c r="Q23" s="1308"/>
      <c r="R23" s="1309"/>
    </row>
    <row r="24" spans="1:18" ht="15.95" customHeight="1">
      <c r="A24" s="323" t="s">
        <v>131</v>
      </c>
      <c r="B24" s="1310" t="s">
        <v>106</v>
      </c>
      <c r="C24" s="1038">
        <v>183.62870000000001</v>
      </c>
      <c r="D24" s="1038">
        <v>183.24930000000001</v>
      </c>
      <c r="E24" s="1038">
        <v>172.32160000000002</v>
      </c>
      <c r="F24" s="1038">
        <v>168.0506</v>
      </c>
      <c r="G24" s="1038">
        <v>167.1575</v>
      </c>
      <c r="H24" s="1038">
        <v>154.90880000000001</v>
      </c>
      <c r="I24" s="1038">
        <v>148.00700000000001</v>
      </c>
      <c r="J24" s="1038">
        <v>145.3458</v>
      </c>
      <c r="K24" s="1038">
        <v>139.3426</v>
      </c>
      <c r="L24" s="1038">
        <v>141.44210000000001</v>
      </c>
      <c r="M24" s="1038">
        <v>148.86510000000001</v>
      </c>
      <c r="N24" s="1038">
        <v>147.0377</v>
      </c>
      <c r="O24" s="1285">
        <v>141.16159999999999</v>
      </c>
      <c r="P24" s="1283">
        <v>-0.2312661365026274</v>
      </c>
      <c r="Q24" s="1308"/>
      <c r="R24" s="1309"/>
    </row>
    <row r="25" spans="1:18" ht="15.95" customHeight="1">
      <c r="A25" s="323" t="s">
        <v>130</v>
      </c>
      <c r="B25" s="1310" t="s">
        <v>106</v>
      </c>
      <c r="C25" s="1038">
        <v>178.21260000000001</v>
      </c>
      <c r="D25" s="1038">
        <v>182.93600000000001</v>
      </c>
      <c r="E25" s="1038">
        <v>175.4974</v>
      </c>
      <c r="F25" s="1038">
        <v>173.28579999999999</v>
      </c>
      <c r="G25" s="1038">
        <v>167.95430000000002</v>
      </c>
      <c r="H25" s="1038">
        <v>151.41679999999999</v>
      </c>
      <c r="I25" s="1038">
        <v>145.1747</v>
      </c>
      <c r="J25" s="1038">
        <v>143.12710000000001</v>
      </c>
      <c r="K25" s="1038">
        <v>138.5635</v>
      </c>
      <c r="L25" s="1038">
        <v>143.70430000000002</v>
      </c>
      <c r="M25" s="1038">
        <v>151.94</v>
      </c>
      <c r="N25" s="1038">
        <v>148.68600000000001</v>
      </c>
      <c r="O25" s="1285">
        <v>142.9974</v>
      </c>
      <c r="P25" s="1283">
        <v>-0.19760218974415955</v>
      </c>
      <c r="Q25" s="1308"/>
      <c r="R25" s="1309"/>
    </row>
    <row r="26" spans="1:18" ht="15.95" customHeight="1">
      <c r="A26" s="323" t="s">
        <v>115</v>
      </c>
      <c r="B26" s="1310" t="s">
        <v>106</v>
      </c>
      <c r="C26" s="1038">
        <v>180.60320000000002</v>
      </c>
      <c r="D26" s="1038">
        <v>183.33</v>
      </c>
      <c r="E26" s="1038">
        <v>176.2226</v>
      </c>
      <c r="F26" s="1038">
        <v>172.56450000000001</v>
      </c>
      <c r="G26" s="1038">
        <v>167.26330000000002</v>
      </c>
      <c r="H26" s="1038">
        <v>152.12900000000002</v>
      </c>
      <c r="I26" s="1038">
        <v>147.41330000000002</v>
      </c>
      <c r="J26" s="1038">
        <v>143.8903</v>
      </c>
      <c r="K26" s="1038">
        <v>136.12260000000001</v>
      </c>
      <c r="L26" s="1038">
        <v>142.71430000000001</v>
      </c>
      <c r="M26" s="1038">
        <v>150.59350000000001</v>
      </c>
      <c r="N26" s="1038">
        <v>146.33670000000001</v>
      </c>
      <c r="O26" s="1285">
        <v>141.33330000000001</v>
      </c>
      <c r="P26" s="1283">
        <v>-0.21743745404289627</v>
      </c>
      <c r="Q26" s="1308"/>
      <c r="R26" s="1309"/>
    </row>
    <row r="27" spans="1:18" ht="15.95" customHeight="1">
      <c r="A27" s="323" t="s">
        <v>132</v>
      </c>
      <c r="B27" s="1310" t="s">
        <v>106</v>
      </c>
      <c r="C27" s="1038">
        <v>184.79560000000001</v>
      </c>
      <c r="D27" s="1038">
        <v>188.37460000000002</v>
      </c>
      <c r="E27" s="1038">
        <v>182.85490000000001</v>
      </c>
      <c r="F27" s="1038">
        <v>178.14700000000002</v>
      </c>
      <c r="G27" s="1038">
        <v>173.45660000000001</v>
      </c>
      <c r="H27" s="1038">
        <v>158.10500000000002</v>
      </c>
      <c r="I27" s="1038">
        <v>151.94150000000002</v>
      </c>
      <c r="J27" s="1038">
        <v>149.64500000000001</v>
      </c>
      <c r="K27" s="1038">
        <v>142.21980000000002</v>
      </c>
      <c r="L27" s="1038">
        <v>146.4693</v>
      </c>
      <c r="M27" s="1038">
        <v>156.43470000000002</v>
      </c>
      <c r="N27" s="1038">
        <v>151.57830000000001</v>
      </c>
      <c r="O27" s="1285">
        <v>143.6874</v>
      </c>
      <c r="P27" s="1283">
        <v>-0.22245226617949787</v>
      </c>
      <c r="Q27" s="1308"/>
      <c r="R27" s="1309"/>
    </row>
    <row r="28" spans="1:18" ht="15.95" customHeight="1">
      <c r="A28" s="323"/>
      <c r="B28" s="1310" t="s">
        <v>137</v>
      </c>
      <c r="C28" s="1039">
        <v>57282.126499999998</v>
      </c>
      <c r="D28" s="1039">
        <v>58053.133000000002</v>
      </c>
      <c r="E28" s="1039">
        <v>56123.586799999997</v>
      </c>
      <c r="F28" s="1039">
        <v>54227.327700000002</v>
      </c>
      <c r="G28" s="1039">
        <v>53424.666299999997</v>
      </c>
      <c r="H28" s="1039">
        <v>48998.125500000002</v>
      </c>
      <c r="I28" s="1039">
        <v>47383.4277</v>
      </c>
      <c r="J28" s="1039">
        <v>46828.813500000004</v>
      </c>
      <c r="K28" s="1039">
        <v>43982.373899999999</v>
      </c>
      <c r="L28" s="1039">
        <v>45639.380400000002</v>
      </c>
      <c r="M28" s="1039">
        <v>48851.882599999997</v>
      </c>
      <c r="N28" s="1039">
        <v>47253.9303</v>
      </c>
      <c r="O28" s="1286">
        <v>45412.743300000002</v>
      </c>
      <c r="P28" s="1281">
        <v>-0.20720919290592321</v>
      </c>
      <c r="Q28" s="1308"/>
      <c r="R28" s="1309"/>
    </row>
    <row r="29" spans="1:18" ht="15.95" customHeight="1">
      <c r="A29" s="323" t="s">
        <v>133</v>
      </c>
      <c r="B29" s="1310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5">
        <v>218</v>
      </c>
      <c r="P29" s="1283">
        <v>0</v>
      </c>
      <c r="Q29" s="1308"/>
      <c r="R29" s="1309"/>
    </row>
    <row r="30" spans="1:18" ht="15.95" customHeight="1">
      <c r="A30" s="323" t="s">
        <v>116</v>
      </c>
      <c r="B30" s="1311" t="s">
        <v>106</v>
      </c>
      <c r="C30" s="1038">
        <v>162.52100000000002</v>
      </c>
      <c r="D30" s="1038">
        <v>165.0497</v>
      </c>
      <c r="E30" s="1038">
        <v>157.36610000000002</v>
      </c>
      <c r="F30" s="1038">
        <v>152.49610000000001</v>
      </c>
      <c r="G30" s="1038">
        <v>147.285</v>
      </c>
      <c r="H30" s="1038">
        <v>136.42350000000002</v>
      </c>
      <c r="I30" s="1038">
        <v>131.56370000000001</v>
      </c>
      <c r="J30" s="1038">
        <v>126.80940000000001</v>
      </c>
      <c r="K30" s="1038">
        <v>119.04610000000001</v>
      </c>
      <c r="L30" s="1038">
        <v>124.83460000000001</v>
      </c>
      <c r="M30" s="1038">
        <v>132.77370000000002</v>
      </c>
      <c r="N30" s="1038">
        <v>127.66630000000001</v>
      </c>
      <c r="O30" s="1285">
        <v>126.03440000000001</v>
      </c>
      <c r="P30" s="1283">
        <v>-0.22450391026390437</v>
      </c>
      <c r="Q30" s="1308"/>
      <c r="R30" s="1309"/>
    </row>
    <row r="31" spans="1:18" ht="15.95" customHeight="1">
      <c r="A31" s="323" t="s">
        <v>117</v>
      </c>
      <c r="B31" s="1312" t="s">
        <v>106</v>
      </c>
      <c r="C31" s="1038">
        <v>180.80160000000001</v>
      </c>
      <c r="D31" s="1038">
        <v>183.19730000000001</v>
      </c>
      <c r="E31" s="1038">
        <v>180.17230000000001</v>
      </c>
      <c r="F31" s="1038">
        <v>178.3081</v>
      </c>
      <c r="G31" s="1038">
        <v>172.9487</v>
      </c>
      <c r="H31" s="1038">
        <v>157.9145</v>
      </c>
      <c r="I31" s="1038">
        <v>152.23330000000001</v>
      </c>
      <c r="J31" s="1038">
        <v>148.09900000000002</v>
      </c>
      <c r="K31" s="1038">
        <v>139.75970000000001</v>
      </c>
      <c r="L31" s="1038">
        <v>147.71790000000001</v>
      </c>
      <c r="M31" s="1038">
        <v>155.29390000000001</v>
      </c>
      <c r="N31" s="1038">
        <v>151.57330000000002</v>
      </c>
      <c r="O31" s="1285">
        <v>148.26590000000002</v>
      </c>
      <c r="P31" s="1283">
        <v>-0.17995250042035016</v>
      </c>
      <c r="Q31" s="1308"/>
      <c r="R31" s="1309"/>
    </row>
    <row r="32" spans="1:18" ht="15.95" customHeight="1">
      <c r="A32" s="323" t="s">
        <v>134</v>
      </c>
      <c r="B32" s="1312" t="s">
        <v>106</v>
      </c>
      <c r="C32" s="1038">
        <v>176.02020000000002</v>
      </c>
      <c r="D32" s="1038">
        <v>178.88910000000001</v>
      </c>
      <c r="E32" s="1038">
        <v>172.25730000000001</v>
      </c>
      <c r="F32" s="1038">
        <v>169.62440000000001</v>
      </c>
      <c r="G32" s="1038">
        <v>165.2722</v>
      </c>
      <c r="H32" s="1038">
        <v>149.69730000000001</v>
      </c>
      <c r="I32" s="1038">
        <v>144.87270000000001</v>
      </c>
      <c r="J32" s="1038">
        <v>142.45920000000001</v>
      </c>
      <c r="K32" s="1038">
        <v>134.6943</v>
      </c>
      <c r="L32" s="1038">
        <v>140.82750000000001</v>
      </c>
      <c r="M32" s="1038">
        <v>146.08110000000002</v>
      </c>
      <c r="N32" s="1038">
        <v>142.57680000000002</v>
      </c>
      <c r="O32" s="1285">
        <v>137.30770000000001</v>
      </c>
      <c r="P32" s="1283">
        <v>-0.2199321441516372</v>
      </c>
      <c r="Q32" s="1308"/>
      <c r="R32" s="1309"/>
    </row>
    <row r="33" spans="1:23" ht="15.95" customHeight="1">
      <c r="A33" s="323"/>
      <c r="B33" s="1311" t="s">
        <v>138</v>
      </c>
      <c r="C33" s="1039">
        <v>739.90730000000008</v>
      </c>
      <c r="D33" s="1039">
        <v>752.79970000000003</v>
      </c>
      <c r="E33" s="1039">
        <v>729.38740000000007</v>
      </c>
      <c r="F33" s="1039">
        <v>723.57389999999998</v>
      </c>
      <c r="G33" s="1039">
        <v>705.21580000000006</v>
      </c>
      <c r="H33" s="1039">
        <v>638.44320000000005</v>
      </c>
      <c r="I33" s="1039">
        <v>612.69000000000005</v>
      </c>
      <c r="J33" s="1039">
        <v>598.74710000000005</v>
      </c>
      <c r="K33" s="1039">
        <v>560.9221</v>
      </c>
      <c r="L33" s="1039">
        <v>586.68389999999999</v>
      </c>
      <c r="M33" s="1039">
        <v>614.54470000000003</v>
      </c>
      <c r="N33" s="1039">
        <v>597.9914</v>
      </c>
      <c r="O33" s="1286">
        <v>586.80150000000003</v>
      </c>
      <c r="P33" s="1281">
        <v>-0.20692565136200169</v>
      </c>
      <c r="Q33" s="1308"/>
      <c r="R33" s="1309"/>
    </row>
    <row r="34" spans="1:23" ht="15.95" customHeight="1">
      <c r="A34" s="323" t="s">
        <v>118</v>
      </c>
      <c r="B34" s="1310" t="s">
        <v>106</v>
      </c>
      <c r="C34" s="1038">
        <v>185.51610000000002</v>
      </c>
      <c r="D34" s="1038">
        <v>193</v>
      </c>
      <c r="E34" s="1038">
        <v>198.87100000000001</v>
      </c>
      <c r="F34" s="1038">
        <v>198.74190000000002</v>
      </c>
      <c r="G34" s="1038">
        <v>188.9667</v>
      </c>
      <c r="H34" s="1038">
        <v>161.25810000000001</v>
      </c>
      <c r="I34" s="1038">
        <v>145.5333</v>
      </c>
      <c r="J34" s="1038">
        <v>144</v>
      </c>
      <c r="K34" s="1038">
        <v>143.22580000000002</v>
      </c>
      <c r="L34" s="1038">
        <v>150.32140000000001</v>
      </c>
      <c r="M34" s="1038">
        <v>164.12900000000002</v>
      </c>
      <c r="N34" s="1038">
        <v>165</v>
      </c>
      <c r="O34" s="1285">
        <v>165</v>
      </c>
      <c r="P34" s="1283">
        <v>-0.11058932351423956</v>
      </c>
      <c r="Q34" s="1308"/>
      <c r="R34" s="1309"/>
    </row>
    <row r="35" spans="1:23" ht="15.95" customHeight="1">
      <c r="A35" s="323" t="s">
        <v>153</v>
      </c>
      <c r="B35" s="1310" t="s">
        <v>106</v>
      </c>
      <c r="C35" s="1036">
        <v>186.6352</v>
      </c>
      <c r="D35" s="1036">
        <v>187.9701</v>
      </c>
      <c r="E35" s="1036">
        <v>187.87140000000002</v>
      </c>
      <c r="F35" s="1036">
        <v>186.83850000000001</v>
      </c>
      <c r="G35" s="1036">
        <v>182.74040000000002</v>
      </c>
      <c r="H35" s="1036">
        <v>164.2628</v>
      </c>
      <c r="I35" s="1036">
        <v>146.45650000000001</v>
      </c>
      <c r="J35" s="1036">
        <v>151.2406</v>
      </c>
      <c r="K35" s="1036">
        <v>151.46110000000002</v>
      </c>
      <c r="L35" s="1036">
        <v>139.30590000000001</v>
      </c>
      <c r="M35" s="1036">
        <v>145.28620000000001</v>
      </c>
      <c r="N35" s="1036">
        <v>152.71200000000002</v>
      </c>
      <c r="O35" s="1284">
        <v>148.44280000000001</v>
      </c>
      <c r="P35" s="1283">
        <v>-0.20463663874767457</v>
      </c>
      <c r="Q35" s="1308"/>
      <c r="R35" s="1309"/>
      <c r="T35" s="1313"/>
    </row>
    <row r="36" spans="1:23" ht="15.95" customHeight="1">
      <c r="A36" s="323"/>
      <c r="B36" s="1310" t="s">
        <v>157</v>
      </c>
      <c r="C36" s="1037">
        <v>849.58609999999999</v>
      </c>
      <c r="D36" s="1037">
        <v>859.25570000000005</v>
      </c>
      <c r="E36" s="1037">
        <v>858.29060000000004</v>
      </c>
      <c r="F36" s="1037">
        <v>855.45609999999999</v>
      </c>
      <c r="G36" s="1037">
        <v>840.38700000000006</v>
      </c>
      <c r="H36" s="1037">
        <v>753.93420000000003</v>
      </c>
      <c r="I36" s="1037">
        <v>678.45569999999998</v>
      </c>
      <c r="J36" s="1037">
        <v>701.29740000000004</v>
      </c>
      <c r="K36" s="1037">
        <v>704.13</v>
      </c>
      <c r="L36" s="1037">
        <v>648.58609999999999</v>
      </c>
      <c r="M36" s="1037">
        <v>677.19290000000001</v>
      </c>
      <c r="N36" s="1037">
        <v>711.40470000000005</v>
      </c>
      <c r="O36" s="1282">
        <v>689.00520000000006</v>
      </c>
      <c r="P36" s="1281">
        <v>-0.18901074299591292</v>
      </c>
      <c r="Q36" s="1308"/>
      <c r="R36" s="1309"/>
      <c r="W36" s="1313"/>
    </row>
    <row r="37" spans="1:23" ht="15.95" customHeight="1">
      <c r="A37" s="323" t="s">
        <v>139</v>
      </c>
      <c r="B37" s="1310" t="s">
        <v>106</v>
      </c>
      <c r="C37" s="1036">
        <v>179.4365</v>
      </c>
      <c r="D37" s="1036">
        <v>181.6823</v>
      </c>
      <c r="E37" s="1036">
        <v>177.0797</v>
      </c>
      <c r="F37" s="1036">
        <v>177.6748</v>
      </c>
      <c r="G37" s="1036">
        <v>172.26230000000001</v>
      </c>
      <c r="H37" s="1036">
        <v>161.7535</v>
      </c>
      <c r="I37" s="1036">
        <v>157.32</v>
      </c>
      <c r="J37" s="1036">
        <v>154.97450000000001</v>
      </c>
      <c r="K37" s="1036">
        <v>149.6771</v>
      </c>
      <c r="L37" s="1036">
        <v>152.25390000000002</v>
      </c>
      <c r="M37" s="1036">
        <v>160.1165</v>
      </c>
      <c r="N37" s="1036">
        <v>155.613</v>
      </c>
      <c r="O37" s="1284">
        <v>155.3244</v>
      </c>
      <c r="P37" s="1283">
        <v>-0.1343767851022506</v>
      </c>
      <c r="Q37" s="1308"/>
      <c r="R37" s="1309"/>
      <c r="V37" s="1314"/>
    </row>
    <row r="38" spans="1:23" ht="15.95" customHeight="1">
      <c r="A38" s="323" t="s">
        <v>135</v>
      </c>
      <c r="B38" s="1310" t="s">
        <v>106</v>
      </c>
      <c r="C38" s="1036">
        <v>178.95189999999999</v>
      </c>
      <c r="D38" s="1036">
        <v>187.38900000000001</v>
      </c>
      <c r="E38" s="1036">
        <v>182.13060000000002</v>
      </c>
      <c r="F38" s="1036">
        <v>175.5523</v>
      </c>
      <c r="G38" s="1036">
        <v>174.9923</v>
      </c>
      <c r="H38" s="1036">
        <v>163.16290000000001</v>
      </c>
      <c r="I38" s="1036">
        <v>154.92670000000001</v>
      </c>
      <c r="J38" s="1036">
        <v>153.38840000000002</v>
      </c>
      <c r="K38" s="1036">
        <v>145.66740000000001</v>
      </c>
      <c r="L38" s="1036">
        <v>146.4425</v>
      </c>
      <c r="M38" s="1036">
        <v>150.45770000000002</v>
      </c>
      <c r="N38" s="1036">
        <v>146.75</v>
      </c>
      <c r="O38" s="1284">
        <v>138.27330000000001</v>
      </c>
      <c r="P38" s="1283">
        <v>-0.22731583179614179</v>
      </c>
      <c r="Q38" s="1308"/>
      <c r="R38" s="1309"/>
      <c r="V38" s="1314"/>
    </row>
    <row r="39" spans="1:23" ht="15.95" customHeight="1">
      <c r="A39" s="323" t="s">
        <v>119</v>
      </c>
      <c r="B39" s="1310" t="s">
        <v>106</v>
      </c>
      <c r="C39" s="1036">
        <v>153.68900000000002</v>
      </c>
      <c r="D39" s="1036">
        <v>155.333</v>
      </c>
      <c r="E39" s="1036">
        <v>155.779</v>
      </c>
      <c r="F39" s="1036">
        <v>156.1619</v>
      </c>
      <c r="G39" s="1036">
        <v>156.3563</v>
      </c>
      <c r="H39" s="1036">
        <v>156.56810000000002</v>
      </c>
      <c r="I39" s="1036">
        <v>158.29900000000001</v>
      </c>
      <c r="J39" s="1036">
        <v>159.4487</v>
      </c>
      <c r="K39" s="1036">
        <v>157.9281</v>
      </c>
      <c r="L39" s="1036">
        <v>156.79390000000001</v>
      </c>
      <c r="M39" s="1036">
        <v>157.41390000000001</v>
      </c>
      <c r="N39" s="1036">
        <v>157.6293</v>
      </c>
      <c r="O39" s="1284">
        <v>157.67520000000002</v>
      </c>
      <c r="P39" s="1283">
        <v>2.5936794435515775E-2</v>
      </c>
      <c r="Q39" s="1308"/>
      <c r="R39" s="1309"/>
      <c r="V39" s="1314"/>
    </row>
    <row r="40" spans="1:23" ht="15.95" customHeight="1">
      <c r="A40" s="323" t="s">
        <v>120</v>
      </c>
      <c r="B40" s="1310" t="s">
        <v>106</v>
      </c>
      <c r="C40" s="1036">
        <v>174.5718</v>
      </c>
      <c r="D40" s="1036">
        <v>175.0608</v>
      </c>
      <c r="E40" s="1036">
        <v>179.57480000000001</v>
      </c>
      <c r="F40" s="1036">
        <v>181.1636</v>
      </c>
      <c r="G40" s="1036">
        <v>181.41320000000002</v>
      </c>
      <c r="H40" s="1036">
        <v>180.61160000000001</v>
      </c>
      <c r="I40" s="1036">
        <v>178.1217</v>
      </c>
      <c r="J40" s="1036">
        <v>176.0453</v>
      </c>
      <c r="K40" s="1036">
        <v>177.4931</v>
      </c>
      <c r="L40" s="1036">
        <v>172.6763</v>
      </c>
      <c r="M40" s="1036">
        <v>167.77530000000002</v>
      </c>
      <c r="N40" s="1036">
        <v>162.8689</v>
      </c>
      <c r="O40" s="1284">
        <v>163.26130000000001</v>
      </c>
      <c r="P40" s="1283">
        <v>-6.478996034869311E-2</v>
      </c>
      <c r="Q40" s="1308"/>
      <c r="R40" s="1309"/>
      <c r="V40" s="1314"/>
    </row>
    <row r="41" spans="1:23" ht="15.95" customHeight="1">
      <c r="A41" s="1315"/>
      <c r="B41" s="1316" t="s">
        <v>121</v>
      </c>
      <c r="C41" s="1037">
        <v>1694.3871000000001</v>
      </c>
      <c r="D41" s="1037">
        <v>1707</v>
      </c>
      <c r="E41" s="1037">
        <v>1723.7097000000001</v>
      </c>
      <c r="F41" s="1037">
        <v>1730.2581</v>
      </c>
      <c r="G41" s="1037">
        <v>1729.0333000000001</v>
      </c>
      <c r="H41" s="1037">
        <v>1736.8710000000001</v>
      </c>
      <c r="I41" s="1037">
        <v>1752.4</v>
      </c>
      <c r="J41" s="1037">
        <v>1749.1290000000001</v>
      </c>
      <c r="K41" s="1037">
        <v>1743.9677000000001</v>
      </c>
      <c r="L41" s="1037">
        <v>1714.4286000000002</v>
      </c>
      <c r="M41" s="1037">
        <v>1704.0645000000002</v>
      </c>
      <c r="N41" s="1037">
        <v>1687.9333000000001</v>
      </c>
      <c r="O41" s="1282">
        <v>1692.037</v>
      </c>
      <c r="P41" s="1281">
        <v>-1.3869912017153707E-3</v>
      </c>
      <c r="Q41" s="1308"/>
      <c r="R41" s="1309"/>
      <c r="V41" s="1314"/>
    </row>
    <row r="42" spans="1:23" ht="15.95" customHeight="1">
      <c r="A42" s="323" t="s">
        <v>122</v>
      </c>
      <c r="B42" s="1310" t="s">
        <v>106</v>
      </c>
      <c r="C42" s="1036">
        <v>185.05520000000001</v>
      </c>
      <c r="D42" s="1036">
        <v>183.98310000000001</v>
      </c>
      <c r="E42" s="1036">
        <v>184.4708</v>
      </c>
      <c r="F42" s="1036">
        <v>180.36940000000001</v>
      </c>
      <c r="G42" s="1036">
        <v>180.16380000000001</v>
      </c>
      <c r="H42" s="1036">
        <v>175.96340000000001</v>
      </c>
      <c r="I42" s="1036">
        <v>172.2542</v>
      </c>
      <c r="J42" s="1036">
        <v>170.0556</v>
      </c>
      <c r="K42" s="1036">
        <v>165.7946</v>
      </c>
      <c r="L42" s="1036">
        <v>163.37730000000002</v>
      </c>
      <c r="M42" s="1036">
        <v>163.1044</v>
      </c>
      <c r="N42" s="1036">
        <v>164.76340000000002</v>
      </c>
      <c r="O42" s="1284">
        <v>166.4161</v>
      </c>
      <c r="P42" s="1283">
        <v>-0.10072183867300144</v>
      </c>
      <c r="Q42" s="1308"/>
      <c r="R42" s="1309"/>
      <c r="V42" s="1317"/>
    </row>
    <row r="43" spans="1:23" ht="15.95" customHeight="1">
      <c r="A43" s="1315"/>
      <c r="B43" s="1310" t="s">
        <v>123</v>
      </c>
      <c r="C43" s="1037">
        <v>158.12350000000001</v>
      </c>
      <c r="D43" s="1037">
        <v>161.2303</v>
      </c>
      <c r="E43" s="1037">
        <v>163.47030000000001</v>
      </c>
      <c r="F43" s="1037">
        <v>164.1052</v>
      </c>
      <c r="G43" s="1037">
        <v>161.5617</v>
      </c>
      <c r="H43" s="1037">
        <v>156.74260000000001</v>
      </c>
      <c r="I43" s="1037">
        <v>152.9093</v>
      </c>
      <c r="J43" s="1037">
        <v>150.16840000000002</v>
      </c>
      <c r="K43" s="1037">
        <v>146.54390000000001</v>
      </c>
      <c r="L43" s="1037">
        <v>144.4375</v>
      </c>
      <c r="M43" s="1037">
        <v>143.94390000000001</v>
      </c>
      <c r="N43" s="1037">
        <v>143.73430000000002</v>
      </c>
      <c r="O43" s="1282">
        <v>146.10040000000001</v>
      </c>
      <c r="P43" s="1281">
        <v>-7.6036136311174451E-2</v>
      </c>
      <c r="Q43" s="1308"/>
      <c r="R43" s="1309"/>
    </row>
    <row r="44" spans="1:23" ht="10.5" customHeight="1" thickBot="1">
      <c r="A44" s="1315"/>
      <c r="B44" s="1318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80"/>
      <c r="Q44" s="1308"/>
      <c r="R44" s="1309"/>
    </row>
    <row r="45" spans="1:23" ht="19.5" customHeight="1" thickBot="1">
      <c r="A45" s="697" t="s">
        <v>140</v>
      </c>
      <c r="B45" s="1319" t="s">
        <v>106</v>
      </c>
      <c r="C45" s="1081">
        <v>174.1353</v>
      </c>
      <c r="D45" s="1081">
        <v>176.7192</v>
      </c>
      <c r="E45" s="1081">
        <v>172.7191</v>
      </c>
      <c r="F45" s="1081">
        <v>170.16810000000001</v>
      </c>
      <c r="G45" s="1081">
        <v>165.32220000000001</v>
      </c>
      <c r="H45" s="1081">
        <v>151.38200000000001</v>
      </c>
      <c r="I45" s="1081">
        <v>145.65200000000002</v>
      </c>
      <c r="J45" s="1081">
        <v>142.785</v>
      </c>
      <c r="K45" s="1081">
        <v>136.3211</v>
      </c>
      <c r="L45" s="1081">
        <v>140.8031</v>
      </c>
      <c r="M45" s="1081">
        <v>146.74540000000002</v>
      </c>
      <c r="N45" s="1081">
        <v>143.7302</v>
      </c>
      <c r="O45" s="1279">
        <v>141.1919</v>
      </c>
      <c r="P45" s="1278">
        <v>-0.18918277913783133</v>
      </c>
      <c r="Q45" s="1308"/>
      <c r="R45" s="1309"/>
    </row>
    <row r="49" spans="2:16">
      <c r="P49" s="1320"/>
    </row>
    <row r="50" spans="2:16">
      <c r="P50" s="1320"/>
    </row>
    <row r="51" spans="2:16">
      <c r="D51" s="1294" t="s">
        <v>442</v>
      </c>
      <c r="E51" s="1294" t="s">
        <v>441</v>
      </c>
      <c r="P51" s="1320"/>
    </row>
    <row r="52" spans="2:16" ht="15.75">
      <c r="K52" s="1276"/>
      <c r="L52" s="1275"/>
      <c r="M52" s="1321"/>
    </row>
    <row r="53" spans="2:16" ht="15.75">
      <c r="B53" s="1322" t="s">
        <v>440</v>
      </c>
      <c r="C53" s="1294" t="s">
        <v>106</v>
      </c>
      <c r="D53" s="1323">
        <f>+P7</f>
        <v>-0.27143991505066245</v>
      </c>
      <c r="E53" s="1324">
        <f>+(O7/N7)-1</f>
        <v>-2.7263909531340502E-2</v>
      </c>
      <c r="F53" s="1325"/>
      <c r="G53" s="1326"/>
      <c r="I53" s="1481"/>
      <c r="J53" s="1276"/>
      <c r="K53" s="1482"/>
      <c r="L53" s="1482"/>
      <c r="M53" s="1483"/>
      <c r="N53" s="1326"/>
      <c r="O53" s="1327"/>
      <c r="P53" s="1326"/>
    </row>
    <row r="54" spans="2:16" ht="15.75">
      <c r="B54" s="1322" t="s">
        <v>439</v>
      </c>
      <c r="C54" s="1294" t="s">
        <v>106</v>
      </c>
      <c r="D54" s="1323">
        <f>+P8</f>
        <v>-0.24047088269337802</v>
      </c>
      <c r="E54" s="1324">
        <f>+(O8/N8)-1</f>
        <v>3.0770531471784324E-3</v>
      </c>
      <c r="F54" s="1326"/>
      <c r="G54" s="1326"/>
      <c r="I54" s="1481"/>
      <c r="J54" s="1276"/>
      <c r="K54" s="1482"/>
      <c r="L54" s="1482"/>
      <c r="M54" s="1483"/>
      <c r="N54" s="1326"/>
      <c r="O54" s="1327"/>
      <c r="P54" s="1326"/>
    </row>
    <row r="55" spans="2:16" ht="15.75">
      <c r="B55" s="1322" t="s">
        <v>438</v>
      </c>
      <c r="C55" s="1294" t="s">
        <v>106</v>
      </c>
      <c r="D55" s="1323">
        <f>+P10</f>
        <v>-0.2123704754313579</v>
      </c>
      <c r="E55" s="1324">
        <f>+(O10/N10)-1</f>
        <v>-3.8634601242442224E-2</v>
      </c>
      <c r="F55" s="1326"/>
      <c r="G55" s="1326"/>
      <c r="I55" s="1481"/>
      <c r="J55" s="1276"/>
      <c r="K55" s="1482"/>
      <c r="L55" s="1482"/>
      <c r="M55" s="1483"/>
      <c r="N55" s="1326"/>
      <c r="O55" s="1327"/>
      <c r="P55" s="1326"/>
    </row>
    <row r="56" spans="2:16" ht="15.75">
      <c r="B56" s="1322" t="s">
        <v>437</v>
      </c>
      <c r="C56" s="1294" t="s">
        <v>106</v>
      </c>
      <c r="D56" s="1323">
        <f>+P12</f>
        <v>-0.2131306135257538</v>
      </c>
      <c r="E56" s="1324">
        <f>+(O12/N12)-1</f>
        <v>-1.1876297741142405E-4</v>
      </c>
      <c r="F56" s="1326"/>
      <c r="G56" s="1326"/>
      <c r="I56" s="1481"/>
      <c r="J56" s="1276"/>
      <c r="K56" s="1482"/>
      <c r="L56" s="1482"/>
      <c r="M56" s="1483"/>
      <c r="N56" s="1326"/>
      <c r="O56" s="1327"/>
      <c r="P56" s="1327"/>
    </row>
    <row r="57" spans="2:16" ht="15.75">
      <c r="B57" s="1322" t="s">
        <v>436</v>
      </c>
      <c r="C57" s="1294" t="s">
        <v>106</v>
      </c>
      <c r="D57" s="1323">
        <f t="shared" ref="D57:D63" si="0">+P14</f>
        <v>-0.20956985214608548</v>
      </c>
      <c r="E57" s="1324">
        <f t="shared" ref="E57:E63" si="1">+(O14/N14)-1</f>
        <v>-2.3903229579587459E-2</v>
      </c>
      <c r="F57" s="1326"/>
      <c r="G57" s="1326"/>
      <c r="I57" s="1481"/>
      <c r="J57" s="1276"/>
      <c r="K57" s="1482"/>
      <c r="L57" s="1482"/>
      <c r="M57" s="1483"/>
      <c r="N57" s="1326"/>
      <c r="O57" s="1327"/>
      <c r="P57" s="1327"/>
    </row>
    <row r="58" spans="2:16" ht="15.75">
      <c r="B58" s="1322" t="s">
        <v>435</v>
      </c>
      <c r="C58" s="1294" t="s">
        <v>106</v>
      </c>
      <c r="D58" s="1323">
        <f t="shared" si="0"/>
        <v>-0.11468864708724003</v>
      </c>
      <c r="E58" s="1324">
        <f t="shared" si="1"/>
        <v>6.2221916409748168E-3</v>
      </c>
      <c r="F58" s="1326"/>
      <c r="G58" s="1326"/>
      <c r="I58" s="1481"/>
      <c r="J58" s="1276"/>
      <c r="K58" s="1482"/>
      <c r="L58" s="1482"/>
      <c r="M58" s="1483"/>
      <c r="N58" s="1327"/>
      <c r="O58" s="1327"/>
      <c r="P58" s="1327"/>
    </row>
    <row r="59" spans="2:16" ht="15.75">
      <c r="B59" s="1328" t="s">
        <v>434</v>
      </c>
      <c r="C59" s="1294" t="s">
        <v>106</v>
      </c>
      <c r="D59" s="1323">
        <f t="shared" si="0"/>
        <v>-0.15017080573984909</v>
      </c>
      <c r="E59" s="1324">
        <f t="shared" si="1"/>
        <v>5.4260729836943522E-3</v>
      </c>
      <c r="F59" s="1326"/>
      <c r="G59" s="1326"/>
      <c r="I59" s="1481"/>
      <c r="J59" s="1321"/>
      <c r="K59" s="1455"/>
      <c r="L59" s="1276"/>
      <c r="M59" s="1456"/>
      <c r="N59" s="1327"/>
      <c r="O59" s="1326"/>
      <c r="P59" s="1296"/>
    </row>
    <row r="60" spans="2:16" ht="15.75">
      <c r="B60" s="1328" t="s">
        <v>433</v>
      </c>
      <c r="C60" s="1294" t="s">
        <v>106</v>
      </c>
      <c r="D60" s="1323">
        <f t="shared" si="0"/>
        <v>-9.689919466814767E-2</v>
      </c>
      <c r="E60" s="1324">
        <f t="shared" si="1"/>
        <v>2.1454506621102043E-2</v>
      </c>
      <c r="F60" s="1326"/>
      <c r="G60" s="1326"/>
      <c r="J60" s="1326"/>
      <c r="K60" s="1276"/>
      <c r="L60" s="1276"/>
      <c r="M60" s="1456"/>
      <c r="N60" s="1327"/>
      <c r="O60" s="1326"/>
      <c r="P60" s="1296"/>
    </row>
    <row r="61" spans="2:16" ht="15.75">
      <c r="B61" s="1328" t="s">
        <v>432</v>
      </c>
      <c r="C61" s="1294" t="s">
        <v>106</v>
      </c>
      <c r="D61" s="1323">
        <f t="shared" si="0"/>
        <v>-0.15000237410197337</v>
      </c>
      <c r="E61" s="1324">
        <f t="shared" si="1"/>
        <v>5.0229293741166359E-3</v>
      </c>
      <c r="F61" s="1326"/>
      <c r="G61" s="1326"/>
      <c r="J61" s="1326"/>
      <c r="K61" s="1276"/>
      <c r="L61" s="1275"/>
      <c r="M61" s="1321"/>
      <c r="N61" s="1327"/>
      <c r="O61" s="1326"/>
      <c r="P61" s="1296"/>
    </row>
    <row r="62" spans="2:16" ht="15.75">
      <c r="B62" s="1328" t="s">
        <v>431</v>
      </c>
      <c r="C62" s="1294" t="s">
        <v>106</v>
      </c>
      <c r="D62" s="1323">
        <f t="shared" si="0"/>
        <v>-0.19496618548350642</v>
      </c>
      <c r="E62" s="1324">
        <f t="shared" si="1"/>
        <v>-1.0152033033510977E-2</v>
      </c>
      <c r="F62" s="1326"/>
      <c r="G62" s="1326"/>
      <c r="J62" s="1326"/>
      <c r="K62" s="1276"/>
      <c r="L62" s="1275"/>
      <c r="M62" s="1321"/>
      <c r="N62" s="1327"/>
      <c r="O62" s="1327"/>
    </row>
    <row r="63" spans="2:16" ht="15.75">
      <c r="B63" s="1328" t="s">
        <v>430</v>
      </c>
      <c r="C63" s="1294" t="s">
        <v>106</v>
      </c>
      <c r="D63" s="1323">
        <f t="shared" si="0"/>
        <v>-0.19467405616589084</v>
      </c>
      <c r="E63" s="1324">
        <f t="shared" si="1"/>
        <v>-2.240046557619102E-2</v>
      </c>
      <c r="F63" s="1326"/>
      <c r="G63" s="1326"/>
      <c r="J63" s="1326"/>
      <c r="K63" s="1276"/>
      <c r="L63" s="1275"/>
      <c r="M63" s="1321"/>
      <c r="N63" s="1327"/>
      <c r="O63" s="1327"/>
    </row>
    <row r="64" spans="2:16" ht="15.75">
      <c r="B64" s="1322" t="s">
        <v>429</v>
      </c>
      <c r="C64" s="1294" t="s">
        <v>106</v>
      </c>
      <c r="D64" s="1323" t="str">
        <f t="shared" ref="D64:D69" si="2">+P22</f>
        <v/>
      </c>
      <c r="E64" s="1324" t="e">
        <f t="shared" ref="E64:E69" si="3">+(O22/N22)-1</f>
        <v>#VALUE!</v>
      </c>
      <c r="F64" s="1326"/>
      <c r="G64" s="1326"/>
      <c r="K64" s="1276"/>
      <c r="L64" s="1275"/>
      <c r="M64" s="1321"/>
      <c r="O64" s="1296"/>
    </row>
    <row r="65" spans="2:15" ht="15.75">
      <c r="B65" s="1322" t="s">
        <v>428</v>
      </c>
      <c r="C65" s="1294" t="s">
        <v>106</v>
      </c>
      <c r="D65" s="1323">
        <f t="shared" si="2"/>
        <v>4.64471793051624E-3</v>
      </c>
      <c r="E65" s="1324">
        <f t="shared" si="3"/>
        <v>5.9284392448226475E-2</v>
      </c>
      <c r="F65" s="1326"/>
      <c r="G65" s="1326"/>
      <c r="K65" s="1276"/>
      <c r="L65" s="1275"/>
      <c r="M65" s="1321"/>
      <c r="O65" s="1296"/>
    </row>
    <row r="66" spans="2:15" ht="15.75">
      <c r="B66" s="1322" t="s">
        <v>427</v>
      </c>
      <c r="C66" s="1294" t="s">
        <v>106</v>
      </c>
      <c r="D66" s="1323">
        <f t="shared" si="2"/>
        <v>-0.2312661365026274</v>
      </c>
      <c r="E66" s="1324">
        <f t="shared" si="3"/>
        <v>-3.9963220316966419E-2</v>
      </c>
      <c r="F66" s="1326"/>
      <c r="G66" s="1326"/>
      <c r="K66" s="1276"/>
      <c r="L66" s="1275"/>
      <c r="M66" s="1321"/>
      <c r="O66" s="1296"/>
    </row>
    <row r="67" spans="2:15" ht="15.75">
      <c r="B67" s="1322" t="s">
        <v>426</v>
      </c>
      <c r="C67" s="1294" t="s">
        <v>106</v>
      </c>
      <c r="D67" s="1323">
        <f t="shared" si="2"/>
        <v>-0.19760218974415955</v>
      </c>
      <c r="E67" s="1324">
        <f t="shared" si="3"/>
        <v>-3.8259150155360966E-2</v>
      </c>
      <c r="F67" s="1326"/>
      <c r="G67" s="1326"/>
      <c r="K67" s="1276"/>
      <c r="L67" s="1275"/>
      <c r="M67" s="1321"/>
      <c r="O67" s="1296"/>
    </row>
    <row r="68" spans="2:15" ht="15.75">
      <c r="B68" s="1322" t="s">
        <v>425</v>
      </c>
      <c r="C68" s="1294" t="s">
        <v>106</v>
      </c>
      <c r="D68" s="1323">
        <f t="shared" si="2"/>
        <v>-0.21743745404289627</v>
      </c>
      <c r="E68" s="1324">
        <f t="shared" si="3"/>
        <v>-3.4191012917470509E-2</v>
      </c>
      <c r="F68" s="1326"/>
      <c r="G68" s="1326"/>
      <c r="K68" s="1276"/>
      <c r="L68" s="1275"/>
      <c r="M68" s="1321"/>
    </row>
    <row r="69" spans="2:15" ht="15.75">
      <c r="B69" s="1322" t="s">
        <v>424</v>
      </c>
      <c r="C69" s="1294" t="s">
        <v>106</v>
      </c>
      <c r="D69" s="1323">
        <f t="shared" si="2"/>
        <v>-0.22245226617949787</v>
      </c>
      <c r="E69" s="1324">
        <f t="shared" si="3"/>
        <v>-5.2058243165413631E-2</v>
      </c>
      <c r="F69" s="1326"/>
      <c r="G69" s="1326"/>
      <c r="K69" s="1276"/>
      <c r="L69" s="1275"/>
      <c r="M69" s="1321"/>
    </row>
    <row r="70" spans="2:15" ht="15.75">
      <c r="B70" s="1322" t="s">
        <v>423</v>
      </c>
      <c r="C70" s="1294" t="s">
        <v>106</v>
      </c>
      <c r="D70" s="1323">
        <f>+P29</f>
        <v>0</v>
      </c>
      <c r="E70" s="1324">
        <f>+(O29/N29)-1</f>
        <v>0</v>
      </c>
      <c r="F70" s="1326"/>
      <c r="G70" s="1326"/>
      <c r="K70" s="1276"/>
      <c r="L70" s="1275"/>
      <c r="M70" s="1321"/>
    </row>
    <row r="71" spans="2:15" ht="15">
      <c r="B71" s="1322" t="s">
        <v>422</v>
      </c>
      <c r="C71" s="1294" t="s">
        <v>106</v>
      </c>
      <c r="D71" s="1323">
        <f>+P30</f>
        <v>-0.22450391026390437</v>
      </c>
      <c r="E71" s="1324">
        <f>+(O30/N30)-1</f>
        <v>-1.2782543239680311E-2</v>
      </c>
      <c r="F71" s="1326"/>
      <c r="G71" s="1326"/>
      <c r="K71" s="1329"/>
      <c r="L71" s="1275"/>
      <c r="M71" s="1330"/>
    </row>
    <row r="72" spans="2:15" ht="15.75">
      <c r="B72" s="1328" t="s">
        <v>421</v>
      </c>
      <c r="C72" s="1294" t="s">
        <v>106</v>
      </c>
      <c r="D72" s="1323">
        <f>+P31</f>
        <v>-0.17995250042035016</v>
      </c>
      <c r="E72" s="1324">
        <f>+(O31/N31)-1</f>
        <v>-2.1820465741657635E-2</v>
      </c>
      <c r="F72" s="1326"/>
      <c r="G72" s="1326"/>
      <c r="K72" s="1276"/>
      <c r="L72" s="1275"/>
      <c r="M72" s="1330"/>
    </row>
    <row r="73" spans="2:15" ht="15.75">
      <c r="B73" s="1331" t="s">
        <v>420</v>
      </c>
      <c r="C73" s="1331" t="s">
        <v>106</v>
      </c>
      <c r="D73" s="1332">
        <f>+P32</f>
        <v>-0.2199321441516372</v>
      </c>
      <c r="E73" s="1333">
        <f>+(O32/N32)-1</f>
        <v>-3.6956222891802892E-2</v>
      </c>
      <c r="F73" s="1326"/>
      <c r="G73" s="1326"/>
      <c r="K73" s="1276"/>
      <c r="L73" s="1275"/>
      <c r="M73" s="1330"/>
    </row>
    <row r="74" spans="2:15" ht="15.75">
      <c r="B74" s="1322" t="s">
        <v>419</v>
      </c>
      <c r="C74" s="1294" t="s">
        <v>106</v>
      </c>
      <c r="D74" s="1323">
        <f>+P34</f>
        <v>-0.11058932351423956</v>
      </c>
      <c r="E74" s="1324">
        <f>+(O34/N34)-1</f>
        <v>0</v>
      </c>
      <c r="F74" s="1326"/>
      <c r="G74" s="1326"/>
      <c r="K74" s="1276"/>
      <c r="L74" s="1275"/>
      <c r="M74" s="1330"/>
    </row>
    <row r="75" spans="2:15" ht="15.75">
      <c r="B75" s="1322" t="s">
        <v>418</v>
      </c>
      <c r="C75" s="1294" t="s">
        <v>106</v>
      </c>
      <c r="D75" s="1323">
        <f>+P35</f>
        <v>-0.20463663874767457</v>
      </c>
      <c r="E75" s="1324">
        <f>+(O35/N35)-1</f>
        <v>-2.7955890827178087E-2</v>
      </c>
      <c r="F75" s="1326"/>
      <c r="G75" s="1326"/>
      <c r="K75" s="1276"/>
      <c r="L75" s="1275"/>
      <c r="M75" s="1330"/>
    </row>
    <row r="76" spans="2:15" ht="15.75">
      <c r="B76" s="1322" t="s">
        <v>417</v>
      </c>
      <c r="C76" s="1294" t="s">
        <v>106</v>
      </c>
      <c r="D76" s="1323">
        <f>+P37</f>
        <v>-0.1343767851022506</v>
      </c>
      <c r="E76" s="1324">
        <f>+(O37/N37)-1</f>
        <v>-1.8546008366910893E-3</v>
      </c>
      <c r="F76" s="1326"/>
      <c r="G76" s="1326"/>
      <c r="H76" s="1296"/>
      <c r="K76" s="1276"/>
      <c r="L76" s="1275"/>
      <c r="M76" s="1330"/>
    </row>
    <row r="77" spans="2:15" ht="15.75">
      <c r="B77" s="1322" t="s">
        <v>416</v>
      </c>
      <c r="C77" s="1294" t="s">
        <v>106</v>
      </c>
      <c r="D77" s="1323">
        <f>+P38</f>
        <v>-0.22731583179614179</v>
      </c>
      <c r="E77" s="1324">
        <f>+(O38/N38)-1</f>
        <v>-5.7762862010221405E-2</v>
      </c>
      <c r="F77" s="1326"/>
      <c r="G77" s="1326"/>
      <c r="H77" s="1296"/>
      <c r="K77" s="1276"/>
      <c r="L77" s="1275"/>
      <c r="M77" s="1321"/>
    </row>
    <row r="78" spans="2:15" ht="15.75">
      <c r="B78" s="1328" t="s">
        <v>415</v>
      </c>
      <c r="C78" s="1294" t="s">
        <v>106</v>
      </c>
      <c r="D78" s="1323">
        <f>+P39</f>
        <v>2.5936794435515775E-2</v>
      </c>
      <c r="E78" s="1324">
        <f>+(O39/N39)-1</f>
        <v>2.9118951869988585E-4</v>
      </c>
      <c r="F78" s="1326"/>
      <c r="G78" s="1326"/>
      <c r="H78" s="1296"/>
      <c r="K78" s="1276"/>
      <c r="L78" s="1275"/>
      <c r="M78" s="1321"/>
    </row>
    <row r="79" spans="2:15" ht="15.75">
      <c r="B79" s="1328" t="s">
        <v>414</v>
      </c>
      <c r="C79" s="1294" t="s">
        <v>106</v>
      </c>
      <c r="D79" s="1323">
        <f>+P40</f>
        <v>-6.478996034869311E-2</v>
      </c>
      <c r="E79" s="1324">
        <f>+(O40/N40)-1</f>
        <v>2.4092997496760749E-3</v>
      </c>
      <c r="F79" s="1326"/>
      <c r="G79" s="1326"/>
      <c r="H79" s="1296"/>
      <c r="K79" s="1276"/>
      <c r="L79" s="1275"/>
      <c r="M79" s="1321"/>
    </row>
    <row r="80" spans="2:15" ht="15.75">
      <c r="B80" s="1322" t="s">
        <v>413</v>
      </c>
      <c r="C80" s="1294" t="s">
        <v>106</v>
      </c>
      <c r="D80" s="1323">
        <f>+P42</f>
        <v>-0.10072183867300144</v>
      </c>
      <c r="E80" s="1324">
        <f>+(O42/N42)-1</f>
        <v>1.0030747119809336E-2</v>
      </c>
      <c r="F80" s="1326"/>
      <c r="G80" s="1326"/>
      <c r="K80" s="1276"/>
      <c r="L80" s="1275"/>
      <c r="M80" s="1321"/>
    </row>
    <row r="81" spans="2:13" ht="15.75">
      <c r="B81" s="1334" t="s">
        <v>412</v>
      </c>
      <c r="C81" s="1331" t="s">
        <v>106</v>
      </c>
      <c r="D81" s="1332">
        <f>+P45</f>
        <v>-0.18918277913783133</v>
      </c>
      <c r="E81" s="1333">
        <f>+(O45/N45)-1</f>
        <v>-1.7660171627117971E-2</v>
      </c>
      <c r="F81" s="1326"/>
      <c r="G81" s="1326"/>
      <c r="K81" s="1276"/>
      <c r="L81" s="1275"/>
      <c r="M81" s="1321"/>
    </row>
    <row r="82" spans="2:13" ht="15.75">
      <c r="K82" s="1276"/>
      <c r="L82" s="1275"/>
      <c r="M82" s="1321"/>
    </row>
    <row r="83" spans="2:13" ht="15.75">
      <c r="K83" s="1276"/>
      <c r="L83" s="1275"/>
      <c r="M83" s="1321"/>
    </row>
    <row r="84" spans="2:13" ht="15.75">
      <c r="K84" s="1276"/>
      <c r="L84" s="1275"/>
      <c r="M84" s="1321"/>
    </row>
    <row r="85" spans="2:13" ht="15.75">
      <c r="K85" s="1276"/>
      <c r="L85" s="1275"/>
      <c r="M85" s="1321"/>
    </row>
    <row r="86" spans="2:13" ht="15.75">
      <c r="K86" s="1276"/>
      <c r="L86" s="1275"/>
      <c r="M86" s="1321"/>
    </row>
    <row r="87" spans="2:13" ht="15">
      <c r="K87" s="1329"/>
      <c r="L87" s="1275"/>
      <c r="M87" s="1321"/>
    </row>
    <row r="88" spans="2:13" ht="15.75">
      <c r="K88" s="1276"/>
      <c r="L88" s="1275"/>
      <c r="M88" s="1321"/>
    </row>
    <row r="89" spans="2:13" ht="15">
      <c r="K89" s="1329"/>
      <c r="L89" s="1275"/>
      <c r="M89" s="1321"/>
    </row>
    <row r="90" spans="2:13" ht="15">
      <c r="K90" s="1329"/>
      <c r="L90" s="1277"/>
      <c r="M90" s="1321"/>
    </row>
    <row r="91" spans="2:13" ht="15.75">
      <c r="K91" s="1276"/>
      <c r="L91" s="1275"/>
      <c r="M91" s="1321"/>
    </row>
    <row r="92" spans="2:13">
      <c r="K92" s="1321"/>
      <c r="L92" s="1321"/>
      <c r="M92" s="1321"/>
    </row>
    <row r="93" spans="2:13">
      <c r="K93" s="1321"/>
      <c r="L93" s="1321"/>
      <c r="M93" s="1321"/>
    </row>
    <row r="94" spans="2:13">
      <c r="K94" s="1321"/>
      <c r="L94" s="1321"/>
      <c r="M94" s="1321"/>
    </row>
    <row r="95" spans="2:13">
      <c r="K95" s="1321"/>
      <c r="L95" s="1321"/>
      <c r="M95" s="1321"/>
    </row>
    <row r="96" spans="2:13">
      <c r="K96" s="1321"/>
      <c r="L96" s="1321"/>
      <c r="M96" s="1321"/>
    </row>
    <row r="97" spans="11:13">
      <c r="K97" s="1321"/>
      <c r="L97" s="1321"/>
      <c r="M97" s="1321"/>
    </row>
    <row r="98" spans="11:13">
      <c r="K98" s="1321"/>
      <c r="L98" s="1321"/>
      <c r="M98" s="1321"/>
    </row>
    <row r="99" spans="11:13">
      <c r="K99" s="1321"/>
      <c r="L99" s="1321"/>
      <c r="M99" s="1321"/>
    </row>
    <row r="100" spans="11:13">
      <c r="K100" s="1321"/>
      <c r="L100" s="1321"/>
      <c r="M100" s="1321"/>
    </row>
    <row r="101" spans="11:13">
      <c r="K101" s="1321"/>
      <c r="L101" s="1321"/>
      <c r="M101" s="1321"/>
    </row>
    <row r="102" spans="11:13">
      <c r="K102" s="1321"/>
      <c r="L102" s="1321"/>
      <c r="M102" s="1321"/>
    </row>
    <row r="103" spans="11:13">
      <c r="K103" s="1321"/>
      <c r="L103" s="1321"/>
      <c r="M103" s="1321"/>
    </row>
    <row r="104" spans="11:13">
      <c r="K104" s="1321"/>
      <c r="L104" s="1321"/>
      <c r="M104" s="1321"/>
    </row>
    <row r="105" spans="11:13">
      <c r="K105" s="1321"/>
      <c r="L105" s="1321"/>
      <c r="M105" s="1321"/>
    </row>
    <row r="106" spans="11:13">
      <c r="K106" s="1321"/>
      <c r="L106" s="1321"/>
      <c r="M106" s="1321"/>
    </row>
    <row r="107" spans="11:13">
      <c r="K107" s="1321"/>
      <c r="L107" s="1321"/>
      <c r="M107" s="1321"/>
    </row>
    <row r="108" spans="11:13">
      <c r="K108" s="1321"/>
      <c r="L108" s="1321"/>
      <c r="M108" s="1321"/>
    </row>
    <row r="109" spans="11:13">
      <c r="K109" s="1321"/>
      <c r="L109" s="1321"/>
      <c r="M109" s="1321"/>
    </row>
    <row r="110" spans="11:13">
      <c r="K110" s="1321"/>
      <c r="L110" s="1321"/>
      <c r="M110" s="1321"/>
    </row>
    <row r="111" spans="11:13">
      <c r="K111" s="1321"/>
      <c r="L111" s="1321"/>
      <c r="M111" s="1321"/>
    </row>
    <row r="112" spans="11:13">
      <c r="K112" s="1321"/>
      <c r="L112" s="1321"/>
      <c r="M112" s="1321"/>
    </row>
    <row r="113" spans="11:13">
      <c r="K113" s="1321"/>
      <c r="L113" s="1321"/>
      <c r="M113" s="1321"/>
    </row>
    <row r="114" spans="11:13">
      <c r="K114" s="1321"/>
      <c r="L114" s="1321"/>
      <c r="M114" s="1321"/>
    </row>
    <row r="115" spans="11:13">
      <c r="K115" s="1321"/>
      <c r="L115" s="1321"/>
      <c r="M115" s="1321"/>
    </row>
    <row r="116" spans="11:13">
      <c r="K116" s="1321"/>
      <c r="L116" s="1321"/>
      <c r="M116" s="1321"/>
    </row>
    <row r="117" spans="11:13">
      <c r="K117" s="1321"/>
      <c r="L117" s="1321"/>
      <c r="M117" s="1321"/>
    </row>
    <row r="118" spans="11:13">
      <c r="K118" s="1321"/>
      <c r="L118" s="1321"/>
      <c r="M118" s="1321"/>
    </row>
    <row r="119" spans="11:13">
      <c r="K119" s="1321"/>
      <c r="L119" s="1321"/>
      <c r="M119" s="1321"/>
    </row>
    <row r="120" spans="11:13">
      <c r="K120" s="1321"/>
      <c r="L120" s="1321"/>
      <c r="M120" s="1321"/>
    </row>
    <row r="121" spans="11:13">
      <c r="K121" s="1321"/>
      <c r="L121" s="1321"/>
      <c r="M121" s="1321"/>
    </row>
    <row r="122" spans="11:13">
      <c r="K122" s="1321"/>
      <c r="L122" s="1321"/>
      <c r="M122" s="1321"/>
    </row>
    <row r="123" spans="11:13">
      <c r="K123" s="1321"/>
      <c r="L123" s="1321"/>
      <c r="M123" s="1321"/>
    </row>
    <row r="124" spans="11:13">
      <c r="K124" s="1321"/>
      <c r="L124" s="1321"/>
      <c r="M124" s="1321"/>
    </row>
    <row r="125" spans="11:13">
      <c r="K125" s="1321"/>
      <c r="L125" s="1321"/>
      <c r="M125" s="1321"/>
    </row>
    <row r="126" spans="11:13">
      <c r="K126" s="1321"/>
      <c r="L126" s="1321"/>
      <c r="M126" s="1321"/>
    </row>
    <row r="127" spans="11:13">
      <c r="K127" s="1321"/>
      <c r="L127" s="1321"/>
      <c r="M127" s="1321"/>
    </row>
    <row r="128" spans="11:13">
      <c r="K128" s="1321"/>
      <c r="L128" s="1321"/>
      <c r="M128" s="1321"/>
    </row>
    <row r="129" spans="11:13">
      <c r="K129" s="1321"/>
      <c r="L129" s="1321"/>
      <c r="M129" s="1321"/>
    </row>
    <row r="130" spans="11:13">
      <c r="K130" s="1321"/>
      <c r="L130" s="1321"/>
      <c r="M130" s="1321"/>
    </row>
    <row r="131" spans="11:13">
      <c r="K131" s="1321"/>
      <c r="L131" s="1321"/>
      <c r="M131" s="1321"/>
    </row>
    <row r="132" spans="11:13">
      <c r="K132" s="1321"/>
      <c r="L132" s="1321"/>
      <c r="M132" s="1321"/>
    </row>
    <row r="133" spans="11:13">
      <c r="K133" s="1321"/>
      <c r="L133" s="1321"/>
      <c r="M133" s="1321"/>
    </row>
    <row r="134" spans="11:13">
      <c r="K134" s="1321"/>
      <c r="L134" s="1321"/>
      <c r="M134" s="1321"/>
    </row>
    <row r="135" spans="11:13">
      <c r="K135" s="1321"/>
      <c r="L135" s="1321"/>
      <c r="M135" s="1321"/>
    </row>
    <row r="136" spans="11:13">
      <c r="K136" s="1321"/>
      <c r="L136" s="1321"/>
      <c r="M136" s="1321"/>
    </row>
    <row r="137" spans="11:13">
      <c r="K137" s="1321"/>
      <c r="L137" s="1321"/>
      <c r="M137" s="1321"/>
    </row>
    <row r="138" spans="11:13">
      <c r="K138" s="1321"/>
      <c r="L138" s="1321"/>
      <c r="M138" s="1321"/>
    </row>
    <row r="139" spans="11:13">
      <c r="K139" s="1321"/>
      <c r="L139" s="1321"/>
      <c r="M139" s="1321"/>
    </row>
    <row r="140" spans="11:13">
      <c r="K140" s="1321"/>
      <c r="L140" s="1321"/>
      <c r="M140" s="13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4" sqref="O34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587"/>
      <c r="AF1" s="1588"/>
      <c r="AG1" s="1588"/>
    </row>
    <row r="2" spans="1:33" ht="18">
      <c r="A2" s="1589" t="s">
        <v>366</v>
      </c>
      <c r="B2" s="1589"/>
      <c r="C2" s="1589"/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A3" sqref="A3:I46"/>
    </sheetView>
  </sheetViews>
  <sheetFormatPr defaultRowHeight="12.75"/>
  <cols>
    <col min="1" max="1" width="15.85546875" customWidth="1"/>
    <col min="2" max="9" width="12.5703125" customWidth="1"/>
    <col min="12" max="12" width="42.85546875" customWidth="1"/>
    <col min="13" max="14" width="17.85546875" customWidth="1"/>
    <col min="15" max="17" width="26.5703125" customWidth="1"/>
  </cols>
  <sheetData>
    <row r="1" spans="1:17" ht="17.25" customHeight="1">
      <c r="A1" s="165" t="s">
        <v>255</v>
      </c>
      <c r="B1" s="166"/>
      <c r="C1" s="166"/>
      <c r="D1" s="166"/>
      <c r="E1" s="167" t="s">
        <v>499</v>
      </c>
      <c r="F1" s="166"/>
      <c r="G1" s="3"/>
      <c r="H1" s="168"/>
      <c r="I1" s="168"/>
    </row>
    <row r="2" spans="1:17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7" ht="21" thickBot="1">
      <c r="A3" s="238" t="s">
        <v>500</v>
      </c>
      <c r="B3" s="426"/>
      <c r="C3" s="169"/>
      <c r="D3" s="238"/>
      <c r="E3" s="169"/>
      <c r="F3" s="169"/>
      <c r="G3" s="170"/>
      <c r="H3" s="238"/>
      <c r="I3" s="1066"/>
      <c r="L3" s="785" t="s">
        <v>409</v>
      </c>
      <c r="M3" s="28"/>
      <c r="N3" s="28"/>
      <c r="O3" s="28"/>
    </row>
    <row r="4" spans="1:17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L4" s="629"/>
    </row>
    <row r="5" spans="1:17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M5" s="56"/>
      <c r="N5" s="56"/>
      <c r="O5" s="56"/>
      <c r="P5" s="56"/>
      <c r="Q5" s="56"/>
    </row>
    <row r="6" spans="1:17" ht="29.25" customHeight="1" thickBot="1">
      <c r="A6" s="744" t="s">
        <v>214</v>
      </c>
      <c r="B6" s="1235" t="s">
        <v>515</v>
      </c>
      <c r="C6" s="1235" t="s">
        <v>485</v>
      </c>
      <c r="D6" s="1235" t="s">
        <v>515</v>
      </c>
      <c r="E6" s="1235" t="s">
        <v>485</v>
      </c>
      <c r="F6" s="745" t="s">
        <v>18</v>
      </c>
      <c r="G6" s="745" t="s">
        <v>10</v>
      </c>
      <c r="H6" s="745" t="s">
        <v>215</v>
      </c>
      <c r="I6" s="746" t="s">
        <v>18</v>
      </c>
      <c r="L6" s="1590" t="s">
        <v>149</v>
      </c>
      <c r="M6" s="1591"/>
      <c r="N6" s="1592"/>
    </row>
    <row r="7" spans="1:17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L7" s="747" t="s">
        <v>45</v>
      </c>
      <c r="M7" s="748" t="s">
        <v>501</v>
      </c>
      <c r="N7" s="749" t="s">
        <v>486</v>
      </c>
    </row>
    <row r="8" spans="1:17" ht="16.5" thickBot="1">
      <c r="A8" s="63" t="s">
        <v>126</v>
      </c>
      <c r="B8" s="75">
        <v>6034.7240000000002</v>
      </c>
      <c r="C8" s="58">
        <v>6096.5739999999996</v>
      </c>
      <c r="D8" s="132">
        <v>5916.3960784313722</v>
      </c>
      <c r="E8" s="132">
        <v>5977.0333333333328</v>
      </c>
      <c r="F8" s="172">
        <v>-1.0145042117097154</v>
      </c>
      <c r="G8" s="64">
        <v>61.35</v>
      </c>
      <c r="H8" s="64">
        <v>92.6</v>
      </c>
      <c r="I8" s="37">
        <v>29.237703857300641</v>
      </c>
      <c r="L8" s="1016" t="s">
        <v>11</v>
      </c>
      <c r="M8" s="750">
        <v>4.488636176470588</v>
      </c>
      <c r="N8" s="751">
        <v>4.5444696470588237</v>
      </c>
      <c r="P8" s="10"/>
      <c r="Q8" s="1479"/>
    </row>
    <row r="9" spans="1:17" ht="15.75">
      <c r="A9" s="63" t="s">
        <v>12</v>
      </c>
      <c r="B9" s="75">
        <v>5903.3370000000004</v>
      </c>
      <c r="C9" s="58">
        <v>5981.5320000000002</v>
      </c>
      <c r="D9" s="132">
        <v>5787.5852941176472</v>
      </c>
      <c r="E9" s="132">
        <v>5864.2470588235292</v>
      </c>
      <c r="F9" s="172">
        <v>-1.3072737887216805</v>
      </c>
      <c r="G9" s="64">
        <v>57.51</v>
      </c>
      <c r="H9" s="64">
        <v>94.4</v>
      </c>
      <c r="I9" s="37">
        <v>54.746463062667218</v>
      </c>
      <c r="L9" s="1017" t="s">
        <v>46</v>
      </c>
      <c r="M9" s="752">
        <v>4.4903407058823532</v>
      </c>
      <c r="N9" s="753">
        <v>4.5691413529411768</v>
      </c>
      <c r="P9" s="10"/>
      <c r="Q9" s="1480"/>
    </row>
    <row r="10" spans="1:17" ht="15.75">
      <c r="A10" s="63" t="s">
        <v>13</v>
      </c>
      <c r="B10" s="75">
        <v>5531.6679999999997</v>
      </c>
      <c r="C10" s="58">
        <v>5619.3040000000001</v>
      </c>
      <c r="D10" s="132">
        <v>5423.2039215686273</v>
      </c>
      <c r="E10" s="132">
        <v>5509.1215686274509</v>
      </c>
      <c r="F10" s="172">
        <v>-1.5595525709233817</v>
      </c>
      <c r="G10" s="64">
        <v>53.21</v>
      </c>
      <c r="H10" s="64">
        <v>96.1</v>
      </c>
      <c r="I10" s="37">
        <v>13.573909275036941</v>
      </c>
      <c r="L10" s="1018" t="s">
        <v>47</v>
      </c>
      <c r="M10" s="754">
        <v>4.5550684705882354</v>
      </c>
      <c r="N10" s="755">
        <v>4.5790175294117654</v>
      </c>
      <c r="P10" s="10"/>
      <c r="Q10" s="1480"/>
    </row>
    <row r="11" spans="1:17" ht="15.75">
      <c r="A11" s="63" t="s">
        <v>14</v>
      </c>
      <c r="B11" s="75">
        <v>5164.9470000000001</v>
      </c>
      <c r="C11" s="58">
        <v>5309.3270000000002</v>
      </c>
      <c r="D11" s="132">
        <v>5063.6735294117643</v>
      </c>
      <c r="E11" s="132">
        <v>5205.2225490196079</v>
      </c>
      <c r="F11" s="172">
        <v>-2.7193653734268035</v>
      </c>
      <c r="G11" s="64">
        <v>48.28</v>
      </c>
      <c r="H11" s="64">
        <v>97.1</v>
      </c>
      <c r="I11" s="37">
        <v>2.166101378660704</v>
      </c>
      <c r="L11" s="1018" t="s">
        <v>189</v>
      </c>
      <c r="M11" s="754">
        <v>4.4730820588235289</v>
      </c>
      <c r="N11" s="755">
        <v>4.5477907647058817</v>
      </c>
      <c r="P11" s="10"/>
      <c r="Q11" s="1480"/>
    </row>
    <row r="12" spans="1:17" ht="16.5" thickBot="1">
      <c r="A12" s="63" t="s">
        <v>15</v>
      </c>
      <c r="B12" s="75">
        <v>4747.9269999999997</v>
      </c>
      <c r="C12" s="58">
        <v>4863.9939999999997</v>
      </c>
      <c r="D12" s="132">
        <v>4654.8303921568622</v>
      </c>
      <c r="E12" s="132">
        <v>4768.6215686274509</v>
      </c>
      <c r="F12" s="172">
        <v>-2.3862488317214212</v>
      </c>
      <c r="G12" s="64">
        <v>43.54</v>
      </c>
      <c r="H12" s="64">
        <v>101.1</v>
      </c>
      <c r="I12" s="37">
        <v>0.25099389368572794</v>
      </c>
      <c r="L12" s="1019" t="s">
        <v>48</v>
      </c>
      <c r="M12" s="756">
        <v>4.4189775882352942</v>
      </c>
      <c r="N12" s="757">
        <v>4.4891355294117661</v>
      </c>
      <c r="P12" s="10"/>
      <c r="Q12" s="1480"/>
    </row>
    <row r="13" spans="1:17" ht="15">
      <c r="A13" s="63" t="s">
        <v>16</v>
      </c>
      <c r="B13" s="75">
        <v>4746.8969999999999</v>
      </c>
      <c r="C13" s="58">
        <v>4655.8190000000004</v>
      </c>
      <c r="D13" s="132">
        <v>4653.8205882352941</v>
      </c>
      <c r="E13" s="132">
        <v>4564.5284313725497</v>
      </c>
      <c r="F13" s="172">
        <v>1.9562186588439008</v>
      </c>
      <c r="G13" s="64">
        <v>38.28</v>
      </c>
      <c r="H13" s="64">
        <v>94.2</v>
      </c>
      <c r="I13" s="37">
        <v>2.4828532648768054E-2</v>
      </c>
      <c r="Q13" s="1480"/>
    </row>
    <row r="14" spans="1:17" ht="15" thickBot="1">
      <c r="A14" s="65" t="s">
        <v>125</v>
      </c>
      <c r="B14" s="76">
        <v>5869.7550000000001</v>
      </c>
      <c r="C14" s="77">
        <v>5942.768</v>
      </c>
      <c r="D14" s="173">
        <v>5754.661764705882</v>
      </c>
      <c r="E14" s="173">
        <v>5826.2431372549017</v>
      </c>
      <c r="F14" s="174">
        <v>-1.228602563653838</v>
      </c>
      <c r="G14" s="66">
        <v>57.81</v>
      </c>
      <c r="H14" s="66">
        <v>94.2</v>
      </c>
      <c r="I14" s="73">
        <v>100</v>
      </c>
      <c r="L14" s="1" t="s">
        <v>410</v>
      </c>
      <c r="M14" s="1"/>
      <c r="N14" s="1"/>
      <c r="Q14" s="1460"/>
    </row>
    <row r="15" spans="1:17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L15" s="1" t="s">
        <v>411</v>
      </c>
      <c r="M15" s="1"/>
      <c r="N15" s="1"/>
    </row>
    <row r="16" spans="1:17" ht="15">
      <c r="A16" s="63" t="s">
        <v>126</v>
      </c>
      <c r="B16" s="75">
        <v>6058.99</v>
      </c>
      <c r="C16" s="58">
        <v>6163.9030000000002</v>
      </c>
      <c r="D16" s="132">
        <v>5940.1862745098033</v>
      </c>
      <c r="E16" s="132">
        <v>6043.0421568627453</v>
      </c>
      <c r="F16" s="172">
        <v>-1.7020546884011716</v>
      </c>
      <c r="G16" s="64">
        <v>61.31</v>
      </c>
      <c r="H16" s="64">
        <v>90.7</v>
      </c>
      <c r="I16" s="37">
        <v>30.571395321773537</v>
      </c>
    </row>
    <row r="17" spans="1:9" ht="15">
      <c r="A17" s="63" t="s">
        <v>12</v>
      </c>
      <c r="B17" s="75">
        <v>5879.01</v>
      </c>
      <c r="C17" s="58">
        <v>5980.6369999999997</v>
      </c>
      <c r="D17" s="132">
        <v>5763.7352941176468</v>
      </c>
      <c r="E17" s="132">
        <v>5863.3696078431367</v>
      </c>
      <c r="F17" s="172">
        <v>-1.6992671516428686</v>
      </c>
      <c r="G17" s="64">
        <v>57.89</v>
      </c>
      <c r="H17" s="64">
        <v>93.1</v>
      </c>
      <c r="I17" s="37">
        <v>56.127882759423265</v>
      </c>
    </row>
    <row r="18" spans="1:9" ht="15">
      <c r="A18" s="63" t="s">
        <v>13</v>
      </c>
      <c r="B18" s="75">
        <v>5487.03</v>
      </c>
      <c r="C18" s="58">
        <v>5611.3850000000002</v>
      </c>
      <c r="D18" s="132">
        <v>5379.4411764705883</v>
      </c>
      <c r="E18" s="132">
        <v>5501.3578431372553</v>
      </c>
      <c r="F18" s="172">
        <v>-2.2161195498081216</v>
      </c>
      <c r="G18" s="64">
        <v>53.22</v>
      </c>
      <c r="H18" s="64">
        <v>95.7</v>
      </c>
      <c r="I18" s="37">
        <v>11.795888393519986</v>
      </c>
    </row>
    <row r="19" spans="1:9" ht="15">
      <c r="A19" s="63" t="s">
        <v>14</v>
      </c>
      <c r="B19" s="75">
        <v>5096.9290000000001</v>
      </c>
      <c r="C19" s="58">
        <v>5250.87</v>
      </c>
      <c r="D19" s="132">
        <v>4996.9892156862743</v>
      </c>
      <c r="E19" s="132">
        <v>5147.911764705882</v>
      </c>
      <c r="F19" s="172">
        <v>-2.9317236953114398</v>
      </c>
      <c r="G19" s="64">
        <v>48.25</v>
      </c>
      <c r="H19" s="64">
        <v>97.4</v>
      </c>
      <c r="I19" s="37">
        <v>1.3752171976388159</v>
      </c>
    </row>
    <row r="20" spans="1:9" ht="15">
      <c r="A20" s="63" t="s">
        <v>15</v>
      </c>
      <c r="B20" s="75">
        <v>4507.4639999999999</v>
      </c>
      <c r="C20" s="58">
        <v>4665.72</v>
      </c>
      <c r="D20" s="132">
        <v>4419.0823529411764</v>
      </c>
      <c r="E20" s="132">
        <v>4574.2352941176468</v>
      </c>
      <c r="F20" s="172">
        <v>-3.3918880687225186</v>
      </c>
      <c r="G20" s="64">
        <v>43.36</v>
      </c>
      <c r="H20" s="64">
        <v>98.2</v>
      </c>
      <c r="I20" s="37">
        <v>0.12520214930356305</v>
      </c>
    </row>
    <row r="21" spans="1:9" ht="15">
      <c r="A21" s="63" t="s">
        <v>16</v>
      </c>
      <c r="B21" s="75">
        <v>4756.1090000000004</v>
      </c>
      <c r="C21" s="58">
        <v>4685.8130000000001</v>
      </c>
      <c r="D21" s="132">
        <v>4662.8519607843136</v>
      </c>
      <c r="E21" s="132">
        <v>4593.93431372549</v>
      </c>
      <c r="F21" s="172">
        <v>1.500187907626708</v>
      </c>
      <c r="G21" s="64">
        <v>38.96</v>
      </c>
      <c r="H21" s="64">
        <v>92.7</v>
      </c>
      <c r="I21" s="37">
        <v>4.4141783408307477E-3</v>
      </c>
    </row>
    <row r="22" spans="1:9" ht="15" thickBot="1">
      <c r="A22" s="65" t="s">
        <v>125</v>
      </c>
      <c r="B22" s="76">
        <v>5871.9840000000004</v>
      </c>
      <c r="C22" s="77">
        <v>5975.0309999999999</v>
      </c>
      <c r="D22" s="173">
        <v>5756.8470588235296</v>
      </c>
      <c r="E22" s="173">
        <v>5857.8735294117641</v>
      </c>
      <c r="F22" s="174">
        <v>-1.7246270354078428</v>
      </c>
      <c r="G22" s="66">
        <v>58.23</v>
      </c>
      <c r="H22" s="66">
        <v>92.7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6119.6540000000005</v>
      </c>
      <c r="C24" s="58">
        <v>6146.4369999999999</v>
      </c>
      <c r="D24" s="132">
        <v>5999.6607843137263</v>
      </c>
      <c r="E24" s="132">
        <v>6025.9186274509802</v>
      </c>
      <c r="F24" s="172">
        <v>-0.43574838560940987</v>
      </c>
      <c r="G24" s="64">
        <v>61.31</v>
      </c>
      <c r="H24" s="64">
        <v>92.7</v>
      </c>
      <c r="I24" s="37">
        <v>32.362380679877198</v>
      </c>
    </row>
    <row r="25" spans="1:9" ht="15">
      <c r="A25" s="63" t="s">
        <v>12</v>
      </c>
      <c r="B25" s="75">
        <v>5993.7690000000002</v>
      </c>
      <c r="C25" s="58">
        <v>6042.4219999999996</v>
      </c>
      <c r="D25" s="132">
        <v>5876.2441176470593</v>
      </c>
      <c r="E25" s="132">
        <v>5923.9431372549016</v>
      </c>
      <c r="F25" s="172">
        <v>-0.80519036902750829</v>
      </c>
      <c r="G25" s="64">
        <v>56.85</v>
      </c>
      <c r="H25" s="64">
        <v>95.1</v>
      </c>
      <c r="I25" s="37">
        <v>51.794344003150684</v>
      </c>
    </row>
    <row r="26" spans="1:9" ht="15">
      <c r="A26" s="63" t="s">
        <v>13</v>
      </c>
      <c r="B26" s="75">
        <v>5565.91</v>
      </c>
      <c r="C26" s="58">
        <v>5626.1509999999998</v>
      </c>
      <c r="D26" s="132">
        <v>5456.7745098039213</v>
      </c>
      <c r="E26" s="132">
        <v>5515.8343137254897</v>
      </c>
      <c r="F26" s="172">
        <v>-1.0707320155466853</v>
      </c>
      <c r="G26" s="64">
        <v>53.13</v>
      </c>
      <c r="H26" s="64">
        <v>96.3</v>
      </c>
      <c r="I26" s="37">
        <v>13.488531995308792</v>
      </c>
    </row>
    <row r="27" spans="1:9" ht="15">
      <c r="A27" s="63" t="s">
        <v>14</v>
      </c>
      <c r="B27" s="75">
        <v>5248.8509999999997</v>
      </c>
      <c r="C27" s="58">
        <v>5400.6490000000003</v>
      </c>
      <c r="D27" s="132">
        <v>5145.9323529411758</v>
      </c>
      <c r="E27" s="132">
        <v>5294.7539215686274</v>
      </c>
      <c r="F27" s="172">
        <v>-2.810736265215545</v>
      </c>
      <c r="G27" s="64">
        <v>48.26</v>
      </c>
      <c r="H27" s="64">
        <v>96.7</v>
      </c>
      <c r="I27" s="37">
        <v>2.0481610503434635</v>
      </c>
    </row>
    <row r="28" spans="1:9" ht="15">
      <c r="A28" s="63" t="s">
        <v>15</v>
      </c>
      <c r="B28" s="75">
        <v>5149.3879999999999</v>
      </c>
      <c r="C28" s="58">
        <v>5195.884</v>
      </c>
      <c r="D28" s="132">
        <v>5048.4196078431369</v>
      </c>
      <c r="E28" s="132">
        <v>5094.0039215686274</v>
      </c>
      <c r="F28" s="172">
        <v>-0.89486216397440932</v>
      </c>
      <c r="G28" s="64">
        <v>43.51</v>
      </c>
      <c r="H28" s="64">
        <v>96.8</v>
      </c>
      <c r="I28" s="37">
        <v>0.26284697214648933</v>
      </c>
    </row>
    <row r="29" spans="1:9" ht="15">
      <c r="A29" s="63" t="s">
        <v>16</v>
      </c>
      <c r="B29" s="75">
        <v>4981.0929999999998</v>
      </c>
      <c r="C29" s="58">
        <v>4877.5540000000001</v>
      </c>
      <c r="D29" s="132">
        <v>4883.424509803921</v>
      </c>
      <c r="E29" s="132">
        <v>4781.9156862745094</v>
      </c>
      <c r="F29" s="172">
        <v>2.1227648120348799</v>
      </c>
      <c r="G29" s="64">
        <v>38.25</v>
      </c>
      <c r="H29" s="64">
        <v>95.8</v>
      </c>
      <c r="I29" s="37">
        <v>4.3735299173381086E-2</v>
      </c>
    </row>
    <row r="30" spans="1:9" ht="15" thickBot="1">
      <c r="A30" s="65" t="s">
        <v>125</v>
      </c>
      <c r="B30" s="76">
        <v>5956.6279999999997</v>
      </c>
      <c r="C30" s="77">
        <v>5987.9459999999999</v>
      </c>
      <c r="D30" s="173">
        <v>5839.8313725490189</v>
      </c>
      <c r="E30" s="173">
        <v>5870.535294117647</v>
      </c>
      <c r="F30" s="174">
        <v>-0.52301740864062929</v>
      </c>
      <c r="G30" s="66">
        <v>57.57</v>
      </c>
      <c r="H30" s="66">
        <v>94.6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5975.16</v>
      </c>
      <c r="C32" s="58">
        <v>6056.8770000000004</v>
      </c>
      <c r="D32" s="132">
        <v>5858</v>
      </c>
      <c r="E32" s="132">
        <v>5938.1147058823535</v>
      </c>
      <c r="F32" s="172">
        <v>-1.3491606317909468</v>
      </c>
      <c r="G32" s="64">
        <v>61.36</v>
      </c>
      <c r="H32" s="64">
        <v>93.9</v>
      </c>
      <c r="I32" s="37">
        <v>29.15240864523679</v>
      </c>
    </row>
    <row r="33" spans="1:9" ht="15">
      <c r="A33" s="63" t="s">
        <v>12</v>
      </c>
      <c r="B33" s="75">
        <v>5901.7610000000004</v>
      </c>
      <c r="C33" s="58">
        <v>5988.1440000000002</v>
      </c>
      <c r="D33" s="132">
        <v>5786.040196078432</v>
      </c>
      <c r="E33" s="132">
        <v>5870.7294117647061</v>
      </c>
      <c r="F33" s="172">
        <v>-1.442567179413184</v>
      </c>
      <c r="G33" s="64">
        <v>57.83</v>
      </c>
      <c r="H33" s="64">
        <v>94.8</v>
      </c>
      <c r="I33" s="37">
        <v>54.510558323433976</v>
      </c>
    </row>
    <row r="34" spans="1:9" ht="15">
      <c r="A34" s="63" t="s">
        <v>13</v>
      </c>
      <c r="B34" s="75">
        <v>5557.8280000000004</v>
      </c>
      <c r="C34" s="58">
        <v>5666.9920000000002</v>
      </c>
      <c r="D34" s="132">
        <v>5448.850980392157</v>
      </c>
      <c r="E34" s="132">
        <v>5555.8745098039217</v>
      </c>
      <c r="F34" s="172">
        <v>-1.9263129363867066</v>
      </c>
      <c r="G34" s="64">
        <v>53.08</v>
      </c>
      <c r="H34" s="64">
        <v>95.9</v>
      </c>
      <c r="I34" s="37">
        <v>13.456764950976046</v>
      </c>
    </row>
    <row r="35" spans="1:9" ht="15">
      <c r="A35" s="63" t="s">
        <v>14</v>
      </c>
      <c r="B35" s="75">
        <v>5068.8370000000004</v>
      </c>
      <c r="C35" s="58">
        <v>5162.107</v>
      </c>
      <c r="D35" s="132">
        <v>4969.4480392156865</v>
      </c>
      <c r="E35" s="132">
        <v>5060.8892156862748</v>
      </c>
      <c r="F35" s="172">
        <v>-1.8068203545567638</v>
      </c>
      <c r="G35" s="64">
        <v>48</v>
      </c>
      <c r="H35" s="64">
        <v>97.1</v>
      </c>
      <c r="I35" s="37">
        <v>2.5886065849896278</v>
      </c>
    </row>
    <row r="36" spans="1:9" ht="15">
      <c r="A36" s="63" t="s">
        <v>15</v>
      </c>
      <c r="B36" s="75">
        <v>4397.9949999999999</v>
      </c>
      <c r="C36" s="58">
        <v>4445.59</v>
      </c>
      <c r="D36" s="132">
        <v>4311.7598039215682</v>
      </c>
      <c r="E36" s="132">
        <v>4358.4215686274511</v>
      </c>
      <c r="F36" s="172">
        <v>-1.070611549873026</v>
      </c>
      <c r="G36" s="64">
        <v>43.31</v>
      </c>
      <c r="H36" s="64">
        <v>100.5</v>
      </c>
      <c r="I36" s="37">
        <v>0.28190989521462384</v>
      </c>
    </row>
    <row r="37" spans="1:9" ht="15">
      <c r="A37" s="63" t="s">
        <v>16</v>
      </c>
      <c r="B37" s="75">
        <v>4546.4560000000001</v>
      </c>
      <c r="C37" s="58">
        <v>4506.5169999999998</v>
      </c>
      <c r="D37" s="132">
        <v>4457.3098039215683</v>
      </c>
      <c r="E37" s="132">
        <v>4418.1539215686271</v>
      </c>
      <c r="F37" s="172">
        <v>0.88624984661103712</v>
      </c>
      <c r="G37" s="64">
        <v>37.979999999999997</v>
      </c>
      <c r="H37" s="64">
        <v>98.2</v>
      </c>
      <c r="I37" s="37">
        <v>9.7516001489335296E-3</v>
      </c>
    </row>
    <row r="38" spans="1:9" ht="15" thickBot="1">
      <c r="A38" s="65" t="s">
        <v>125</v>
      </c>
      <c r="B38" s="76">
        <v>5849.415</v>
      </c>
      <c r="C38" s="77">
        <v>5947.1109999999999</v>
      </c>
      <c r="D38" s="173">
        <v>5734.7205882352937</v>
      </c>
      <c r="E38" s="173">
        <v>5830.5009803921566</v>
      </c>
      <c r="F38" s="174">
        <v>-1.6427472095274482</v>
      </c>
      <c r="G38" s="66">
        <v>57.92</v>
      </c>
      <c r="H38" s="66">
        <v>94.8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5927.8959999999997</v>
      </c>
      <c r="C40" s="58">
        <v>6010.4309999999996</v>
      </c>
      <c r="D40" s="132">
        <v>5811.6627450980386</v>
      </c>
      <c r="E40" s="132">
        <v>5892.5794117647056</v>
      </c>
      <c r="F40" s="172">
        <v>-1.3731960320316439</v>
      </c>
      <c r="G40" s="64">
        <v>61.44</v>
      </c>
      <c r="H40" s="64">
        <v>92.9</v>
      </c>
      <c r="I40" s="37">
        <v>24.806450959131766</v>
      </c>
    </row>
    <row r="41" spans="1:9" ht="15">
      <c r="A41" s="63" t="s">
        <v>12</v>
      </c>
      <c r="B41" s="75">
        <v>5823.2449999999999</v>
      </c>
      <c r="C41" s="58">
        <v>5916.9939999999997</v>
      </c>
      <c r="D41" s="132">
        <v>5709.0637254901958</v>
      </c>
      <c r="E41" s="132">
        <v>5800.9745098039211</v>
      </c>
      <c r="F41" s="172">
        <v>-1.584402485451224</v>
      </c>
      <c r="G41" s="64">
        <v>57.81</v>
      </c>
      <c r="H41" s="64">
        <v>94.3</v>
      </c>
      <c r="I41" s="37">
        <v>57.446318008167566</v>
      </c>
    </row>
    <row r="42" spans="1:9" ht="15">
      <c r="A42" s="63" t="s">
        <v>13</v>
      </c>
      <c r="B42" s="75">
        <v>5504.1570000000002</v>
      </c>
      <c r="C42" s="58">
        <v>5593.7640000000001</v>
      </c>
      <c r="D42" s="132">
        <v>5396.2323529411769</v>
      </c>
      <c r="E42" s="132">
        <v>5484.0823529411764</v>
      </c>
      <c r="F42" s="172">
        <v>-1.6019088399153052</v>
      </c>
      <c r="G42" s="64">
        <v>53.36</v>
      </c>
      <c r="H42" s="64">
        <v>96.1</v>
      </c>
      <c r="I42" s="37">
        <v>14.862742316305747</v>
      </c>
    </row>
    <row r="43" spans="1:9" ht="15">
      <c r="A43" s="63" t="s">
        <v>14</v>
      </c>
      <c r="B43" s="75">
        <v>5165.83</v>
      </c>
      <c r="C43" s="58">
        <v>5287.2560000000003</v>
      </c>
      <c r="D43" s="132">
        <v>5064.5392156862745</v>
      </c>
      <c r="E43" s="132">
        <v>5183.5843137254906</v>
      </c>
      <c r="F43" s="172">
        <v>-2.2965787924776175</v>
      </c>
      <c r="G43" s="64">
        <v>48.47</v>
      </c>
      <c r="H43" s="64">
        <v>97.4</v>
      </c>
      <c r="I43" s="37">
        <v>2.5612314177720577</v>
      </c>
    </row>
    <row r="44" spans="1:9" ht="15">
      <c r="A44" s="63" t="s">
        <v>15</v>
      </c>
      <c r="B44" s="75">
        <v>4611.0039999999999</v>
      </c>
      <c r="C44" s="58">
        <v>4703.7790000000005</v>
      </c>
      <c r="D44" s="132">
        <v>4520.5921568627446</v>
      </c>
      <c r="E44" s="132">
        <v>4611.5480392156869</v>
      </c>
      <c r="F44" s="172">
        <v>-1.9723503166284073</v>
      </c>
      <c r="G44" s="64">
        <v>43.74</v>
      </c>
      <c r="H44" s="64">
        <v>106.6</v>
      </c>
      <c r="I44" s="37">
        <v>0.29893700029387027</v>
      </c>
    </row>
    <row r="45" spans="1:9" ht="15">
      <c r="A45" s="63" t="s">
        <v>16</v>
      </c>
      <c r="B45" s="75">
        <v>4274.1279999999997</v>
      </c>
      <c r="C45" s="58">
        <v>3830.3690000000001</v>
      </c>
      <c r="D45" s="132">
        <v>4190.3215686274507</v>
      </c>
      <c r="E45" s="132">
        <v>3755.2637254901961</v>
      </c>
      <c r="F45" s="172">
        <v>11.58528068705651</v>
      </c>
      <c r="G45" s="64">
        <v>38.340000000000003</v>
      </c>
      <c r="H45" s="64">
        <v>90</v>
      </c>
      <c r="I45" s="37">
        <v>2.4320298328992837E-2</v>
      </c>
    </row>
    <row r="46" spans="1:9" ht="15" thickBot="1">
      <c r="A46" s="78" t="s">
        <v>125</v>
      </c>
      <c r="B46" s="79">
        <v>5778.6629999999996</v>
      </c>
      <c r="C46" s="59">
        <v>5870.4080000000004</v>
      </c>
      <c r="D46" s="175">
        <v>5665.3558823529411</v>
      </c>
      <c r="E46" s="175">
        <v>5755.3019607843144</v>
      </c>
      <c r="F46" s="174">
        <v>-1.5628385624985655</v>
      </c>
      <c r="G46" s="80">
        <v>57.76</v>
      </c>
      <c r="H46" s="80">
        <v>94.3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3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B2" sqref="B2:E48"/>
    </sheetView>
  </sheetViews>
  <sheetFormatPr defaultRowHeight="28.5" customHeight="1"/>
  <cols>
    <col min="1" max="1" width="13.7109375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10" width="9.140625" style="1152"/>
    <col min="11" max="11" width="9" style="1152" customWidth="1"/>
    <col min="12" max="253" width="9.140625" style="1152"/>
    <col min="254" max="254" width="12" style="1152" customWidth="1"/>
    <col min="255" max="255" width="54.140625" style="1152" customWidth="1"/>
    <col min="256" max="256" width="21.28515625" style="1152" customWidth="1"/>
    <col min="257" max="257" width="22" style="1152" customWidth="1"/>
    <col min="258" max="258" width="22.7109375" style="1152" customWidth="1"/>
    <col min="259" max="259" width="16.140625" style="1152" customWidth="1"/>
    <col min="260" max="260" width="11" style="1152" customWidth="1"/>
    <col min="261" max="261" width="9.140625" style="1152" customWidth="1"/>
    <col min="262" max="266" width="9.140625" style="1152"/>
    <col min="267" max="267" width="9" style="1152" customWidth="1"/>
    <col min="268" max="509" width="9.140625" style="1152"/>
    <col min="510" max="510" width="12" style="1152" customWidth="1"/>
    <col min="511" max="511" width="54.140625" style="1152" customWidth="1"/>
    <col min="512" max="512" width="21.28515625" style="1152" customWidth="1"/>
    <col min="513" max="513" width="22" style="1152" customWidth="1"/>
    <col min="514" max="514" width="22.7109375" style="1152" customWidth="1"/>
    <col min="515" max="515" width="16.140625" style="1152" customWidth="1"/>
    <col min="516" max="516" width="11" style="1152" customWidth="1"/>
    <col min="517" max="517" width="9.140625" style="1152" customWidth="1"/>
    <col min="518" max="522" width="9.140625" style="1152"/>
    <col min="523" max="523" width="9" style="1152" customWidth="1"/>
    <col min="524" max="765" width="9.140625" style="1152"/>
    <col min="766" max="766" width="12" style="1152" customWidth="1"/>
    <col min="767" max="767" width="54.140625" style="1152" customWidth="1"/>
    <col min="768" max="768" width="21.28515625" style="1152" customWidth="1"/>
    <col min="769" max="769" width="22" style="1152" customWidth="1"/>
    <col min="770" max="770" width="22.7109375" style="1152" customWidth="1"/>
    <col min="771" max="771" width="16.140625" style="1152" customWidth="1"/>
    <col min="772" max="772" width="11" style="1152" customWidth="1"/>
    <col min="773" max="773" width="9.140625" style="1152" customWidth="1"/>
    <col min="774" max="778" width="9.140625" style="1152"/>
    <col min="779" max="779" width="9" style="1152" customWidth="1"/>
    <col min="780" max="1021" width="9.140625" style="1152"/>
    <col min="1022" max="1022" width="12" style="1152" customWidth="1"/>
    <col min="1023" max="1023" width="54.140625" style="1152" customWidth="1"/>
    <col min="1024" max="1024" width="21.28515625" style="1152" customWidth="1"/>
    <col min="1025" max="1025" width="22" style="1152" customWidth="1"/>
    <col min="1026" max="1026" width="22.7109375" style="1152" customWidth="1"/>
    <col min="1027" max="1027" width="16.140625" style="1152" customWidth="1"/>
    <col min="1028" max="1028" width="11" style="1152" customWidth="1"/>
    <col min="1029" max="1029" width="9.140625" style="1152" customWidth="1"/>
    <col min="1030" max="1034" width="9.140625" style="1152"/>
    <col min="1035" max="1035" width="9" style="1152" customWidth="1"/>
    <col min="1036" max="1277" width="9.140625" style="1152"/>
    <col min="1278" max="1278" width="12" style="1152" customWidth="1"/>
    <col min="1279" max="1279" width="54.140625" style="1152" customWidth="1"/>
    <col min="1280" max="1280" width="21.28515625" style="1152" customWidth="1"/>
    <col min="1281" max="1281" width="22" style="1152" customWidth="1"/>
    <col min="1282" max="1282" width="22.7109375" style="1152" customWidth="1"/>
    <col min="1283" max="1283" width="16.140625" style="1152" customWidth="1"/>
    <col min="1284" max="1284" width="11" style="1152" customWidth="1"/>
    <col min="1285" max="1285" width="9.140625" style="1152" customWidth="1"/>
    <col min="1286" max="1290" width="9.140625" style="1152"/>
    <col min="1291" max="1291" width="9" style="1152" customWidth="1"/>
    <col min="1292" max="1533" width="9.140625" style="1152"/>
    <col min="1534" max="1534" width="12" style="1152" customWidth="1"/>
    <col min="1535" max="1535" width="54.140625" style="1152" customWidth="1"/>
    <col min="1536" max="1536" width="21.28515625" style="1152" customWidth="1"/>
    <col min="1537" max="1537" width="22" style="1152" customWidth="1"/>
    <col min="1538" max="1538" width="22.7109375" style="1152" customWidth="1"/>
    <col min="1539" max="1539" width="16.140625" style="1152" customWidth="1"/>
    <col min="1540" max="1540" width="11" style="1152" customWidth="1"/>
    <col min="1541" max="1541" width="9.140625" style="1152" customWidth="1"/>
    <col min="1542" max="1546" width="9.140625" style="1152"/>
    <col min="1547" max="1547" width="9" style="1152" customWidth="1"/>
    <col min="1548" max="1789" width="9.140625" style="1152"/>
    <col min="1790" max="1790" width="12" style="1152" customWidth="1"/>
    <col min="1791" max="1791" width="54.140625" style="1152" customWidth="1"/>
    <col min="1792" max="1792" width="21.28515625" style="1152" customWidth="1"/>
    <col min="1793" max="1793" width="22" style="1152" customWidth="1"/>
    <col min="1794" max="1794" width="22.7109375" style="1152" customWidth="1"/>
    <col min="1795" max="1795" width="16.140625" style="1152" customWidth="1"/>
    <col min="1796" max="1796" width="11" style="1152" customWidth="1"/>
    <col min="1797" max="1797" width="9.140625" style="1152" customWidth="1"/>
    <col min="1798" max="1802" width="9.140625" style="1152"/>
    <col min="1803" max="1803" width="9" style="1152" customWidth="1"/>
    <col min="1804" max="2045" width="9.140625" style="1152"/>
    <col min="2046" max="2046" width="12" style="1152" customWidth="1"/>
    <col min="2047" max="2047" width="54.140625" style="1152" customWidth="1"/>
    <col min="2048" max="2048" width="21.28515625" style="1152" customWidth="1"/>
    <col min="2049" max="2049" width="22" style="1152" customWidth="1"/>
    <col min="2050" max="2050" width="22.7109375" style="1152" customWidth="1"/>
    <col min="2051" max="2051" width="16.140625" style="1152" customWidth="1"/>
    <col min="2052" max="2052" width="11" style="1152" customWidth="1"/>
    <col min="2053" max="2053" width="9.140625" style="1152" customWidth="1"/>
    <col min="2054" max="2058" width="9.140625" style="1152"/>
    <col min="2059" max="2059" width="9" style="1152" customWidth="1"/>
    <col min="2060" max="2301" width="9.140625" style="1152"/>
    <col min="2302" max="2302" width="12" style="1152" customWidth="1"/>
    <col min="2303" max="2303" width="54.140625" style="1152" customWidth="1"/>
    <col min="2304" max="2304" width="21.28515625" style="1152" customWidth="1"/>
    <col min="2305" max="2305" width="22" style="1152" customWidth="1"/>
    <col min="2306" max="2306" width="22.7109375" style="1152" customWidth="1"/>
    <col min="2307" max="2307" width="16.140625" style="1152" customWidth="1"/>
    <col min="2308" max="2308" width="11" style="1152" customWidth="1"/>
    <col min="2309" max="2309" width="9.140625" style="1152" customWidth="1"/>
    <col min="2310" max="2314" width="9.140625" style="1152"/>
    <col min="2315" max="2315" width="9" style="1152" customWidth="1"/>
    <col min="2316" max="2557" width="9.140625" style="1152"/>
    <col min="2558" max="2558" width="12" style="1152" customWidth="1"/>
    <col min="2559" max="2559" width="54.140625" style="1152" customWidth="1"/>
    <col min="2560" max="2560" width="21.28515625" style="1152" customWidth="1"/>
    <col min="2561" max="2561" width="22" style="1152" customWidth="1"/>
    <col min="2562" max="2562" width="22.7109375" style="1152" customWidth="1"/>
    <col min="2563" max="2563" width="16.140625" style="1152" customWidth="1"/>
    <col min="2564" max="2564" width="11" style="1152" customWidth="1"/>
    <col min="2565" max="2565" width="9.140625" style="1152" customWidth="1"/>
    <col min="2566" max="2570" width="9.140625" style="1152"/>
    <col min="2571" max="2571" width="9" style="1152" customWidth="1"/>
    <col min="2572" max="2813" width="9.140625" style="1152"/>
    <col min="2814" max="2814" width="12" style="1152" customWidth="1"/>
    <col min="2815" max="2815" width="54.140625" style="1152" customWidth="1"/>
    <col min="2816" max="2816" width="21.28515625" style="1152" customWidth="1"/>
    <col min="2817" max="2817" width="22" style="1152" customWidth="1"/>
    <col min="2818" max="2818" width="22.7109375" style="1152" customWidth="1"/>
    <col min="2819" max="2819" width="16.140625" style="1152" customWidth="1"/>
    <col min="2820" max="2820" width="11" style="1152" customWidth="1"/>
    <col min="2821" max="2821" width="9.140625" style="1152" customWidth="1"/>
    <col min="2822" max="2826" width="9.140625" style="1152"/>
    <col min="2827" max="2827" width="9" style="1152" customWidth="1"/>
    <col min="2828" max="3069" width="9.140625" style="1152"/>
    <col min="3070" max="3070" width="12" style="1152" customWidth="1"/>
    <col min="3071" max="3071" width="54.140625" style="1152" customWidth="1"/>
    <col min="3072" max="3072" width="21.28515625" style="1152" customWidth="1"/>
    <col min="3073" max="3073" width="22" style="1152" customWidth="1"/>
    <col min="3074" max="3074" width="22.7109375" style="1152" customWidth="1"/>
    <col min="3075" max="3075" width="16.140625" style="1152" customWidth="1"/>
    <col min="3076" max="3076" width="11" style="1152" customWidth="1"/>
    <col min="3077" max="3077" width="9.140625" style="1152" customWidth="1"/>
    <col min="3078" max="3082" width="9.140625" style="1152"/>
    <col min="3083" max="3083" width="9" style="1152" customWidth="1"/>
    <col min="3084" max="3325" width="9.140625" style="1152"/>
    <col min="3326" max="3326" width="12" style="1152" customWidth="1"/>
    <col min="3327" max="3327" width="54.140625" style="1152" customWidth="1"/>
    <col min="3328" max="3328" width="21.28515625" style="1152" customWidth="1"/>
    <col min="3329" max="3329" width="22" style="1152" customWidth="1"/>
    <col min="3330" max="3330" width="22.7109375" style="1152" customWidth="1"/>
    <col min="3331" max="3331" width="16.140625" style="1152" customWidth="1"/>
    <col min="3332" max="3332" width="11" style="1152" customWidth="1"/>
    <col min="3333" max="3333" width="9.140625" style="1152" customWidth="1"/>
    <col min="3334" max="3338" width="9.140625" style="1152"/>
    <col min="3339" max="3339" width="9" style="1152" customWidth="1"/>
    <col min="3340" max="3581" width="9.140625" style="1152"/>
    <col min="3582" max="3582" width="12" style="1152" customWidth="1"/>
    <col min="3583" max="3583" width="54.140625" style="1152" customWidth="1"/>
    <col min="3584" max="3584" width="21.28515625" style="1152" customWidth="1"/>
    <col min="3585" max="3585" width="22" style="1152" customWidth="1"/>
    <col min="3586" max="3586" width="22.7109375" style="1152" customWidth="1"/>
    <col min="3587" max="3587" width="16.140625" style="1152" customWidth="1"/>
    <col min="3588" max="3588" width="11" style="1152" customWidth="1"/>
    <col min="3589" max="3589" width="9.140625" style="1152" customWidth="1"/>
    <col min="3590" max="3594" width="9.140625" style="1152"/>
    <col min="3595" max="3595" width="9" style="1152" customWidth="1"/>
    <col min="3596" max="3837" width="9.140625" style="1152"/>
    <col min="3838" max="3838" width="12" style="1152" customWidth="1"/>
    <col min="3839" max="3839" width="54.140625" style="1152" customWidth="1"/>
    <col min="3840" max="3840" width="21.28515625" style="1152" customWidth="1"/>
    <col min="3841" max="3841" width="22" style="1152" customWidth="1"/>
    <col min="3842" max="3842" width="22.7109375" style="1152" customWidth="1"/>
    <col min="3843" max="3843" width="16.140625" style="1152" customWidth="1"/>
    <col min="3844" max="3844" width="11" style="1152" customWidth="1"/>
    <col min="3845" max="3845" width="9.140625" style="1152" customWidth="1"/>
    <col min="3846" max="3850" width="9.140625" style="1152"/>
    <col min="3851" max="3851" width="9" style="1152" customWidth="1"/>
    <col min="3852" max="4093" width="9.140625" style="1152"/>
    <col min="4094" max="4094" width="12" style="1152" customWidth="1"/>
    <col min="4095" max="4095" width="54.140625" style="1152" customWidth="1"/>
    <col min="4096" max="4096" width="21.28515625" style="1152" customWidth="1"/>
    <col min="4097" max="4097" width="22" style="1152" customWidth="1"/>
    <col min="4098" max="4098" width="22.7109375" style="1152" customWidth="1"/>
    <col min="4099" max="4099" width="16.140625" style="1152" customWidth="1"/>
    <col min="4100" max="4100" width="11" style="1152" customWidth="1"/>
    <col min="4101" max="4101" width="9.140625" style="1152" customWidth="1"/>
    <col min="4102" max="4106" width="9.140625" style="1152"/>
    <col min="4107" max="4107" width="9" style="1152" customWidth="1"/>
    <col min="4108" max="4349" width="9.140625" style="1152"/>
    <col min="4350" max="4350" width="12" style="1152" customWidth="1"/>
    <col min="4351" max="4351" width="54.140625" style="1152" customWidth="1"/>
    <col min="4352" max="4352" width="21.28515625" style="1152" customWidth="1"/>
    <col min="4353" max="4353" width="22" style="1152" customWidth="1"/>
    <col min="4354" max="4354" width="22.7109375" style="1152" customWidth="1"/>
    <col min="4355" max="4355" width="16.140625" style="1152" customWidth="1"/>
    <col min="4356" max="4356" width="11" style="1152" customWidth="1"/>
    <col min="4357" max="4357" width="9.140625" style="1152" customWidth="1"/>
    <col min="4358" max="4362" width="9.140625" style="1152"/>
    <col min="4363" max="4363" width="9" style="1152" customWidth="1"/>
    <col min="4364" max="4605" width="9.140625" style="1152"/>
    <col min="4606" max="4606" width="12" style="1152" customWidth="1"/>
    <col min="4607" max="4607" width="54.140625" style="1152" customWidth="1"/>
    <col min="4608" max="4608" width="21.28515625" style="1152" customWidth="1"/>
    <col min="4609" max="4609" width="22" style="1152" customWidth="1"/>
    <col min="4610" max="4610" width="22.7109375" style="1152" customWidth="1"/>
    <col min="4611" max="4611" width="16.140625" style="1152" customWidth="1"/>
    <col min="4612" max="4612" width="11" style="1152" customWidth="1"/>
    <col min="4613" max="4613" width="9.140625" style="1152" customWidth="1"/>
    <col min="4614" max="4618" width="9.140625" style="1152"/>
    <col min="4619" max="4619" width="9" style="1152" customWidth="1"/>
    <col min="4620" max="4861" width="9.140625" style="1152"/>
    <col min="4862" max="4862" width="12" style="1152" customWidth="1"/>
    <col min="4863" max="4863" width="54.140625" style="1152" customWidth="1"/>
    <col min="4864" max="4864" width="21.28515625" style="1152" customWidth="1"/>
    <col min="4865" max="4865" width="22" style="1152" customWidth="1"/>
    <col min="4866" max="4866" width="22.7109375" style="1152" customWidth="1"/>
    <col min="4867" max="4867" width="16.140625" style="1152" customWidth="1"/>
    <col min="4868" max="4868" width="11" style="1152" customWidth="1"/>
    <col min="4869" max="4869" width="9.140625" style="1152" customWidth="1"/>
    <col min="4870" max="4874" width="9.140625" style="1152"/>
    <col min="4875" max="4875" width="9" style="1152" customWidth="1"/>
    <col min="4876" max="5117" width="9.140625" style="1152"/>
    <col min="5118" max="5118" width="12" style="1152" customWidth="1"/>
    <col min="5119" max="5119" width="54.140625" style="1152" customWidth="1"/>
    <col min="5120" max="5120" width="21.28515625" style="1152" customWidth="1"/>
    <col min="5121" max="5121" width="22" style="1152" customWidth="1"/>
    <col min="5122" max="5122" width="22.7109375" style="1152" customWidth="1"/>
    <col min="5123" max="5123" width="16.140625" style="1152" customWidth="1"/>
    <col min="5124" max="5124" width="11" style="1152" customWidth="1"/>
    <col min="5125" max="5125" width="9.140625" style="1152" customWidth="1"/>
    <col min="5126" max="5130" width="9.140625" style="1152"/>
    <col min="5131" max="5131" width="9" style="1152" customWidth="1"/>
    <col min="5132" max="5373" width="9.140625" style="1152"/>
    <col min="5374" max="5374" width="12" style="1152" customWidth="1"/>
    <col min="5375" max="5375" width="54.140625" style="1152" customWidth="1"/>
    <col min="5376" max="5376" width="21.28515625" style="1152" customWidth="1"/>
    <col min="5377" max="5377" width="22" style="1152" customWidth="1"/>
    <col min="5378" max="5378" width="22.7109375" style="1152" customWidth="1"/>
    <col min="5379" max="5379" width="16.140625" style="1152" customWidth="1"/>
    <col min="5380" max="5380" width="11" style="1152" customWidth="1"/>
    <col min="5381" max="5381" width="9.140625" style="1152" customWidth="1"/>
    <col min="5382" max="5386" width="9.140625" style="1152"/>
    <col min="5387" max="5387" width="9" style="1152" customWidth="1"/>
    <col min="5388" max="5629" width="9.140625" style="1152"/>
    <col min="5630" max="5630" width="12" style="1152" customWidth="1"/>
    <col min="5631" max="5631" width="54.140625" style="1152" customWidth="1"/>
    <col min="5632" max="5632" width="21.28515625" style="1152" customWidth="1"/>
    <col min="5633" max="5633" width="22" style="1152" customWidth="1"/>
    <col min="5634" max="5634" width="22.7109375" style="1152" customWidth="1"/>
    <col min="5635" max="5635" width="16.140625" style="1152" customWidth="1"/>
    <col min="5636" max="5636" width="11" style="1152" customWidth="1"/>
    <col min="5637" max="5637" width="9.140625" style="1152" customWidth="1"/>
    <col min="5638" max="5642" width="9.140625" style="1152"/>
    <col min="5643" max="5643" width="9" style="1152" customWidth="1"/>
    <col min="5644" max="5885" width="9.140625" style="1152"/>
    <col min="5886" max="5886" width="12" style="1152" customWidth="1"/>
    <col min="5887" max="5887" width="54.140625" style="1152" customWidth="1"/>
    <col min="5888" max="5888" width="21.28515625" style="1152" customWidth="1"/>
    <col min="5889" max="5889" width="22" style="1152" customWidth="1"/>
    <col min="5890" max="5890" width="22.7109375" style="1152" customWidth="1"/>
    <col min="5891" max="5891" width="16.140625" style="1152" customWidth="1"/>
    <col min="5892" max="5892" width="11" style="1152" customWidth="1"/>
    <col min="5893" max="5893" width="9.140625" style="1152" customWidth="1"/>
    <col min="5894" max="5898" width="9.140625" style="1152"/>
    <col min="5899" max="5899" width="9" style="1152" customWidth="1"/>
    <col min="5900" max="6141" width="9.140625" style="1152"/>
    <col min="6142" max="6142" width="12" style="1152" customWidth="1"/>
    <col min="6143" max="6143" width="54.140625" style="1152" customWidth="1"/>
    <col min="6144" max="6144" width="21.28515625" style="1152" customWidth="1"/>
    <col min="6145" max="6145" width="22" style="1152" customWidth="1"/>
    <col min="6146" max="6146" width="22.7109375" style="1152" customWidth="1"/>
    <col min="6147" max="6147" width="16.140625" style="1152" customWidth="1"/>
    <col min="6148" max="6148" width="11" style="1152" customWidth="1"/>
    <col min="6149" max="6149" width="9.140625" style="1152" customWidth="1"/>
    <col min="6150" max="6154" width="9.140625" style="1152"/>
    <col min="6155" max="6155" width="9" style="1152" customWidth="1"/>
    <col min="6156" max="6397" width="9.140625" style="1152"/>
    <col min="6398" max="6398" width="12" style="1152" customWidth="1"/>
    <col min="6399" max="6399" width="54.140625" style="1152" customWidth="1"/>
    <col min="6400" max="6400" width="21.28515625" style="1152" customWidth="1"/>
    <col min="6401" max="6401" width="22" style="1152" customWidth="1"/>
    <col min="6402" max="6402" width="22.7109375" style="1152" customWidth="1"/>
    <col min="6403" max="6403" width="16.140625" style="1152" customWidth="1"/>
    <col min="6404" max="6404" width="11" style="1152" customWidth="1"/>
    <col min="6405" max="6405" width="9.140625" style="1152" customWidth="1"/>
    <col min="6406" max="6410" width="9.140625" style="1152"/>
    <col min="6411" max="6411" width="9" style="1152" customWidth="1"/>
    <col min="6412" max="6653" width="9.140625" style="1152"/>
    <col min="6654" max="6654" width="12" style="1152" customWidth="1"/>
    <col min="6655" max="6655" width="54.140625" style="1152" customWidth="1"/>
    <col min="6656" max="6656" width="21.28515625" style="1152" customWidth="1"/>
    <col min="6657" max="6657" width="22" style="1152" customWidth="1"/>
    <col min="6658" max="6658" width="22.7109375" style="1152" customWidth="1"/>
    <col min="6659" max="6659" width="16.140625" style="1152" customWidth="1"/>
    <col min="6660" max="6660" width="11" style="1152" customWidth="1"/>
    <col min="6661" max="6661" width="9.140625" style="1152" customWidth="1"/>
    <col min="6662" max="6666" width="9.140625" style="1152"/>
    <col min="6667" max="6667" width="9" style="1152" customWidth="1"/>
    <col min="6668" max="6909" width="9.140625" style="1152"/>
    <col min="6910" max="6910" width="12" style="1152" customWidth="1"/>
    <col min="6911" max="6911" width="54.140625" style="1152" customWidth="1"/>
    <col min="6912" max="6912" width="21.28515625" style="1152" customWidth="1"/>
    <col min="6913" max="6913" width="22" style="1152" customWidth="1"/>
    <col min="6914" max="6914" width="22.7109375" style="1152" customWidth="1"/>
    <col min="6915" max="6915" width="16.140625" style="1152" customWidth="1"/>
    <col min="6916" max="6916" width="11" style="1152" customWidth="1"/>
    <col min="6917" max="6917" width="9.140625" style="1152" customWidth="1"/>
    <col min="6918" max="6922" width="9.140625" style="1152"/>
    <col min="6923" max="6923" width="9" style="1152" customWidth="1"/>
    <col min="6924" max="7165" width="9.140625" style="1152"/>
    <col min="7166" max="7166" width="12" style="1152" customWidth="1"/>
    <col min="7167" max="7167" width="54.140625" style="1152" customWidth="1"/>
    <col min="7168" max="7168" width="21.28515625" style="1152" customWidth="1"/>
    <col min="7169" max="7169" width="22" style="1152" customWidth="1"/>
    <col min="7170" max="7170" width="22.7109375" style="1152" customWidth="1"/>
    <col min="7171" max="7171" width="16.140625" style="1152" customWidth="1"/>
    <col min="7172" max="7172" width="11" style="1152" customWidth="1"/>
    <col min="7173" max="7173" width="9.140625" style="1152" customWidth="1"/>
    <col min="7174" max="7178" width="9.140625" style="1152"/>
    <col min="7179" max="7179" width="9" style="1152" customWidth="1"/>
    <col min="7180" max="7421" width="9.140625" style="1152"/>
    <col min="7422" max="7422" width="12" style="1152" customWidth="1"/>
    <col min="7423" max="7423" width="54.140625" style="1152" customWidth="1"/>
    <col min="7424" max="7424" width="21.28515625" style="1152" customWidth="1"/>
    <col min="7425" max="7425" width="22" style="1152" customWidth="1"/>
    <col min="7426" max="7426" width="22.7109375" style="1152" customWidth="1"/>
    <col min="7427" max="7427" width="16.140625" style="1152" customWidth="1"/>
    <col min="7428" max="7428" width="11" style="1152" customWidth="1"/>
    <col min="7429" max="7429" width="9.140625" style="1152" customWidth="1"/>
    <col min="7430" max="7434" width="9.140625" style="1152"/>
    <col min="7435" max="7435" width="9" style="1152" customWidth="1"/>
    <col min="7436" max="7677" width="9.140625" style="1152"/>
    <col min="7678" max="7678" width="12" style="1152" customWidth="1"/>
    <col min="7679" max="7679" width="54.140625" style="1152" customWidth="1"/>
    <col min="7680" max="7680" width="21.28515625" style="1152" customWidth="1"/>
    <col min="7681" max="7681" width="22" style="1152" customWidth="1"/>
    <col min="7682" max="7682" width="22.7109375" style="1152" customWidth="1"/>
    <col min="7683" max="7683" width="16.140625" style="1152" customWidth="1"/>
    <col min="7684" max="7684" width="11" style="1152" customWidth="1"/>
    <col min="7685" max="7685" width="9.140625" style="1152" customWidth="1"/>
    <col min="7686" max="7690" width="9.140625" style="1152"/>
    <col min="7691" max="7691" width="9" style="1152" customWidth="1"/>
    <col min="7692" max="7933" width="9.140625" style="1152"/>
    <col min="7934" max="7934" width="12" style="1152" customWidth="1"/>
    <col min="7935" max="7935" width="54.140625" style="1152" customWidth="1"/>
    <col min="7936" max="7936" width="21.28515625" style="1152" customWidth="1"/>
    <col min="7937" max="7937" width="22" style="1152" customWidth="1"/>
    <col min="7938" max="7938" width="22.7109375" style="1152" customWidth="1"/>
    <col min="7939" max="7939" width="16.140625" style="1152" customWidth="1"/>
    <col min="7940" max="7940" width="11" style="1152" customWidth="1"/>
    <col min="7941" max="7941" width="9.140625" style="1152" customWidth="1"/>
    <col min="7942" max="7946" width="9.140625" style="1152"/>
    <col min="7947" max="7947" width="9" style="1152" customWidth="1"/>
    <col min="7948" max="8189" width="9.140625" style="1152"/>
    <col min="8190" max="8190" width="12" style="1152" customWidth="1"/>
    <col min="8191" max="8191" width="54.140625" style="1152" customWidth="1"/>
    <col min="8192" max="8192" width="21.28515625" style="1152" customWidth="1"/>
    <col min="8193" max="8193" width="22" style="1152" customWidth="1"/>
    <col min="8194" max="8194" width="22.7109375" style="1152" customWidth="1"/>
    <col min="8195" max="8195" width="16.140625" style="1152" customWidth="1"/>
    <col min="8196" max="8196" width="11" style="1152" customWidth="1"/>
    <col min="8197" max="8197" width="9.140625" style="1152" customWidth="1"/>
    <col min="8198" max="8202" width="9.140625" style="1152"/>
    <col min="8203" max="8203" width="9" style="1152" customWidth="1"/>
    <col min="8204" max="8445" width="9.140625" style="1152"/>
    <col min="8446" max="8446" width="12" style="1152" customWidth="1"/>
    <col min="8447" max="8447" width="54.140625" style="1152" customWidth="1"/>
    <col min="8448" max="8448" width="21.28515625" style="1152" customWidth="1"/>
    <col min="8449" max="8449" width="22" style="1152" customWidth="1"/>
    <col min="8450" max="8450" width="22.7109375" style="1152" customWidth="1"/>
    <col min="8451" max="8451" width="16.140625" style="1152" customWidth="1"/>
    <col min="8452" max="8452" width="11" style="1152" customWidth="1"/>
    <col min="8453" max="8453" width="9.140625" style="1152" customWidth="1"/>
    <col min="8454" max="8458" width="9.140625" style="1152"/>
    <col min="8459" max="8459" width="9" style="1152" customWidth="1"/>
    <col min="8460" max="8701" width="9.140625" style="1152"/>
    <col min="8702" max="8702" width="12" style="1152" customWidth="1"/>
    <col min="8703" max="8703" width="54.140625" style="1152" customWidth="1"/>
    <col min="8704" max="8704" width="21.28515625" style="1152" customWidth="1"/>
    <col min="8705" max="8705" width="22" style="1152" customWidth="1"/>
    <col min="8706" max="8706" width="22.7109375" style="1152" customWidth="1"/>
    <col min="8707" max="8707" width="16.140625" style="1152" customWidth="1"/>
    <col min="8708" max="8708" width="11" style="1152" customWidth="1"/>
    <col min="8709" max="8709" width="9.140625" style="1152" customWidth="1"/>
    <col min="8710" max="8714" width="9.140625" style="1152"/>
    <col min="8715" max="8715" width="9" style="1152" customWidth="1"/>
    <col min="8716" max="8957" width="9.140625" style="1152"/>
    <col min="8958" max="8958" width="12" style="1152" customWidth="1"/>
    <col min="8959" max="8959" width="54.140625" style="1152" customWidth="1"/>
    <col min="8960" max="8960" width="21.28515625" style="1152" customWidth="1"/>
    <col min="8961" max="8961" width="22" style="1152" customWidth="1"/>
    <col min="8962" max="8962" width="22.7109375" style="1152" customWidth="1"/>
    <col min="8963" max="8963" width="16.140625" style="1152" customWidth="1"/>
    <col min="8964" max="8964" width="11" style="1152" customWidth="1"/>
    <col min="8965" max="8965" width="9.140625" style="1152" customWidth="1"/>
    <col min="8966" max="8970" width="9.140625" style="1152"/>
    <col min="8971" max="8971" width="9" style="1152" customWidth="1"/>
    <col min="8972" max="9213" width="9.140625" style="1152"/>
    <col min="9214" max="9214" width="12" style="1152" customWidth="1"/>
    <col min="9215" max="9215" width="54.140625" style="1152" customWidth="1"/>
    <col min="9216" max="9216" width="21.28515625" style="1152" customWidth="1"/>
    <col min="9217" max="9217" width="22" style="1152" customWidth="1"/>
    <col min="9218" max="9218" width="22.7109375" style="1152" customWidth="1"/>
    <col min="9219" max="9219" width="16.140625" style="1152" customWidth="1"/>
    <col min="9220" max="9220" width="11" style="1152" customWidth="1"/>
    <col min="9221" max="9221" width="9.140625" style="1152" customWidth="1"/>
    <col min="9222" max="9226" width="9.140625" style="1152"/>
    <col min="9227" max="9227" width="9" style="1152" customWidth="1"/>
    <col min="9228" max="9469" width="9.140625" style="1152"/>
    <col min="9470" max="9470" width="12" style="1152" customWidth="1"/>
    <col min="9471" max="9471" width="54.140625" style="1152" customWidth="1"/>
    <col min="9472" max="9472" width="21.28515625" style="1152" customWidth="1"/>
    <col min="9473" max="9473" width="22" style="1152" customWidth="1"/>
    <col min="9474" max="9474" width="22.7109375" style="1152" customWidth="1"/>
    <col min="9475" max="9475" width="16.140625" style="1152" customWidth="1"/>
    <col min="9476" max="9476" width="11" style="1152" customWidth="1"/>
    <col min="9477" max="9477" width="9.140625" style="1152" customWidth="1"/>
    <col min="9478" max="9482" width="9.140625" style="1152"/>
    <col min="9483" max="9483" width="9" style="1152" customWidth="1"/>
    <col min="9484" max="9725" width="9.140625" style="1152"/>
    <col min="9726" max="9726" width="12" style="1152" customWidth="1"/>
    <col min="9727" max="9727" width="54.140625" style="1152" customWidth="1"/>
    <col min="9728" max="9728" width="21.28515625" style="1152" customWidth="1"/>
    <col min="9729" max="9729" width="22" style="1152" customWidth="1"/>
    <col min="9730" max="9730" width="22.7109375" style="1152" customWidth="1"/>
    <col min="9731" max="9731" width="16.140625" style="1152" customWidth="1"/>
    <col min="9732" max="9732" width="11" style="1152" customWidth="1"/>
    <col min="9733" max="9733" width="9.140625" style="1152" customWidth="1"/>
    <col min="9734" max="9738" width="9.140625" style="1152"/>
    <col min="9739" max="9739" width="9" style="1152" customWidth="1"/>
    <col min="9740" max="9981" width="9.140625" style="1152"/>
    <col min="9982" max="9982" width="12" style="1152" customWidth="1"/>
    <col min="9983" max="9983" width="54.140625" style="1152" customWidth="1"/>
    <col min="9984" max="9984" width="21.28515625" style="1152" customWidth="1"/>
    <col min="9985" max="9985" width="22" style="1152" customWidth="1"/>
    <col min="9986" max="9986" width="22.7109375" style="1152" customWidth="1"/>
    <col min="9987" max="9987" width="16.140625" style="1152" customWidth="1"/>
    <col min="9988" max="9988" width="11" style="1152" customWidth="1"/>
    <col min="9989" max="9989" width="9.140625" style="1152" customWidth="1"/>
    <col min="9990" max="9994" width="9.140625" style="1152"/>
    <col min="9995" max="9995" width="9" style="1152" customWidth="1"/>
    <col min="9996" max="10237" width="9.140625" style="1152"/>
    <col min="10238" max="10238" width="12" style="1152" customWidth="1"/>
    <col min="10239" max="10239" width="54.140625" style="1152" customWidth="1"/>
    <col min="10240" max="10240" width="21.28515625" style="1152" customWidth="1"/>
    <col min="10241" max="10241" width="22" style="1152" customWidth="1"/>
    <col min="10242" max="10242" width="22.7109375" style="1152" customWidth="1"/>
    <col min="10243" max="10243" width="16.140625" style="1152" customWidth="1"/>
    <col min="10244" max="10244" width="11" style="1152" customWidth="1"/>
    <col min="10245" max="10245" width="9.140625" style="1152" customWidth="1"/>
    <col min="10246" max="10250" width="9.140625" style="1152"/>
    <col min="10251" max="10251" width="9" style="1152" customWidth="1"/>
    <col min="10252" max="10493" width="9.140625" style="1152"/>
    <col min="10494" max="10494" width="12" style="1152" customWidth="1"/>
    <col min="10495" max="10495" width="54.140625" style="1152" customWidth="1"/>
    <col min="10496" max="10496" width="21.28515625" style="1152" customWidth="1"/>
    <col min="10497" max="10497" width="22" style="1152" customWidth="1"/>
    <col min="10498" max="10498" width="22.7109375" style="1152" customWidth="1"/>
    <col min="10499" max="10499" width="16.140625" style="1152" customWidth="1"/>
    <col min="10500" max="10500" width="11" style="1152" customWidth="1"/>
    <col min="10501" max="10501" width="9.140625" style="1152" customWidth="1"/>
    <col min="10502" max="10506" width="9.140625" style="1152"/>
    <col min="10507" max="10507" width="9" style="1152" customWidth="1"/>
    <col min="10508" max="10749" width="9.140625" style="1152"/>
    <col min="10750" max="10750" width="12" style="1152" customWidth="1"/>
    <col min="10751" max="10751" width="54.140625" style="1152" customWidth="1"/>
    <col min="10752" max="10752" width="21.28515625" style="1152" customWidth="1"/>
    <col min="10753" max="10753" width="22" style="1152" customWidth="1"/>
    <col min="10754" max="10754" width="22.7109375" style="1152" customWidth="1"/>
    <col min="10755" max="10755" width="16.140625" style="1152" customWidth="1"/>
    <col min="10756" max="10756" width="11" style="1152" customWidth="1"/>
    <col min="10757" max="10757" width="9.140625" style="1152" customWidth="1"/>
    <col min="10758" max="10762" width="9.140625" style="1152"/>
    <col min="10763" max="10763" width="9" style="1152" customWidth="1"/>
    <col min="10764" max="11005" width="9.140625" style="1152"/>
    <col min="11006" max="11006" width="12" style="1152" customWidth="1"/>
    <col min="11007" max="11007" width="54.140625" style="1152" customWidth="1"/>
    <col min="11008" max="11008" width="21.28515625" style="1152" customWidth="1"/>
    <col min="11009" max="11009" width="22" style="1152" customWidth="1"/>
    <col min="11010" max="11010" width="22.7109375" style="1152" customWidth="1"/>
    <col min="11011" max="11011" width="16.140625" style="1152" customWidth="1"/>
    <col min="11012" max="11012" width="11" style="1152" customWidth="1"/>
    <col min="11013" max="11013" width="9.140625" style="1152" customWidth="1"/>
    <col min="11014" max="11018" width="9.140625" style="1152"/>
    <col min="11019" max="11019" width="9" style="1152" customWidth="1"/>
    <col min="11020" max="11261" width="9.140625" style="1152"/>
    <col min="11262" max="11262" width="12" style="1152" customWidth="1"/>
    <col min="11263" max="11263" width="54.140625" style="1152" customWidth="1"/>
    <col min="11264" max="11264" width="21.28515625" style="1152" customWidth="1"/>
    <col min="11265" max="11265" width="22" style="1152" customWidth="1"/>
    <col min="11266" max="11266" width="22.7109375" style="1152" customWidth="1"/>
    <col min="11267" max="11267" width="16.140625" style="1152" customWidth="1"/>
    <col min="11268" max="11268" width="11" style="1152" customWidth="1"/>
    <col min="11269" max="11269" width="9.140625" style="1152" customWidth="1"/>
    <col min="11270" max="11274" width="9.140625" style="1152"/>
    <col min="11275" max="11275" width="9" style="1152" customWidth="1"/>
    <col min="11276" max="11517" width="9.140625" style="1152"/>
    <col min="11518" max="11518" width="12" style="1152" customWidth="1"/>
    <col min="11519" max="11519" width="54.140625" style="1152" customWidth="1"/>
    <col min="11520" max="11520" width="21.28515625" style="1152" customWidth="1"/>
    <col min="11521" max="11521" width="22" style="1152" customWidth="1"/>
    <col min="11522" max="11522" width="22.7109375" style="1152" customWidth="1"/>
    <col min="11523" max="11523" width="16.140625" style="1152" customWidth="1"/>
    <col min="11524" max="11524" width="11" style="1152" customWidth="1"/>
    <col min="11525" max="11525" width="9.140625" style="1152" customWidth="1"/>
    <col min="11526" max="11530" width="9.140625" style="1152"/>
    <col min="11531" max="11531" width="9" style="1152" customWidth="1"/>
    <col min="11532" max="11773" width="9.140625" style="1152"/>
    <col min="11774" max="11774" width="12" style="1152" customWidth="1"/>
    <col min="11775" max="11775" width="54.140625" style="1152" customWidth="1"/>
    <col min="11776" max="11776" width="21.28515625" style="1152" customWidth="1"/>
    <col min="11777" max="11777" width="22" style="1152" customWidth="1"/>
    <col min="11778" max="11778" width="22.7109375" style="1152" customWidth="1"/>
    <col min="11779" max="11779" width="16.140625" style="1152" customWidth="1"/>
    <col min="11780" max="11780" width="11" style="1152" customWidth="1"/>
    <col min="11781" max="11781" width="9.140625" style="1152" customWidth="1"/>
    <col min="11782" max="11786" width="9.140625" style="1152"/>
    <col min="11787" max="11787" width="9" style="1152" customWidth="1"/>
    <col min="11788" max="12029" width="9.140625" style="1152"/>
    <col min="12030" max="12030" width="12" style="1152" customWidth="1"/>
    <col min="12031" max="12031" width="54.140625" style="1152" customWidth="1"/>
    <col min="12032" max="12032" width="21.28515625" style="1152" customWidth="1"/>
    <col min="12033" max="12033" width="22" style="1152" customWidth="1"/>
    <col min="12034" max="12034" width="22.7109375" style="1152" customWidth="1"/>
    <col min="12035" max="12035" width="16.140625" style="1152" customWidth="1"/>
    <col min="12036" max="12036" width="11" style="1152" customWidth="1"/>
    <col min="12037" max="12037" width="9.140625" style="1152" customWidth="1"/>
    <col min="12038" max="12042" width="9.140625" style="1152"/>
    <col min="12043" max="12043" width="9" style="1152" customWidth="1"/>
    <col min="12044" max="12285" width="9.140625" style="1152"/>
    <col min="12286" max="12286" width="12" style="1152" customWidth="1"/>
    <col min="12287" max="12287" width="54.140625" style="1152" customWidth="1"/>
    <col min="12288" max="12288" width="21.28515625" style="1152" customWidth="1"/>
    <col min="12289" max="12289" width="22" style="1152" customWidth="1"/>
    <col min="12290" max="12290" width="22.7109375" style="1152" customWidth="1"/>
    <col min="12291" max="12291" width="16.140625" style="1152" customWidth="1"/>
    <col min="12292" max="12292" width="11" style="1152" customWidth="1"/>
    <col min="12293" max="12293" width="9.140625" style="1152" customWidth="1"/>
    <col min="12294" max="12298" width="9.140625" style="1152"/>
    <col min="12299" max="12299" width="9" style="1152" customWidth="1"/>
    <col min="12300" max="12541" width="9.140625" style="1152"/>
    <col min="12542" max="12542" width="12" style="1152" customWidth="1"/>
    <col min="12543" max="12543" width="54.140625" style="1152" customWidth="1"/>
    <col min="12544" max="12544" width="21.28515625" style="1152" customWidth="1"/>
    <col min="12545" max="12545" width="22" style="1152" customWidth="1"/>
    <col min="12546" max="12546" width="22.7109375" style="1152" customWidth="1"/>
    <col min="12547" max="12547" width="16.140625" style="1152" customWidth="1"/>
    <col min="12548" max="12548" width="11" style="1152" customWidth="1"/>
    <col min="12549" max="12549" width="9.140625" style="1152" customWidth="1"/>
    <col min="12550" max="12554" width="9.140625" style="1152"/>
    <col min="12555" max="12555" width="9" style="1152" customWidth="1"/>
    <col min="12556" max="12797" width="9.140625" style="1152"/>
    <col min="12798" max="12798" width="12" style="1152" customWidth="1"/>
    <col min="12799" max="12799" width="54.140625" style="1152" customWidth="1"/>
    <col min="12800" max="12800" width="21.28515625" style="1152" customWidth="1"/>
    <col min="12801" max="12801" width="22" style="1152" customWidth="1"/>
    <col min="12802" max="12802" width="22.7109375" style="1152" customWidth="1"/>
    <col min="12803" max="12803" width="16.140625" style="1152" customWidth="1"/>
    <col min="12804" max="12804" width="11" style="1152" customWidth="1"/>
    <col min="12805" max="12805" width="9.140625" style="1152" customWidth="1"/>
    <col min="12806" max="12810" width="9.140625" style="1152"/>
    <col min="12811" max="12811" width="9" style="1152" customWidth="1"/>
    <col min="12812" max="13053" width="9.140625" style="1152"/>
    <col min="13054" max="13054" width="12" style="1152" customWidth="1"/>
    <col min="13055" max="13055" width="54.140625" style="1152" customWidth="1"/>
    <col min="13056" max="13056" width="21.28515625" style="1152" customWidth="1"/>
    <col min="13057" max="13057" width="22" style="1152" customWidth="1"/>
    <col min="13058" max="13058" width="22.7109375" style="1152" customWidth="1"/>
    <col min="13059" max="13059" width="16.140625" style="1152" customWidth="1"/>
    <col min="13060" max="13060" width="11" style="1152" customWidth="1"/>
    <col min="13061" max="13061" width="9.140625" style="1152" customWidth="1"/>
    <col min="13062" max="13066" width="9.140625" style="1152"/>
    <col min="13067" max="13067" width="9" style="1152" customWidth="1"/>
    <col min="13068" max="13309" width="9.140625" style="1152"/>
    <col min="13310" max="13310" width="12" style="1152" customWidth="1"/>
    <col min="13311" max="13311" width="54.140625" style="1152" customWidth="1"/>
    <col min="13312" max="13312" width="21.28515625" style="1152" customWidth="1"/>
    <col min="13313" max="13313" width="22" style="1152" customWidth="1"/>
    <col min="13314" max="13314" width="22.7109375" style="1152" customWidth="1"/>
    <col min="13315" max="13315" width="16.140625" style="1152" customWidth="1"/>
    <col min="13316" max="13316" width="11" style="1152" customWidth="1"/>
    <col min="13317" max="13317" width="9.140625" style="1152" customWidth="1"/>
    <col min="13318" max="13322" width="9.140625" style="1152"/>
    <col min="13323" max="13323" width="9" style="1152" customWidth="1"/>
    <col min="13324" max="13565" width="9.140625" style="1152"/>
    <col min="13566" max="13566" width="12" style="1152" customWidth="1"/>
    <col min="13567" max="13567" width="54.140625" style="1152" customWidth="1"/>
    <col min="13568" max="13568" width="21.28515625" style="1152" customWidth="1"/>
    <col min="13569" max="13569" width="22" style="1152" customWidth="1"/>
    <col min="13570" max="13570" width="22.7109375" style="1152" customWidth="1"/>
    <col min="13571" max="13571" width="16.140625" style="1152" customWidth="1"/>
    <col min="13572" max="13572" width="11" style="1152" customWidth="1"/>
    <col min="13573" max="13573" width="9.140625" style="1152" customWidth="1"/>
    <col min="13574" max="13578" width="9.140625" style="1152"/>
    <col min="13579" max="13579" width="9" style="1152" customWidth="1"/>
    <col min="13580" max="13821" width="9.140625" style="1152"/>
    <col min="13822" max="13822" width="12" style="1152" customWidth="1"/>
    <col min="13823" max="13823" width="54.140625" style="1152" customWidth="1"/>
    <col min="13824" max="13824" width="21.28515625" style="1152" customWidth="1"/>
    <col min="13825" max="13825" width="22" style="1152" customWidth="1"/>
    <col min="13826" max="13826" width="22.7109375" style="1152" customWidth="1"/>
    <col min="13827" max="13827" width="16.140625" style="1152" customWidth="1"/>
    <col min="13828" max="13828" width="11" style="1152" customWidth="1"/>
    <col min="13829" max="13829" width="9.140625" style="1152" customWidth="1"/>
    <col min="13830" max="13834" width="9.140625" style="1152"/>
    <col min="13835" max="13835" width="9" style="1152" customWidth="1"/>
    <col min="13836" max="14077" width="9.140625" style="1152"/>
    <col min="14078" max="14078" width="12" style="1152" customWidth="1"/>
    <col min="14079" max="14079" width="54.140625" style="1152" customWidth="1"/>
    <col min="14080" max="14080" width="21.28515625" style="1152" customWidth="1"/>
    <col min="14081" max="14081" width="22" style="1152" customWidth="1"/>
    <col min="14082" max="14082" width="22.7109375" style="1152" customWidth="1"/>
    <col min="14083" max="14083" width="16.140625" style="1152" customWidth="1"/>
    <col min="14084" max="14084" width="11" style="1152" customWidth="1"/>
    <col min="14085" max="14085" width="9.140625" style="1152" customWidth="1"/>
    <col min="14086" max="14090" width="9.140625" style="1152"/>
    <col min="14091" max="14091" width="9" style="1152" customWidth="1"/>
    <col min="14092" max="14333" width="9.140625" style="1152"/>
    <col min="14334" max="14334" width="12" style="1152" customWidth="1"/>
    <col min="14335" max="14335" width="54.140625" style="1152" customWidth="1"/>
    <col min="14336" max="14336" width="21.28515625" style="1152" customWidth="1"/>
    <col min="14337" max="14337" width="22" style="1152" customWidth="1"/>
    <col min="14338" max="14338" width="22.7109375" style="1152" customWidth="1"/>
    <col min="14339" max="14339" width="16.140625" style="1152" customWidth="1"/>
    <col min="14340" max="14340" width="11" style="1152" customWidth="1"/>
    <col min="14341" max="14341" width="9.140625" style="1152" customWidth="1"/>
    <col min="14342" max="14346" width="9.140625" style="1152"/>
    <col min="14347" max="14347" width="9" style="1152" customWidth="1"/>
    <col min="14348" max="14589" width="9.140625" style="1152"/>
    <col min="14590" max="14590" width="12" style="1152" customWidth="1"/>
    <col min="14591" max="14591" width="54.140625" style="1152" customWidth="1"/>
    <col min="14592" max="14592" width="21.28515625" style="1152" customWidth="1"/>
    <col min="14593" max="14593" width="22" style="1152" customWidth="1"/>
    <col min="14594" max="14594" width="22.7109375" style="1152" customWidth="1"/>
    <col min="14595" max="14595" width="16.140625" style="1152" customWidth="1"/>
    <col min="14596" max="14596" width="11" style="1152" customWidth="1"/>
    <col min="14597" max="14597" width="9.140625" style="1152" customWidth="1"/>
    <col min="14598" max="14602" width="9.140625" style="1152"/>
    <col min="14603" max="14603" width="9" style="1152" customWidth="1"/>
    <col min="14604" max="14845" width="9.140625" style="1152"/>
    <col min="14846" max="14846" width="12" style="1152" customWidth="1"/>
    <col min="14847" max="14847" width="54.140625" style="1152" customWidth="1"/>
    <col min="14848" max="14848" width="21.28515625" style="1152" customWidth="1"/>
    <col min="14849" max="14849" width="22" style="1152" customWidth="1"/>
    <col min="14850" max="14850" width="22.7109375" style="1152" customWidth="1"/>
    <col min="14851" max="14851" width="16.140625" style="1152" customWidth="1"/>
    <col min="14852" max="14852" width="11" style="1152" customWidth="1"/>
    <col min="14853" max="14853" width="9.140625" style="1152" customWidth="1"/>
    <col min="14854" max="14858" width="9.140625" style="1152"/>
    <col min="14859" max="14859" width="9" style="1152" customWidth="1"/>
    <col min="14860" max="15101" width="9.140625" style="1152"/>
    <col min="15102" max="15102" width="12" style="1152" customWidth="1"/>
    <col min="15103" max="15103" width="54.140625" style="1152" customWidth="1"/>
    <col min="15104" max="15104" width="21.28515625" style="1152" customWidth="1"/>
    <col min="15105" max="15105" width="22" style="1152" customWidth="1"/>
    <col min="15106" max="15106" width="22.7109375" style="1152" customWidth="1"/>
    <col min="15107" max="15107" width="16.140625" style="1152" customWidth="1"/>
    <col min="15108" max="15108" width="11" style="1152" customWidth="1"/>
    <col min="15109" max="15109" width="9.140625" style="1152" customWidth="1"/>
    <col min="15110" max="15114" width="9.140625" style="1152"/>
    <col min="15115" max="15115" width="9" style="1152" customWidth="1"/>
    <col min="15116" max="15357" width="9.140625" style="1152"/>
    <col min="15358" max="15358" width="12" style="1152" customWidth="1"/>
    <col min="15359" max="15359" width="54.140625" style="1152" customWidth="1"/>
    <col min="15360" max="15360" width="21.28515625" style="1152" customWidth="1"/>
    <col min="15361" max="15361" width="22" style="1152" customWidth="1"/>
    <col min="15362" max="15362" width="22.7109375" style="1152" customWidth="1"/>
    <col min="15363" max="15363" width="16.140625" style="1152" customWidth="1"/>
    <col min="15364" max="15364" width="11" style="1152" customWidth="1"/>
    <col min="15365" max="15365" width="9.140625" style="1152" customWidth="1"/>
    <col min="15366" max="15370" width="9.140625" style="1152"/>
    <col min="15371" max="15371" width="9" style="1152" customWidth="1"/>
    <col min="15372" max="15613" width="9.140625" style="1152"/>
    <col min="15614" max="15614" width="12" style="1152" customWidth="1"/>
    <col min="15615" max="15615" width="54.140625" style="1152" customWidth="1"/>
    <col min="15616" max="15616" width="21.28515625" style="1152" customWidth="1"/>
    <col min="15617" max="15617" width="22" style="1152" customWidth="1"/>
    <col min="15618" max="15618" width="22.7109375" style="1152" customWidth="1"/>
    <col min="15619" max="15619" width="16.140625" style="1152" customWidth="1"/>
    <col min="15620" max="15620" width="11" style="1152" customWidth="1"/>
    <col min="15621" max="15621" width="9.140625" style="1152" customWidth="1"/>
    <col min="15622" max="15626" width="9.140625" style="1152"/>
    <col min="15627" max="15627" width="9" style="1152" customWidth="1"/>
    <col min="15628" max="15869" width="9.140625" style="1152"/>
    <col min="15870" max="15870" width="12" style="1152" customWidth="1"/>
    <col min="15871" max="15871" width="54.140625" style="1152" customWidth="1"/>
    <col min="15872" max="15872" width="21.28515625" style="1152" customWidth="1"/>
    <col min="15873" max="15873" width="22" style="1152" customWidth="1"/>
    <col min="15874" max="15874" width="22.7109375" style="1152" customWidth="1"/>
    <col min="15875" max="15875" width="16.140625" style="1152" customWidth="1"/>
    <col min="15876" max="15876" width="11" style="1152" customWidth="1"/>
    <col min="15877" max="15877" width="9.140625" style="1152" customWidth="1"/>
    <col min="15878" max="15882" width="9.140625" style="1152"/>
    <col min="15883" max="15883" width="9" style="1152" customWidth="1"/>
    <col min="15884" max="16125" width="9.140625" style="1152"/>
    <col min="16126" max="16126" width="12" style="1152" customWidth="1"/>
    <col min="16127" max="16127" width="54.140625" style="1152" customWidth="1"/>
    <col min="16128" max="16128" width="21.28515625" style="1152" customWidth="1"/>
    <col min="16129" max="16129" width="22" style="1152" customWidth="1"/>
    <col min="16130" max="16130" width="22.7109375" style="1152" customWidth="1"/>
    <col min="16131" max="16131" width="16.140625" style="1152" customWidth="1"/>
    <col min="16132" max="16132" width="11" style="1152" customWidth="1"/>
    <col min="16133" max="16133" width="9.140625" style="1152" customWidth="1"/>
    <col min="16134" max="16138" width="9.140625" style="1152"/>
    <col min="16139" max="16139" width="9" style="1152" customWidth="1"/>
    <col min="16140" max="16384" width="9.140625" style="1152"/>
  </cols>
  <sheetData>
    <row r="1" spans="2:6" ht="28.5" customHeight="1">
      <c r="B1" s="1490"/>
      <c r="C1" s="1491"/>
      <c r="D1" s="1491"/>
    </row>
    <row r="2" spans="2:6" ht="28.5" customHeight="1">
      <c r="B2" s="1153" t="s">
        <v>504</v>
      </c>
      <c r="C2" s="1153"/>
      <c r="D2" s="1153"/>
      <c r="E2" s="1492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3" t="s">
        <v>386</v>
      </c>
      <c r="C4" s="1594"/>
      <c r="D4" s="1594"/>
      <c r="E4" s="1595"/>
    </row>
    <row r="5" spans="2:6" ht="21" customHeight="1" thickBot="1">
      <c r="B5" s="1155" t="s">
        <v>387</v>
      </c>
      <c r="C5" s="1156" t="s">
        <v>505</v>
      </c>
      <c r="D5" s="1157" t="s">
        <v>506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3137.8229999999999</v>
      </c>
      <c r="D7" s="1167">
        <v>2403.547</v>
      </c>
      <c r="E7" s="1168">
        <v>30.549683447005606</v>
      </c>
      <c r="F7" s="1169"/>
    </row>
    <row r="8" spans="2:6" ht="21" customHeight="1">
      <c r="B8" s="1171" t="s">
        <v>390</v>
      </c>
      <c r="C8" s="1172">
        <v>3137.8229999999999</v>
      </c>
      <c r="D8" s="1173">
        <v>2403.547</v>
      </c>
      <c r="E8" s="1174">
        <v>30.549683447005606</v>
      </c>
      <c r="F8" s="1169"/>
    </row>
    <row r="9" spans="2:6" ht="21" customHeight="1">
      <c r="B9" s="1175" t="s">
        <v>391</v>
      </c>
      <c r="C9" s="1176">
        <v>164578.796</v>
      </c>
      <c r="D9" s="1177">
        <v>158381.321</v>
      </c>
      <c r="E9" s="1174">
        <v>3.9130087821404183</v>
      </c>
      <c r="F9" s="1169"/>
    </row>
    <row r="10" spans="2:6" ht="21" customHeight="1" thickBot="1">
      <c r="B10" s="1171" t="s">
        <v>390</v>
      </c>
      <c r="C10" s="1176">
        <v>115830.213</v>
      </c>
      <c r="D10" s="1177">
        <v>109843.68700000001</v>
      </c>
      <c r="E10" s="1178">
        <v>5.4500410205640657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70769.487999999998</v>
      </c>
      <c r="D12" s="1167">
        <v>68752.679000000004</v>
      </c>
      <c r="E12" s="1184">
        <v>2.9334260560232042</v>
      </c>
      <c r="F12" s="1169"/>
    </row>
    <row r="13" spans="2:6" ht="21" customHeight="1">
      <c r="B13" s="1171" t="s">
        <v>390</v>
      </c>
      <c r="C13" s="1185">
        <v>70769.487999999998</v>
      </c>
      <c r="D13" s="1173">
        <v>68752.679000000004</v>
      </c>
      <c r="E13" s="1186">
        <v>2.9334260560232042</v>
      </c>
      <c r="F13" s="1169"/>
    </row>
    <row r="14" spans="2:6" ht="21" customHeight="1">
      <c r="B14" s="1175" t="s">
        <v>394</v>
      </c>
      <c r="C14" s="1187">
        <v>247317.448</v>
      </c>
      <c r="D14" s="1177">
        <v>217834.46599999999</v>
      </c>
      <c r="E14" s="1186">
        <v>13.534580886754632</v>
      </c>
      <c r="F14" s="1169"/>
    </row>
    <row r="15" spans="2:6" ht="21" customHeight="1" thickBot="1">
      <c r="B15" s="1188" t="s">
        <v>390</v>
      </c>
      <c r="C15" s="1189">
        <v>247258.815</v>
      </c>
      <c r="D15" s="1190">
        <v>217823.85399999999</v>
      </c>
      <c r="E15" s="1191">
        <v>13.513194473181992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493" t="s">
        <v>396</v>
      </c>
      <c r="C18" s="1494">
        <f>C8/C7*100</f>
        <v>100</v>
      </c>
      <c r="D18" s="1495">
        <f>C13/C12*100</f>
        <v>100</v>
      </c>
      <c r="E18" s="1199"/>
      <c r="F18" s="1169"/>
    </row>
    <row r="19" spans="2:6" ht="21" customHeight="1" thickBot="1">
      <c r="B19" s="1496" t="s">
        <v>397</v>
      </c>
      <c r="C19" s="1497">
        <f>C10/C9*100</f>
        <v>70.379791209555336</v>
      </c>
      <c r="D19" s="1498">
        <f>C15/C14*100</f>
        <v>99.976292412656633</v>
      </c>
      <c r="E19" s="1198"/>
      <c r="F19" s="1169"/>
    </row>
    <row r="20" spans="2:6" ht="21" customHeight="1" thickBot="1">
      <c r="B20" s="1499"/>
      <c r="C20" s="1500"/>
      <c r="D20" s="1500"/>
      <c r="E20" s="1198"/>
      <c r="F20" s="1169"/>
    </row>
    <row r="21" spans="2:6" ht="21" customHeight="1" thickBot="1">
      <c r="B21" s="1596" t="s">
        <v>398</v>
      </c>
      <c r="C21" s="1597"/>
      <c r="D21" s="1598"/>
      <c r="E21" s="1200"/>
      <c r="F21" s="1169"/>
    </row>
    <row r="22" spans="2:6" ht="21" customHeight="1" thickBot="1">
      <c r="B22" s="1201" t="s">
        <v>399</v>
      </c>
      <c r="C22" s="1202" t="str">
        <f>C5</f>
        <v>I-IV 2018 Rok</v>
      </c>
      <c r="D22" s="1203" t="str">
        <f>D5</f>
        <v>I-IV 2017 Rok</v>
      </c>
      <c r="F22" s="1169"/>
    </row>
    <row r="23" spans="2:6" ht="21" customHeight="1">
      <c r="B23" s="1204" t="s">
        <v>400</v>
      </c>
      <c r="C23" s="1205">
        <v>-67631.664999999994</v>
      </c>
      <c r="D23" s="1206">
        <v>-66349.131999999998</v>
      </c>
      <c r="E23" s="1170"/>
      <c r="F23" s="1169"/>
    </row>
    <row r="24" spans="2:6" ht="21" customHeight="1">
      <c r="B24" s="1207" t="s">
        <v>390</v>
      </c>
      <c r="C24" s="1208">
        <v>-67631.664999999994</v>
      </c>
      <c r="D24" s="1209">
        <v>-66349.131999999998</v>
      </c>
      <c r="E24" s="1170"/>
      <c r="F24" s="1169"/>
    </row>
    <row r="25" spans="2:6" ht="21" customHeight="1">
      <c r="B25" s="1210" t="s">
        <v>401</v>
      </c>
      <c r="C25" s="1208">
        <v>-82738.652000000002</v>
      </c>
      <c r="D25" s="1209">
        <v>-59453.14499999999</v>
      </c>
      <c r="E25" s="1170"/>
      <c r="F25" s="1169"/>
    </row>
    <row r="26" spans="2:6" ht="21" customHeight="1" thickBot="1">
      <c r="B26" s="1211" t="s">
        <v>390</v>
      </c>
      <c r="C26" s="1212">
        <v>-131428.60200000001</v>
      </c>
      <c r="D26" s="1213">
        <v>-107980.16699999999</v>
      </c>
      <c r="E26" s="1170"/>
      <c r="F26" s="1169"/>
    </row>
    <row r="27" spans="2:6" ht="21" customHeight="1">
      <c r="B27" s="1492" t="s">
        <v>507</v>
      </c>
      <c r="C27" s="1492"/>
      <c r="D27" s="1492"/>
      <c r="E27" s="1492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3" t="s">
        <v>204</v>
      </c>
      <c r="C30" s="1594"/>
      <c r="D30" s="1595"/>
    </row>
    <row r="31" spans="2:6" ht="18" customHeight="1" thickBot="1">
      <c r="B31" s="1155" t="s">
        <v>387</v>
      </c>
      <c r="C31" s="1216" t="s">
        <v>505</v>
      </c>
      <c r="D31" s="1157" t="s">
        <v>506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4104.4650000000001</v>
      </c>
      <c r="D33" s="1221">
        <v>3142.627</v>
      </c>
      <c r="E33" s="1169"/>
    </row>
    <row r="34" spans="2:5" ht="18" customHeight="1">
      <c r="B34" s="1222" t="s">
        <v>390</v>
      </c>
      <c r="C34" s="1223">
        <v>4104.4650000000001</v>
      </c>
      <c r="D34" s="1224">
        <v>3142.627</v>
      </c>
      <c r="E34" s="1169"/>
    </row>
    <row r="35" spans="2:5" ht="18" customHeight="1">
      <c r="B35" s="1225" t="s">
        <v>403</v>
      </c>
      <c r="C35" s="1226">
        <v>298736.84600000002</v>
      </c>
      <c r="D35" s="1227">
        <v>314728.86300000001</v>
      </c>
      <c r="E35" s="1169"/>
    </row>
    <row r="36" spans="2:5" ht="18" customHeight="1" thickBot="1">
      <c r="B36" s="1222" t="s">
        <v>390</v>
      </c>
      <c r="C36" s="1226">
        <v>202523.106</v>
      </c>
      <c r="D36" s="1227">
        <v>207718.927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141323.535</v>
      </c>
      <c r="D38" s="1221">
        <v>160884.55499999999</v>
      </c>
      <c r="E38" s="1169"/>
    </row>
    <row r="39" spans="2:5" ht="18" customHeight="1">
      <c r="B39" s="1222" t="s">
        <v>390</v>
      </c>
      <c r="C39" s="1223">
        <v>141323.535</v>
      </c>
      <c r="D39" s="1224">
        <v>160884.55499999999</v>
      </c>
      <c r="E39" s="1169"/>
    </row>
    <row r="40" spans="2:5" ht="18" customHeight="1">
      <c r="B40" s="1225" t="s">
        <v>404</v>
      </c>
      <c r="C40" s="1226">
        <v>467914.609</v>
      </c>
      <c r="D40" s="1227">
        <v>436552.924</v>
      </c>
      <c r="E40" s="1169"/>
    </row>
    <row r="41" spans="2:5" ht="18" customHeight="1" thickBot="1">
      <c r="B41" s="1228" t="s">
        <v>390</v>
      </c>
      <c r="C41" s="1229">
        <v>467752.54100000003</v>
      </c>
      <c r="D41" s="1230">
        <v>436528.38199999998</v>
      </c>
      <c r="E41" s="1169"/>
    </row>
    <row r="42" spans="2:5" ht="18" customHeight="1" thickBot="1"/>
    <row r="43" spans="2:5" ht="18" customHeight="1" thickBot="1">
      <c r="B43" s="1599" t="s">
        <v>405</v>
      </c>
      <c r="C43" s="1600"/>
      <c r="D43" s="1601"/>
    </row>
    <row r="44" spans="2:5" ht="18" customHeight="1" thickBot="1">
      <c r="B44" s="1231" t="s">
        <v>204</v>
      </c>
      <c r="C44" s="1216" t="s">
        <v>505</v>
      </c>
      <c r="D44" s="1157" t="s">
        <v>506</v>
      </c>
    </row>
    <row r="45" spans="2:5" ht="18" customHeight="1">
      <c r="B45" s="1219" t="s">
        <v>402</v>
      </c>
      <c r="C45" s="1220">
        <v>-137219.07</v>
      </c>
      <c r="D45" s="1221">
        <v>-157741.92799999999</v>
      </c>
      <c r="E45" s="1169"/>
    </row>
    <row r="46" spans="2:5" ht="18" customHeight="1">
      <c r="B46" s="1222" t="s">
        <v>390</v>
      </c>
      <c r="C46" s="1223">
        <v>-137219.07</v>
      </c>
      <c r="D46" s="1224">
        <v>-157741.92799999999</v>
      </c>
      <c r="E46" s="1169"/>
    </row>
    <row r="47" spans="2:5" ht="18" customHeight="1">
      <c r="B47" s="1225" t="s">
        <v>403</v>
      </c>
      <c r="C47" s="1226">
        <v>-169177.76299999998</v>
      </c>
      <c r="D47" s="1224">
        <v>-121824.06099999999</v>
      </c>
      <c r="E47" s="1169"/>
    </row>
    <row r="48" spans="2:5" ht="18" customHeight="1" thickBot="1">
      <c r="B48" s="1228" t="s">
        <v>390</v>
      </c>
      <c r="C48" s="1229">
        <v>-265229.43500000006</v>
      </c>
      <c r="D48" s="1232">
        <v>-228809.45499999999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1" sqref="B1:R46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508</v>
      </c>
      <c r="C2" s="706"/>
      <c r="D2" s="706"/>
      <c r="E2" s="706"/>
      <c r="F2" s="706"/>
      <c r="G2" s="706"/>
      <c r="H2" s="706"/>
      <c r="I2" s="707"/>
      <c r="J2" s="707"/>
      <c r="K2" s="706" t="s">
        <v>509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510</v>
      </c>
      <c r="C5" s="714"/>
      <c r="D5" s="715"/>
      <c r="E5" s="716"/>
      <c r="F5" s="713" t="s">
        <v>511</v>
      </c>
      <c r="G5" s="714"/>
      <c r="H5" s="715"/>
      <c r="I5" s="716"/>
      <c r="K5" s="713" t="s">
        <v>510</v>
      </c>
      <c r="L5" s="714"/>
      <c r="M5" s="715"/>
      <c r="N5" s="716"/>
      <c r="O5" s="713" t="s">
        <v>511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6" t="s">
        <v>167</v>
      </c>
      <c r="C7" s="1237">
        <v>314728.86300000001</v>
      </c>
      <c r="D7" s="1238">
        <v>1365981.8330000001</v>
      </c>
      <c r="E7" s="1239">
        <v>158381.321</v>
      </c>
      <c r="F7" s="1236" t="s">
        <v>167</v>
      </c>
      <c r="G7" s="1237">
        <v>298736.84600000002</v>
      </c>
      <c r="H7" s="1240">
        <v>1250968.1140000001</v>
      </c>
      <c r="I7" s="1239">
        <v>164578.796</v>
      </c>
      <c r="K7" s="722" t="s">
        <v>167</v>
      </c>
      <c r="L7" s="195">
        <v>436552.924</v>
      </c>
      <c r="M7" s="237">
        <v>1894086.5519999999</v>
      </c>
      <c r="N7" s="197">
        <v>217834.46599999999</v>
      </c>
      <c r="O7" s="722" t="s">
        <v>167</v>
      </c>
      <c r="P7" s="195">
        <v>467914.609</v>
      </c>
      <c r="Q7" s="237">
        <v>1959607.314</v>
      </c>
      <c r="R7" s="197">
        <v>247317.448</v>
      </c>
    </row>
    <row r="8" spans="2:19">
      <c r="B8" s="1241" t="s">
        <v>374</v>
      </c>
      <c r="C8" s="1242">
        <v>54777.019</v>
      </c>
      <c r="D8" s="1243">
        <v>237480.462</v>
      </c>
      <c r="E8" s="1244">
        <v>17986.045999999998</v>
      </c>
      <c r="F8" s="1241" t="s">
        <v>374</v>
      </c>
      <c r="G8" s="1245">
        <v>65748.37</v>
      </c>
      <c r="H8" s="1246">
        <v>275212.11599999998</v>
      </c>
      <c r="I8" s="1247">
        <v>25605.037</v>
      </c>
      <c r="K8" s="249" t="s">
        <v>109</v>
      </c>
      <c r="L8" s="723">
        <v>130828.495</v>
      </c>
      <c r="M8" s="724">
        <v>567904.75800000003</v>
      </c>
      <c r="N8" s="725">
        <v>58598.767</v>
      </c>
      <c r="O8" s="1051" t="s">
        <v>109</v>
      </c>
      <c r="P8" s="1052">
        <v>141660.04199999999</v>
      </c>
      <c r="Q8" s="1053">
        <v>593417.27500000002</v>
      </c>
      <c r="R8" s="1054">
        <v>64118.074999999997</v>
      </c>
    </row>
    <row r="9" spans="2:19">
      <c r="B9" s="1248" t="s">
        <v>109</v>
      </c>
      <c r="C9" s="1249">
        <v>34022.336000000003</v>
      </c>
      <c r="D9" s="1250">
        <v>147673.20000000001</v>
      </c>
      <c r="E9" s="1251">
        <v>23969.867999999999</v>
      </c>
      <c r="F9" s="1248" t="s">
        <v>114</v>
      </c>
      <c r="G9" s="1249">
        <v>29013.47</v>
      </c>
      <c r="H9" s="1250">
        <v>121501.024</v>
      </c>
      <c r="I9" s="1252">
        <v>20341.93</v>
      </c>
      <c r="K9" s="250" t="s">
        <v>105</v>
      </c>
      <c r="L9" s="727">
        <v>101239.129</v>
      </c>
      <c r="M9" s="728">
        <v>439394.46</v>
      </c>
      <c r="N9" s="729">
        <v>56800.381000000001</v>
      </c>
      <c r="O9" s="250" t="s">
        <v>105</v>
      </c>
      <c r="P9" s="727">
        <v>107297.845</v>
      </c>
      <c r="Q9" s="728">
        <v>449295.57</v>
      </c>
      <c r="R9" s="729">
        <v>65532.845000000001</v>
      </c>
    </row>
    <row r="10" spans="2:19">
      <c r="B10" s="1248" t="s">
        <v>114</v>
      </c>
      <c r="C10" s="1249">
        <v>32043.345000000001</v>
      </c>
      <c r="D10" s="1250">
        <v>138795.50899999999</v>
      </c>
      <c r="E10" s="1251">
        <v>19600.473999999998</v>
      </c>
      <c r="F10" s="1248" t="s">
        <v>109</v>
      </c>
      <c r="G10" s="1249">
        <v>28593.999</v>
      </c>
      <c r="H10" s="1250">
        <v>119716.63499999999</v>
      </c>
      <c r="I10" s="1252">
        <v>24624.405999999999</v>
      </c>
      <c r="K10" s="250" t="s">
        <v>107</v>
      </c>
      <c r="L10" s="727">
        <v>58544.584999999999</v>
      </c>
      <c r="M10" s="728">
        <v>254083.55900000001</v>
      </c>
      <c r="N10" s="729">
        <v>35379.726999999999</v>
      </c>
      <c r="O10" s="250" t="s">
        <v>107</v>
      </c>
      <c r="P10" s="727">
        <v>65555.191000000006</v>
      </c>
      <c r="Q10" s="728">
        <v>274536.07199999999</v>
      </c>
      <c r="R10" s="729">
        <v>42639.866000000002</v>
      </c>
    </row>
    <row r="11" spans="2:19">
      <c r="B11" s="1248" t="s">
        <v>169</v>
      </c>
      <c r="C11" s="1249">
        <v>23565.933000000001</v>
      </c>
      <c r="D11" s="1250">
        <v>102361.465</v>
      </c>
      <c r="E11" s="1251">
        <v>9130.1810000000005</v>
      </c>
      <c r="F11" s="1248" t="s">
        <v>135</v>
      </c>
      <c r="G11" s="1249">
        <v>24021.724999999999</v>
      </c>
      <c r="H11" s="1250">
        <v>100627.43</v>
      </c>
      <c r="I11" s="1252">
        <v>11857.552</v>
      </c>
      <c r="K11" s="250" t="s">
        <v>111</v>
      </c>
      <c r="L11" s="727">
        <v>50165.163</v>
      </c>
      <c r="M11" s="728">
        <v>217311.802</v>
      </c>
      <c r="N11" s="729">
        <v>19851.726999999999</v>
      </c>
      <c r="O11" s="250" t="s">
        <v>111</v>
      </c>
      <c r="P11" s="727">
        <v>48213.463000000003</v>
      </c>
      <c r="Q11" s="728">
        <v>201816.75599999999</v>
      </c>
      <c r="R11" s="729">
        <v>19558.823</v>
      </c>
    </row>
    <row r="12" spans="2:19">
      <c r="B12" s="1248" t="s">
        <v>135</v>
      </c>
      <c r="C12" s="1249">
        <v>22468.109</v>
      </c>
      <c r="D12" s="1250">
        <v>97552.911999999997</v>
      </c>
      <c r="E12" s="1251">
        <v>10262.369000000001</v>
      </c>
      <c r="F12" s="1248" t="s">
        <v>169</v>
      </c>
      <c r="G12" s="1249">
        <v>23615.171999999999</v>
      </c>
      <c r="H12" s="1250">
        <v>98921.335999999996</v>
      </c>
      <c r="I12" s="1252">
        <v>9163.8680000000004</v>
      </c>
      <c r="K12" s="250" t="s">
        <v>116</v>
      </c>
      <c r="L12" s="727">
        <v>44253.514000000003</v>
      </c>
      <c r="M12" s="728">
        <v>191879.698</v>
      </c>
      <c r="N12" s="729">
        <v>26346.626</v>
      </c>
      <c r="O12" s="250" t="s">
        <v>116</v>
      </c>
      <c r="P12" s="727">
        <v>43236.286</v>
      </c>
      <c r="Q12" s="728">
        <v>181041.82199999999</v>
      </c>
      <c r="R12" s="729">
        <v>27501.027999999998</v>
      </c>
    </row>
    <row r="13" spans="2:19">
      <c r="B13" s="1248" t="s">
        <v>187</v>
      </c>
      <c r="C13" s="1249">
        <v>17212.362000000001</v>
      </c>
      <c r="D13" s="1250">
        <v>74753.899999999994</v>
      </c>
      <c r="E13" s="1251">
        <v>11399.391</v>
      </c>
      <c r="F13" s="1248" t="s">
        <v>132</v>
      </c>
      <c r="G13" s="1249">
        <v>13649.532999999999</v>
      </c>
      <c r="H13" s="1250">
        <v>57135.667999999998</v>
      </c>
      <c r="I13" s="1252">
        <v>7071.6440000000002</v>
      </c>
      <c r="K13" s="250" t="s">
        <v>168</v>
      </c>
      <c r="L13" s="727">
        <v>24180.286</v>
      </c>
      <c r="M13" s="728">
        <v>104985.98299999999</v>
      </c>
      <c r="N13" s="729">
        <v>8880.0779999999995</v>
      </c>
      <c r="O13" s="250" t="s">
        <v>168</v>
      </c>
      <c r="P13" s="727">
        <v>23698.16</v>
      </c>
      <c r="Q13" s="728">
        <v>99254.15</v>
      </c>
      <c r="R13" s="729">
        <v>9898.4689999999991</v>
      </c>
    </row>
    <row r="14" spans="2:19">
      <c r="B14" s="1248" t="s">
        <v>278</v>
      </c>
      <c r="C14" s="1249">
        <v>14066.288</v>
      </c>
      <c r="D14" s="1250">
        <v>61065.974999999999</v>
      </c>
      <c r="E14" s="1251">
        <v>4535.6040000000003</v>
      </c>
      <c r="F14" s="1248" t="s">
        <v>168</v>
      </c>
      <c r="G14" s="1249">
        <v>13482.328</v>
      </c>
      <c r="H14" s="1250">
        <v>56450.654000000002</v>
      </c>
      <c r="I14" s="1252">
        <v>5707.933</v>
      </c>
      <c r="K14" s="250" t="s">
        <v>112</v>
      </c>
      <c r="L14" s="727">
        <v>9201.07</v>
      </c>
      <c r="M14" s="728">
        <v>39876.678999999996</v>
      </c>
      <c r="N14" s="729">
        <v>5340.3760000000002</v>
      </c>
      <c r="O14" s="250" t="s">
        <v>112</v>
      </c>
      <c r="P14" s="727">
        <v>10365.380999999999</v>
      </c>
      <c r="Q14" s="728">
        <v>43381.866999999998</v>
      </c>
      <c r="R14" s="729">
        <v>6429.0619999999999</v>
      </c>
    </row>
    <row r="15" spans="2:19">
      <c r="B15" s="1248" t="s">
        <v>168</v>
      </c>
      <c r="C15" s="1249">
        <v>13646.958000000001</v>
      </c>
      <c r="D15" s="1250">
        <v>59335.402999999998</v>
      </c>
      <c r="E15" s="1251">
        <v>5462.0959999999995</v>
      </c>
      <c r="F15" s="1248" t="s">
        <v>130</v>
      </c>
      <c r="G15" s="1249">
        <v>13157.39</v>
      </c>
      <c r="H15" s="1250">
        <v>55095.654999999999</v>
      </c>
      <c r="I15" s="1252">
        <v>6841.5379999999996</v>
      </c>
      <c r="K15" s="250" t="s">
        <v>132</v>
      </c>
      <c r="L15" s="727">
        <v>5445.424</v>
      </c>
      <c r="M15" s="728">
        <v>23460.968000000001</v>
      </c>
      <c r="N15" s="729">
        <v>2082.9409999999998</v>
      </c>
      <c r="O15" s="250" t="s">
        <v>120</v>
      </c>
      <c r="P15" s="727">
        <v>7639.0410000000002</v>
      </c>
      <c r="Q15" s="728">
        <v>31992.952000000001</v>
      </c>
      <c r="R15" s="729">
        <v>2188.4879999999998</v>
      </c>
    </row>
    <row r="16" spans="2:19">
      <c r="B16" s="1248" t="s">
        <v>132</v>
      </c>
      <c r="C16" s="1249">
        <v>13316.422</v>
      </c>
      <c r="D16" s="1250">
        <v>57916.667999999998</v>
      </c>
      <c r="E16" s="1251">
        <v>6127.9440000000004</v>
      </c>
      <c r="F16" s="1248" t="s">
        <v>153</v>
      </c>
      <c r="G16" s="1249">
        <v>12873.772000000001</v>
      </c>
      <c r="H16" s="1250">
        <v>53901.48</v>
      </c>
      <c r="I16" s="1252">
        <v>6915.98</v>
      </c>
      <c r="K16" s="250" t="s">
        <v>114</v>
      </c>
      <c r="L16" s="727">
        <v>4606.7849999999999</v>
      </c>
      <c r="M16" s="728">
        <v>19964.545999999998</v>
      </c>
      <c r="N16" s="729">
        <v>1687.9110000000001</v>
      </c>
      <c r="O16" s="250" t="s">
        <v>114</v>
      </c>
      <c r="P16" s="727">
        <v>6791.4520000000002</v>
      </c>
      <c r="Q16" s="728">
        <v>28463.151000000002</v>
      </c>
      <c r="R16" s="729">
        <v>2381.8069999999998</v>
      </c>
    </row>
    <row r="17" spans="2:19">
      <c r="B17" s="1248" t="s">
        <v>130</v>
      </c>
      <c r="C17" s="1249">
        <v>11477.616</v>
      </c>
      <c r="D17" s="1250">
        <v>49847.122000000003</v>
      </c>
      <c r="E17" s="1251">
        <v>6380.0619999999999</v>
      </c>
      <c r="F17" s="1248" t="s">
        <v>187</v>
      </c>
      <c r="G17" s="1249">
        <v>8849.0810000000001</v>
      </c>
      <c r="H17" s="1250">
        <v>37113.877</v>
      </c>
      <c r="I17" s="1252">
        <v>7869.0990000000002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132</v>
      </c>
      <c r="P17" s="727">
        <v>6415.4080000000004</v>
      </c>
      <c r="Q17" s="728">
        <v>26902.467000000001</v>
      </c>
      <c r="R17" s="729">
        <v>3290.7069999999999</v>
      </c>
    </row>
    <row r="18" spans="2:19">
      <c r="B18" s="1248" t="s">
        <v>131</v>
      </c>
      <c r="C18" s="1249">
        <v>9674.8209999999999</v>
      </c>
      <c r="D18" s="1250">
        <v>42045.644999999997</v>
      </c>
      <c r="E18" s="1251">
        <v>4596.3630000000003</v>
      </c>
      <c r="F18" s="1248" t="s">
        <v>278</v>
      </c>
      <c r="G18" s="1249">
        <v>8082.4070000000002</v>
      </c>
      <c r="H18" s="1250">
        <v>33806.548999999999</v>
      </c>
      <c r="I18" s="1252">
        <v>2958.3110000000001</v>
      </c>
      <c r="K18" s="250" t="s">
        <v>119</v>
      </c>
      <c r="L18" s="723">
        <v>1873.482</v>
      </c>
      <c r="M18" s="724">
        <v>8119.6670000000004</v>
      </c>
      <c r="N18" s="725">
        <v>610.005</v>
      </c>
      <c r="O18" s="249" t="s">
        <v>119</v>
      </c>
      <c r="P18" s="727">
        <v>2531.7150000000001</v>
      </c>
      <c r="Q18" s="728">
        <v>10609.299000000001</v>
      </c>
      <c r="R18" s="729">
        <v>1577.1179999999999</v>
      </c>
    </row>
    <row r="19" spans="2:19">
      <c r="B19" s="1248" t="s">
        <v>153</v>
      </c>
      <c r="C19" s="1249">
        <v>7621.0150000000003</v>
      </c>
      <c r="D19" s="1250">
        <v>33041.934000000001</v>
      </c>
      <c r="E19" s="1251">
        <v>4088.5309999999999</v>
      </c>
      <c r="F19" s="1248" t="s">
        <v>111</v>
      </c>
      <c r="G19" s="1249">
        <v>8021.17</v>
      </c>
      <c r="H19" s="1250">
        <v>33584.284</v>
      </c>
      <c r="I19" s="1252">
        <v>4024.2750000000001</v>
      </c>
      <c r="K19" s="250" t="s">
        <v>130</v>
      </c>
      <c r="L19" s="727">
        <v>1788.47</v>
      </c>
      <c r="M19" s="728">
        <v>7720.7020000000002</v>
      </c>
      <c r="N19" s="729">
        <v>733.99599999999998</v>
      </c>
      <c r="O19" s="250" t="s">
        <v>113</v>
      </c>
      <c r="P19" s="723">
        <v>1334.57</v>
      </c>
      <c r="Q19" s="724">
        <v>5581.8509999999997</v>
      </c>
      <c r="R19" s="725">
        <v>583.87699999999995</v>
      </c>
      <c r="S19" s="726"/>
    </row>
    <row r="20" spans="2:19">
      <c r="B20" s="1248" t="s">
        <v>116</v>
      </c>
      <c r="C20" s="1249">
        <v>7006.625</v>
      </c>
      <c r="D20" s="1250">
        <v>30383.776999999998</v>
      </c>
      <c r="E20" s="1251">
        <v>2809.5189999999998</v>
      </c>
      <c r="F20" s="1248" t="s">
        <v>116</v>
      </c>
      <c r="G20" s="1249">
        <v>7724.1030000000001</v>
      </c>
      <c r="H20" s="1250">
        <v>32341.539000000001</v>
      </c>
      <c r="I20" s="1252">
        <v>4812.7439999999997</v>
      </c>
      <c r="K20" s="250" t="s">
        <v>118</v>
      </c>
      <c r="L20" s="727">
        <v>414.476</v>
      </c>
      <c r="M20" s="728">
        <v>1782.672</v>
      </c>
      <c r="N20" s="729">
        <v>191.25899999999999</v>
      </c>
      <c r="O20" s="250" t="s">
        <v>130</v>
      </c>
      <c r="P20" s="727">
        <v>1102.432</v>
      </c>
      <c r="Q20" s="728">
        <v>4647.4570000000003</v>
      </c>
      <c r="R20" s="729">
        <v>445.99299999999999</v>
      </c>
      <c r="S20" s="726"/>
    </row>
    <row r="21" spans="2:19">
      <c r="B21" s="1248" t="s">
        <v>294</v>
      </c>
      <c r="C21" s="1249">
        <v>6744.8090000000002</v>
      </c>
      <c r="D21" s="1250">
        <v>29400.791000000001</v>
      </c>
      <c r="E21" s="1251">
        <v>3114.614</v>
      </c>
      <c r="F21" s="1248" t="s">
        <v>127</v>
      </c>
      <c r="G21" s="1249">
        <v>5547.4790000000003</v>
      </c>
      <c r="H21" s="1250">
        <v>23234.521000000001</v>
      </c>
      <c r="I21" s="1252">
        <v>2651.7060000000001</v>
      </c>
      <c r="K21" s="250" t="s">
        <v>113</v>
      </c>
      <c r="L21" s="727">
        <v>211.70400000000001</v>
      </c>
      <c r="M21" s="728">
        <v>920.18899999999996</v>
      </c>
      <c r="N21" s="729">
        <v>90.722999999999999</v>
      </c>
      <c r="O21" s="250" t="s">
        <v>169</v>
      </c>
      <c r="P21" s="727">
        <v>572.48500000000001</v>
      </c>
      <c r="Q21" s="728">
        <v>2398.1379999999999</v>
      </c>
      <c r="R21" s="729">
        <v>419.64499999999998</v>
      </c>
      <c r="S21" s="726"/>
    </row>
    <row r="22" spans="2:19">
      <c r="B22" s="1248" t="s">
        <v>111</v>
      </c>
      <c r="C22" s="1249">
        <v>6551.39</v>
      </c>
      <c r="D22" s="1250">
        <v>28423.217000000001</v>
      </c>
      <c r="E22" s="1251">
        <v>3203.2710000000002</v>
      </c>
      <c r="F22" s="1248" t="s">
        <v>131</v>
      </c>
      <c r="G22" s="1249">
        <v>5151.0119999999997</v>
      </c>
      <c r="H22" s="1250">
        <v>21568.411</v>
      </c>
      <c r="I22" s="1252">
        <v>2423.4690000000001</v>
      </c>
      <c r="K22" s="249" t="s">
        <v>127</v>
      </c>
      <c r="L22" s="723">
        <v>166.553</v>
      </c>
      <c r="M22" s="724">
        <v>728.64800000000002</v>
      </c>
      <c r="N22" s="725">
        <v>108.238</v>
      </c>
      <c r="O22" s="249" t="s">
        <v>118</v>
      </c>
      <c r="P22" s="727">
        <v>525.62400000000002</v>
      </c>
      <c r="Q22" s="728">
        <v>2202.5120000000002</v>
      </c>
      <c r="R22" s="729">
        <v>248.78399999999999</v>
      </c>
    </row>
    <row r="23" spans="2:19" ht="13.5" thickBot="1">
      <c r="B23" s="1241" t="s">
        <v>127</v>
      </c>
      <c r="C23" s="1249">
        <v>4923.0219999999999</v>
      </c>
      <c r="D23" s="1250">
        <v>21340.235000000001</v>
      </c>
      <c r="E23" s="1251">
        <v>2305.4690000000001</v>
      </c>
      <c r="F23" s="1241" t="s">
        <v>253</v>
      </c>
      <c r="G23" s="1249">
        <v>3481.9250000000002</v>
      </c>
      <c r="H23" s="1250">
        <v>14581.287</v>
      </c>
      <c r="I23" s="1252">
        <v>1791.635</v>
      </c>
      <c r="K23" s="1454" t="s">
        <v>169</v>
      </c>
      <c r="L23" s="1336">
        <v>72.873000000000005</v>
      </c>
      <c r="M23" s="1337">
        <v>315.73</v>
      </c>
      <c r="N23" s="1338">
        <v>37.817999999999998</v>
      </c>
      <c r="O23" s="1335" t="s">
        <v>139</v>
      </c>
      <c r="P23" s="1336">
        <v>270.96300000000002</v>
      </c>
      <c r="Q23" s="1337">
        <v>1126.951</v>
      </c>
      <c r="R23" s="1338">
        <v>103.029</v>
      </c>
    </row>
    <row r="24" spans="2:19">
      <c r="B24" s="1241" t="s">
        <v>253</v>
      </c>
      <c r="C24" s="1249">
        <v>3812.4319999999998</v>
      </c>
      <c r="D24" s="1250">
        <v>16639.635999999999</v>
      </c>
      <c r="E24" s="1251">
        <v>1727.8019999999999</v>
      </c>
      <c r="F24" s="1241" t="s">
        <v>107</v>
      </c>
      <c r="G24" s="1249">
        <v>3360.37</v>
      </c>
      <c r="H24" s="1250">
        <v>14072.252</v>
      </c>
      <c r="I24" s="1252">
        <v>2158.8879999999999</v>
      </c>
      <c r="K24" s="730" t="s">
        <v>209</v>
      </c>
      <c r="L24" s="1080"/>
      <c r="M24" s="1069"/>
      <c r="N24" s="1069"/>
    </row>
    <row r="25" spans="2:19">
      <c r="B25" s="1241" t="s">
        <v>107</v>
      </c>
      <c r="C25" s="1249">
        <v>3774.259</v>
      </c>
      <c r="D25" s="1250">
        <v>16344.807000000001</v>
      </c>
      <c r="E25" s="1251">
        <v>1962.3040000000001</v>
      </c>
      <c r="F25" s="1241" t="s">
        <v>113</v>
      </c>
      <c r="G25" s="1249">
        <v>3097.5120000000002</v>
      </c>
      <c r="H25" s="1250">
        <v>12989.677</v>
      </c>
      <c r="I25" s="1252">
        <v>1136.2860000000001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295</v>
      </c>
      <c r="C26" s="1249">
        <v>3663.0590000000002</v>
      </c>
      <c r="D26" s="1250">
        <v>15883.875</v>
      </c>
      <c r="E26" s="1251">
        <v>2897.855</v>
      </c>
      <c r="F26" s="1241" t="s">
        <v>294</v>
      </c>
      <c r="G26" s="1249">
        <v>2821.3870000000002</v>
      </c>
      <c r="H26" s="1250">
        <v>11810.959000000001</v>
      </c>
      <c r="I26" s="1252">
        <v>1496.0029999999999</v>
      </c>
      <c r="K26" s="1375"/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117</v>
      </c>
      <c r="C27" s="1249">
        <v>2862.2190000000001</v>
      </c>
      <c r="D27" s="1250">
        <v>12423.316000000001</v>
      </c>
      <c r="E27" s="1251">
        <v>1470.8610000000001</v>
      </c>
      <c r="F27" s="1248" t="s">
        <v>154</v>
      </c>
      <c r="G27" s="1249">
        <v>2162.123</v>
      </c>
      <c r="H27" s="1250">
        <v>9054.1839999999993</v>
      </c>
      <c r="I27" s="1252">
        <v>1260.31</v>
      </c>
      <c r="K27" s="1461"/>
      <c r="L27" s="1462"/>
      <c r="M27" s="1463"/>
      <c r="N27" s="1463"/>
      <c r="O27" s="1376"/>
      <c r="P27" s="1377"/>
      <c r="Q27" s="1377"/>
      <c r="R27" s="1376"/>
      <c r="S27" s="726"/>
    </row>
    <row r="28" spans="2:19">
      <c r="B28" s="1241" t="s">
        <v>120</v>
      </c>
      <c r="C28" s="1249">
        <v>2261.6840000000002</v>
      </c>
      <c r="D28" s="1250">
        <v>9814.7510000000002</v>
      </c>
      <c r="E28" s="1251">
        <v>697.93</v>
      </c>
      <c r="F28" s="1241" t="s">
        <v>295</v>
      </c>
      <c r="G28" s="1249">
        <v>2084.0569999999998</v>
      </c>
      <c r="H28" s="1250">
        <v>8736.1039999999994</v>
      </c>
      <c r="I28" s="1252">
        <v>2873.0309999999999</v>
      </c>
      <c r="L28" s="726"/>
      <c r="O28" s="726"/>
      <c r="R28" s="726"/>
      <c r="S28" s="726"/>
    </row>
    <row r="29" spans="2:19">
      <c r="B29" s="1241" t="s">
        <v>154</v>
      </c>
      <c r="C29" s="1249">
        <v>2161.0709999999999</v>
      </c>
      <c r="D29" s="1250">
        <v>9373.5210000000006</v>
      </c>
      <c r="E29" s="1251">
        <v>1263.1500000000001</v>
      </c>
      <c r="F29" s="1241" t="s">
        <v>105</v>
      </c>
      <c r="G29" s="1249">
        <v>2043.874</v>
      </c>
      <c r="H29" s="1250">
        <v>8570.3369999999995</v>
      </c>
      <c r="I29" s="1252">
        <v>1532.607</v>
      </c>
      <c r="L29" s="726"/>
      <c r="O29" s="726"/>
      <c r="Q29" s="726"/>
      <c r="R29" s="726"/>
    </row>
    <row r="30" spans="2:19">
      <c r="B30" s="1241" t="s">
        <v>482</v>
      </c>
      <c r="C30" s="1249">
        <v>1886.278</v>
      </c>
      <c r="D30" s="1250">
        <v>8216.643</v>
      </c>
      <c r="E30" s="1251">
        <v>678.99300000000005</v>
      </c>
      <c r="F30" s="1241" t="s">
        <v>446</v>
      </c>
      <c r="G30" s="1249">
        <v>1588.904</v>
      </c>
      <c r="H30" s="1250">
        <v>6664.5860000000002</v>
      </c>
      <c r="I30" s="1251">
        <v>1261.413</v>
      </c>
      <c r="K30" s="726"/>
      <c r="L30" s="726"/>
      <c r="N30" s="726"/>
    </row>
    <row r="31" spans="2:19" ht="13.5" customHeight="1" thickBot="1">
      <c r="B31" s="1253" t="s">
        <v>113</v>
      </c>
      <c r="C31" s="1254">
        <v>1883.154</v>
      </c>
      <c r="D31" s="1255">
        <v>8182.9669999999996</v>
      </c>
      <c r="E31" s="1256">
        <v>611.75099999999998</v>
      </c>
      <c r="F31" s="1253" t="s">
        <v>120</v>
      </c>
      <c r="G31" s="1254">
        <v>1489.82</v>
      </c>
      <c r="H31" s="1255">
        <v>6231.6670000000004</v>
      </c>
      <c r="I31" s="1256">
        <v>450.32600000000002</v>
      </c>
      <c r="L31" s="731"/>
      <c r="M31" s="731"/>
      <c r="N31" s="731"/>
    </row>
    <row r="32" spans="2:19" ht="12" customHeight="1">
      <c r="B32" s="730" t="s">
        <v>209</v>
      </c>
      <c r="C32" s="1501"/>
      <c r="D32" s="1501"/>
      <c r="E32" s="1501"/>
      <c r="F32" s="1502"/>
      <c r="G32" s="1501"/>
      <c r="H32" s="1501"/>
      <c r="I32" s="1501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512</v>
      </c>
      <c r="C34" s="706"/>
      <c r="D34" s="706"/>
      <c r="E34" s="706"/>
      <c r="F34" s="706"/>
      <c r="G34" s="706"/>
      <c r="H34" s="706"/>
      <c r="I34" s="707"/>
      <c r="J34" s="707"/>
      <c r="K34" s="706" t="s">
        <v>513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514</v>
      </c>
      <c r="C37" s="714"/>
      <c r="D37" s="715"/>
      <c r="E37" s="716"/>
      <c r="F37" s="713" t="s">
        <v>511</v>
      </c>
      <c r="G37" s="714"/>
      <c r="H37" s="715"/>
      <c r="I37" s="716"/>
      <c r="K37" s="713" t="s">
        <v>510</v>
      </c>
      <c r="L37" s="714"/>
      <c r="M37" s="715"/>
      <c r="N37" s="716"/>
      <c r="O37" s="713" t="s">
        <v>511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6" t="s">
        <v>167</v>
      </c>
      <c r="C39" s="1237">
        <v>3142.627</v>
      </c>
      <c r="D39" s="1238">
        <v>13596.642</v>
      </c>
      <c r="E39" s="1239">
        <v>2403.547</v>
      </c>
      <c r="F39" s="1236" t="s">
        <v>167</v>
      </c>
      <c r="G39" s="1237">
        <v>4104.4650000000001</v>
      </c>
      <c r="H39" s="1238">
        <v>17195.71</v>
      </c>
      <c r="I39" s="1239">
        <v>3137.8229999999999</v>
      </c>
      <c r="K39" s="722" t="s">
        <v>167</v>
      </c>
      <c r="L39" s="195">
        <v>160884.55499999999</v>
      </c>
      <c r="M39" s="196">
        <v>698057.52800000005</v>
      </c>
      <c r="N39" s="197">
        <v>68752.679000000004</v>
      </c>
      <c r="O39" s="722" t="s">
        <v>167</v>
      </c>
      <c r="P39" s="195">
        <v>141323.535</v>
      </c>
      <c r="Q39" s="196">
        <v>592027.95400000003</v>
      </c>
      <c r="R39" s="197">
        <v>70769.487999999998</v>
      </c>
    </row>
    <row r="40" spans="2:19">
      <c r="B40" s="1258" t="s">
        <v>114</v>
      </c>
      <c r="C40" s="1242">
        <v>1303.5889999999999</v>
      </c>
      <c r="D40" s="1243">
        <v>5601.3140000000003</v>
      </c>
      <c r="E40" s="1244">
        <v>982.68</v>
      </c>
      <c r="F40" s="1259" t="s">
        <v>116</v>
      </c>
      <c r="G40" s="1242">
        <v>1571.279</v>
      </c>
      <c r="H40" s="1243">
        <v>6574.4089999999997</v>
      </c>
      <c r="I40" s="1244">
        <v>1303.894</v>
      </c>
      <c r="K40" s="198" t="s">
        <v>107</v>
      </c>
      <c r="L40" s="199">
        <v>129802.205</v>
      </c>
      <c r="M40" s="200">
        <v>563187.50199999998</v>
      </c>
      <c r="N40" s="201">
        <v>51731.254999999997</v>
      </c>
      <c r="O40" s="251" t="s">
        <v>107</v>
      </c>
      <c r="P40" s="199">
        <v>115477.842</v>
      </c>
      <c r="Q40" s="200">
        <v>483846.054</v>
      </c>
      <c r="R40" s="201">
        <v>56093.398000000001</v>
      </c>
    </row>
    <row r="41" spans="2:19">
      <c r="B41" s="1260" t="s">
        <v>109</v>
      </c>
      <c r="C41" s="1261">
        <v>800.63400000000001</v>
      </c>
      <c r="D41" s="1262">
        <v>3486.3780000000002</v>
      </c>
      <c r="E41" s="1263">
        <v>565.55799999999999</v>
      </c>
      <c r="F41" s="1264" t="s">
        <v>114</v>
      </c>
      <c r="G41" s="1261">
        <v>1179.2639999999999</v>
      </c>
      <c r="H41" s="1262">
        <v>4948.3530000000001</v>
      </c>
      <c r="I41" s="1263">
        <v>873.31500000000005</v>
      </c>
      <c r="K41" s="198" t="s">
        <v>109</v>
      </c>
      <c r="L41" s="199">
        <v>15277.393</v>
      </c>
      <c r="M41" s="200">
        <v>66295.567999999999</v>
      </c>
      <c r="N41" s="201">
        <v>7105.5370000000003</v>
      </c>
      <c r="O41" s="251" t="s">
        <v>109</v>
      </c>
      <c r="P41" s="199">
        <v>15102.13</v>
      </c>
      <c r="Q41" s="200">
        <v>63175.699000000001</v>
      </c>
      <c r="R41" s="201">
        <v>7944.2929999999997</v>
      </c>
    </row>
    <row r="42" spans="2:19">
      <c r="B42" s="1260" t="s">
        <v>116</v>
      </c>
      <c r="C42" s="1261">
        <v>501.77199999999999</v>
      </c>
      <c r="D42" s="1262">
        <v>2165.8209999999999</v>
      </c>
      <c r="E42" s="1263">
        <v>416.46899999999999</v>
      </c>
      <c r="F42" s="1265" t="s">
        <v>135</v>
      </c>
      <c r="G42" s="1261">
        <v>838.46</v>
      </c>
      <c r="H42" s="1250">
        <v>3507.0230000000001</v>
      </c>
      <c r="I42" s="1266">
        <v>736.76400000000001</v>
      </c>
      <c r="K42" s="198" t="s">
        <v>130</v>
      </c>
      <c r="L42" s="199">
        <v>7493.23</v>
      </c>
      <c r="M42" s="200">
        <v>32526.993999999999</v>
      </c>
      <c r="N42" s="201">
        <v>6536.8379999999997</v>
      </c>
      <c r="O42" s="249" t="s">
        <v>130</v>
      </c>
      <c r="P42" s="199">
        <v>4350.5370000000003</v>
      </c>
      <c r="Q42" s="200">
        <v>18211.132000000001</v>
      </c>
      <c r="R42" s="201">
        <v>3929.5050000000001</v>
      </c>
    </row>
    <row r="43" spans="2:19">
      <c r="B43" s="1260" t="s">
        <v>135</v>
      </c>
      <c r="C43" s="1261">
        <v>358.13299999999998</v>
      </c>
      <c r="D43" s="1262">
        <v>1562.999</v>
      </c>
      <c r="E43" s="1263">
        <v>279.00400000000002</v>
      </c>
      <c r="F43" s="1241" t="s">
        <v>109</v>
      </c>
      <c r="G43" s="1261">
        <v>402.06599999999997</v>
      </c>
      <c r="H43" s="1262">
        <v>1688.5260000000001</v>
      </c>
      <c r="I43" s="1263">
        <v>177.25800000000001</v>
      </c>
      <c r="K43" s="252" t="s">
        <v>116</v>
      </c>
      <c r="L43" s="253">
        <v>4201.9459999999999</v>
      </c>
      <c r="M43" s="254">
        <v>18240.642</v>
      </c>
      <c r="N43" s="255">
        <v>1627.835</v>
      </c>
      <c r="O43" s="256" t="s">
        <v>116</v>
      </c>
      <c r="P43" s="253">
        <v>3967.096</v>
      </c>
      <c r="Q43" s="254">
        <v>16645.956999999999</v>
      </c>
      <c r="R43" s="255">
        <v>1680.3309999999999</v>
      </c>
    </row>
    <row r="44" spans="2:19">
      <c r="B44" s="1241" t="s">
        <v>130</v>
      </c>
      <c r="C44" s="1267">
        <v>178.499</v>
      </c>
      <c r="D44" s="1268">
        <v>780.13</v>
      </c>
      <c r="E44" s="1269">
        <v>159.83600000000001</v>
      </c>
      <c r="F44" s="1270" t="s">
        <v>169</v>
      </c>
      <c r="G44" s="1267">
        <v>113.396</v>
      </c>
      <c r="H44" s="1268">
        <v>477.399</v>
      </c>
      <c r="I44" s="1269">
        <v>46.591999999999999</v>
      </c>
      <c r="K44" s="198" t="s">
        <v>132</v>
      </c>
      <c r="L44" s="199">
        <v>1482.12</v>
      </c>
      <c r="M44" s="200">
        <v>6424.2030000000004</v>
      </c>
      <c r="N44" s="201">
        <v>563.95100000000002</v>
      </c>
      <c r="O44" s="198" t="s">
        <v>132</v>
      </c>
      <c r="P44" s="199">
        <v>1079.4680000000001</v>
      </c>
      <c r="Q44" s="200">
        <v>4520.7610000000004</v>
      </c>
      <c r="R44" s="201">
        <v>424.822</v>
      </c>
    </row>
    <row r="45" spans="2:19" ht="13.5" thickBot="1">
      <c r="B45" s="1271"/>
      <c r="C45" s="1272"/>
      <c r="D45" s="1273"/>
      <c r="E45" s="1274"/>
      <c r="F45" s="1271"/>
      <c r="G45" s="1272"/>
      <c r="H45" s="1273"/>
      <c r="I45" s="1274"/>
      <c r="K45" s="257" t="s">
        <v>135</v>
      </c>
      <c r="L45" s="258">
        <v>1372.1130000000001</v>
      </c>
      <c r="M45" s="259">
        <v>5954.1850000000004</v>
      </c>
      <c r="N45" s="260">
        <v>631.22699999999998</v>
      </c>
      <c r="O45" s="261" t="s">
        <v>112</v>
      </c>
      <c r="P45" s="258">
        <v>643.55799999999999</v>
      </c>
      <c r="Q45" s="259">
        <v>2682.9450000000002</v>
      </c>
      <c r="R45" s="260">
        <v>243.91499999999999</v>
      </c>
    </row>
    <row r="46" spans="2:19">
      <c r="B46" s="730" t="s">
        <v>209</v>
      </c>
      <c r="C46" s="1233"/>
      <c r="D46" s="1233"/>
      <c r="E46" s="1233"/>
      <c r="F46" s="39"/>
      <c r="G46" s="1233"/>
      <c r="H46" s="1233"/>
      <c r="I46" s="1233"/>
      <c r="J46" s="39"/>
      <c r="K46" s="730" t="s">
        <v>209</v>
      </c>
      <c r="L46" s="1233"/>
      <c r="M46" s="39"/>
      <c r="N46" s="39"/>
      <c r="O46" s="39"/>
      <c r="P46" s="39"/>
      <c r="Q46" s="39"/>
      <c r="R46" s="39"/>
    </row>
    <row r="47" spans="2:19">
      <c r="F47" s="1234"/>
      <c r="G4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T34" sqref="T34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21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21" ht="21" customHeight="1">
      <c r="B2" s="706" t="s">
        <v>488</v>
      </c>
      <c r="C2" s="706"/>
      <c r="D2" s="706"/>
      <c r="E2" s="706"/>
      <c r="F2" s="706"/>
      <c r="G2" s="706"/>
      <c r="H2" s="706"/>
      <c r="I2" s="707"/>
      <c r="J2" s="707"/>
      <c r="K2" s="706" t="s">
        <v>489</v>
      </c>
      <c r="L2" s="706"/>
      <c r="M2" s="706"/>
      <c r="N2" s="706"/>
      <c r="O2" s="706"/>
      <c r="P2" s="706"/>
      <c r="Q2" s="706"/>
      <c r="R2" s="706"/>
      <c r="S2" s="708"/>
    </row>
    <row r="3" spans="2:21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21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21" ht="16.5" thickBot="1">
      <c r="B5" s="713" t="s">
        <v>490</v>
      </c>
      <c r="C5" s="714"/>
      <c r="D5" s="715"/>
      <c r="E5" s="716"/>
      <c r="F5" s="713" t="s">
        <v>491</v>
      </c>
      <c r="G5" s="714"/>
      <c r="H5" s="715"/>
      <c r="I5" s="716"/>
      <c r="K5" s="713" t="s">
        <v>490</v>
      </c>
      <c r="L5" s="714"/>
      <c r="M5" s="715"/>
      <c r="N5" s="716"/>
      <c r="O5" s="713" t="s">
        <v>491</v>
      </c>
      <c r="P5" s="714"/>
      <c r="Q5" s="715"/>
      <c r="R5" s="716"/>
    </row>
    <row r="6" spans="2:21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21" ht="15" thickBot="1">
      <c r="B7" s="1236" t="s">
        <v>167</v>
      </c>
      <c r="C7" s="1237">
        <v>239286.28</v>
      </c>
      <c r="D7" s="1238">
        <v>1042672.602</v>
      </c>
      <c r="E7" s="1239">
        <v>121957.24800000001</v>
      </c>
      <c r="F7" s="1236" t="s">
        <v>167</v>
      </c>
      <c r="G7" s="1237">
        <v>231507.12299999999</v>
      </c>
      <c r="H7" s="1240">
        <v>966012.12199999997</v>
      </c>
      <c r="I7" s="1239">
        <v>125389.88800000001</v>
      </c>
      <c r="K7" s="722" t="s">
        <v>167</v>
      </c>
      <c r="L7" s="195">
        <v>317917.83</v>
      </c>
      <c r="M7" s="237">
        <v>1385675.787</v>
      </c>
      <c r="N7" s="197">
        <v>163961.99900000001</v>
      </c>
      <c r="O7" s="722" t="s">
        <v>167</v>
      </c>
      <c r="P7" s="195">
        <v>359261.777</v>
      </c>
      <c r="Q7" s="237">
        <v>1498747.2279999999</v>
      </c>
      <c r="R7" s="197">
        <v>191030.861</v>
      </c>
      <c r="U7" s="726"/>
    </row>
    <row r="8" spans="2:21">
      <c r="B8" s="1241" t="s">
        <v>374</v>
      </c>
      <c r="C8" s="1242">
        <v>42035.874000000003</v>
      </c>
      <c r="D8" s="1243">
        <v>182878.33300000001</v>
      </c>
      <c r="E8" s="1244">
        <v>13744.787</v>
      </c>
      <c r="F8" s="1241" t="s">
        <v>374</v>
      </c>
      <c r="G8" s="1245">
        <v>52470.355000000003</v>
      </c>
      <c r="H8" s="1246">
        <v>218882.05600000001</v>
      </c>
      <c r="I8" s="1247">
        <v>19878.510999999999</v>
      </c>
      <c r="K8" s="249" t="s">
        <v>109</v>
      </c>
      <c r="L8" s="723">
        <v>96354.937999999995</v>
      </c>
      <c r="M8" s="724">
        <v>420168.31599999999</v>
      </c>
      <c r="N8" s="725">
        <v>44691.455999999998</v>
      </c>
      <c r="O8" s="1051" t="s">
        <v>109</v>
      </c>
      <c r="P8" s="1052">
        <v>108563.41</v>
      </c>
      <c r="Q8" s="1053">
        <v>453062.18199999997</v>
      </c>
      <c r="R8" s="1054">
        <v>49915.737000000001</v>
      </c>
      <c r="U8" s="726"/>
    </row>
    <row r="9" spans="2:21">
      <c r="B9" s="1248" t="s">
        <v>109</v>
      </c>
      <c r="C9" s="1249">
        <v>25204.485000000001</v>
      </c>
      <c r="D9" s="1250">
        <v>109884.27899999999</v>
      </c>
      <c r="E9" s="1251">
        <v>17874.954000000002</v>
      </c>
      <c r="F9" s="1248" t="s">
        <v>109</v>
      </c>
      <c r="G9" s="1249">
        <v>22272.471000000001</v>
      </c>
      <c r="H9" s="1250">
        <v>92901.035999999993</v>
      </c>
      <c r="I9" s="1252">
        <v>19081.433000000001</v>
      </c>
      <c r="K9" s="250" t="s">
        <v>105</v>
      </c>
      <c r="L9" s="727">
        <v>75345.937999999995</v>
      </c>
      <c r="M9" s="728">
        <v>328429.14600000001</v>
      </c>
      <c r="N9" s="729">
        <v>43446.476999999999</v>
      </c>
      <c r="O9" s="250" t="s">
        <v>105</v>
      </c>
      <c r="P9" s="727">
        <v>84642.182000000001</v>
      </c>
      <c r="Q9" s="728">
        <v>353063.53100000002</v>
      </c>
      <c r="R9" s="729">
        <v>51954.535000000003</v>
      </c>
      <c r="U9" s="726"/>
    </row>
    <row r="10" spans="2:21">
      <c r="B10" s="1248" t="s">
        <v>114</v>
      </c>
      <c r="C10" s="1249">
        <v>21136.893</v>
      </c>
      <c r="D10" s="1250">
        <v>92055.909</v>
      </c>
      <c r="E10" s="1251">
        <v>13822.303</v>
      </c>
      <c r="F10" s="1248" t="s">
        <v>114</v>
      </c>
      <c r="G10" s="1249">
        <v>21352.231</v>
      </c>
      <c r="H10" s="1250">
        <v>89105.323000000004</v>
      </c>
      <c r="I10" s="1252">
        <v>14911.053</v>
      </c>
      <c r="K10" s="250" t="s">
        <v>107</v>
      </c>
      <c r="L10" s="727">
        <v>44137.881999999998</v>
      </c>
      <c r="M10" s="728">
        <v>192343.628</v>
      </c>
      <c r="N10" s="729">
        <v>27634.776000000002</v>
      </c>
      <c r="O10" s="250" t="s">
        <v>107</v>
      </c>
      <c r="P10" s="727">
        <v>50474.321000000004</v>
      </c>
      <c r="Q10" s="728">
        <v>210553.215</v>
      </c>
      <c r="R10" s="729">
        <v>33311.605000000003</v>
      </c>
    </row>
    <row r="11" spans="2:21">
      <c r="B11" s="1248" t="s">
        <v>169</v>
      </c>
      <c r="C11" s="1249">
        <v>18500.685000000001</v>
      </c>
      <c r="D11" s="1250">
        <v>80654.342000000004</v>
      </c>
      <c r="E11" s="1251">
        <v>7546.83</v>
      </c>
      <c r="F11" s="1248" t="s">
        <v>135</v>
      </c>
      <c r="G11" s="1249">
        <v>18024.577000000001</v>
      </c>
      <c r="H11" s="1250">
        <v>75205.051999999996</v>
      </c>
      <c r="I11" s="1252">
        <v>8904.1640000000007</v>
      </c>
      <c r="K11" s="250" t="s">
        <v>111</v>
      </c>
      <c r="L11" s="727">
        <v>33802.392</v>
      </c>
      <c r="M11" s="728">
        <v>147189.141</v>
      </c>
      <c r="N11" s="729">
        <v>13998.706</v>
      </c>
      <c r="O11" s="250" t="s">
        <v>111</v>
      </c>
      <c r="P11" s="727">
        <v>38988.027000000002</v>
      </c>
      <c r="Q11" s="728">
        <v>162558.97700000001</v>
      </c>
      <c r="R11" s="729">
        <v>15709.569</v>
      </c>
      <c r="U11" s="726"/>
    </row>
    <row r="12" spans="2:21">
      <c r="B12" s="1248" t="s">
        <v>135</v>
      </c>
      <c r="C12" s="1249">
        <v>17084.388999999999</v>
      </c>
      <c r="D12" s="1250">
        <v>74480.929999999993</v>
      </c>
      <c r="E12" s="1251">
        <v>7962.0860000000002</v>
      </c>
      <c r="F12" s="1248" t="s">
        <v>169</v>
      </c>
      <c r="G12" s="1249">
        <v>17818.694</v>
      </c>
      <c r="H12" s="1250">
        <v>74312.986000000004</v>
      </c>
      <c r="I12" s="1252">
        <v>6995.11</v>
      </c>
      <c r="K12" s="250" t="s">
        <v>116</v>
      </c>
      <c r="L12" s="727">
        <v>31102.151000000002</v>
      </c>
      <c r="M12" s="728">
        <v>135519.533</v>
      </c>
      <c r="N12" s="729">
        <v>19208.936000000002</v>
      </c>
      <c r="O12" s="250" t="s">
        <v>116</v>
      </c>
      <c r="P12" s="727">
        <v>30553.484</v>
      </c>
      <c r="Q12" s="728">
        <v>127454.33199999999</v>
      </c>
      <c r="R12" s="729">
        <v>19177.628000000001</v>
      </c>
      <c r="U12" s="726"/>
    </row>
    <row r="13" spans="2:21">
      <c r="B13" s="1248" t="s">
        <v>187</v>
      </c>
      <c r="C13" s="1249">
        <v>13653.784</v>
      </c>
      <c r="D13" s="1250">
        <v>59503.63</v>
      </c>
      <c r="E13" s="1251">
        <v>8984.2109999999993</v>
      </c>
      <c r="F13" s="1248" t="s">
        <v>132</v>
      </c>
      <c r="G13" s="1249">
        <v>11046.496999999999</v>
      </c>
      <c r="H13" s="1250">
        <v>46094.084000000003</v>
      </c>
      <c r="I13" s="1252">
        <v>5796.1540000000005</v>
      </c>
      <c r="K13" s="250" t="s">
        <v>168</v>
      </c>
      <c r="L13" s="727">
        <v>18429.492999999999</v>
      </c>
      <c r="M13" s="728">
        <v>80340.952000000005</v>
      </c>
      <c r="N13" s="729">
        <v>6594.73</v>
      </c>
      <c r="O13" s="250" t="s">
        <v>168</v>
      </c>
      <c r="P13" s="727">
        <v>18317.238000000001</v>
      </c>
      <c r="Q13" s="728">
        <v>76413.960999999996</v>
      </c>
      <c r="R13" s="729">
        <v>7743.5190000000002</v>
      </c>
      <c r="U13" s="726"/>
    </row>
    <row r="14" spans="2:21">
      <c r="B14" s="1248" t="s">
        <v>132</v>
      </c>
      <c r="C14" s="1249">
        <v>10847.956</v>
      </c>
      <c r="D14" s="1250">
        <v>47338.063999999998</v>
      </c>
      <c r="E14" s="1251">
        <v>5080.6239999999998</v>
      </c>
      <c r="F14" s="1248" t="s">
        <v>168</v>
      </c>
      <c r="G14" s="1249">
        <v>10352.011</v>
      </c>
      <c r="H14" s="1250">
        <v>43184.661999999997</v>
      </c>
      <c r="I14" s="1252">
        <v>4431.2290000000003</v>
      </c>
      <c r="K14" s="250" t="s">
        <v>112</v>
      </c>
      <c r="L14" s="727">
        <v>6634.2039999999997</v>
      </c>
      <c r="M14" s="728">
        <v>28876.366000000002</v>
      </c>
      <c r="N14" s="729">
        <v>3986.22</v>
      </c>
      <c r="O14" s="250" t="s">
        <v>112</v>
      </c>
      <c r="P14" s="727">
        <v>8065.0119999999997</v>
      </c>
      <c r="Q14" s="728">
        <v>33625.749000000003</v>
      </c>
      <c r="R14" s="729">
        <v>4984.6310000000003</v>
      </c>
      <c r="U14" s="726"/>
    </row>
    <row r="15" spans="2:21">
      <c r="B15" s="1248" t="s">
        <v>278</v>
      </c>
      <c r="C15" s="1249">
        <v>10758.137000000001</v>
      </c>
      <c r="D15" s="1250">
        <v>46888.896999999997</v>
      </c>
      <c r="E15" s="1251">
        <v>3514.4789999999998</v>
      </c>
      <c r="F15" s="1248" t="s">
        <v>153</v>
      </c>
      <c r="G15" s="1249">
        <v>10337.34</v>
      </c>
      <c r="H15" s="1250">
        <v>43146.14</v>
      </c>
      <c r="I15" s="1252">
        <v>5479.549</v>
      </c>
      <c r="K15" s="250" t="s">
        <v>120</v>
      </c>
      <c r="L15" s="727">
        <v>3407.5309999999999</v>
      </c>
      <c r="M15" s="728">
        <v>14976.635</v>
      </c>
      <c r="N15" s="729">
        <v>1005.495</v>
      </c>
      <c r="O15" s="250" t="s">
        <v>120</v>
      </c>
      <c r="P15" s="727">
        <v>5874.16</v>
      </c>
      <c r="Q15" s="728">
        <v>24507.035</v>
      </c>
      <c r="R15" s="729">
        <v>1669.8630000000001</v>
      </c>
    </row>
    <row r="16" spans="2:21">
      <c r="B16" s="1248" t="s">
        <v>168</v>
      </c>
      <c r="C16" s="1249">
        <v>10298.007</v>
      </c>
      <c r="D16" s="1250">
        <v>44983.476999999999</v>
      </c>
      <c r="E16" s="1251">
        <v>4297.0619999999999</v>
      </c>
      <c r="F16" s="1248" t="s">
        <v>130</v>
      </c>
      <c r="G16" s="1249">
        <v>10102.745000000001</v>
      </c>
      <c r="H16" s="1250">
        <v>42152.235000000001</v>
      </c>
      <c r="I16" s="1252">
        <v>5275.741</v>
      </c>
      <c r="K16" s="250" t="s">
        <v>114</v>
      </c>
      <c r="L16" s="727">
        <v>3266.585</v>
      </c>
      <c r="M16" s="728">
        <v>14221.121999999999</v>
      </c>
      <c r="N16" s="729">
        <v>1195.1859999999999</v>
      </c>
      <c r="O16" s="250" t="s">
        <v>114</v>
      </c>
      <c r="P16" s="727">
        <v>5352.3180000000002</v>
      </c>
      <c r="Q16" s="728">
        <v>22359.535</v>
      </c>
      <c r="R16" s="729">
        <v>1886.075</v>
      </c>
    </row>
    <row r="17" spans="2:19">
      <c r="B17" s="1248" t="s">
        <v>130</v>
      </c>
      <c r="C17" s="1249">
        <v>8475.3029999999999</v>
      </c>
      <c r="D17" s="1250">
        <v>36980.692999999999</v>
      </c>
      <c r="E17" s="1251">
        <v>4860.4359999999997</v>
      </c>
      <c r="F17" s="1248" t="s">
        <v>278</v>
      </c>
      <c r="G17" s="1249">
        <v>7427.808</v>
      </c>
      <c r="H17" s="1250">
        <v>31030</v>
      </c>
      <c r="I17" s="1252">
        <v>2724.2359999999999</v>
      </c>
      <c r="K17" s="250" t="s">
        <v>132</v>
      </c>
      <c r="L17" s="727">
        <v>2438.6190000000001</v>
      </c>
      <c r="M17" s="728">
        <v>10575.314</v>
      </c>
      <c r="N17" s="729">
        <v>948.35900000000004</v>
      </c>
      <c r="O17" s="250" t="s">
        <v>132</v>
      </c>
      <c r="P17" s="727">
        <v>3926.9360000000001</v>
      </c>
      <c r="Q17" s="728">
        <v>16354.143</v>
      </c>
      <c r="R17" s="729">
        <v>2114.8919999999998</v>
      </c>
    </row>
    <row r="18" spans="2:19">
      <c r="B18" s="1248" t="s">
        <v>131</v>
      </c>
      <c r="C18" s="1249">
        <v>7581.3819999999996</v>
      </c>
      <c r="D18" s="1250">
        <v>33074.205000000002</v>
      </c>
      <c r="E18" s="1251">
        <v>3652.145</v>
      </c>
      <c r="F18" s="1248" t="s">
        <v>187</v>
      </c>
      <c r="G18" s="1249">
        <v>6747.9409999999998</v>
      </c>
      <c r="H18" s="1250">
        <v>28199.882000000001</v>
      </c>
      <c r="I18" s="1252">
        <v>5634.3590000000004</v>
      </c>
      <c r="K18" s="250" t="s">
        <v>119</v>
      </c>
      <c r="L18" s="723">
        <v>1311.027</v>
      </c>
      <c r="M18" s="724">
        <v>5709.2659999999996</v>
      </c>
      <c r="N18" s="725">
        <v>428.721</v>
      </c>
      <c r="O18" s="249" t="s">
        <v>119</v>
      </c>
      <c r="P18" s="727">
        <v>1859.569</v>
      </c>
      <c r="Q18" s="728">
        <v>7758.326</v>
      </c>
      <c r="R18" s="729">
        <v>1188.0509999999999</v>
      </c>
    </row>
    <row r="19" spans="2:19">
      <c r="B19" s="1248" t="s">
        <v>294</v>
      </c>
      <c r="C19" s="1249">
        <v>6169.0569999999998</v>
      </c>
      <c r="D19" s="1250">
        <v>26933.406999999999</v>
      </c>
      <c r="E19" s="1251">
        <v>2825.931</v>
      </c>
      <c r="F19" s="1248" t="s">
        <v>116</v>
      </c>
      <c r="G19" s="1249">
        <v>5820.768</v>
      </c>
      <c r="H19" s="1250">
        <v>24289.297999999999</v>
      </c>
      <c r="I19" s="1252">
        <v>3163.8969999999999</v>
      </c>
      <c r="K19" s="250" t="s">
        <v>130</v>
      </c>
      <c r="L19" s="727">
        <v>899.13699999999994</v>
      </c>
      <c r="M19" s="728">
        <v>3909.4639999999999</v>
      </c>
      <c r="N19" s="729">
        <v>414.24299999999999</v>
      </c>
      <c r="O19" s="250" t="s">
        <v>113</v>
      </c>
      <c r="P19" s="723">
        <v>603.37400000000002</v>
      </c>
      <c r="Q19" s="724">
        <v>2516.4580000000001</v>
      </c>
      <c r="R19" s="725">
        <v>251.40299999999999</v>
      </c>
      <c r="S19" s="726"/>
    </row>
    <row r="20" spans="2:19">
      <c r="B20" s="1248" t="s">
        <v>116</v>
      </c>
      <c r="C20" s="1249">
        <v>5712.1589999999997</v>
      </c>
      <c r="D20" s="1250">
        <v>24836.334999999999</v>
      </c>
      <c r="E20" s="1251">
        <v>2285.6590000000001</v>
      </c>
      <c r="F20" s="1248" t="s">
        <v>111</v>
      </c>
      <c r="G20" s="1249">
        <v>5713.6610000000001</v>
      </c>
      <c r="H20" s="1250">
        <v>23863.598000000002</v>
      </c>
      <c r="I20" s="1252">
        <v>2859.1</v>
      </c>
      <c r="K20" s="250" t="s">
        <v>118</v>
      </c>
      <c r="L20" s="727">
        <v>326.673</v>
      </c>
      <c r="M20" s="728">
        <v>1406.3920000000001</v>
      </c>
      <c r="N20" s="729">
        <v>148.05799999999999</v>
      </c>
      <c r="O20" s="250" t="s">
        <v>169</v>
      </c>
      <c r="P20" s="727">
        <v>536.31500000000005</v>
      </c>
      <c r="Q20" s="728">
        <v>2244.7190000000001</v>
      </c>
      <c r="R20" s="729">
        <v>383.52300000000002</v>
      </c>
      <c r="S20" s="726"/>
    </row>
    <row r="21" spans="2:19">
      <c r="B21" s="1248" t="s">
        <v>153</v>
      </c>
      <c r="C21" s="1249">
        <v>5515.4520000000002</v>
      </c>
      <c r="D21" s="1250">
        <v>24018.539000000001</v>
      </c>
      <c r="E21" s="1251">
        <v>3017.6410000000001</v>
      </c>
      <c r="F21" s="1248" t="s">
        <v>127</v>
      </c>
      <c r="G21" s="1249">
        <v>4383.857</v>
      </c>
      <c r="H21" s="1250">
        <v>18302.11</v>
      </c>
      <c r="I21" s="1252">
        <v>2110.038</v>
      </c>
      <c r="K21" s="250" t="s">
        <v>127</v>
      </c>
      <c r="L21" s="727">
        <v>166.553</v>
      </c>
      <c r="M21" s="728">
        <v>728.64800000000002</v>
      </c>
      <c r="N21" s="729">
        <v>108.238</v>
      </c>
      <c r="O21" s="250" t="s">
        <v>118</v>
      </c>
      <c r="P21" s="727">
        <v>409.00900000000001</v>
      </c>
      <c r="Q21" s="728">
        <v>1707.876</v>
      </c>
      <c r="R21" s="729">
        <v>181.64599999999999</v>
      </c>
      <c r="S21" s="726"/>
    </row>
    <row r="22" spans="2:19">
      <c r="B22" s="1248" t="s">
        <v>111</v>
      </c>
      <c r="C22" s="1249">
        <v>4745.5460000000003</v>
      </c>
      <c r="D22" s="1250">
        <v>20684.267</v>
      </c>
      <c r="E22" s="1251">
        <v>2414.4090000000001</v>
      </c>
      <c r="F22" s="1248" t="s">
        <v>131</v>
      </c>
      <c r="G22" s="1249">
        <v>4108.5349999999999</v>
      </c>
      <c r="H22" s="1250">
        <v>17139.919000000002</v>
      </c>
      <c r="I22" s="1252">
        <v>1992.58</v>
      </c>
      <c r="K22" s="249" t="s">
        <v>113</v>
      </c>
      <c r="L22" s="723">
        <v>149.58199999999999</v>
      </c>
      <c r="M22" s="724">
        <v>653.96699999999998</v>
      </c>
      <c r="N22" s="725">
        <v>69.227000000000004</v>
      </c>
      <c r="O22" s="249" t="s">
        <v>130</v>
      </c>
      <c r="P22" s="727">
        <v>376.21800000000002</v>
      </c>
      <c r="Q22" s="728">
        <v>1567.09</v>
      </c>
      <c r="R22" s="729">
        <v>184.191</v>
      </c>
    </row>
    <row r="23" spans="2:19" ht="13.5" thickBot="1">
      <c r="B23" s="1241" t="s">
        <v>127</v>
      </c>
      <c r="C23" s="1249">
        <v>3517.3440000000001</v>
      </c>
      <c r="D23" s="1250">
        <v>15316.205</v>
      </c>
      <c r="E23" s="1251">
        <v>1667.807</v>
      </c>
      <c r="F23" s="1241" t="s">
        <v>253</v>
      </c>
      <c r="G23" s="1249">
        <v>3077.5419999999999</v>
      </c>
      <c r="H23" s="1250">
        <v>12865.687</v>
      </c>
      <c r="I23" s="1252">
        <v>1565.954</v>
      </c>
      <c r="K23" s="1454" t="s">
        <v>153</v>
      </c>
      <c r="L23" s="1336">
        <v>64.793000000000006</v>
      </c>
      <c r="M23" s="1337">
        <v>278.77300000000002</v>
      </c>
      <c r="N23" s="1338">
        <v>16.317</v>
      </c>
      <c r="O23" s="1335" t="s">
        <v>127</v>
      </c>
      <c r="P23" s="1336">
        <v>136.12700000000001</v>
      </c>
      <c r="Q23" s="1337">
        <v>565.77099999999996</v>
      </c>
      <c r="R23" s="1338">
        <v>70.608000000000004</v>
      </c>
    </row>
    <row r="24" spans="2:19">
      <c r="B24" s="1241" t="s">
        <v>253</v>
      </c>
      <c r="C24" s="1249">
        <v>3473.9859999999999</v>
      </c>
      <c r="D24" s="1250">
        <v>15189.221</v>
      </c>
      <c r="E24" s="1251">
        <v>1604.8969999999999</v>
      </c>
      <c r="F24" s="1241" t="s">
        <v>107</v>
      </c>
      <c r="G24" s="1249">
        <v>2589.2020000000002</v>
      </c>
      <c r="H24" s="1250">
        <v>10800.902</v>
      </c>
      <c r="I24" s="1252">
        <v>1558.6289999999999</v>
      </c>
      <c r="K24" s="730" t="s">
        <v>209</v>
      </c>
      <c r="L24" s="1080"/>
      <c r="M24" s="1069"/>
      <c r="N24" s="1069"/>
    </row>
    <row r="25" spans="2:19">
      <c r="B25" s="1241" t="s">
        <v>295</v>
      </c>
      <c r="C25" s="1249">
        <v>2872.9229999999998</v>
      </c>
      <c r="D25" s="1250">
        <v>12497.749</v>
      </c>
      <c r="E25" s="1251">
        <v>2237.337</v>
      </c>
      <c r="F25" s="1241" t="s">
        <v>294</v>
      </c>
      <c r="G25" s="1249">
        <v>2509.8879999999999</v>
      </c>
      <c r="H25" s="1250">
        <v>10493.575000000001</v>
      </c>
      <c r="I25" s="1252">
        <v>1329.39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107</v>
      </c>
      <c r="C26" s="1249">
        <v>2752.1619999999998</v>
      </c>
      <c r="D26" s="1250">
        <v>11964.616</v>
      </c>
      <c r="E26" s="1251">
        <v>1495.1220000000001</v>
      </c>
      <c r="F26" s="1241" t="s">
        <v>113</v>
      </c>
      <c r="G26" s="1249">
        <v>2157.9760000000001</v>
      </c>
      <c r="H26" s="1250">
        <v>9004.5509999999995</v>
      </c>
      <c r="I26" s="1252">
        <v>795.88699999999994</v>
      </c>
      <c r="K26" s="1375"/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117</v>
      </c>
      <c r="C27" s="1249">
        <v>1982.558</v>
      </c>
      <c r="D27" s="1250">
        <v>8653.5249999999996</v>
      </c>
      <c r="E27" s="1251">
        <v>1074.0129999999999</v>
      </c>
      <c r="F27" s="1248" t="s">
        <v>154</v>
      </c>
      <c r="G27" s="1249">
        <v>1671.269</v>
      </c>
      <c r="H27" s="1250">
        <v>6972.6940000000004</v>
      </c>
      <c r="I27" s="1252">
        <v>952.27499999999998</v>
      </c>
      <c r="K27" s="1461"/>
      <c r="L27" s="1462"/>
      <c r="M27" s="1463"/>
      <c r="N27" s="1463"/>
      <c r="O27" s="1376"/>
      <c r="P27" s="1377"/>
      <c r="Q27" s="1377"/>
      <c r="R27" s="1376"/>
      <c r="S27" s="726"/>
    </row>
    <row r="28" spans="2:19">
      <c r="B28" s="1241" t="s">
        <v>482</v>
      </c>
      <c r="C28" s="1249">
        <v>1821.798</v>
      </c>
      <c r="D28" s="1250">
        <v>7940.3149999999996</v>
      </c>
      <c r="E28" s="1251">
        <v>655.54600000000005</v>
      </c>
      <c r="F28" s="1241" t="s">
        <v>105</v>
      </c>
      <c r="G28" s="1249">
        <v>1541.09</v>
      </c>
      <c r="H28" s="1250">
        <v>6436.232</v>
      </c>
      <c r="I28" s="1252">
        <v>1139.954</v>
      </c>
      <c r="L28" s="726"/>
      <c r="O28" s="726"/>
      <c r="R28" s="726"/>
      <c r="S28" s="726"/>
    </row>
    <row r="29" spans="2:19">
      <c r="B29" s="1241" t="s">
        <v>120</v>
      </c>
      <c r="C29" s="1249">
        <v>1805.1389999999999</v>
      </c>
      <c r="D29" s="1250">
        <v>7858.2079999999996</v>
      </c>
      <c r="E29" s="1251">
        <v>561.26900000000001</v>
      </c>
      <c r="F29" s="1241" t="s">
        <v>295</v>
      </c>
      <c r="G29" s="1249">
        <v>1360.606</v>
      </c>
      <c r="H29" s="1250">
        <v>5667.5079999999998</v>
      </c>
      <c r="I29" s="1252">
        <v>1913.479</v>
      </c>
      <c r="L29" s="726"/>
      <c r="O29" s="726"/>
      <c r="Q29" s="726"/>
      <c r="R29" s="726"/>
    </row>
    <row r="30" spans="2:19">
      <c r="B30" s="1241" t="s">
        <v>154</v>
      </c>
      <c r="C30" s="1249">
        <v>1749.9290000000001</v>
      </c>
      <c r="D30" s="1250">
        <v>7611.5739999999996</v>
      </c>
      <c r="E30" s="1251">
        <v>1084.799</v>
      </c>
      <c r="F30" s="1241" t="s">
        <v>120</v>
      </c>
      <c r="G30" s="1249">
        <v>1178.9639999999999</v>
      </c>
      <c r="H30" s="1250">
        <v>4920.1000000000004</v>
      </c>
      <c r="I30" s="1251">
        <v>361.22800000000001</v>
      </c>
      <c r="K30" s="726"/>
      <c r="L30" s="726"/>
      <c r="N30" s="726"/>
    </row>
    <row r="31" spans="2:19" ht="13.5" customHeight="1">
      <c r="B31" s="1241" t="s">
        <v>492</v>
      </c>
      <c r="C31" s="1249">
        <v>1436.518</v>
      </c>
      <c r="D31" s="1250">
        <v>6246.125</v>
      </c>
      <c r="E31" s="1251">
        <v>696.41300000000001</v>
      </c>
      <c r="F31" s="1241" t="s">
        <v>446</v>
      </c>
      <c r="G31" s="1249">
        <v>960.423</v>
      </c>
      <c r="H31" s="1250">
        <v>3998.8139999999999</v>
      </c>
      <c r="I31" s="1251">
        <v>777.48500000000001</v>
      </c>
      <c r="L31" s="731"/>
      <c r="M31" s="731"/>
      <c r="N31" s="731"/>
    </row>
    <row r="32" spans="2:19" ht="12" customHeight="1" thickBot="1">
      <c r="B32" s="1253" t="s">
        <v>105</v>
      </c>
      <c r="C32" s="1254">
        <v>1362.5060000000001</v>
      </c>
      <c r="D32" s="1255">
        <v>5941.268</v>
      </c>
      <c r="E32" s="1256">
        <v>1943.356</v>
      </c>
      <c r="F32" s="1253" t="s">
        <v>493</v>
      </c>
      <c r="G32" s="1254">
        <v>869.48500000000001</v>
      </c>
      <c r="H32" s="1255">
        <v>3625.0340000000001</v>
      </c>
      <c r="I32" s="1256">
        <v>413.35700000000003</v>
      </c>
      <c r="L32" s="731"/>
      <c r="M32" s="731"/>
      <c r="N32" s="731"/>
      <c r="O32" s="1070"/>
      <c r="P32" s="1080"/>
      <c r="Q32" s="1069"/>
      <c r="R32" s="1069"/>
    </row>
    <row r="33" spans="2:22" ht="13.5" customHeight="1">
      <c r="B33" s="730" t="s">
        <v>209</v>
      </c>
      <c r="S33" s="709"/>
    </row>
    <row r="35" spans="2:22" ht="15.75">
      <c r="B35" s="706" t="s">
        <v>494</v>
      </c>
      <c r="C35" s="706"/>
      <c r="D35" s="706"/>
      <c r="E35" s="706"/>
      <c r="F35" s="706"/>
      <c r="G35" s="706"/>
      <c r="H35" s="706"/>
      <c r="I35" s="707"/>
      <c r="J35" s="707"/>
      <c r="K35" s="706" t="s">
        <v>495</v>
      </c>
      <c r="L35" s="706"/>
      <c r="M35" s="706"/>
      <c r="N35" s="706"/>
      <c r="O35" s="706"/>
      <c r="P35" s="706"/>
      <c r="Q35" s="706"/>
      <c r="R35" s="707"/>
    </row>
    <row r="36" spans="2:22" ht="13.5" thickBot="1"/>
    <row r="37" spans="2:22" ht="21" thickBot="1">
      <c r="B37" s="710" t="s">
        <v>166</v>
      </c>
      <c r="C37" s="711"/>
      <c r="D37" s="711"/>
      <c r="E37" s="711"/>
      <c r="F37" s="711"/>
      <c r="G37" s="711"/>
      <c r="H37" s="711"/>
      <c r="I37" s="712"/>
      <c r="K37" s="710" t="s">
        <v>206</v>
      </c>
      <c r="L37" s="711"/>
      <c r="M37" s="711"/>
      <c r="N37" s="711"/>
      <c r="O37" s="711"/>
      <c r="P37" s="711"/>
      <c r="Q37" s="711"/>
      <c r="R37" s="712"/>
    </row>
    <row r="38" spans="2:22" ht="16.5" thickBot="1">
      <c r="B38" s="713" t="s">
        <v>490</v>
      </c>
      <c r="C38" s="714"/>
      <c r="D38" s="715"/>
      <c r="E38" s="716"/>
      <c r="F38" s="713" t="s">
        <v>491</v>
      </c>
      <c r="G38" s="714"/>
      <c r="H38" s="715"/>
      <c r="I38" s="716"/>
      <c r="K38" s="713" t="s">
        <v>490</v>
      </c>
      <c r="L38" s="714"/>
      <c r="M38" s="715"/>
      <c r="N38" s="716"/>
      <c r="O38" s="713" t="s">
        <v>491</v>
      </c>
      <c r="P38" s="714"/>
      <c r="Q38" s="715"/>
      <c r="R38" s="716"/>
    </row>
    <row r="39" spans="2:22" ht="29.25" thickBot="1">
      <c r="B39" s="717" t="s">
        <v>207</v>
      </c>
      <c r="C39" s="718" t="s">
        <v>204</v>
      </c>
      <c r="D39" s="719" t="s">
        <v>208</v>
      </c>
      <c r="E39" s="720" t="s">
        <v>170</v>
      </c>
      <c r="F39" s="721" t="s">
        <v>207</v>
      </c>
      <c r="G39" s="718" t="s">
        <v>204</v>
      </c>
      <c r="H39" s="719" t="s">
        <v>208</v>
      </c>
      <c r="I39" s="720" t="s">
        <v>170</v>
      </c>
      <c r="K39" s="717" t="s">
        <v>207</v>
      </c>
      <c r="L39" s="718" t="s">
        <v>204</v>
      </c>
      <c r="M39" s="719" t="s">
        <v>208</v>
      </c>
      <c r="N39" s="720" t="s">
        <v>170</v>
      </c>
      <c r="O39" s="721" t="s">
        <v>207</v>
      </c>
      <c r="P39" s="718" t="s">
        <v>204</v>
      </c>
      <c r="Q39" s="719" t="s">
        <v>208</v>
      </c>
      <c r="R39" s="720" t="s">
        <v>170</v>
      </c>
      <c r="V39" s="726"/>
    </row>
    <row r="40" spans="2:22" ht="15" thickBot="1">
      <c r="B40" s="1236" t="s">
        <v>167</v>
      </c>
      <c r="C40" s="1237">
        <v>2203.5410000000002</v>
      </c>
      <c r="D40" s="1238">
        <v>9572.1859999999997</v>
      </c>
      <c r="E40" s="1239">
        <v>1752.8910000000001</v>
      </c>
      <c r="F40" s="1236" t="s">
        <v>167</v>
      </c>
      <c r="G40" s="1237">
        <v>3428.0859999999998</v>
      </c>
      <c r="H40" s="1238">
        <v>14296.982</v>
      </c>
      <c r="I40" s="1239">
        <v>2685.047</v>
      </c>
      <c r="K40" s="722" t="s">
        <v>167</v>
      </c>
      <c r="L40" s="195">
        <v>116194.781</v>
      </c>
      <c r="M40" s="196">
        <v>506539.48800000001</v>
      </c>
      <c r="N40" s="197">
        <v>51525.565999999999</v>
      </c>
      <c r="O40" s="722" t="s">
        <v>167</v>
      </c>
      <c r="P40" s="195">
        <v>103896.898</v>
      </c>
      <c r="Q40" s="196">
        <v>433296.68199999997</v>
      </c>
      <c r="R40" s="197">
        <v>53629.247000000003</v>
      </c>
      <c r="V40" s="726"/>
    </row>
    <row r="41" spans="2:22">
      <c r="B41" s="1258" t="s">
        <v>114</v>
      </c>
      <c r="C41" s="1242">
        <v>676.65499999999997</v>
      </c>
      <c r="D41" s="1243">
        <v>2914.5880000000002</v>
      </c>
      <c r="E41" s="1244">
        <v>545.505</v>
      </c>
      <c r="F41" s="1259" t="s">
        <v>116</v>
      </c>
      <c r="G41" s="1242">
        <v>1296.5350000000001</v>
      </c>
      <c r="H41" s="1243">
        <v>5408.9110000000001</v>
      </c>
      <c r="I41" s="1244">
        <v>1106.338</v>
      </c>
      <c r="J41" s="703">
        <v>9.6839999999999993</v>
      </c>
      <c r="K41" s="198" t="s">
        <v>107</v>
      </c>
      <c r="L41" s="199">
        <v>93700.334000000003</v>
      </c>
      <c r="M41" s="200">
        <v>408472.92700000003</v>
      </c>
      <c r="N41" s="201">
        <v>38995.737999999998</v>
      </c>
      <c r="O41" s="251" t="s">
        <v>107</v>
      </c>
      <c r="P41" s="199">
        <v>83274.320000000007</v>
      </c>
      <c r="Q41" s="200">
        <v>347321.50400000002</v>
      </c>
      <c r="R41" s="201">
        <v>41898.239000000001</v>
      </c>
      <c r="V41" s="726"/>
    </row>
    <row r="42" spans="2:22">
      <c r="B42" s="1260" t="s">
        <v>109</v>
      </c>
      <c r="C42" s="1261">
        <v>609.43700000000001</v>
      </c>
      <c r="D42" s="1262">
        <v>2667.0030000000002</v>
      </c>
      <c r="E42" s="1263">
        <v>441.10500000000002</v>
      </c>
      <c r="F42" s="1264" t="s">
        <v>114</v>
      </c>
      <c r="G42" s="1261">
        <v>875.90499999999997</v>
      </c>
      <c r="H42" s="1262">
        <v>3646.4989999999998</v>
      </c>
      <c r="I42" s="1263">
        <v>666.78800000000001</v>
      </c>
      <c r="J42" s="703">
        <v>5.1260000000000003</v>
      </c>
      <c r="K42" s="198" t="s">
        <v>109</v>
      </c>
      <c r="L42" s="199">
        <v>11062.294</v>
      </c>
      <c r="M42" s="200">
        <v>48231.76</v>
      </c>
      <c r="N42" s="201">
        <v>5225.9089999999997</v>
      </c>
      <c r="O42" s="251" t="s">
        <v>109</v>
      </c>
      <c r="P42" s="199">
        <v>12669.378000000001</v>
      </c>
      <c r="Q42" s="200">
        <v>52808.188999999998</v>
      </c>
      <c r="R42" s="201">
        <v>6673.6080000000002</v>
      </c>
    </row>
    <row r="43" spans="2:22">
      <c r="B43" s="1260" t="s">
        <v>116</v>
      </c>
      <c r="C43" s="1261">
        <v>380.81700000000001</v>
      </c>
      <c r="D43" s="1262">
        <v>1647.4659999999999</v>
      </c>
      <c r="E43" s="1263">
        <v>327.44099999999997</v>
      </c>
      <c r="F43" s="1265" t="s">
        <v>135</v>
      </c>
      <c r="G43" s="1261">
        <v>839.91600000000005</v>
      </c>
      <c r="H43" s="1250">
        <v>3513.221</v>
      </c>
      <c r="I43" s="1266">
        <v>735.45899999999995</v>
      </c>
      <c r="J43" s="703">
        <v>5.8079999999999998</v>
      </c>
      <c r="K43" s="198" t="s">
        <v>130</v>
      </c>
      <c r="L43" s="199">
        <v>5389.3119999999999</v>
      </c>
      <c r="M43" s="200">
        <v>23510.651999999998</v>
      </c>
      <c r="N43" s="201">
        <v>4877.058</v>
      </c>
      <c r="O43" s="249" t="s">
        <v>130</v>
      </c>
      <c r="P43" s="199">
        <v>3310.6779999999999</v>
      </c>
      <c r="Q43" s="200">
        <v>13798.421</v>
      </c>
      <c r="R43" s="201">
        <v>2965.183</v>
      </c>
    </row>
    <row r="44" spans="2:22">
      <c r="B44" s="1260" t="s">
        <v>135</v>
      </c>
      <c r="C44" s="1261">
        <v>358.13299999999998</v>
      </c>
      <c r="D44" s="1262">
        <v>1562.999</v>
      </c>
      <c r="E44" s="1263">
        <v>279.00400000000002</v>
      </c>
      <c r="F44" s="1241" t="s">
        <v>109</v>
      </c>
      <c r="G44" s="1261">
        <v>339.67399999999998</v>
      </c>
      <c r="H44" s="1262">
        <v>1412.2429999999999</v>
      </c>
      <c r="I44" s="1263">
        <v>146.57</v>
      </c>
      <c r="J44" s="703">
        <v>6.1360000000000001</v>
      </c>
      <c r="K44" s="252" t="s">
        <v>116</v>
      </c>
      <c r="L44" s="253">
        <v>3245.6170000000002</v>
      </c>
      <c r="M44" s="254">
        <v>14142.287</v>
      </c>
      <c r="N44" s="255">
        <v>1257.6990000000001</v>
      </c>
      <c r="O44" s="256" t="s">
        <v>116</v>
      </c>
      <c r="P44" s="253">
        <v>2705.7130000000002</v>
      </c>
      <c r="Q44" s="254">
        <v>11297.385</v>
      </c>
      <c r="R44" s="255">
        <v>1196.6099999999999</v>
      </c>
    </row>
    <row r="45" spans="2:22">
      <c r="B45" s="1241" t="s">
        <v>130</v>
      </c>
      <c r="C45" s="1267">
        <v>178.499</v>
      </c>
      <c r="D45" s="1268">
        <v>780.13</v>
      </c>
      <c r="E45" s="1269">
        <v>159.83600000000001</v>
      </c>
      <c r="F45" s="1270" t="s">
        <v>169</v>
      </c>
      <c r="G45" s="1267">
        <v>76.055999999999997</v>
      </c>
      <c r="H45" s="1268">
        <v>316.108</v>
      </c>
      <c r="I45" s="1269">
        <v>29.891999999999999</v>
      </c>
      <c r="J45" s="703">
        <v>1.3069999999999999</v>
      </c>
      <c r="K45" s="198" t="s">
        <v>132</v>
      </c>
      <c r="L45" s="199">
        <v>987.38900000000001</v>
      </c>
      <c r="M45" s="200">
        <v>4304.0339999999997</v>
      </c>
      <c r="N45" s="201">
        <v>387.15</v>
      </c>
      <c r="O45" s="198" t="s">
        <v>132</v>
      </c>
      <c r="P45" s="199">
        <v>819.38400000000001</v>
      </c>
      <c r="Q45" s="200">
        <v>3418.0219999999999</v>
      </c>
      <c r="R45" s="201">
        <v>333.17899999999997</v>
      </c>
    </row>
    <row r="46" spans="2:22" ht="13.5" thickBot="1">
      <c r="B46" s="1271"/>
      <c r="C46" s="1272"/>
      <c r="D46" s="1273"/>
      <c r="E46" s="1274"/>
      <c r="F46" s="1271"/>
      <c r="G46" s="1272"/>
      <c r="H46" s="1273"/>
      <c r="I46" s="1274"/>
      <c r="K46" s="257" t="s">
        <v>135</v>
      </c>
      <c r="L46" s="258">
        <v>876.55700000000002</v>
      </c>
      <c r="M46" s="259">
        <v>3830.4810000000002</v>
      </c>
      <c r="N46" s="260">
        <v>363.12599999999998</v>
      </c>
      <c r="O46" s="261" t="s">
        <v>112</v>
      </c>
      <c r="P46" s="258">
        <v>614.04600000000005</v>
      </c>
      <c r="Q46" s="259">
        <v>2557.7719999999999</v>
      </c>
      <c r="R46" s="260">
        <v>232.85</v>
      </c>
    </row>
    <row r="47" spans="2:22">
      <c r="B47" s="730" t="s">
        <v>209</v>
      </c>
      <c r="C47" s="1233"/>
      <c r="D47" s="1233"/>
      <c r="E47" s="1233"/>
      <c r="F47" s="39"/>
      <c r="G47" s="1233"/>
      <c r="H47" s="1233"/>
      <c r="I47" s="1233"/>
      <c r="J47" s="39"/>
      <c r="K47" s="730" t="s">
        <v>209</v>
      </c>
      <c r="L47" s="1233"/>
      <c r="M47" s="39"/>
      <c r="N47" s="39"/>
      <c r="O47" s="39"/>
      <c r="P47" s="39"/>
      <c r="Q47" s="39"/>
      <c r="R47" s="39"/>
    </row>
    <row r="48" spans="2:22">
      <c r="F48" s="1234"/>
      <c r="G48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507" t="s">
        <v>453</v>
      </c>
      <c r="B3" s="1508"/>
      <c r="C3" s="1508"/>
      <c r="D3" s="1508"/>
      <c r="E3" s="1508"/>
      <c r="F3" s="1508"/>
      <c r="G3" s="1508"/>
      <c r="H3" s="1508"/>
      <c r="I3" s="1508"/>
      <c r="J3" s="1508"/>
      <c r="K3" s="1508"/>
      <c r="L3" s="1509"/>
      <c r="M3" s="1507">
        <v>2016</v>
      </c>
      <c r="N3" s="1508"/>
      <c r="O3" s="1509"/>
      <c r="P3" s="1507">
        <v>2015</v>
      </c>
      <c r="Q3" s="1508"/>
      <c r="R3" s="1509"/>
      <c r="S3" s="1507">
        <v>2014</v>
      </c>
      <c r="T3" s="1508"/>
      <c r="U3" s="1509"/>
      <c r="V3" s="1507">
        <v>2013</v>
      </c>
      <c r="W3" s="1508"/>
      <c r="X3" s="1509"/>
      <c r="Y3" s="1507">
        <v>2012</v>
      </c>
      <c r="Z3" s="1508"/>
      <c r="AA3" s="1509"/>
      <c r="AB3" s="1507">
        <v>2011</v>
      </c>
      <c r="AC3" s="1508"/>
      <c r="AD3" s="1509"/>
      <c r="AE3" s="1507">
        <v>2010</v>
      </c>
      <c r="AF3" s="1508"/>
      <c r="AG3" s="1509"/>
      <c r="AH3" s="1507">
        <v>2009</v>
      </c>
      <c r="AI3" s="1508"/>
      <c r="AJ3" s="1509"/>
      <c r="AK3" s="863"/>
      <c r="AL3" s="864">
        <v>2008</v>
      </c>
      <c r="AM3" s="865"/>
      <c r="AN3" s="863"/>
      <c r="AO3" s="864">
        <v>2007</v>
      </c>
      <c r="AP3" s="865"/>
      <c r="AQ3" s="1527">
        <v>2006</v>
      </c>
      <c r="AR3" s="1528"/>
      <c r="AS3" s="1529"/>
      <c r="AT3" s="1527">
        <v>2005</v>
      </c>
      <c r="AU3" s="1528"/>
      <c r="AV3" s="1529"/>
      <c r="AW3" s="1089"/>
      <c r="AX3" s="1530">
        <v>2004</v>
      </c>
      <c r="AY3" s="1531"/>
      <c r="AZ3" s="1532"/>
      <c r="BA3" s="1524">
        <v>2003</v>
      </c>
      <c r="BB3" s="1525"/>
      <c r="BC3" s="1526"/>
    </row>
    <row r="4" spans="1:55" ht="24.75" customHeight="1">
      <c r="A4" s="88" t="s">
        <v>2</v>
      </c>
      <c r="B4" s="1515" t="s">
        <v>160</v>
      </c>
      <c r="C4" s="1516"/>
      <c r="D4" s="1516"/>
      <c r="E4" s="1516"/>
      <c r="F4" s="1516"/>
      <c r="G4" s="1516"/>
      <c r="H4" s="1522"/>
      <c r="I4" s="1358" t="s">
        <v>210</v>
      </c>
      <c r="J4" s="1359" t="s">
        <v>4</v>
      </c>
      <c r="K4" s="1360" t="s">
        <v>5</v>
      </c>
      <c r="L4" s="1361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517"/>
      <c r="C5" s="1518"/>
      <c r="D5" s="1518"/>
      <c r="E5" s="1518"/>
      <c r="F5" s="1518"/>
      <c r="G5" s="1518"/>
      <c r="H5" s="1523"/>
      <c r="I5" s="1362" t="s">
        <v>452</v>
      </c>
      <c r="J5" s="1363" t="s">
        <v>8</v>
      </c>
      <c r="K5" s="1364" t="s">
        <v>9</v>
      </c>
      <c r="L5" s="1365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6" t="s">
        <v>18</v>
      </c>
      <c r="J6" s="1367" t="s">
        <v>10</v>
      </c>
      <c r="K6" s="1368" t="s">
        <v>215</v>
      </c>
      <c r="L6" s="1369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519" t="s">
        <v>11</v>
      </c>
      <c r="B7" s="1520"/>
      <c r="C7" s="1520"/>
      <c r="D7" s="1520"/>
      <c r="E7" s="1520"/>
      <c r="F7" s="1520"/>
      <c r="G7" s="1520"/>
      <c r="H7" s="1520"/>
      <c r="I7" s="1520"/>
      <c r="J7" s="1520"/>
      <c r="K7" s="1520"/>
      <c r="L7" s="1520"/>
      <c r="M7" s="1520"/>
      <c r="N7" s="1520"/>
      <c r="O7" s="1520"/>
      <c r="P7" s="1520"/>
      <c r="Q7" s="1520"/>
      <c r="R7" s="1520"/>
      <c r="S7" s="1520"/>
      <c r="T7" s="1520"/>
      <c r="U7" s="1520"/>
      <c r="V7" s="1520"/>
      <c r="W7" s="1520"/>
      <c r="X7" s="1520"/>
      <c r="Y7" s="1520"/>
      <c r="Z7" s="1520"/>
      <c r="AA7" s="1520"/>
      <c r="AB7" s="1520"/>
      <c r="AC7" s="1520"/>
      <c r="AD7" s="1521"/>
      <c r="AE7" s="1520"/>
      <c r="AF7" s="1520"/>
      <c r="AG7" s="1521"/>
      <c r="AH7" s="1520"/>
      <c r="AI7" s="1520"/>
      <c r="AJ7" s="1520"/>
      <c r="AK7" s="1520"/>
      <c r="AL7" s="1520"/>
      <c r="AM7" s="1520"/>
      <c r="AN7" s="1520"/>
      <c r="AO7" s="1520"/>
      <c r="AP7" s="1521"/>
      <c r="AQ7" s="1520"/>
      <c r="AR7" s="1520"/>
      <c r="AS7" s="1520"/>
      <c r="AT7" s="1520"/>
      <c r="AU7" s="1520"/>
      <c r="AV7" s="1521"/>
      <c r="AW7" s="1520"/>
      <c r="AX7" s="1520"/>
      <c r="AY7" s="1520"/>
      <c r="AZ7" s="1520"/>
      <c r="BA7" s="1520"/>
      <c r="BB7" s="1520"/>
      <c r="BC7" s="1521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70">
        <v>6.9129004127667049</v>
      </c>
      <c r="J8" s="1370">
        <v>61.28</v>
      </c>
      <c r="K8" s="1370">
        <v>92.1</v>
      </c>
      <c r="L8" s="1370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71">
        <v>7.310081321263552</v>
      </c>
      <c r="J9" s="1371">
        <v>57.54</v>
      </c>
      <c r="K9" s="1371">
        <v>93.5</v>
      </c>
      <c r="L9" s="1371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71">
        <v>8.6614922356106661</v>
      </c>
      <c r="J10" s="1371">
        <v>53.29</v>
      </c>
      <c r="K10" s="1371">
        <v>95.3</v>
      </c>
      <c r="L10" s="1371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71">
        <v>11.000629623005514</v>
      </c>
      <c r="J11" s="1371">
        <v>48.35</v>
      </c>
      <c r="K11" s="1371">
        <v>97</v>
      </c>
      <c r="L11" s="1371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71">
        <v>15.309113007636011</v>
      </c>
      <c r="J12" s="1371">
        <v>43.52</v>
      </c>
      <c r="K12" s="1371">
        <v>100</v>
      </c>
      <c r="L12" s="1371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71">
        <v>19.237507723838753</v>
      </c>
      <c r="J13" s="1371">
        <v>38.409999999999997</v>
      </c>
      <c r="K13" s="1371">
        <v>101.9</v>
      </c>
      <c r="L13" s="1371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2">
        <v>8.0280512898237113</v>
      </c>
      <c r="J14" s="1372">
        <v>57.58</v>
      </c>
      <c r="K14" s="1372">
        <v>93.5</v>
      </c>
      <c r="L14" s="1372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510" t="s">
        <v>46</v>
      </c>
      <c r="B15" s="1511"/>
      <c r="C15" s="1511"/>
      <c r="D15" s="1511"/>
      <c r="E15" s="1511"/>
      <c r="F15" s="1511"/>
      <c r="G15" s="1511"/>
      <c r="H15" s="1511"/>
      <c r="I15" s="1511"/>
      <c r="J15" s="1511"/>
      <c r="K15" s="1511"/>
      <c r="L15" s="1511"/>
      <c r="M15" s="1511"/>
      <c r="N15" s="1511"/>
      <c r="O15" s="1511"/>
      <c r="P15" s="1511"/>
      <c r="Q15" s="1511"/>
      <c r="R15" s="1511"/>
      <c r="S15" s="1511"/>
      <c r="T15" s="1511"/>
      <c r="U15" s="1511"/>
      <c r="V15" s="1511"/>
      <c r="W15" s="1511"/>
      <c r="X15" s="1511"/>
      <c r="Y15" s="1511"/>
      <c r="Z15" s="1511"/>
      <c r="AA15" s="1511"/>
      <c r="AB15" s="1511"/>
      <c r="AC15" s="1511"/>
      <c r="AD15" s="1514"/>
      <c r="AE15" s="1511"/>
      <c r="AF15" s="1511"/>
      <c r="AG15" s="1514"/>
      <c r="AH15" s="1511"/>
      <c r="AI15" s="1511"/>
      <c r="AJ15" s="1511"/>
      <c r="AK15" s="1511"/>
      <c r="AL15" s="1511"/>
      <c r="AM15" s="1511"/>
      <c r="AN15" s="1511"/>
      <c r="AO15" s="1511"/>
      <c r="AP15" s="1514"/>
      <c r="AQ15" s="1511"/>
      <c r="AR15" s="1511"/>
      <c r="AS15" s="1511"/>
      <c r="AT15" s="1511"/>
      <c r="AU15" s="1511"/>
      <c r="AV15" s="1514"/>
      <c r="AW15" s="1511"/>
      <c r="AX15" s="1511"/>
      <c r="AY15" s="1511"/>
      <c r="AZ15" s="1511"/>
      <c r="BA15" s="1511"/>
      <c r="BB15" s="1511"/>
      <c r="BC15" s="1514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70">
        <v>6.6881404350701112</v>
      </c>
      <c r="J16" s="1370">
        <v>61.12</v>
      </c>
      <c r="K16" s="1370">
        <v>91.8</v>
      </c>
      <c r="L16" s="1370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71">
        <v>7.1032652929265652</v>
      </c>
      <c r="J17" s="1371">
        <v>57.82</v>
      </c>
      <c r="K17" s="1371">
        <v>92.2</v>
      </c>
      <c r="L17" s="1371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71">
        <v>8.5928509527717729</v>
      </c>
      <c r="J18" s="1371">
        <v>53.26</v>
      </c>
      <c r="K18" s="1371">
        <v>94.6</v>
      </c>
      <c r="L18" s="1371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71">
        <v>10.05269153722819</v>
      </c>
      <c r="J19" s="1371">
        <v>48.25</v>
      </c>
      <c r="K19" s="1371">
        <v>96</v>
      </c>
      <c r="L19" s="1371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71">
        <v>11.147694211368655</v>
      </c>
      <c r="J20" s="1371">
        <v>43.35</v>
      </c>
      <c r="K20" s="1371">
        <v>96.5</v>
      </c>
      <c r="L20" s="1371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71">
        <v>11.402648557518948</v>
      </c>
      <c r="J21" s="1371">
        <v>38.39</v>
      </c>
      <c r="K21" s="1371">
        <v>93.4</v>
      </c>
      <c r="L21" s="1371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2">
        <v>7.5973597569098663</v>
      </c>
      <c r="J22" s="1372">
        <v>57.84</v>
      </c>
      <c r="K22" s="1372">
        <v>92.5</v>
      </c>
      <c r="L22" s="1372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510" t="s">
        <v>47</v>
      </c>
      <c r="B23" s="1511"/>
      <c r="C23" s="1511"/>
      <c r="D23" s="1511"/>
      <c r="E23" s="1511"/>
      <c r="F23" s="1511"/>
      <c r="G23" s="1511"/>
      <c r="H23" s="1511"/>
      <c r="I23" s="1511"/>
      <c r="J23" s="1511"/>
      <c r="K23" s="1511"/>
      <c r="L23" s="1511"/>
      <c r="M23" s="1511"/>
      <c r="N23" s="1511"/>
      <c r="O23" s="1511"/>
      <c r="P23" s="1511"/>
      <c r="Q23" s="1511"/>
      <c r="R23" s="1511"/>
      <c r="S23" s="1511"/>
      <c r="T23" s="1511"/>
      <c r="U23" s="1511"/>
      <c r="V23" s="1511"/>
      <c r="W23" s="1511"/>
      <c r="X23" s="1511"/>
      <c r="Y23" s="1511"/>
      <c r="Z23" s="1511"/>
      <c r="AA23" s="1511"/>
      <c r="AB23" s="1511"/>
      <c r="AC23" s="1511"/>
      <c r="AD23" s="1514"/>
      <c r="AE23" s="1511"/>
      <c r="AF23" s="1511"/>
      <c r="AG23" s="1514"/>
      <c r="AH23" s="1511"/>
      <c r="AI23" s="1511"/>
      <c r="AJ23" s="1511"/>
      <c r="AK23" s="1511"/>
      <c r="AL23" s="1511"/>
      <c r="AM23" s="1511"/>
      <c r="AN23" s="1511"/>
      <c r="AO23" s="1511"/>
      <c r="AP23" s="1514"/>
      <c r="AQ23" s="1511"/>
      <c r="AR23" s="1511"/>
      <c r="AS23" s="1511"/>
      <c r="AT23" s="1511"/>
      <c r="AU23" s="1511"/>
      <c r="AV23" s="1514"/>
      <c r="AW23" s="1511"/>
      <c r="AX23" s="1511"/>
      <c r="AY23" s="1511"/>
      <c r="AZ23" s="1511"/>
      <c r="BA23" s="1511"/>
      <c r="BB23" s="1511"/>
      <c r="BC23" s="1514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70">
        <v>5.453542921025484</v>
      </c>
      <c r="J24" s="1370">
        <v>61.2</v>
      </c>
      <c r="K24" s="1370">
        <v>92.2</v>
      </c>
      <c r="L24" s="1370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71">
        <v>6.5858445352628747</v>
      </c>
      <c r="J25" s="1371">
        <v>57.03</v>
      </c>
      <c r="K25" s="1371">
        <v>94.1</v>
      </c>
      <c r="L25" s="1371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71">
        <v>7.6327561246053364</v>
      </c>
      <c r="J26" s="1371">
        <v>53.27</v>
      </c>
      <c r="K26" s="1371">
        <v>95.4</v>
      </c>
      <c r="L26" s="1371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71">
        <v>10.036910415759651</v>
      </c>
      <c r="J27" s="1371">
        <v>48.3</v>
      </c>
      <c r="K27" s="1371">
        <v>96.1</v>
      </c>
      <c r="L27" s="1371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71">
        <v>14.840305168186521</v>
      </c>
      <c r="J28" s="1371">
        <v>43.45</v>
      </c>
      <c r="K28" s="1371">
        <v>97.6</v>
      </c>
      <c r="L28" s="1371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71">
        <v>11.30141459278785</v>
      </c>
      <c r="J29" s="1371">
        <v>37.58</v>
      </c>
      <c r="K29" s="1371">
        <v>95.2</v>
      </c>
      <c r="L29" s="1371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2">
        <v>7.4423507775630764</v>
      </c>
      <c r="J30" s="1372">
        <v>57.28</v>
      </c>
      <c r="K30" s="1372">
        <v>93.9</v>
      </c>
      <c r="L30" s="1372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510" t="s">
        <v>189</v>
      </c>
      <c r="B31" s="1511"/>
      <c r="C31" s="1511"/>
      <c r="D31" s="1511"/>
      <c r="E31" s="1511"/>
      <c r="F31" s="1511"/>
      <c r="G31" s="1511"/>
      <c r="H31" s="1511"/>
      <c r="I31" s="1512"/>
      <c r="J31" s="1512"/>
      <c r="K31" s="1512"/>
      <c r="L31" s="1512"/>
      <c r="M31" s="1512"/>
      <c r="N31" s="1512"/>
      <c r="O31" s="1512"/>
      <c r="P31" s="1512"/>
      <c r="Q31" s="1512"/>
      <c r="R31" s="1512"/>
      <c r="S31" s="1512"/>
      <c r="T31" s="1512"/>
      <c r="U31" s="1512"/>
      <c r="V31" s="1512"/>
      <c r="W31" s="1512"/>
      <c r="X31" s="1512"/>
      <c r="Y31" s="1512"/>
      <c r="Z31" s="1512"/>
      <c r="AA31" s="1512"/>
      <c r="AB31" s="1512"/>
      <c r="AC31" s="1512"/>
      <c r="AD31" s="1513"/>
      <c r="AE31" s="1512"/>
      <c r="AF31" s="1512"/>
      <c r="AG31" s="1513"/>
      <c r="AH31" s="1512"/>
      <c r="AI31" s="1512"/>
      <c r="AJ31" s="1512"/>
      <c r="AK31" s="1512"/>
      <c r="AL31" s="1512"/>
      <c r="AM31" s="1512"/>
      <c r="AN31" s="1512"/>
      <c r="AO31" s="1512"/>
      <c r="AP31" s="1513"/>
      <c r="AQ31" s="1512"/>
      <c r="AR31" s="1512"/>
      <c r="AS31" s="1512"/>
      <c r="AT31" s="1512"/>
      <c r="AU31" s="1512"/>
      <c r="AV31" s="1513"/>
      <c r="AW31" s="1512"/>
      <c r="AX31" s="1512"/>
      <c r="AY31" s="1512"/>
      <c r="AZ31" s="1512"/>
      <c r="BA31" s="1512"/>
      <c r="BB31" s="1512"/>
      <c r="BC31" s="1513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70">
        <v>7.9204541624063234</v>
      </c>
      <c r="J32" s="1370">
        <v>61.27</v>
      </c>
      <c r="K32" s="1370">
        <v>92.6</v>
      </c>
      <c r="L32" s="1370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71">
        <v>7.9451260778521773</v>
      </c>
      <c r="J33" s="1371">
        <v>57.79</v>
      </c>
      <c r="K33" s="1371">
        <v>93.8</v>
      </c>
      <c r="L33" s="1371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71">
        <v>9.583265942584287</v>
      </c>
      <c r="J34" s="1371">
        <v>53.14</v>
      </c>
      <c r="K34" s="1371">
        <v>95.5</v>
      </c>
      <c r="L34" s="1371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71">
        <v>11.170830366743335</v>
      </c>
      <c r="J35" s="1371">
        <v>48.09</v>
      </c>
      <c r="K35" s="1371">
        <v>97.2</v>
      </c>
      <c r="L35" s="1371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71">
        <v>15.247427535142839</v>
      </c>
      <c r="J36" s="1371">
        <v>43.26</v>
      </c>
      <c r="K36" s="1371">
        <v>99.6</v>
      </c>
      <c r="L36" s="1371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71">
        <v>25.626631390565713</v>
      </c>
      <c r="J37" s="1371">
        <v>37.25</v>
      </c>
      <c r="K37" s="1371">
        <v>97.3</v>
      </c>
      <c r="L37" s="1371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2">
        <v>8.5152389411847658</v>
      </c>
      <c r="J38" s="1372">
        <v>57.78</v>
      </c>
      <c r="K38" s="1372">
        <v>93.8</v>
      </c>
      <c r="L38" s="1372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510" t="s">
        <v>48</v>
      </c>
      <c r="B39" s="1511"/>
      <c r="C39" s="1511"/>
      <c r="D39" s="1511"/>
      <c r="E39" s="1511"/>
      <c r="F39" s="1511"/>
      <c r="G39" s="1511"/>
      <c r="H39" s="1511"/>
      <c r="I39" s="1511"/>
      <c r="J39" s="1511"/>
      <c r="K39" s="1511"/>
      <c r="L39" s="1511"/>
      <c r="M39" s="1511"/>
      <c r="N39" s="1511"/>
      <c r="O39" s="1511"/>
      <c r="P39" s="1511"/>
      <c r="Q39" s="1511"/>
      <c r="R39" s="1511"/>
      <c r="S39" s="1511"/>
      <c r="T39" s="1511"/>
      <c r="U39" s="1511"/>
      <c r="V39" s="1511"/>
      <c r="W39" s="1511"/>
      <c r="X39" s="1511"/>
      <c r="Y39" s="1511"/>
      <c r="Z39" s="1511"/>
      <c r="AA39" s="1511"/>
      <c r="AB39" s="1511"/>
      <c r="AC39" s="1511"/>
      <c r="AD39" s="1514"/>
      <c r="AE39" s="1511"/>
      <c r="AF39" s="1511"/>
      <c r="AG39" s="1514"/>
      <c r="AH39" s="1511"/>
      <c r="AI39" s="1511"/>
      <c r="AJ39" s="1511"/>
      <c r="AK39" s="1511"/>
      <c r="AL39" s="1511"/>
      <c r="AM39" s="1511"/>
      <c r="AN39" s="1511"/>
      <c r="AO39" s="1511"/>
      <c r="AP39" s="1514"/>
      <c r="AQ39" s="1511"/>
      <c r="AR39" s="1511"/>
      <c r="AS39" s="1511"/>
      <c r="AT39" s="1511"/>
      <c r="AU39" s="1511"/>
      <c r="AV39" s="1514"/>
      <c r="AW39" s="1511"/>
      <c r="AX39" s="1511"/>
      <c r="AY39" s="1511"/>
      <c r="AZ39" s="1511"/>
      <c r="BA39" s="1511"/>
      <c r="BB39" s="1511"/>
      <c r="BC39" s="1514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70">
        <v>7.5824797004517528</v>
      </c>
      <c r="J40" s="1370">
        <v>61.45</v>
      </c>
      <c r="K40" s="1370">
        <v>91.9</v>
      </c>
      <c r="L40" s="1370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71">
        <v>8.138087484701833</v>
      </c>
      <c r="J41" s="1371">
        <v>57.83</v>
      </c>
      <c r="K41" s="1371">
        <v>93.7</v>
      </c>
      <c r="L41" s="1371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71">
        <v>9.3137856102304735</v>
      </c>
      <c r="J42" s="1371">
        <v>53.4</v>
      </c>
      <c r="K42" s="1371">
        <v>95.4</v>
      </c>
      <c r="L42" s="1371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71">
        <v>12.002436151441186</v>
      </c>
      <c r="J43" s="1371">
        <v>48.53</v>
      </c>
      <c r="K43" s="1371">
        <v>98</v>
      </c>
      <c r="L43" s="1371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71">
        <v>16.247876607026051</v>
      </c>
      <c r="J44" s="1371">
        <v>43.69</v>
      </c>
      <c r="K44" s="1371">
        <v>102.6</v>
      </c>
      <c r="L44" s="1371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71">
        <v>18.94813702543896</v>
      </c>
      <c r="J45" s="1371">
        <v>38.75</v>
      </c>
      <c r="K45" s="1371">
        <v>104.7</v>
      </c>
      <c r="L45" s="1371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2">
        <v>8.7174997343457949</v>
      </c>
      <c r="J46" s="1372">
        <v>57.67</v>
      </c>
      <c r="K46" s="1372">
        <v>93.7</v>
      </c>
      <c r="L46" s="1372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0" zoomScale="85" workbookViewId="0">
      <selection activeCell="Y10" sqref="Y10:Z12"/>
    </sheetView>
  </sheetViews>
  <sheetFormatPr defaultRowHeight="28.5" customHeight="1"/>
  <cols>
    <col min="1" max="1" width="12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9" width="9.140625" style="1152"/>
    <col min="10" max="10" width="9" style="1152" customWidth="1"/>
    <col min="11" max="252" width="9.140625" style="1152"/>
    <col min="253" max="253" width="12" style="1152" customWidth="1"/>
    <col min="254" max="254" width="54.140625" style="1152" customWidth="1"/>
    <col min="255" max="255" width="21.28515625" style="1152" customWidth="1"/>
    <col min="256" max="256" width="22" style="1152" customWidth="1"/>
    <col min="257" max="257" width="22.7109375" style="1152" customWidth="1"/>
    <col min="258" max="258" width="16.140625" style="1152" customWidth="1"/>
    <col min="259" max="265" width="9.140625" style="1152"/>
    <col min="266" max="266" width="9" style="1152" customWidth="1"/>
    <col min="267" max="508" width="9.140625" style="1152"/>
    <col min="509" max="509" width="12" style="1152" customWidth="1"/>
    <col min="510" max="510" width="54.140625" style="1152" customWidth="1"/>
    <col min="511" max="511" width="21.28515625" style="1152" customWidth="1"/>
    <col min="512" max="512" width="22" style="1152" customWidth="1"/>
    <col min="513" max="513" width="22.7109375" style="1152" customWidth="1"/>
    <col min="514" max="514" width="16.140625" style="1152" customWidth="1"/>
    <col min="515" max="521" width="9.140625" style="1152"/>
    <col min="522" max="522" width="9" style="1152" customWidth="1"/>
    <col min="523" max="764" width="9.140625" style="1152"/>
    <col min="765" max="765" width="12" style="1152" customWidth="1"/>
    <col min="766" max="766" width="54.140625" style="1152" customWidth="1"/>
    <col min="767" max="767" width="21.28515625" style="1152" customWidth="1"/>
    <col min="768" max="768" width="22" style="1152" customWidth="1"/>
    <col min="769" max="769" width="22.7109375" style="1152" customWidth="1"/>
    <col min="770" max="770" width="16.140625" style="1152" customWidth="1"/>
    <col min="771" max="777" width="9.140625" style="1152"/>
    <col min="778" max="778" width="9" style="1152" customWidth="1"/>
    <col min="779" max="1020" width="9.140625" style="1152"/>
    <col min="1021" max="1021" width="12" style="1152" customWidth="1"/>
    <col min="1022" max="1022" width="54.140625" style="1152" customWidth="1"/>
    <col min="1023" max="1023" width="21.28515625" style="1152" customWidth="1"/>
    <col min="1024" max="1024" width="22" style="1152" customWidth="1"/>
    <col min="1025" max="1025" width="22.7109375" style="1152" customWidth="1"/>
    <col min="1026" max="1026" width="16.140625" style="1152" customWidth="1"/>
    <col min="1027" max="1033" width="9.140625" style="1152"/>
    <col min="1034" max="1034" width="9" style="1152" customWidth="1"/>
    <col min="1035" max="1276" width="9.140625" style="1152"/>
    <col min="1277" max="1277" width="12" style="1152" customWidth="1"/>
    <col min="1278" max="1278" width="54.140625" style="1152" customWidth="1"/>
    <col min="1279" max="1279" width="21.28515625" style="1152" customWidth="1"/>
    <col min="1280" max="1280" width="22" style="1152" customWidth="1"/>
    <col min="1281" max="1281" width="22.7109375" style="1152" customWidth="1"/>
    <col min="1282" max="1282" width="16.140625" style="1152" customWidth="1"/>
    <col min="1283" max="1289" width="9.140625" style="1152"/>
    <col min="1290" max="1290" width="9" style="1152" customWidth="1"/>
    <col min="1291" max="1532" width="9.140625" style="1152"/>
    <col min="1533" max="1533" width="12" style="1152" customWidth="1"/>
    <col min="1534" max="1534" width="54.140625" style="1152" customWidth="1"/>
    <col min="1535" max="1535" width="21.28515625" style="1152" customWidth="1"/>
    <col min="1536" max="1536" width="22" style="1152" customWidth="1"/>
    <col min="1537" max="1537" width="22.7109375" style="1152" customWidth="1"/>
    <col min="1538" max="1538" width="16.140625" style="1152" customWidth="1"/>
    <col min="1539" max="1545" width="9.140625" style="1152"/>
    <col min="1546" max="1546" width="9" style="1152" customWidth="1"/>
    <col min="1547" max="1788" width="9.140625" style="1152"/>
    <col min="1789" max="1789" width="12" style="1152" customWidth="1"/>
    <col min="1790" max="1790" width="54.140625" style="1152" customWidth="1"/>
    <col min="1791" max="1791" width="21.28515625" style="1152" customWidth="1"/>
    <col min="1792" max="1792" width="22" style="1152" customWidth="1"/>
    <col min="1793" max="1793" width="22.7109375" style="1152" customWidth="1"/>
    <col min="1794" max="1794" width="16.140625" style="1152" customWidth="1"/>
    <col min="1795" max="1801" width="9.140625" style="1152"/>
    <col min="1802" max="1802" width="9" style="1152" customWidth="1"/>
    <col min="1803" max="2044" width="9.140625" style="1152"/>
    <col min="2045" max="2045" width="12" style="1152" customWidth="1"/>
    <col min="2046" max="2046" width="54.140625" style="1152" customWidth="1"/>
    <col min="2047" max="2047" width="21.28515625" style="1152" customWidth="1"/>
    <col min="2048" max="2048" width="22" style="1152" customWidth="1"/>
    <col min="2049" max="2049" width="22.7109375" style="1152" customWidth="1"/>
    <col min="2050" max="2050" width="16.140625" style="1152" customWidth="1"/>
    <col min="2051" max="2057" width="9.140625" style="1152"/>
    <col min="2058" max="2058" width="9" style="1152" customWidth="1"/>
    <col min="2059" max="2300" width="9.140625" style="1152"/>
    <col min="2301" max="2301" width="12" style="1152" customWidth="1"/>
    <col min="2302" max="2302" width="54.140625" style="1152" customWidth="1"/>
    <col min="2303" max="2303" width="21.28515625" style="1152" customWidth="1"/>
    <col min="2304" max="2304" width="22" style="1152" customWidth="1"/>
    <col min="2305" max="2305" width="22.7109375" style="1152" customWidth="1"/>
    <col min="2306" max="2306" width="16.140625" style="1152" customWidth="1"/>
    <col min="2307" max="2313" width="9.140625" style="1152"/>
    <col min="2314" max="2314" width="9" style="1152" customWidth="1"/>
    <col min="2315" max="2556" width="9.140625" style="1152"/>
    <col min="2557" max="2557" width="12" style="1152" customWidth="1"/>
    <col min="2558" max="2558" width="54.140625" style="1152" customWidth="1"/>
    <col min="2559" max="2559" width="21.28515625" style="1152" customWidth="1"/>
    <col min="2560" max="2560" width="22" style="1152" customWidth="1"/>
    <col min="2561" max="2561" width="22.7109375" style="1152" customWidth="1"/>
    <col min="2562" max="2562" width="16.140625" style="1152" customWidth="1"/>
    <col min="2563" max="2569" width="9.140625" style="1152"/>
    <col min="2570" max="2570" width="9" style="1152" customWidth="1"/>
    <col min="2571" max="2812" width="9.140625" style="1152"/>
    <col min="2813" max="2813" width="12" style="1152" customWidth="1"/>
    <col min="2814" max="2814" width="54.140625" style="1152" customWidth="1"/>
    <col min="2815" max="2815" width="21.28515625" style="1152" customWidth="1"/>
    <col min="2816" max="2816" width="22" style="1152" customWidth="1"/>
    <col min="2817" max="2817" width="22.7109375" style="1152" customWidth="1"/>
    <col min="2818" max="2818" width="16.140625" style="1152" customWidth="1"/>
    <col min="2819" max="2825" width="9.140625" style="1152"/>
    <col min="2826" max="2826" width="9" style="1152" customWidth="1"/>
    <col min="2827" max="3068" width="9.140625" style="1152"/>
    <col min="3069" max="3069" width="12" style="1152" customWidth="1"/>
    <col min="3070" max="3070" width="54.140625" style="1152" customWidth="1"/>
    <col min="3071" max="3071" width="21.28515625" style="1152" customWidth="1"/>
    <col min="3072" max="3072" width="22" style="1152" customWidth="1"/>
    <col min="3073" max="3073" width="22.7109375" style="1152" customWidth="1"/>
    <col min="3074" max="3074" width="16.140625" style="1152" customWidth="1"/>
    <col min="3075" max="3081" width="9.140625" style="1152"/>
    <col min="3082" max="3082" width="9" style="1152" customWidth="1"/>
    <col min="3083" max="3324" width="9.140625" style="1152"/>
    <col min="3325" max="3325" width="12" style="1152" customWidth="1"/>
    <col min="3326" max="3326" width="54.140625" style="1152" customWidth="1"/>
    <col min="3327" max="3327" width="21.28515625" style="1152" customWidth="1"/>
    <col min="3328" max="3328" width="22" style="1152" customWidth="1"/>
    <col min="3329" max="3329" width="22.7109375" style="1152" customWidth="1"/>
    <col min="3330" max="3330" width="16.140625" style="1152" customWidth="1"/>
    <col min="3331" max="3337" width="9.140625" style="1152"/>
    <col min="3338" max="3338" width="9" style="1152" customWidth="1"/>
    <col min="3339" max="3580" width="9.140625" style="1152"/>
    <col min="3581" max="3581" width="12" style="1152" customWidth="1"/>
    <col min="3582" max="3582" width="54.140625" style="1152" customWidth="1"/>
    <col min="3583" max="3583" width="21.28515625" style="1152" customWidth="1"/>
    <col min="3584" max="3584" width="22" style="1152" customWidth="1"/>
    <col min="3585" max="3585" width="22.7109375" style="1152" customWidth="1"/>
    <col min="3586" max="3586" width="16.140625" style="1152" customWidth="1"/>
    <col min="3587" max="3593" width="9.140625" style="1152"/>
    <col min="3594" max="3594" width="9" style="1152" customWidth="1"/>
    <col min="3595" max="3836" width="9.140625" style="1152"/>
    <col min="3837" max="3837" width="12" style="1152" customWidth="1"/>
    <col min="3838" max="3838" width="54.140625" style="1152" customWidth="1"/>
    <col min="3839" max="3839" width="21.28515625" style="1152" customWidth="1"/>
    <col min="3840" max="3840" width="22" style="1152" customWidth="1"/>
    <col min="3841" max="3841" width="22.7109375" style="1152" customWidth="1"/>
    <col min="3842" max="3842" width="16.140625" style="1152" customWidth="1"/>
    <col min="3843" max="3849" width="9.140625" style="1152"/>
    <col min="3850" max="3850" width="9" style="1152" customWidth="1"/>
    <col min="3851" max="4092" width="9.140625" style="1152"/>
    <col min="4093" max="4093" width="12" style="1152" customWidth="1"/>
    <col min="4094" max="4094" width="54.140625" style="1152" customWidth="1"/>
    <col min="4095" max="4095" width="21.28515625" style="1152" customWidth="1"/>
    <col min="4096" max="4096" width="22" style="1152" customWidth="1"/>
    <col min="4097" max="4097" width="22.7109375" style="1152" customWidth="1"/>
    <col min="4098" max="4098" width="16.140625" style="1152" customWidth="1"/>
    <col min="4099" max="4105" width="9.140625" style="1152"/>
    <col min="4106" max="4106" width="9" style="1152" customWidth="1"/>
    <col min="4107" max="4348" width="9.140625" style="1152"/>
    <col min="4349" max="4349" width="12" style="1152" customWidth="1"/>
    <col min="4350" max="4350" width="54.140625" style="1152" customWidth="1"/>
    <col min="4351" max="4351" width="21.28515625" style="1152" customWidth="1"/>
    <col min="4352" max="4352" width="22" style="1152" customWidth="1"/>
    <col min="4353" max="4353" width="22.7109375" style="1152" customWidth="1"/>
    <col min="4354" max="4354" width="16.140625" style="1152" customWidth="1"/>
    <col min="4355" max="4361" width="9.140625" style="1152"/>
    <col min="4362" max="4362" width="9" style="1152" customWidth="1"/>
    <col min="4363" max="4604" width="9.140625" style="1152"/>
    <col min="4605" max="4605" width="12" style="1152" customWidth="1"/>
    <col min="4606" max="4606" width="54.140625" style="1152" customWidth="1"/>
    <col min="4607" max="4607" width="21.28515625" style="1152" customWidth="1"/>
    <col min="4608" max="4608" width="22" style="1152" customWidth="1"/>
    <col min="4609" max="4609" width="22.7109375" style="1152" customWidth="1"/>
    <col min="4610" max="4610" width="16.140625" style="1152" customWidth="1"/>
    <col min="4611" max="4617" width="9.140625" style="1152"/>
    <col min="4618" max="4618" width="9" style="1152" customWidth="1"/>
    <col min="4619" max="4860" width="9.140625" style="1152"/>
    <col min="4861" max="4861" width="12" style="1152" customWidth="1"/>
    <col min="4862" max="4862" width="54.140625" style="1152" customWidth="1"/>
    <col min="4863" max="4863" width="21.28515625" style="1152" customWidth="1"/>
    <col min="4864" max="4864" width="22" style="1152" customWidth="1"/>
    <col min="4865" max="4865" width="22.7109375" style="1152" customWidth="1"/>
    <col min="4866" max="4866" width="16.140625" style="1152" customWidth="1"/>
    <col min="4867" max="4873" width="9.140625" style="1152"/>
    <col min="4874" max="4874" width="9" style="1152" customWidth="1"/>
    <col min="4875" max="5116" width="9.140625" style="1152"/>
    <col min="5117" max="5117" width="12" style="1152" customWidth="1"/>
    <col min="5118" max="5118" width="54.140625" style="1152" customWidth="1"/>
    <col min="5119" max="5119" width="21.28515625" style="1152" customWidth="1"/>
    <col min="5120" max="5120" width="22" style="1152" customWidth="1"/>
    <col min="5121" max="5121" width="22.7109375" style="1152" customWidth="1"/>
    <col min="5122" max="5122" width="16.140625" style="1152" customWidth="1"/>
    <col min="5123" max="5129" width="9.140625" style="1152"/>
    <col min="5130" max="5130" width="9" style="1152" customWidth="1"/>
    <col min="5131" max="5372" width="9.140625" style="1152"/>
    <col min="5373" max="5373" width="12" style="1152" customWidth="1"/>
    <col min="5374" max="5374" width="54.140625" style="1152" customWidth="1"/>
    <col min="5375" max="5375" width="21.28515625" style="1152" customWidth="1"/>
    <col min="5376" max="5376" width="22" style="1152" customWidth="1"/>
    <col min="5377" max="5377" width="22.7109375" style="1152" customWidth="1"/>
    <col min="5378" max="5378" width="16.140625" style="1152" customWidth="1"/>
    <col min="5379" max="5385" width="9.140625" style="1152"/>
    <col min="5386" max="5386" width="9" style="1152" customWidth="1"/>
    <col min="5387" max="5628" width="9.140625" style="1152"/>
    <col min="5629" max="5629" width="12" style="1152" customWidth="1"/>
    <col min="5630" max="5630" width="54.140625" style="1152" customWidth="1"/>
    <col min="5631" max="5631" width="21.28515625" style="1152" customWidth="1"/>
    <col min="5632" max="5632" width="22" style="1152" customWidth="1"/>
    <col min="5633" max="5633" width="22.7109375" style="1152" customWidth="1"/>
    <col min="5634" max="5634" width="16.140625" style="1152" customWidth="1"/>
    <col min="5635" max="5641" width="9.140625" style="1152"/>
    <col min="5642" max="5642" width="9" style="1152" customWidth="1"/>
    <col min="5643" max="5884" width="9.140625" style="1152"/>
    <col min="5885" max="5885" width="12" style="1152" customWidth="1"/>
    <col min="5886" max="5886" width="54.140625" style="1152" customWidth="1"/>
    <col min="5887" max="5887" width="21.28515625" style="1152" customWidth="1"/>
    <col min="5888" max="5888" width="22" style="1152" customWidth="1"/>
    <col min="5889" max="5889" width="22.7109375" style="1152" customWidth="1"/>
    <col min="5890" max="5890" width="16.140625" style="1152" customWidth="1"/>
    <col min="5891" max="5897" width="9.140625" style="1152"/>
    <col min="5898" max="5898" width="9" style="1152" customWidth="1"/>
    <col min="5899" max="6140" width="9.140625" style="1152"/>
    <col min="6141" max="6141" width="12" style="1152" customWidth="1"/>
    <col min="6142" max="6142" width="54.140625" style="1152" customWidth="1"/>
    <col min="6143" max="6143" width="21.28515625" style="1152" customWidth="1"/>
    <col min="6144" max="6144" width="22" style="1152" customWidth="1"/>
    <col min="6145" max="6145" width="22.7109375" style="1152" customWidth="1"/>
    <col min="6146" max="6146" width="16.140625" style="1152" customWidth="1"/>
    <col min="6147" max="6153" width="9.140625" style="1152"/>
    <col min="6154" max="6154" width="9" style="1152" customWidth="1"/>
    <col min="6155" max="6396" width="9.140625" style="1152"/>
    <col min="6397" max="6397" width="12" style="1152" customWidth="1"/>
    <col min="6398" max="6398" width="54.140625" style="1152" customWidth="1"/>
    <col min="6399" max="6399" width="21.28515625" style="1152" customWidth="1"/>
    <col min="6400" max="6400" width="22" style="1152" customWidth="1"/>
    <col min="6401" max="6401" width="22.7109375" style="1152" customWidth="1"/>
    <col min="6402" max="6402" width="16.140625" style="1152" customWidth="1"/>
    <col min="6403" max="6409" width="9.140625" style="1152"/>
    <col min="6410" max="6410" width="9" style="1152" customWidth="1"/>
    <col min="6411" max="6652" width="9.140625" style="1152"/>
    <col min="6653" max="6653" width="12" style="1152" customWidth="1"/>
    <col min="6654" max="6654" width="54.140625" style="1152" customWidth="1"/>
    <col min="6655" max="6655" width="21.28515625" style="1152" customWidth="1"/>
    <col min="6656" max="6656" width="22" style="1152" customWidth="1"/>
    <col min="6657" max="6657" width="22.7109375" style="1152" customWidth="1"/>
    <col min="6658" max="6658" width="16.140625" style="1152" customWidth="1"/>
    <col min="6659" max="6665" width="9.140625" style="1152"/>
    <col min="6666" max="6666" width="9" style="1152" customWidth="1"/>
    <col min="6667" max="6908" width="9.140625" style="1152"/>
    <col min="6909" max="6909" width="12" style="1152" customWidth="1"/>
    <col min="6910" max="6910" width="54.140625" style="1152" customWidth="1"/>
    <col min="6911" max="6911" width="21.28515625" style="1152" customWidth="1"/>
    <col min="6912" max="6912" width="22" style="1152" customWidth="1"/>
    <col min="6913" max="6913" width="22.7109375" style="1152" customWidth="1"/>
    <col min="6914" max="6914" width="16.140625" style="1152" customWidth="1"/>
    <col min="6915" max="6921" width="9.140625" style="1152"/>
    <col min="6922" max="6922" width="9" style="1152" customWidth="1"/>
    <col min="6923" max="7164" width="9.140625" style="1152"/>
    <col min="7165" max="7165" width="12" style="1152" customWidth="1"/>
    <col min="7166" max="7166" width="54.140625" style="1152" customWidth="1"/>
    <col min="7167" max="7167" width="21.28515625" style="1152" customWidth="1"/>
    <col min="7168" max="7168" width="22" style="1152" customWidth="1"/>
    <col min="7169" max="7169" width="22.7109375" style="1152" customWidth="1"/>
    <col min="7170" max="7170" width="16.140625" style="1152" customWidth="1"/>
    <col min="7171" max="7177" width="9.140625" style="1152"/>
    <col min="7178" max="7178" width="9" style="1152" customWidth="1"/>
    <col min="7179" max="7420" width="9.140625" style="1152"/>
    <col min="7421" max="7421" width="12" style="1152" customWidth="1"/>
    <col min="7422" max="7422" width="54.140625" style="1152" customWidth="1"/>
    <col min="7423" max="7423" width="21.28515625" style="1152" customWidth="1"/>
    <col min="7424" max="7424" width="22" style="1152" customWidth="1"/>
    <col min="7425" max="7425" width="22.7109375" style="1152" customWidth="1"/>
    <col min="7426" max="7426" width="16.140625" style="1152" customWidth="1"/>
    <col min="7427" max="7433" width="9.140625" style="1152"/>
    <col min="7434" max="7434" width="9" style="1152" customWidth="1"/>
    <col min="7435" max="7676" width="9.140625" style="1152"/>
    <col min="7677" max="7677" width="12" style="1152" customWidth="1"/>
    <col min="7678" max="7678" width="54.140625" style="1152" customWidth="1"/>
    <col min="7679" max="7679" width="21.28515625" style="1152" customWidth="1"/>
    <col min="7680" max="7680" width="22" style="1152" customWidth="1"/>
    <col min="7681" max="7681" width="22.7109375" style="1152" customWidth="1"/>
    <col min="7682" max="7682" width="16.140625" style="1152" customWidth="1"/>
    <col min="7683" max="7689" width="9.140625" style="1152"/>
    <col min="7690" max="7690" width="9" style="1152" customWidth="1"/>
    <col min="7691" max="7932" width="9.140625" style="1152"/>
    <col min="7933" max="7933" width="12" style="1152" customWidth="1"/>
    <col min="7934" max="7934" width="54.140625" style="1152" customWidth="1"/>
    <col min="7935" max="7935" width="21.28515625" style="1152" customWidth="1"/>
    <col min="7936" max="7936" width="22" style="1152" customWidth="1"/>
    <col min="7937" max="7937" width="22.7109375" style="1152" customWidth="1"/>
    <col min="7938" max="7938" width="16.140625" style="1152" customWidth="1"/>
    <col min="7939" max="7945" width="9.140625" style="1152"/>
    <col min="7946" max="7946" width="9" style="1152" customWidth="1"/>
    <col min="7947" max="8188" width="9.140625" style="1152"/>
    <col min="8189" max="8189" width="12" style="1152" customWidth="1"/>
    <col min="8190" max="8190" width="54.140625" style="1152" customWidth="1"/>
    <col min="8191" max="8191" width="21.28515625" style="1152" customWidth="1"/>
    <col min="8192" max="8192" width="22" style="1152" customWidth="1"/>
    <col min="8193" max="8193" width="22.7109375" style="1152" customWidth="1"/>
    <col min="8194" max="8194" width="16.140625" style="1152" customWidth="1"/>
    <col min="8195" max="8201" width="9.140625" style="1152"/>
    <col min="8202" max="8202" width="9" style="1152" customWidth="1"/>
    <col min="8203" max="8444" width="9.140625" style="1152"/>
    <col min="8445" max="8445" width="12" style="1152" customWidth="1"/>
    <col min="8446" max="8446" width="54.140625" style="1152" customWidth="1"/>
    <col min="8447" max="8447" width="21.28515625" style="1152" customWidth="1"/>
    <col min="8448" max="8448" width="22" style="1152" customWidth="1"/>
    <col min="8449" max="8449" width="22.7109375" style="1152" customWidth="1"/>
    <col min="8450" max="8450" width="16.140625" style="1152" customWidth="1"/>
    <col min="8451" max="8457" width="9.140625" style="1152"/>
    <col min="8458" max="8458" width="9" style="1152" customWidth="1"/>
    <col min="8459" max="8700" width="9.140625" style="1152"/>
    <col min="8701" max="8701" width="12" style="1152" customWidth="1"/>
    <col min="8702" max="8702" width="54.140625" style="1152" customWidth="1"/>
    <col min="8703" max="8703" width="21.28515625" style="1152" customWidth="1"/>
    <col min="8704" max="8704" width="22" style="1152" customWidth="1"/>
    <col min="8705" max="8705" width="22.7109375" style="1152" customWidth="1"/>
    <col min="8706" max="8706" width="16.140625" style="1152" customWidth="1"/>
    <col min="8707" max="8713" width="9.140625" style="1152"/>
    <col min="8714" max="8714" width="9" style="1152" customWidth="1"/>
    <col min="8715" max="8956" width="9.140625" style="1152"/>
    <col min="8957" max="8957" width="12" style="1152" customWidth="1"/>
    <col min="8958" max="8958" width="54.140625" style="1152" customWidth="1"/>
    <col min="8959" max="8959" width="21.28515625" style="1152" customWidth="1"/>
    <col min="8960" max="8960" width="22" style="1152" customWidth="1"/>
    <col min="8961" max="8961" width="22.7109375" style="1152" customWidth="1"/>
    <col min="8962" max="8962" width="16.140625" style="1152" customWidth="1"/>
    <col min="8963" max="8969" width="9.140625" style="1152"/>
    <col min="8970" max="8970" width="9" style="1152" customWidth="1"/>
    <col min="8971" max="9212" width="9.140625" style="1152"/>
    <col min="9213" max="9213" width="12" style="1152" customWidth="1"/>
    <col min="9214" max="9214" width="54.140625" style="1152" customWidth="1"/>
    <col min="9215" max="9215" width="21.28515625" style="1152" customWidth="1"/>
    <col min="9216" max="9216" width="22" style="1152" customWidth="1"/>
    <col min="9217" max="9217" width="22.7109375" style="1152" customWidth="1"/>
    <col min="9218" max="9218" width="16.140625" style="1152" customWidth="1"/>
    <col min="9219" max="9225" width="9.140625" style="1152"/>
    <col min="9226" max="9226" width="9" style="1152" customWidth="1"/>
    <col min="9227" max="9468" width="9.140625" style="1152"/>
    <col min="9469" max="9469" width="12" style="1152" customWidth="1"/>
    <col min="9470" max="9470" width="54.140625" style="1152" customWidth="1"/>
    <col min="9471" max="9471" width="21.28515625" style="1152" customWidth="1"/>
    <col min="9472" max="9472" width="22" style="1152" customWidth="1"/>
    <col min="9473" max="9473" width="22.7109375" style="1152" customWidth="1"/>
    <col min="9474" max="9474" width="16.140625" style="1152" customWidth="1"/>
    <col min="9475" max="9481" width="9.140625" style="1152"/>
    <col min="9482" max="9482" width="9" style="1152" customWidth="1"/>
    <col min="9483" max="9724" width="9.140625" style="1152"/>
    <col min="9725" max="9725" width="12" style="1152" customWidth="1"/>
    <col min="9726" max="9726" width="54.140625" style="1152" customWidth="1"/>
    <col min="9727" max="9727" width="21.28515625" style="1152" customWidth="1"/>
    <col min="9728" max="9728" width="22" style="1152" customWidth="1"/>
    <col min="9729" max="9729" width="22.7109375" style="1152" customWidth="1"/>
    <col min="9730" max="9730" width="16.140625" style="1152" customWidth="1"/>
    <col min="9731" max="9737" width="9.140625" style="1152"/>
    <col min="9738" max="9738" width="9" style="1152" customWidth="1"/>
    <col min="9739" max="9980" width="9.140625" style="1152"/>
    <col min="9981" max="9981" width="12" style="1152" customWidth="1"/>
    <col min="9982" max="9982" width="54.140625" style="1152" customWidth="1"/>
    <col min="9983" max="9983" width="21.28515625" style="1152" customWidth="1"/>
    <col min="9984" max="9984" width="22" style="1152" customWidth="1"/>
    <col min="9985" max="9985" width="22.7109375" style="1152" customWidth="1"/>
    <col min="9986" max="9986" width="16.140625" style="1152" customWidth="1"/>
    <col min="9987" max="9993" width="9.140625" style="1152"/>
    <col min="9994" max="9994" width="9" style="1152" customWidth="1"/>
    <col min="9995" max="10236" width="9.140625" style="1152"/>
    <col min="10237" max="10237" width="12" style="1152" customWidth="1"/>
    <col min="10238" max="10238" width="54.140625" style="1152" customWidth="1"/>
    <col min="10239" max="10239" width="21.28515625" style="1152" customWidth="1"/>
    <col min="10240" max="10240" width="22" style="1152" customWidth="1"/>
    <col min="10241" max="10241" width="22.7109375" style="1152" customWidth="1"/>
    <col min="10242" max="10242" width="16.140625" style="1152" customWidth="1"/>
    <col min="10243" max="10249" width="9.140625" style="1152"/>
    <col min="10250" max="10250" width="9" style="1152" customWidth="1"/>
    <col min="10251" max="10492" width="9.140625" style="1152"/>
    <col min="10493" max="10493" width="12" style="1152" customWidth="1"/>
    <col min="10494" max="10494" width="54.140625" style="1152" customWidth="1"/>
    <col min="10495" max="10495" width="21.28515625" style="1152" customWidth="1"/>
    <col min="10496" max="10496" width="22" style="1152" customWidth="1"/>
    <col min="10497" max="10497" width="22.7109375" style="1152" customWidth="1"/>
    <col min="10498" max="10498" width="16.140625" style="1152" customWidth="1"/>
    <col min="10499" max="10505" width="9.140625" style="1152"/>
    <col min="10506" max="10506" width="9" style="1152" customWidth="1"/>
    <col min="10507" max="10748" width="9.140625" style="1152"/>
    <col min="10749" max="10749" width="12" style="1152" customWidth="1"/>
    <col min="10750" max="10750" width="54.140625" style="1152" customWidth="1"/>
    <col min="10751" max="10751" width="21.28515625" style="1152" customWidth="1"/>
    <col min="10752" max="10752" width="22" style="1152" customWidth="1"/>
    <col min="10753" max="10753" width="22.7109375" style="1152" customWidth="1"/>
    <col min="10754" max="10754" width="16.140625" style="1152" customWidth="1"/>
    <col min="10755" max="10761" width="9.140625" style="1152"/>
    <col min="10762" max="10762" width="9" style="1152" customWidth="1"/>
    <col min="10763" max="11004" width="9.140625" style="1152"/>
    <col min="11005" max="11005" width="12" style="1152" customWidth="1"/>
    <col min="11006" max="11006" width="54.140625" style="1152" customWidth="1"/>
    <col min="11007" max="11007" width="21.28515625" style="1152" customWidth="1"/>
    <col min="11008" max="11008" width="22" style="1152" customWidth="1"/>
    <col min="11009" max="11009" width="22.7109375" style="1152" customWidth="1"/>
    <col min="11010" max="11010" width="16.140625" style="1152" customWidth="1"/>
    <col min="11011" max="11017" width="9.140625" style="1152"/>
    <col min="11018" max="11018" width="9" style="1152" customWidth="1"/>
    <col min="11019" max="11260" width="9.140625" style="1152"/>
    <col min="11261" max="11261" width="12" style="1152" customWidth="1"/>
    <col min="11262" max="11262" width="54.140625" style="1152" customWidth="1"/>
    <col min="11263" max="11263" width="21.28515625" style="1152" customWidth="1"/>
    <col min="11264" max="11264" width="22" style="1152" customWidth="1"/>
    <col min="11265" max="11265" width="22.7109375" style="1152" customWidth="1"/>
    <col min="11266" max="11266" width="16.140625" style="1152" customWidth="1"/>
    <col min="11267" max="11273" width="9.140625" style="1152"/>
    <col min="11274" max="11274" width="9" style="1152" customWidth="1"/>
    <col min="11275" max="11516" width="9.140625" style="1152"/>
    <col min="11517" max="11517" width="12" style="1152" customWidth="1"/>
    <col min="11518" max="11518" width="54.140625" style="1152" customWidth="1"/>
    <col min="11519" max="11519" width="21.28515625" style="1152" customWidth="1"/>
    <col min="11520" max="11520" width="22" style="1152" customWidth="1"/>
    <col min="11521" max="11521" width="22.7109375" style="1152" customWidth="1"/>
    <col min="11522" max="11522" width="16.140625" style="1152" customWidth="1"/>
    <col min="11523" max="11529" width="9.140625" style="1152"/>
    <col min="11530" max="11530" width="9" style="1152" customWidth="1"/>
    <col min="11531" max="11772" width="9.140625" style="1152"/>
    <col min="11773" max="11773" width="12" style="1152" customWidth="1"/>
    <col min="11774" max="11774" width="54.140625" style="1152" customWidth="1"/>
    <col min="11775" max="11775" width="21.28515625" style="1152" customWidth="1"/>
    <col min="11776" max="11776" width="22" style="1152" customWidth="1"/>
    <col min="11777" max="11777" width="22.7109375" style="1152" customWidth="1"/>
    <col min="11778" max="11778" width="16.140625" style="1152" customWidth="1"/>
    <col min="11779" max="11785" width="9.140625" style="1152"/>
    <col min="11786" max="11786" width="9" style="1152" customWidth="1"/>
    <col min="11787" max="12028" width="9.140625" style="1152"/>
    <col min="12029" max="12029" width="12" style="1152" customWidth="1"/>
    <col min="12030" max="12030" width="54.140625" style="1152" customWidth="1"/>
    <col min="12031" max="12031" width="21.28515625" style="1152" customWidth="1"/>
    <col min="12032" max="12032" width="22" style="1152" customWidth="1"/>
    <col min="12033" max="12033" width="22.7109375" style="1152" customWidth="1"/>
    <col min="12034" max="12034" width="16.140625" style="1152" customWidth="1"/>
    <col min="12035" max="12041" width="9.140625" style="1152"/>
    <col min="12042" max="12042" width="9" style="1152" customWidth="1"/>
    <col min="12043" max="12284" width="9.140625" style="1152"/>
    <col min="12285" max="12285" width="12" style="1152" customWidth="1"/>
    <col min="12286" max="12286" width="54.140625" style="1152" customWidth="1"/>
    <col min="12287" max="12287" width="21.28515625" style="1152" customWidth="1"/>
    <col min="12288" max="12288" width="22" style="1152" customWidth="1"/>
    <col min="12289" max="12289" width="22.7109375" style="1152" customWidth="1"/>
    <col min="12290" max="12290" width="16.140625" style="1152" customWidth="1"/>
    <col min="12291" max="12297" width="9.140625" style="1152"/>
    <col min="12298" max="12298" width="9" style="1152" customWidth="1"/>
    <col min="12299" max="12540" width="9.140625" style="1152"/>
    <col min="12541" max="12541" width="12" style="1152" customWidth="1"/>
    <col min="12542" max="12542" width="54.140625" style="1152" customWidth="1"/>
    <col min="12543" max="12543" width="21.28515625" style="1152" customWidth="1"/>
    <col min="12544" max="12544" width="22" style="1152" customWidth="1"/>
    <col min="12545" max="12545" width="22.7109375" style="1152" customWidth="1"/>
    <col min="12546" max="12546" width="16.140625" style="1152" customWidth="1"/>
    <col min="12547" max="12553" width="9.140625" style="1152"/>
    <col min="12554" max="12554" width="9" style="1152" customWidth="1"/>
    <col min="12555" max="12796" width="9.140625" style="1152"/>
    <col min="12797" max="12797" width="12" style="1152" customWidth="1"/>
    <col min="12798" max="12798" width="54.140625" style="1152" customWidth="1"/>
    <col min="12799" max="12799" width="21.28515625" style="1152" customWidth="1"/>
    <col min="12800" max="12800" width="22" style="1152" customWidth="1"/>
    <col min="12801" max="12801" width="22.7109375" style="1152" customWidth="1"/>
    <col min="12802" max="12802" width="16.140625" style="1152" customWidth="1"/>
    <col min="12803" max="12809" width="9.140625" style="1152"/>
    <col min="12810" max="12810" width="9" style="1152" customWidth="1"/>
    <col min="12811" max="13052" width="9.140625" style="1152"/>
    <col min="13053" max="13053" width="12" style="1152" customWidth="1"/>
    <col min="13054" max="13054" width="54.140625" style="1152" customWidth="1"/>
    <col min="13055" max="13055" width="21.28515625" style="1152" customWidth="1"/>
    <col min="13056" max="13056" width="22" style="1152" customWidth="1"/>
    <col min="13057" max="13057" width="22.7109375" style="1152" customWidth="1"/>
    <col min="13058" max="13058" width="16.140625" style="1152" customWidth="1"/>
    <col min="13059" max="13065" width="9.140625" style="1152"/>
    <col min="13066" max="13066" width="9" style="1152" customWidth="1"/>
    <col min="13067" max="13308" width="9.140625" style="1152"/>
    <col min="13309" max="13309" width="12" style="1152" customWidth="1"/>
    <col min="13310" max="13310" width="54.140625" style="1152" customWidth="1"/>
    <col min="13311" max="13311" width="21.28515625" style="1152" customWidth="1"/>
    <col min="13312" max="13312" width="22" style="1152" customWidth="1"/>
    <col min="13313" max="13313" width="22.7109375" style="1152" customWidth="1"/>
    <col min="13314" max="13314" width="16.140625" style="1152" customWidth="1"/>
    <col min="13315" max="13321" width="9.140625" style="1152"/>
    <col min="13322" max="13322" width="9" style="1152" customWidth="1"/>
    <col min="13323" max="13564" width="9.140625" style="1152"/>
    <col min="13565" max="13565" width="12" style="1152" customWidth="1"/>
    <col min="13566" max="13566" width="54.140625" style="1152" customWidth="1"/>
    <col min="13567" max="13567" width="21.28515625" style="1152" customWidth="1"/>
    <col min="13568" max="13568" width="22" style="1152" customWidth="1"/>
    <col min="13569" max="13569" width="22.7109375" style="1152" customWidth="1"/>
    <col min="13570" max="13570" width="16.140625" style="1152" customWidth="1"/>
    <col min="13571" max="13577" width="9.140625" style="1152"/>
    <col min="13578" max="13578" width="9" style="1152" customWidth="1"/>
    <col min="13579" max="13820" width="9.140625" style="1152"/>
    <col min="13821" max="13821" width="12" style="1152" customWidth="1"/>
    <col min="13822" max="13822" width="54.140625" style="1152" customWidth="1"/>
    <col min="13823" max="13823" width="21.28515625" style="1152" customWidth="1"/>
    <col min="13824" max="13824" width="22" style="1152" customWidth="1"/>
    <col min="13825" max="13825" width="22.7109375" style="1152" customWidth="1"/>
    <col min="13826" max="13826" width="16.140625" style="1152" customWidth="1"/>
    <col min="13827" max="13833" width="9.140625" style="1152"/>
    <col min="13834" max="13834" width="9" style="1152" customWidth="1"/>
    <col min="13835" max="14076" width="9.140625" style="1152"/>
    <col min="14077" max="14077" width="12" style="1152" customWidth="1"/>
    <col min="14078" max="14078" width="54.140625" style="1152" customWidth="1"/>
    <col min="14079" max="14079" width="21.28515625" style="1152" customWidth="1"/>
    <col min="14080" max="14080" width="22" style="1152" customWidth="1"/>
    <col min="14081" max="14081" width="22.7109375" style="1152" customWidth="1"/>
    <col min="14082" max="14082" width="16.140625" style="1152" customWidth="1"/>
    <col min="14083" max="14089" width="9.140625" style="1152"/>
    <col min="14090" max="14090" width="9" style="1152" customWidth="1"/>
    <col min="14091" max="14332" width="9.140625" style="1152"/>
    <col min="14333" max="14333" width="12" style="1152" customWidth="1"/>
    <col min="14334" max="14334" width="54.140625" style="1152" customWidth="1"/>
    <col min="14335" max="14335" width="21.28515625" style="1152" customWidth="1"/>
    <col min="14336" max="14336" width="22" style="1152" customWidth="1"/>
    <col min="14337" max="14337" width="22.7109375" style="1152" customWidth="1"/>
    <col min="14338" max="14338" width="16.140625" style="1152" customWidth="1"/>
    <col min="14339" max="14345" width="9.140625" style="1152"/>
    <col min="14346" max="14346" width="9" style="1152" customWidth="1"/>
    <col min="14347" max="14588" width="9.140625" style="1152"/>
    <col min="14589" max="14589" width="12" style="1152" customWidth="1"/>
    <col min="14590" max="14590" width="54.140625" style="1152" customWidth="1"/>
    <col min="14591" max="14591" width="21.28515625" style="1152" customWidth="1"/>
    <col min="14592" max="14592" width="22" style="1152" customWidth="1"/>
    <col min="14593" max="14593" width="22.7109375" style="1152" customWidth="1"/>
    <col min="14594" max="14594" width="16.140625" style="1152" customWidth="1"/>
    <col min="14595" max="14601" width="9.140625" style="1152"/>
    <col min="14602" max="14602" width="9" style="1152" customWidth="1"/>
    <col min="14603" max="14844" width="9.140625" style="1152"/>
    <col min="14845" max="14845" width="12" style="1152" customWidth="1"/>
    <col min="14846" max="14846" width="54.140625" style="1152" customWidth="1"/>
    <col min="14847" max="14847" width="21.28515625" style="1152" customWidth="1"/>
    <col min="14848" max="14848" width="22" style="1152" customWidth="1"/>
    <col min="14849" max="14849" width="22.7109375" style="1152" customWidth="1"/>
    <col min="14850" max="14850" width="16.140625" style="1152" customWidth="1"/>
    <col min="14851" max="14857" width="9.140625" style="1152"/>
    <col min="14858" max="14858" width="9" style="1152" customWidth="1"/>
    <col min="14859" max="15100" width="9.140625" style="1152"/>
    <col min="15101" max="15101" width="12" style="1152" customWidth="1"/>
    <col min="15102" max="15102" width="54.140625" style="1152" customWidth="1"/>
    <col min="15103" max="15103" width="21.28515625" style="1152" customWidth="1"/>
    <col min="15104" max="15104" width="22" style="1152" customWidth="1"/>
    <col min="15105" max="15105" width="22.7109375" style="1152" customWidth="1"/>
    <col min="15106" max="15106" width="16.140625" style="1152" customWidth="1"/>
    <col min="15107" max="15113" width="9.140625" style="1152"/>
    <col min="15114" max="15114" width="9" style="1152" customWidth="1"/>
    <col min="15115" max="15356" width="9.140625" style="1152"/>
    <col min="15357" max="15357" width="12" style="1152" customWidth="1"/>
    <col min="15358" max="15358" width="54.140625" style="1152" customWidth="1"/>
    <col min="15359" max="15359" width="21.28515625" style="1152" customWidth="1"/>
    <col min="15360" max="15360" width="22" style="1152" customWidth="1"/>
    <col min="15361" max="15361" width="22.7109375" style="1152" customWidth="1"/>
    <col min="15362" max="15362" width="16.140625" style="1152" customWidth="1"/>
    <col min="15363" max="15369" width="9.140625" style="1152"/>
    <col min="15370" max="15370" width="9" style="1152" customWidth="1"/>
    <col min="15371" max="15612" width="9.140625" style="1152"/>
    <col min="15613" max="15613" width="12" style="1152" customWidth="1"/>
    <col min="15614" max="15614" width="54.140625" style="1152" customWidth="1"/>
    <col min="15615" max="15615" width="21.28515625" style="1152" customWidth="1"/>
    <col min="15616" max="15616" width="22" style="1152" customWidth="1"/>
    <col min="15617" max="15617" width="22.7109375" style="1152" customWidth="1"/>
    <col min="15618" max="15618" width="16.140625" style="1152" customWidth="1"/>
    <col min="15619" max="15625" width="9.140625" style="1152"/>
    <col min="15626" max="15626" width="9" style="1152" customWidth="1"/>
    <col min="15627" max="15868" width="9.140625" style="1152"/>
    <col min="15869" max="15869" width="12" style="1152" customWidth="1"/>
    <col min="15870" max="15870" width="54.140625" style="1152" customWidth="1"/>
    <col min="15871" max="15871" width="21.28515625" style="1152" customWidth="1"/>
    <col min="15872" max="15872" width="22" style="1152" customWidth="1"/>
    <col min="15873" max="15873" width="22.7109375" style="1152" customWidth="1"/>
    <col min="15874" max="15874" width="16.140625" style="1152" customWidth="1"/>
    <col min="15875" max="15881" width="9.140625" style="1152"/>
    <col min="15882" max="15882" width="9" style="1152" customWidth="1"/>
    <col min="15883" max="16124" width="9.140625" style="1152"/>
    <col min="16125" max="16125" width="12" style="1152" customWidth="1"/>
    <col min="16126" max="16126" width="54.140625" style="1152" customWidth="1"/>
    <col min="16127" max="16127" width="21.28515625" style="1152" customWidth="1"/>
    <col min="16128" max="16128" width="22" style="1152" customWidth="1"/>
    <col min="16129" max="16129" width="22.7109375" style="1152" customWidth="1"/>
    <col min="16130" max="16130" width="16.140625" style="1152" customWidth="1"/>
    <col min="16131" max="16137" width="9.140625" style="1152"/>
    <col min="16138" max="16138" width="9" style="1152" customWidth="1"/>
    <col min="16139" max="16384" width="9.140625" style="1152"/>
  </cols>
  <sheetData>
    <row r="1" spans="2:6" ht="28.5" customHeight="1">
      <c r="B1" s="1378"/>
      <c r="C1" s="1379"/>
      <c r="D1" s="1379"/>
    </row>
    <row r="2" spans="2:6" ht="28.5" customHeight="1">
      <c r="B2" s="1153" t="s">
        <v>465</v>
      </c>
      <c r="C2" s="1153"/>
      <c r="D2" s="1153"/>
      <c r="E2" s="1153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3" t="s">
        <v>386</v>
      </c>
      <c r="C4" s="1594"/>
      <c r="D4" s="1594"/>
      <c r="E4" s="1595"/>
    </row>
    <row r="5" spans="2:6" ht="21" customHeight="1" thickBot="1">
      <c r="B5" s="1155" t="s">
        <v>387</v>
      </c>
      <c r="C5" s="1156" t="s">
        <v>466</v>
      </c>
      <c r="D5" s="1157" t="s">
        <v>467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9217.9150000000009</v>
      </c>
      <c r="D7" s="1167">
        <v>8932.5910000000003</v>
      </c>
      <c r="E7" s="1168">
        <v>3.1941908008549875</v>
      </c>
      <c r="F7" s="1169"/>
    </row>
    <row r="8" spans="2:6" ht="21" customHeight="1">
      <c r="B8" s="1171" t="s">
        <v>390</v>
      </c>
      <c r="C8" s="1172">
        <v>9198.01</v>
      </c>
      <c r="D8" s="1173">
        <v>8926.777</v>
      </c>
      <c r="E8" s="1174">
        <v>3.0384202495480754</v>
      </c>
      <c r="F8" s="1169"/>
    </row>
    <row r="9" spans="2:6" ht="21" customHeight="1">
      <c r="B9" s="1175" t="s">
        <v>391</v>
      </c>
      <c r="C9" s="1176">
        <v>478943.25699999998</v>
      </c>
      <c r="D9" s="1177">
        <v>437016.13500000001</v>
      </c>
      <c r="E9" s="1174">
        <v>9.5939528640058036</v>
      </c>
      <c r="F9" s="1169"/>
    </row>
    <row r="10" spans="2:6" ht="21" customHeight="1" thickBot="1">
      <c r="B10" s="1171" t="s">
        <v>390</v>
      </c>
      <c r="C10" s="1176">
        <v>336478.78600000002</v>
      </c>
      <c r="D10" s="1177">
        <v>331493.01799999998</v>
      </c>
      <c r="E10" s="1178">
        <v>1.5040340909985743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220553.05900000001</v>
      </c>
      <c r="D12" s="1167">
        <v>214600.79</v>
      </c>
      <c r="E12" s="1184">
        <v>2.7736472917923556</v>
      </c>
      <c r="F12" s="1169"/>
    </row>
    <row r="13" spans="2:6" ht="21" customHeight="1">
      <c r="B13" s="1171" t="s">
        <v>390</v>
      </c>
      <c r="C13" s="1185">
        <v>220553.05900000001</v>
      </c>
      <c r="D13" s="1173">
        <v>214600.79</v>
      </c>
      <c r="E13" s="1186">
        <v>2.7736472917923556</v>
      </c>
      <c r="F13" s="1169"/>
    </row>
    <row r="14" spans="2:6" ht="21" customHeight="1">
      <c r="B14" s="1175" t="s">
        <v>394</v>
      </c>
      <c r="C14" s="1187">
        <v>698489.76199999999</v>
      </c>
      <c r="D14" s="1177">
        <v>689326.52899999998</v>
      </c>
      <c r="E14" s="1186">
        <v>1.3293022413184983</v>
      </c>
      <c r="F14" s="1169"/>
    </row>
    <row r="15" spans="2:6" ht="21" customHeight="1" thickBot="1">
      <c r="B15" s="1188" t="s">
        <v>390</v>
      </c>
      <c r="C15" s="1189">
        <v>698170.84199999995</v>
      </c>
      <c r="D15" s="1190">
        <v>689109.97400000005</v>
      </c>
      <c r="E15" s="1191">
        <v>1.3148653105984358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380" t="s">
        <v>396</v>
      </c>
      <c r="C18" s="1381">
        <f>C8/C7*100</f>
        <v>99.784061797054974</v>
      </c>
      <c r="D18" s="1382">
        <f>C13/C12*100</f>
        <v>100</v>
      </c>
      <c r="E18" s="1199"/>
      <c r="F18" s="1169"/>
    </row>
    <row r="19" spans="2:6" ht="21" customHeight="1" thickBot="1">
      <c r="B19" s="1383" t="s">
        <v>397</v>
      </c>
      <c r="C19" s="1384">
        <f>C10/C9*100</f>
        <v>70.254415545514206</v>
      </c>
      <c r="D19" s="1385">
        <f>C15/C14*100</f>
        <v>99.954341492552885</v>
      </c>
      <c r="E19" s="1198"/>
      <c r="F19" s="1169"/>
    </row>
    <row r="20" spans="2:6" ht="21" customHeight="1" thickBot="1">
      <c r="B20" s="1386"/>
      <c r="C20" s="1387"/>
      <c r="D20" s="1387"/>
      <c r="E20" s="1198"/>
      <c r="F20" s="1169"/>
    </row>
    <row r="21" spans="2:6" ht="21" customHeight="1" thickBot="1">
      <c r="B21" s="1596" t="s">
        <v>398</v>
      </c>
      <c r="C21" s="1597"/>
      <c r="D21" s="1598"/>
      <c r="E21" s="1200"/>
      <c r="F21" s="1169"/>
    </row>
    <row r="22" spans="2:6" ht="21" customHeight="1" thickBot="1">
      <c r="B22" s="1201" t="s">
        <v>399</v>
      </c>
      <c r="C22" s="1202" t="str">
        <f>C5</f>
        <v>I-XII 2017 Rok</v>
      </c>
      <c r="D22" s="1203" t="str">
        <f>D5</f>
        <v>I-XII 2016 Rok</v>
      </c>
      <c r="F22" s="1169"/>
    </row>
    <row r="23" spans="2:6" ht="21" customHeight="1">
      <c r="B23" s="1204" t="s">
        <v>400</v>
      </c>
      <c r="C23" s="1205">
        <v>-211335.144</v>
      </c>
      <c r="D23" s="1206">
        <v>-205668.19900000002</v>
      </c>
      <c r="E23" s="1170"/>
      <c r="F23" s="1169"/>
    </row>
    <row r="24" spans="2:6" ht="21" customHeight="1">
      <c r="B24" s="1207" t="s">
        <v>390</v>
      </c>
      <c r="C24" s="1208">
        <v>-211355.049</v>
      </c>
      <c r="D24" s="1209">
        <v>-205674.01300000001</v>
      </c>
      <c r="E24" s="1170"/>
      <c r="F24" s="1169"/>
    </row>
    <row r="25" spans="2:6" ht="21" customHeight="1">
      <c r="B25" s="1210" t="s">
        <v>401</v>
      </c>
      <c r="C25" s="1208">
        <v>-219546.505</v>
      </c>
      <c r="D25" s="1209">
        <v>-252310.39399999997</v>
      </c>
      <c r="E25" s="1170"/>
      <c r="F25" s="1169"/>
    </row>
    <row r="26" spans="2:6" ht="21" customHeight="1" thickBot="1">
      <c r="B26" s="1211" t="s">
        <v>390</v>
      </c>
      <c r="C26" s="1212">
        <v>-361692.05599999992</v>
      </c>
      <c r="D26" s="1213">
        <v>-357616.95600000006</v>
      </c>
      <c r="E26" s="1170"/>
      <c r="F26" s="1169"/>
    </row>
    <row r="27" spans="2:6" ht="21" customHeight="1">
      <c r="B27" s="1153" t="s">
        <v>468</v>
      </c>
      <c r="C27" s="1153"/>
      <c r="D27" s="1153"/>
      <c r="E27" s="1153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3" t="s">
        <v>204</v>
      </c>
      <c r="C30" s="1594"/>
      <c r="D30" s="1595"/>
    </row>
    <row r="31" spans="2:6" ht="18" customHeight="1" thickBot="1">
      <c r="B31" s="1155" t="s">
        <v>387</v>
      </c>
      <c r="C31" s="1216" t="s">
        <v>466</v>
      </c>
      <c r="D31" s="1157" t="s">
        <v>467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13100.664000000001</v>
      </c>
      <c r="D33" s="1221">
        <v>10516.995000000001</v>
      </c>
      <c r="E33" s="1169"/>
    </row>
    <row r="34" spans="2:5" ht="18" customHeight="1">
      <c r="B34" s="1222" t="s">
        <v>390</v>
      </c>
      <c r="C34" s="1223">
        <v>12898.532999999999</v>
      </c>
      <c r="D34" s="1224">
        <v>10484.367</v>
      </c>
      <c r="E34" s="1169"/>
    </row>
    <row r="35" spans="2:5" ht="18" customHeight="1">
      <c r="B35" s="1225" t="s">
        <v>403</v>
      </c>
      <c r="C35" s="1226">
        <v>965521.12100000004</v>
      </c>
      <c r="D35" s="1227">
        <v>796322.95299999998</v>
      </c>
      <c r="E35" s="1169"/>
    </row>
    <row r="36" spans="2:5" ht="18" customHeight="1" thickBot="1">
      <c r="B36" s="1222" t="s">
        <v>390</v>
      </c>
      <c r="C36" s="1226">
        <v>656376.64300000004</v>
      </c>
      <c r="D36" s="1227">
        <v>606839.98699999996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503807.27</v>
      </c>
      <c r="D38" s="1221">
        <v>394938.69900000002</v>
      </c>
      <c r="E38" s="1169"/>
    </row>
    <row r="39" spans="2:5" ht="18" customHeight="1">
      <c r="B39" s="1222" t="s">
        <v>390</v>
      </c>
      <c r="C39" s="1223">
        <v>503807.27</v>
      </c>
      <c r="D39" s="1224">
        <v>394938.69900000002</v>
      </c>
      <c r="E39" s="1169"/>
    </row>
    <row r="40" spans="2:5" ht="18" customHeight="1">
      <c r="B40" s="1225" t="s">
        <v>404</v>
      </c>
      <c r="C40" s="1226">
        <v>1446814.169</v>
      </c>
      <c r="D40" s="1227">
        <v>1315110.882</v>
      </c>
      <c r="E40" s="1169"/>
    </row>
    <row r="41" spans="2:5" ht="18" customHeight="1" thickBot="1">
      <c r="B41" s="1228" t="s">
        <v>390</v>
      </c>
      <c r="C41" s="1229">
        <v>1445924.3489999999</v>
      </c>
      <c r="D41" s="1230">
        <v>1314537.7379999999</v>
      </c>
      <c r="E41" s="1169"/>
    </row>
    <row r="42" spans="2:5" ht="18" customHeight="1" thickBot="1"/>
    <row r="43" spans="2:5" ht="18" customHeight="1" thickBot="1">
      <c r="B43" s="1599" t="s">
        <v>405</v>
      </c>
      <c r="C43" s="1600"/>
      <c r="D43" s="1601"/>
    </row>
    <row r="44" spans="2:5" ht="18" customHeight="1" thickBot="1">
      <c r="B44" s="1231" t="s">
        <v>204</v>
      </c>
      <c r="C44" s="1216" t="s">
        <v>466</v>
      </c>
      <c r="D44" s="1157" t="s">
        <v>467</v>
      </c>
    </row>
    <row r="45" spans="2:5" ht="18" customHeight="1">
      <c r="B45" s="1219" t="s">
        <v>402</v>
      </c>
      <c r="C45" s="1220">
        <v>-490706.60600000003</v>
      </c>
      <c r="D45" s="1221">
        <v>-384421.70400000003</v>
      </c>
      <c r="E45" s="1169"/>
    </row>
    <row r="46" spans="2:5" ht="18" customHeight="1">
      <c r="B46" s="1222" t="s">
        <v>390</v>
      </c>
      <c r="C46" s="1223">
        <v>-490908.73700000002</v>
      </c>
      <c r="D46" s="1224">
        <v>-384454.33199999999</v>
      </c>
      <c r="E46" s="1169"/>
    </row>
    <row r="47" spans="2:5" ht="18" customHeight="1">
      <c r="B47" s="1225" t="s">
        <v>403</v>
      </c>
      <c r="C47" s="1226">
        <v>-481293.04799999995</v>
      </c>
      <c r="D47" s="1224">
        <v>-518787.929</v>
      </c>
      <c r="E47" s="1169"/>
    </row>
    <row r="48" spans="2:5" ht="18" customHeight="1" thickBot="1">
      <c r="B48" s="1228" t="s">
        <v>390</v>
      </c>
      <c r="C48" s="1229">
        <v>-789547.70599999989</v>
      </c>
      <c r="D48" s="1232">
        <v>-707697.75099999993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W4" sqref="W4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21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21" ht="21" customHeight="1">
      <c r="B2" s="706" t="s">
        <v>469</v>
      </c>
      <c r="C2" s="706"/>
      <c r="D2" s="706"/>
      <c r="E2" s="706"/>
      <c r="F2" s="706"/>
      <c r="G2" s="706"/>
      <c r="H2" s="706"/>
      <c r="I2" s="707"/>
      <c r="J2" s="707"/>
      <c r="K2" s="706" t="s">
        <v>470</v>
      </c>
      <c r="L2" s="706"/>
      <c r="M2" s="706"/>
      <c r="N2" s="706"/>
      <c r="O2" s="706"/>
      <c r="P2" s="706"/>
      <c r="Q2" s="706"/>
      <c r="R2" s="706"/>
      <c r="S2" s="708"/>
    </row>
    <row r="3" spans="2:21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21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21" ht="16.5" thickBot="1">
      <c r="B5" s="713" t="s">
        <v>471</v>
      </c>
      <c r="C5" s="714"/>
      <c r="D5" s="715"/>
      <c r="E5" s="716"/>
      <c r="F5" s="713" t="s">
        <v>472</v>
      </c>
      <c r="G5" s="714"/>
      <c r="H5" s="715"/>
      <c r="I5" s="716"/>
      <c r="K5" s="713" t="s">
        <v>471</v>
      </c>
      <c r="L5" s="714"/>
      <c r="M5" s="715"/>
      <c r="N5" s="716"/>
      <c r="O5" s="713" t="s">
        <v>472</v>
      </c>
      <c r="P5" s="714"/>
      <c r="Q5" s="715"/>
      <c r="R5" s="716"/>
    </row>
    <row r="6" spans="2:21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21" ht="15" thickBot="1">
      <c r="B7" s="1236" t="s">
        <v>167</v>
      </c>
      <c r="C7" s="1237">
        <v>796322.95299999998</v>
      </c>
      <c r="D7" s="1238">
        <v>3462471.577</v>
      </c>
      <c r="E7" s="1239">
        <v>437016.13500000001</v>
      </c>
      <c r="F7" s="1236" t="s">
        <v>167</v>
      </c>
      <c r="G7" s="1237">
        <v>965521.12100000004</v>
      </c>
      <c r="H7" s="1240">
        <v>4123007.9240000001</v>
      </c>
      <c r="I7" s="1239">
        <v>478943.25699999998</v>
      </c>
      <c r="K7" s="722" t="s">
        <v>167</v>
      </c>
      <c r="L7" s="195">
        <v>1315110.882</v>
      </c>
      <c r="M7" s="237">
        <v>5717202.9579999996</v>
      </c>
      <c r="N7" s="197">
        <v>689326.52899999998</v>
      </c>
      <c r="O7" s="722" t="s">
        <v>167</v>
      </c>
      <c r="P7" s="195">
        <v>1446814.169</v>
      </c>
      <c r="Q7" s="237">
        <v>6173439.9670000002</v>
      </c>
      <c r="R7" s="197">
        <v>698489.76199999999</v>
      </c>
      <c r="U7" s="726"/>
    </row>
    <row r="8" spans="2:21">
      <c r="B8" s="1241" t="s">
        <v>114</v>
      </c>
      <c r="C8" s="1242">
        <v>86089.241999999998</v>
      </c>
      <c r="D8" s="1243">
        <v>374342.09299999999</v>
      </c>
      <c r="E8" s="1244">
        <v>55246.857000000004</v>
      </c>
      <c r="F8" s="1241" t="s">
        <v>374</v>
      </c>
      <c r="G8" s="1245">
        <v>176904.97399999999</v>
      </c>
      <c r="H8" s="1246">
        <v>754745.38199999998</v>
      </c>
      <c r="I8" s="1247">
        <v>58555.705999999998</v>
      </c>
      <c r="K8" s="249" t="s">
        <v>109</v>
      </c>
      <c r="L8" s="723">
        <v>379376.80800000002</v>
      </c>
      <c r="M8" s="724">
        <v>1649360.747</v>
      </c>
      <c r="N8" s="725">
        <v>174220.019</v>
      </c>
      <c r="O8" s="1051" t="s">
        <v>109</v>
      </c>
      <c r="P8" s="1052">
        <v>423871.55900000001</v>
      </c>
      <c r="Q8" s="1053">
        <v>1809322.1159999999</v>
      </c>
      <c r="R8" s="1054">
        <v>179592.09099999999</v>
      </c>
      <c r="U8" s="726"/>
    </row>
    <row r="9" spans="2:21">
      <c r="B9" s="1248" t="s">
        <v>374</v>
      </c>
      <c r="C9" s="1249">
        <v>82337.907000000007</v>
      </c>
      <c r="D9" s="1250">
        <v>358574.08399999997</v>
      </c>
      <c r="E9" s="1251">
        <v>30007.784</v>
      </c>
      <c r="F9" s="1248" t="s">
        <v>114</v>
      </c>
      <c r="G9" s="1249">
        <v>98451.51</v>
      </c>
      <c r="H9" s="1250">
        <v>420165.82299999997</v>
      </c>
      <c r="I9" s="1252">
        <v>59418.684000000001</v>
      </c>
      <c r="K9" s="250" t="s">
        <v>105</v>
      </c>
      <c r="L9" s="727">
        <v>301976.60200000001</v>
      </c>
      <c r="M9" s="728">
        <v>1312595.9210000001</v>
      </c>
      <c r="N9" s="729">
        <v>182254.82</v>
      </c>
      <c r="O9" s="250" t="s">
        <v>105</v>
      </c>
      <c r="P9" s="727">
        <v>332381.90500000003</v>
      </c>
      <c r="Q9" s="728">
        <v>1418498.902</v>
      </c>
      <c r="R9" s="729">
        <v>181583.40100000001</v>
      </c>
      <c r="U9" s="726"/>
    </row>
    <row r="10" spans="2:21">
      <c r="B10" s="1248" t="s">
        <v>169</v>
      </c>
      <c r="C10" s="1249">
        <v>79639.217000000004</v>
      </c>
      <c r="D10" s="1250">
        <v>346413.62800000003</v>
      </c>
      <c r="E10" s="1251">
        <v>31227.940999999999</v>
      </c>
      <c r="F10" s="1248" t="s">
        <v>109</v>
      </c>
      <c r="G10" s="1249">
        <v>96042.635999999999</v>
      </c>
      <c r="H10" s="1250">
        <v>410400.09600000002</v>
      </c>
      <c r="I10" s="1252">
        <v>70408.786999999997</v>
      </c>
      <c r="K10" s="250" t="s">
        <v>107</v>
      </c>
      <c r="L10" s="727">
        <v>201304.60500000001</v>
      </c>
      <c r="M10" s="728">
        <v>874796.85499999998</v>
      </c>
      <c r="N10" s="729">
        <v>127687.061</v>
      </c>
      <c r="O10" s="250" t="s">
        <v>107</v>
      </c>
      <c r="P10" s="727">
        <v>211015.924</v>
      </c>
      <c r="Q10" s="728">
        <v>899644.96200000006</v>
      </c>
      <c r="R10" s="729">
        <v>122254.753</v>
      </c>
    </row>
    <row r="11" spans="2:21">
      <c r="B11" s="1248" t="s">
        <v>109</v>
      </c>
      <c r="C11" s="1249">
        <v>66536.085999999996</v>
      </c>
      <c r="D11" s="1250">
        <v>289464.57699999999</v>
      </c>
      <c r="E11" s="1251">
        <v>54381.296999999999</v>
      </c>
      <c r="F11" s="1248" t="s">
        <v>169</v>
      </c>
      <c r="G11" s="1249">
        <v>76733.472999999998</v>
      </c>
      <c r="H11" s="1250">
        <v>327543.35200000001</v>
      </c>
      <c r="I11" s="1252">
        <v>28448.812000000002</v>
      </c>
      <c r="K11" s="250" t="s">
        <v>111</v>
      </c>
      <c r="L11" s="727">
        <v>153370.231</v>
      </c>
      <c r="M11" s="728">
        <v>667004.66500000004</v>
      </c>
      <c r="N11" s="729">
        <v>62836.624000000003</v>
      </c>
      <c r="O11" s="250" t="s">
        <v>111</v>
      </c>
      <c r="P11" s="727">
        <v>160087.06599999999</v>
      </c>
      <c r="Q11" s="728">
        <v>682927.48300000001</v>
      </c>
      <c r="R11" s="729">
        <v>60115.786999999997</v>
      </c>
      <c r="U11" s="726"/>
    </row>
    <row r="12" spans="2:21">
      <c r="B12" s="1248" t="s">
        <v>135</v>
      </c>
      <c r="C12" s="1249">
        <v>64140.92</v>
      </c>
      <c r="D12" s="1250">
        <v>278747.766</v>
      </c>
      <c r="E12" s="1251">
        <v>31419.945</v>
      </c>
      <c r="F12" s="1248" t="s">
        <v>135</v>
      </c>
      <c r="G12" s="1249">
        <v>73402.614000000001</v>
      </c>
      <c r="H12" s="1250">
        <v>313356.88699999999</v>
      </c>
      <c r="I12" s="1252">
        <v>32198.272000000001</v>
      </c>
      <c r="K12" s="250" t="s">
        <v>116</v>
      </c>
      <c r="L12" s="727">
        <v>116145.783</v>
      </c>
      <c r="M12" s="728">
        <v>505129.12800000003</v>
      </c>
      <c r="N12" s="729">
        <v>72912.005999999994</v>
      </c>
      <c r="O12" s="250" t="s">
        <v>116</v>
      </c>
      <c r="P12" s="727">
        <v>142988.42600000001</v>
      </c>
      <c r="Q12" s="728">
        <v>610124.20600000001</v>
      </c>
      <c r="R12" s="729">
        <v>81888.099000000002</v>
      </c>
      <c r="U12" s="726"/>
    </row>
    <row r="13" spans="2:21">
      <c r="B13" s="1248" t="s">
        <v>187</v>
      </c>
      <c r="C13" s="1249">
        <v>48620.211000000003</v>
      </c>
      <c r="D13" s="1250">
        <v>211307.57800000001</v>
      </c>
      <c r="E13" s="1251">
        <v>38874.432000000001</v>
      </c>
      <c r="F13" s="1248" t="s">
        <v>187</v>
      </c>
      <c r="G13" s="1249">
        <v>47854.328999999998</v>
      </c>
      <c r="H13" s="1250">
        <v>204703.25599999999</v>
      </c>
      <c r="I13" s="1252">
        <v>34618.81</v>
      </c>
      <c r="K13" s="250" t="s">
        <v>168</v>
      </c>
      <c r="L13" s="727">
        <v>75195.032000000007</v>
      </c>
      <c r="M13" s="728">
        <v>326753.00400000002</v>
      </c>
      <c r="N13" s="729">
        <v>27822.257000000001</v>
      </c>
      <c r="O13" s="250" t="s">
        <v>168</v>
      </c>
      <c r="P13" s="727">
        <v>73161.634999999995</v>
      </c>
      <c r="Q13" s="728">
        <v>312482.50300000003</v>
      </c>
      <c r="R13" s="729">
        <v>28698.959999999999</v>
      </c>
      <c r="U13" s="726"/>
    </row>
    <row r="14" spans="2:21">
      <c r="B14" s="1248" t="s">
        <v>168</v>
      </c>
      <c r="C14" s="1249">
        <v>44162.082999999999</v>
      </c>
      <c r="D14" s="1250">
        <v>192069.33900000001</v>
      </c>
      <c r="E14" s="1251">
        <v>17244.046999999999</v>
      </c>
      <c r="F14" s="1248" t="s">
        <v>168</v>
      </c>
      <c r="G14" s="1249">
        <v>45699.313000000002</v>
      </c>
      <c r="H14" s="1250">
        <v>195082.005</v>
      </c>
      <c r="I14" s="1252">
        <v>17394.849999999999</v>
      </c>
      <c r="K14" s="250" t="s">
        <v>112</v>
      </c>
      <c r="L14" s="727">
        <v>27034.852999999999</v>
      </c>
      <c r="M14" s="728">
        <v>117489.48299999999</v>
      </c>
      <c r="N14" s="729">
        <v>16891.835999999999</v>
      </c>
      <c r="O14" s="250" t="s">
        <v>112</v>
      </c>
      <c r="P14" s="727">
        <v>30458.544000000002</v>
      </c>
      <c r="Q14" s="728">
        <v>129988.114</v>
      </c>
      <c r="R14" s="729">
        <v>17542.527999999998</v>
      </c>
      <c r="U14" s="726"/>
    </row>
    <row r="15" spans="2:21">
      <c r="B15" s="1248" t="s">
        <v>130</v>
      </c>
      <c r="C15" s="1249">
        <v>39991.508000000002</v>
      </c>
      <c r="D15" s="1250">
        <v>173798.02100000001</v>
      </c>
      <c r="E15" s="1251">
        <v>21139.893</v>
      </c>
      <c r="F15" s="1248" t="s">
        <v>153</v>
      </c>
      <c r="G15" s="1249">
        <v>38117.652999999998</v>
      </c>
      <c r="H15" s="1250">
        <v>162256.924</v>
      </c>
      <c r="I15" s="1252">
        <v>18742.768</v>
      </c>
      <c r="K15" s="250" t="s">
        <v>120</v>
      </c>
      <c r="L15" s="727">
        <v>19193.973000000002</v>
      </c>
      <c r="M15" s="728">
        <v>83445.379000000001</v>
      </c>
      <c r="N15" s="729">
        <v>5711.2669999999998</v>
      </c>
      <c r="O15" s="250" t="s">
        <v>114</v>
      </c>
      <c r="P15" s="727">
        <v>21001.718000000001</v>
      </c>
      <c r="Q15" s="728">
        <v>89555.756999999998</v>
      </c>
      <c r="R15" s="729">
        <v>7012.4340000000002</v>
      </c>
    </row>
    <row r="16" spans="2:21">
      <c r="B16" s="1248" t="s">
        <v>131</v>
      </c>
      <c r="C16" s="1249">
        <v>34500.991999999998</v>
      </c>
      <c r="D16" s="1250">
        <v>150054.18799999999</v>
      </c>
      <c r="E16" s="1251">
        <v>16369.422</v>
      </c>
      <c r="F16" s="1248" t="s">
        <v>130</v>
      </c>
      <c r="G16" s="1249">
        <v>36245.072999999997</v>
      </c>
      <c r="H16" s="1250">
        <v>154792.55900000001</v>
      </c>
      <c r="I16" s="1252">
        <v>19138.258000000002</v>
      </c>
      <c r="K16" s="250" t="s">
        <v>114</v>
      </c>
      <c r="L16" s="727">
        <v>15043.888000000001</v>
      </c>
      <c r="M16" s="728">
        <v>65397.834000000003</v>
      </c>
      <c r="N16" s="729">
        <v>5733.0910000000003</v>
      </c>
      <c r="O16" s="250" t="s">
        <v>132</v>
      </c>
      <c r="P16" s="727">
        <v>19969.254000000001</v>
      </c>
      <c r="Q16" s="728">
        <v>84855.466</v>
      </c>
      <c r="R16" s="729">
        <v>8338.8549999999996</v>
      </c>
    </row>
    <row r="17" spans="2:19">
      <c r="B17" s="1248" t="s">
        <v>111</v>
      </c>
      <c r="C17" s="1249">
        <v>31482.149000000001</v>
      </c>
      <c r="D17" s="1250">
        <v>136960.19</v>
      </c>
      <c r="E17" s="1251">
        <v>16996.63</v>
      </c>
      <c r="F17" s="1248" t="s">
        <v>132</v>
      </c>
      <c r="G17" s="1249">
        <v>34632.896999999997</v>
      </c>
      <c r="H17" s="1250">
        <v>148178.122</v>
      </c>
      <c r="I17" s="1252">
        <v>14996.258</v>
      </c>
      <c r="K17" s="250" t="s">
        <v>132</v>
      </c>
      <c r="L17" s="727">
        <v>9387.7070000000003</v>
      </c>
      <c r="M17" s="728">
        <v>40914.972000000002</v>
      </c>
      <c r="N17" s="729">
        <v>4470.9989999999998</v>
      </c>
      <c r="O17" s="250" t="s">
        <v>120</v>
      </c>
      <c r="P17" s="727">
        <v>14385.494000000001</v>
      </c>
      <c r="Q17" s="728">
        <v>61543.207000000002</v>
      </c>
      <c r="R17" s="729">
        <v>4004.1460000000002</v>
      </c>
    </row>
    <row r="18" spans="2:19">
      <c r="B18" s="1248" t="s">
        <v>132</v>
      </c>
      <c r="C18" s="1249">
        <v>31456.86</v>
      </c>
      <c r="D18" s="1250">
        <v>136631.149</v>
      </c>
      <c r="E18" s="1251">
        <v>15570.102999999999</v>
      </c>
      <c r="F18" s="1248" t="s">
        <v>278</v>
      </c>
      <c r="G18" s="1249">
        <v>32183.124</v>
      </c>
      <c r="H18" s="1250">
        <v>137680.44200000001</v>
      </c>
      <c r="I18" s="1252">
        <v>10770.831</v>
      </c>
      <c r="K18" s="250" t="s">
        <v>119</v>
      </c>
      <c r="L18" s="723">
        <v>5653.2979999999998</v>
      </c>
      <c r="M18" s="724">
        <v>24579.913</v>
      </c>
      <c r="N18" s="725">
        <v>1869.9849999999999</v>
      </c>
      <c r="O18" s="249" t="s">
        <v>119</v>
      </c>
      <c r="P18" s="727">
        <v>5877.0770000000002</v>
      </c>
      <c r="Q18" s="728">
        <v>25063.406999999999</v>
      </c>
      <c r="R18" s="729">
        <v>2091.538</v>
      </c>
    </row>
    <row r="19" spans="2:19">
      <c r="B19" s="1248" t="s">
        <v>116</v>
      </c>
      <c r="C19" s="1249">
        <v>27334.41</v>
      </c>
      <c r="D19" s="1250">
        <v>118558.89</v>
      </c>
      <c r="E19" s="1251">
        <v>13942.63</v>
      </c>
      <c r="F19" s="1248" t="s">
        <v>131</v>
      </c>
      <c r="G19" s="1249">
        <v>26806.888999999999</v>
      </c>
      <c r="H19" s="1250">
        <v>114618.101</v>
      </c>
      <c r="I19" s="1252">
        <v>12092.004000000001</v>
      </c>
      <c r="K19" s="250" t="s">
        <v>113</v>
      </c>
      <c r="L19" s="727">
        <v>3045.0929999999998</v>
      </c>
      <c r="M19" s="728">
        <v>13321.508</v>
      </c>
      <c r="N19" s="729">
        <v>1149.617</v>
      </c>
      <c r="O19" s="250" t="s">
        <v>130</v>
      </c>
      <c r="P19" s="723">
        <v>2979.1930000000002</v>
      </c>
      <c r="Q19" s="724">
        <v>12758.380999999999</v>
      </c>
      <c r="R19" s="725">
        <v>1360.944</v>
      </c>
      <c r="S19" s="726"/>
    </row>
    <row r="20" spans="2:19">
      <c r="B20" s="1248" t="s">
        <v>153</v>
      </c>
      <c r="C20" s="1249">
        <v>24831.505000000001</v>
      </c>
      <c r="D20" s="1250">
        <v>107862.185</v>
      </c>
      <c r="E20" s="1251">
        <v>14162.642</v>
      </c>
      <c r="F20" s="1248" t="s">
        <v>111</v>
      </c>
      <c r="G20" s="1249">
        <v>24220.398000000001</v>
      </c>
      <c r="H20" s="1250">
        <v>103285.22100000001</v>
      </c>
      <c r="I20" s="1252">
        <v>11909.894</v>
      </c>
      <c r="K20" s="250" t="s">
        <v>130</v>
      </c>
      <c r="L20" s="727">
        <v>2534.3789999999999</v>
      </c>
      <c r="M20" s="728">
        <v>11043.968999999999</v>
      </c>
      <c r="N20" s="729">
        <v>1756.1880000000001</v>
      </c>
      <c r="O20" s="250" t="s">
        <v>113</v>
      </c>
      <c r="P20" s="727">
        <v>2680.4920000000002</v>
      </c>
      <c r="Q20" s="728">
        <v>11373.517</v>
      </c>
      <c r="R20" s="729">
        <v>1084.194</v>
      </c>
      <c r="S20" s="726"/>
    </row>
    <row r="21" spans="2:19">
      <c r="B21" s="1248" t="s">
        <v>127</v>
      </c>
      <c r="C21" s="1249">
        <v>21134.782999999999</v>
      </c>
      <c r="D21" s="1250">
        <v>91754.005000000005</v>
      </c>
      <c r="E21" s="1251">
        <v>11009.332</v>
      </c>
      <c r="F21" s="1248" t="s">
        <v>116</v>
      </c>
      <c r="G21" s="1249">
        <v>21527.151999999998</v>
      </c>
      <c r="H21" s="1250">
        <v>91923.611000000004</v>
      </c>
      <c r="I21" s="1252">
        <v>10360.620000000001</v>
      </c>
      <c r="K21" s="250" t="s">
        <v>118</v>
      </c>
      <c r="L21" s="727">
        <v>1617.587</v>
      </c>
      <c r="M21" s="728">
        <v>7024.6980000000003</v>
      </c>
      <c r="N21" s="729">
        <v>675.83199999999999</v>
      </c>
      <c r="O21" s="250" t="s">
        <v>169</v>
      </c>
      <c r="P21" s="727">
        <v>1950.9670000000001</v>
      </c>
      <c r="Q21" s="728">
        <v>8290.4330000000009</v>
      </c>
      <c r="R21" s="729">
        <v>1156.732</v>
      </c>
      <c r="S21" s="726"/>
    </row>
    <row r="22" spans="2:19">
      <c r="B22" s="1248" t="s">
        <v>278</v>
      </c>
      <c r="C22" s="1249">
        <v>16234.880999999999</v>
      </c>
      <c r="D22" s="1250">
        <v>70601.841</v>
      </c>
      <c r="E22" s="1251">
        <v>5059.7089999999998</v>
      </c>
      <c r="F22" s="1248" t="s">
        <v>127</v>
      </c>
      <c r="G22" s="1249">
        <v>15021.157999999999</v>
      </c>
      <c r="H22" s="1250">
        <v>64170.374000000003</v>
      </c>
      <c r="I22" s="1252">
        <v>6819.6790000000001</v>
      </c>
      <c r="K22" s="249" t="s">
        <v>135</v>
      </c>
      <c r="L22" s="723">
        <v>1456.8779999999999</v>
      </c>
      <c r="M22" s="724">
        <v>6331.5110000000004</v>
      </c>
      <c r="N22" s="725">
        <v>1335.671</v>
      </c>
      <c r="O22" s="249" t="s">
        <v>118</v>
      </c>
      <c r="P22" s="727">
        <v>1532.1759999999999</v>
      </c>
      <c r="Q22" s="728">
        <v>6516.4560000000001</v>
      </c>
      <c r="R22" s="729">
        <v>616.40700000000004</v>
      </c>
    </row>
    <row r="23" spans="2:19">
      <c r="B23" s="1241" t="s">
        <v>294</v>
      </c>
      <c r="C23" s="1249">
        <v>11708.411</v>
      </c>
      <c r="D23" s="1250">
        <v>50916.241000000002</v>
      </c>
      <c r="E23" s="1251">
        <v>6246.991</v>
      </c>
      <c r="F23" s="1241" t="s">
        <v>253</v>
      </c>
      <c r="G23" s="1249">
        <v>12138.382</v>
      </c>
      <c r="H23" s="1250">
        <v>51912.218999999997</v>
      </c>
      <c r="I23" s="1252">
        <v>5603.8230000000003</v>
      </c>
      <c r="K23" s="250" t="s">
        <v>127</v>
      </c>
      <c r="L23" s="727">
        <v>728.29499999999996</v>
      </c>
      <c r="M23" s="728">
        <v>3113.114</v>
      </c>
      <c r="N23" s="729">
        <v>331.31900000000002</v>
      </c>
      <c r="O23" s="250" t="s">
        <v>127</v>
      </c>
      <c r="P23" s="723">
        <v>1125.8620000000001</v>
      </c>
      <c r="Q23" s="724">
        <v>4765.7309999999998</v>
      </c>
      <c r="R23" s="725">
        <v>478.75200000000001</v>
      </c>
    </row>
    <row r="24" spans="2:19" ht="13.5" thickBot="1">
      <c r="B24" s="1241" t="s">
        <v>295</v>
      </c>
      <c r="C24" s="1249">
        <v>8418.7440000000006</v>
      </c>
      <c r="D24" s="1250">
        <v>36628.343000000001</v>
      </c>
      <c r="E24" s="1251">
        <v>7629.93</v>
      </c>
      <c r="F24" s="1241" t="s">
        <v>117</v>
      </c>
      <c r="G24" s="1249">
        <v>10993.204</v>
      </c>
      <c r="H24" s="1250">
        <v>46907.097999999998</v>
      </c>
      <c r="I24" s="1252">
        <v>5385.1729999999998</v>
      </c>
      <c r="K24" s="1335" t="s">
        <v>169</v>
      </c>
      <c r="L24" s="1336">
        <v>708.09500000000003</v>
      </c>
      <c r="M24" s="1337">
        <v>3069.598</v>
      </c>
      <c r="N24" s="1338">
        <v>690.428</v>
      </c>
      <c r="O24" s="1335" t="s">
        <v>447</v>
      </c>
      <c r="P24" s="1336">
        <v>128.524</v>
      </c>
      <c r="Q24" s="1337">
        <v>543.62800000000004</v>
      </c>
      <c r="R24" s="1338">
        <v>61.847999999999999</v>
      </c>
    </row>
    <row r="25" spans="2:19">
      <c r="B25" s="1241" t="s">
        <v>117</v>
      </c>
      <c r="C25" s="1249">
        <v>7994.9740000000002</v>
      </c>
      <c r="D25" s="1250">
        <v>34780.084999999999</v>
      </c>
      <c r="E25" s="1251">
        <v>4485.6360000000004</v>
      </c>
      <c r="F25" s="1241" t="s">
        <v>107</v>
      </c>
      <c r="G25" s="1249">
        <v>10799.183999999999</v>
      </c>
      <c r="H25" s="1250">
        <v>46108.326000000001</v>
      </c>
      <c r="I25" s="1252">
        <v>5324.2939999999999</v>
      </c>
      <c r="K25" s="730" t="s">
        <v>209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120</v>
      </c>
      <c r="C26" s="1249">
        <v>7619.0150000000003</v>
      </c>
      <c r="D26" s="1250">
        <v>33122.695</v>
      </c>
      <c r="E26" s="1251">
        <v>2810.556</v>
      </c>
      <c r="F26" s="1241" t="s">
        <v>294</v>
      </c>
      <c r="G26" s="1249">
        <v>10377.119000000001</v>
      </c>
      <c r="H26" s="1250">
        <v>44766.427000000003</v>
      </c>
      <c r="I26" s="1252">
        <v>4983.9709999999995</v>
      </c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154</v>
      </c>
      <c r="C27" s="1249">
        <v>7203.7049999999999</v>
      </c>
      <c r="D27" s="1250">
        <v>31293.326000000001</v>
      </c>
      <c r="E27" s="1251">
        <v>5077.482</v>
      </c>
      <c r="F27" s="1248" t="s">
        <v>113</v>
      </c>
      <c r="G27" s="1249">
        <v>8264.7350000000006</v>
      </c>
      <c r="H27" s="1250">
        <v>35292.667999999998</v>
      </c>
      <c r="I27" s="1252">
        <v>2849.0169999999998</v>
      </c>
      <c r="L27" s="1376"/>
      <c r="M27" s="1377"/>
      <c r="N27" s="1377"/>
      <c r="O27" s="1376"/>
      <c r="P27" s="1377"/>
      <c r="Q27" s="1377"/>
      <c r="R27" s="1376"/>
      <c r="S27" s="726"/>
    </row>
    <row r="28" spans="2:19">
      <c r="B28" s="1241" t="s">
        <v>107</v>
      </c>
      <c r="C28" s="1249">
        <v>6952.8860000000004</v>
      </c>
      <c r="D28" s="1250">
        <v>30211.557000000001</v>
      </c>
      <c r="E28" s="1251">
        <v>4021.9189999999999</v>
      </c>
      <c r="F28" s="1241" t="s">
        <v>105</v>
      </c>
      <c r="G28" s="1249">
        <v>6556.4589999999998</v>
      </c>
      <c r="H28" s="1250">
        <v>27962.625</v>
      </c>
      <c r="I28" s="1252">
        <v>6322.5540000000001</v>
      </c>
      <c r="L28" s="726"/>
      <c r="O28" s="726"/>
      <c r="R28" s="726"/>
      <c r="S28" s="726"/>
    </row>
    <row r="29" spans="2:19">
      <c r="B29" s="1241" t="s">
        <v>253</v>
      </c>
      <c r="C29" s="1249">
        <v>6518.223</v>
      </c>
      <c r="D29" s="1250">
        <v>28297.445</v>
      </c>
      <c r="E29" s="1251">
        <v>3009.509</v>
      </c>
      <c r="F29" s="1241" t="s">
        <v>120</v>
      </c>
      <c r="G29" s="1249">
        <v>6194.0910000000003</v>
      </c>
      <c r="H29" s="1250">
        <v>26479.703000000001</v>
      </c>
      <c r="I29" s="1252">
        <v>1863.2170000000001</v>
      </c>
      <c r="L29" s="726"/>
      <c r="O29" s="726"/>
      <c r="Q29" s="726"/>
      <c r="R29" s="726"/>
    </row>
    <row r="30" spans="2:19" ht="13.5" thickBot="1">
      <c r="B30" s="1253" t="s">
        <v>113</v>
      </c>
      <c r="C30" s="1254">
        <v>6172.7809999999999</v>
      </c>
      <c r="D30" s="1255">
        <v>26756.435000000001</v>
      </c>
      <c r="E30" s="1256">
        <v>2395.9380000000001</v>
      </c>
      <c r="F30" s="1253" t="s">
        <v>295</v>
      </c>
      <c r="G30" s="1254">
        <v>5954.2979999999998</v>
      </c>
      <c r="H30" s="1255">
        <v>25601.030999999999</v>
      </c>
      <c r="I30" s="1257">
        <v>5378.5280000000002</v>
      </c>
      <c r="K30" s="726"/>
      <c r="L30" s="726"/>
      <c r="N30" s="726"/>
    </row>
    <row r="31" spans="2:19" ht="13.5" customHeight="1">
      <c r="B31" s="730" t="s">
        <v>209</v>
      </c>
      <c r="C31" s="39"/>
      <c r="D31" s="1233"/>
      <c r="E31" s="39"/>
      <c r="F31" s="39"/>
      <c r="G31" s="39"/>
      <c r="H31" s="39"/>
      <c r="I31" s="39"/>
      <c r="L31" s="731"/>
      <c r="M31" s="731"/>
      <c r="N31" s="731"/>
    </row>
    <row r="32" spans="2:19" ht="10.5" customHeight="1">
      <c r="L32" s="731"/>
      <c r="M32" s="731"/>
      <c r="N32" s="731"/>
      <c r="O32" s="1070"/>
      <c r="P32" s="1080"/>
      <c r="Q32" s="1069"/>
      <c r="R32" s="1069"/>
    </row>
    <row r="33" spans="2:22" ht="21.75" customHeight="1">
      <c r="B33" s="706" t="s">
        <v>473</v>
      </c>
      <c r="C33" s="706"/>
      <c r="D33" s="706"/>
      <c r="E33" s="706"/>
      <c r="F33" s="706"/>
      <c r="G33" s="706"/>
      <c r="H33" s="706"/>
      <c r="I33" s="707"/>
      <c r="J33" s="707"/>
      <c r="K33" s="706" t="s">
        <v>474</v>
      </c>
      <c r="L33" s="706"/>
      <c r="M33" s="706"/>
      <c r="N33" s="706"/>
      <c r="O33" s="706"/>
      <c r="P33" s="706"/>
      <c r="Q33" s="706"/>
      <c r="R33" s="707"/>
      <c r="S33" s="709"/>
    </row>
    <row r="34" spans="2:22" ht="13.5" thickBot="1"/>
    <row r="35" spans="2:22" ht="21" thickBot="1">
      <c r="B35" s="710" t="s">
        <v>166</v>
      </c>
      <c r="C35" s="711"/>
      <c r="D35" s="711"/>
      <c r="E35" s="711"/>
      <c r="F35" s="711"/>
      <c r="G35" s="711"/>
      <c r="H35" s="711"/>
      <c r="I35" s="712"/>
      <c r="K35" s="710" t="s">
        <v>206</v>
      </c>
      <c r="L35" s="711"/>
      <c r="M35" s="711"/>
      <c r="N35" s="711"/>
      <c r="O35" s="711"/>
      <c r="P35" s="711"/>
      <c r="Q35" s="711"/>
      <c r="R35" s="712"/>
    </row>
    <row r="36" spans="2:22" ht="16.5" thickBot="1">
      <c r="B36" s="713" t="s">
        <v>471</v>
      </c>
      <c r="C36" s="714"/>
      <c r="D36" s="715"/>
      <c r="E36" s="716"/>
      <c r="F36" s="713" t="s">
        <v>472</v>
      </c>
      <c r="G36" s="714"/>
      <c r="H36" s="715"/>
      <c r="I36" s="716"/>
      <c r="K36" s="713" t="s">
        <v>471</v>
      </c>
      <c r="L36" s="714"/>
      <c r="M36" s="715"/>
      <c r="N36" s="716"/>
      <c r="O36" s="713" t="s">
        <v>472</v>
      </c>
      <c r="P36" s="714"/>
      <c r="Q36" s="715"/>
      <c r="R36" s="716"/>
    </row>
    <row r="37" spans="2:22" ht="29.25" thickBot="1">
      <c r="B37" s="717" t="s">
        <v>207</v>
      </c>
      <c r="C37" s="718" t="s">
        <v>204</v>
      </c>
      <c r="D37" s="719" t="s">
        <v>208</v>
      </c>
      <c r="E37" s="720" t="s">
        <v>170</v>
      </c>
      <c r="F37" s="721" t="s">
        <v>207</v>
      </c>
      <c r="G37" s="718" t="s">
        <v>204</v>
      </c>
      <c r="H37" s="719" t="s">
        <v>208</v>
      </c>
      <c r="I37" s="720" t="s">
        <v>170</v>
      </c>
      <c r="K37" s="717" t="s">
        <v>207</v>
      </c>
      <c r="L37" s="718" t="s">
        <v>204</v>
      </c>
      <c r="M37" s="719" t="s">
        <v>208</v>
      </c>
      <c r="N37" s="720" t="s">
        <v>170</v>
      </c>
      <c r="O37" s="721" t="s">
        <v>207</v>
      </c>
      <c r="P37" s="718" t="s">
        <v>204</v>
      </c>
      <c r="Q37" s="719" t="s">
        <v>208</v>
      </c>
      <c r="R37" s="720" t="s">
        <v>170</v>
      </c>
    </row>
    <row r="38" spans="2:22" ht="15" thickBot="1">
      <c r="B38" s="1236" t="s">
        <v>167</v>
      </c>
      <c r="C38" s="1237">
        <v>10516.995000000001</v>
      </c>
      <c r="D38" s="1238">
        <v>45740.214999999997</v>
      </c>
      <c r="E38" s="1239">
        <v>8932.5910000000003</v>
      </c>
      <c r="F38" s="1236" t="s">
        <v>167</v>
      </c>
      <c r="G38" s="1237">
        <v>13100.664000000001</v>
      </c>
      <c r="H38" s="1238">
        <v>55825.817000000003</v>
      </c>
      <c r="I38" s="1239">
        <v>9217.9150000000009</v>
      </c>
      <c r="K38" s="722" t="s">
        <v>167</v>
      </c>
      <c r="L38" s="195">
        <v>394938.69900000002</v>
      </c>
      <c r="M38" s="196">
        <v>1717296.9839999999</v>
      </c>
      <c r="N38" s="197">
        <v>214600.79</v>
      </c>
      <c r="O38" s="722" t="s">
        <v>167</v>
      </c>
      <c r="P38" s="195">
        <v>503807.27</v>
      </c>
      <c r="Q38" s="196">
        <v>2150370.8930000002</v>
      </c>
      <c r="R38" s="197">
        <v>220553.05900000001</v>
      </c>
    </row>
    <row r="39" spans="2:22">
      <c r="B39" s="1258" t="s">
        <v>109</v>
      </c>
      <c r="C39" s="1242">
        <v>4872.1540000000005</v>
      </c>
      <c r="D39" s="1243">
        <v>21182.715</v>
      </c>
      <c r="E39" s="1244">
        <v>4327.6059999999998</v>
      </c>
      <c r="F39" s="1259" t="s">
        <v>135</v>
      </c>
      <c r="G39" s="1242">
        <v>4916.7359999999999</v>
      </c>
      <c r="H39" s="1243">
        <v>20902.527999999998</v>
      </c>
      <c r="I39" s="1244">
        <v>3322.9059999999999</v>
      </c>
      <c r="K39" s="198" t="s">
        <v>107</v>
      </c>
      <c r="L39" s="199">
        <v>290278.42099999997</v>
      </c>
      <c r="M39" s="200">
        <v>1262434.977</v>
      </c>
      <c r="N39" s="201">
        <v>147176.239</v>
      </c>
      <c r="O39" s="251" t="s">
        <v>107</v>
      </c>
      <c r="P39" s="199">
        <v>399442.05900000001</v>
      </c>
      <c r="Q39" s="200">
        <v>1705269.673</v>
      </c>
      <c r="R39" s="201">
        <v>164260.95000000001</v>
      </c>
      <c r="V39" s="726"/>
    </row>
    <row r="40" spans="2:22">
      <c r="B40" s="1260" t="s">
        <v>169</v>
      </c>
      <c r="C40" s="1261">
        <v>2479.732</v>
      </c>
      <c r="D40" s="1262">
        <v>10815.904</v>
      </c>
      <c r="E40" s="1263">
        <v>2048.123</v>
      </c>
      <c r="F40" s="1264" t="s">
        <v>114</v>
      </c>
      <c r="G40" s="1261">
        <v>3735.1849999999999</v>
      </c>
      <c r="H40" s="1262">
        <v>15922.434999999999</v>
      </c>
      <c r="I40" s="1263">
        <v>2600.002</v>
      </c>
      <c r="K40" s="198" t="s">
        <v>109</v>
      </c>
      <c r="L40" s="199">
        <v>48073.803999999996</v>
      </c>
      <c r="M40" s="200">
        <v>208974.42199999999</v>
      </c>
      <c r="N40" s="201">
        <v>28046.829000000002</v>
      </c>
      <c r="O40" s="251" t="s">
        <v>109</v>
      </c>
      <c r="P40" s="199">
        <v>51966.512000000002</v>
      </c>
      <c r="Q40" s="200">
        <v>221557.337</v>
      </c>
      <c r="R40" s="201">
        <v>24073.241999999998</v>
      </c>
      <c r="V40" s="726"/>
    </row>
    <row r="41" spans="2:22">
      <c r="B41" s="1260" t="s">
        <v>114</v>
      </c>
      <c r="C41" s="1261">
        <v>1354.9749999999999</v>
      </c>
      <c r="D41" s="1262">
        <v>5869.3639999999996</v>
      </c>
      <c r="E41" s="1263">
        <v>1054.355</v>
      </c>
      <c r="F41" s="1265" t="s">
        <v>116</v>
      </c>
      <c r="G41" s="1261">
        <v>2065.5630000000001</v>
      </c>
      <c r="H41" s="1250">
        <v>8781.0370000000003</v>
      </c>
      <c r="I41" s="1266">
        <v>1748.9970000000001</v>
      </c>
      <c r="K41" s="198" t="s">
        <v>116</v>
      </c>
      <c r="L41" s="199">
        <v>24140.545999999998</v>
      </c>
      <c r="M41" s="200">
        <v>104823.094</v>
      </c>
      <c r="N41" s="201">
        <v>12288.465</v>
      </c>
      <c r="O41" s="249" t="s">
        <v>130</v>
      </c>
      <c r="P41" s="199">
        <v>25186.723000000002</v>
      </c>
      <c r="Q41" s="200">
        <v>107461.842</v>
      </c>
      <c r="R41" s="201">
        <v>20665.215</v>
      </c>
      <c r="V41" s="726"/>
    </row>
    <row r="42" spans="2:22">
      <c r="B42" s="1260" t="s">
        <v>135</v>
      </c>
      <c r="C42" s="1261">
        <v>1213.3019999999999</v>
      </c>
      <c r="D42" s="1262">
        <v>5287.4049999999997</v>
      </c>
      <c r="E42" s="1263">
        <v>960.92499999999995</v>
      </c>
      <c r="F42" s="1241" t="s">
        <v>109</v>
      </c>
      <c r="G42" s="1261">
        <v>1938.1849999999999</v>
      </c>
      <c r="H42" s="1262">
        <v>8302.4030000000002</v>
      </c>
      <c r="I42" s="1263">
        <v>1322.8510000000001</v>
      </c>
      <c r="K42" s="252" t="s">
        <v>130</v>
      </c>
      <c r="L42" s="253">
        <v>22607.736000000001</v>
      </c>
      <c r="M42" s="254">
        <v>98376.184999999998</v>
      </c>
      <c r="N42" s="255">
        <v>20410.044999999998</v>
      </c>
      <c r="O42" s="256" t="s">
        <v>116</v>
      </c>
      <c r="P42" s="253">
        <v>17975.541000000001</v>
      </c>
      <c r="Q42" s="254">
        <v>76589.22</v>
      </c>
      <c r="R42" s="255">
        <v>7608.9740000000002</v>
      </c>
    </row>
    <row r="43" spans="2:22">
      <c r="B43" s="1241" t="s">
        <v>132</v>
      </c>
      <c r="C43" s="1267">
        <v>391.96699999999998</v>
      </c>
      <c r="D43" s="1268">
        <v>1695.825</v>
      </c>
      <c r="E43" s="1269">
        <v>365.15300000000002</v>
      </c>
      <c r="F43" s="1270" t="s">
        <v>446</v>
      </c>
      <c r="G43" s="1267">
        <v>202.131</v>
      </c>
      <c r="H43" s="1268">
        <v>862.46799999999996</v>
      </c>
      <c r="I43" s="1269">
        <v>19.905000000000001</v>
      </c>
      <c r="K43" s="198" t="s">
        <v>131</v>
      </c>
      <c r="L43" s="199">
        <v>4544.7510000000002</v>
      </c>
      <c r="M43" s="200">
        <v>19735.851999999999</v>
      </c>
      <c r="N43" s="201">
        <v>3262.4920000000002</v>
      </c>
      <c r="O43" s="198" t="s">
        <v>132</v>
      </c>
      <c r="P43" s="199">
        <v>3105.645</v>
      </c>
      <c r="Q43" s="200">
        <v>13283.566999999999</v>
      </c>
      <c r="R43" s="201">
        <v>1210.115</v>
      </c>
    </row>
    <row r="44" spans="2:22" ht="13.5" thickBot="1">
      <c r="B44" s="1271" t="s">
        <v>153</v>
      </c>
      <c r="C44" s="1272">
        <v>151.12200000000001</v>
      </c>
      <c r="D44" s="1273">
        <v>654.29300000000001</v>
      </c>
      <c r="E44" s="1274">
        <v>146.85</v>
      </c>
      <c r="F44" s="1271" t="s">
        <v>130</v>
      </c>
      <c r="G44" s="1272">
        <v>178.499</v>
      </c>
      <c r="H44" s="1273">
        <v>780.13</v>
      </c>
      <c r="I44" s="1274">
        <v>159.83600000000001</v>
      </c>
      <c r="K44" s="257" t="s">
        <v>119</v>
      </c>
      <c r="L44" s="258">
        <v>2633.212</v>
      </c>
      <c r="M44" s="259">
        <v>11422.879000000001</v>
      </c>
      <c r="N44" s="260">
        <v>1796.9090000000001</v>
      </c>
      <c r="O44" s="261" t="s">
        <v>135</v>
      </c>
      <c r="P44" s="258">
        <v>2988.9209999999998</v>
      </c>
      <c r="Q44" s="259">
        <v>12791.811</v>
      </c>
      <c r="R44" s="260">
        <v>1391.1</v>
      </c>
    </row>
    <row r="45" spans="2:22">
      <c r="B45" s="730" t="s">
        <v>209</v>
      </c>
      <c r="C45" s="1233"/>
      <c r="D45" s="1233"/>
      <c r="E45" s="1233"/>
      <c r="F45" s="39"/>
      <c r="G45" s="1233"/>
      <c r="H45" s="1233"/>
      <c r="I45" s="1233"/>
      <c r="J45" s="39"/>
      <c r="K45" s="730" t="s">
        <v>209</v>
      </c>
      <c r="L45" s="1233"/>
      <c r="M45" s="39"/>
      <c r="N45" s="39"/>
      <c r="O45" s="39"/>
      <c r="P45" s="39"/>
      <c r="Q45" s="39"/>
      <c r="R45" s="39"/>
    </row>
    <row r="46" spans="2:22">
      <c r="F46" s="1234"/>
    </row>
    <row r="48" spans="2:22">
      <c r="F48" s="1234"/>
      <c r="G48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zoomScaleNormal="100" workbookViewId="0">
      <selection activeCell="A3" sqref="A3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476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47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9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9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611" t="s">
        <v>267</v>
      </c>
      <c r="Y7" s="1614" t="s">
        <v>268</v>
      </c>
      <c r="Z7" s="1614" t="s">
        <v>268</v>
      </c>
      <c r="AE7" s="1611" t="s">
        <v>267</v>
      </c>
      <c r="AF7" s="1614" t="s">
        <v>268</v>
      </c>
      <c r="AG7" s="1614" t="s">
        <v>268</v>
      </c>
      <c r="AH7" s="386"/>
      <c r="AI7" s="1604" t="s">
        <v>267</v>
      </c>
      <c r="AJ7" s="1607" t="s">
        <v>268</v>
      </c>
      <c r="AK7"/>
    </row>
    <row r="8" spans="1:39" ht="15" customHeight="1">
      <c r="A8" s="1448"/>
      <c r="B8" s="418"/>
      <c r="C8" s="678"/>
      <c r="D8"/>
      <c r="H8" s="1140"/>
      <c r="I8" s="418"/>
      <c r="J8" s="678"/>
      <c r="K8"/>
      <c r="P8" s="1140"/>
      <c r="Q8" s="418"/>
      <c r="R8" s="678"/>
      <c r="S8"/>
      <c r="X8" s="1612"/>
      <c r="Y8" s="1615"/>
      <c r="Z8" s="1615"/>
      <c r="AE8" s="1612"/>
      <c r="AF8" s="1615"/>
      <c r="AG8" s="1615"/>
      <c r="AI8" s="1605"/>
      <c r="AJ8" s="1608"/>
      <c r="AK8"/>
    </row>
    <row r="9" spans="1:39" ht="15" customHeight="1">
      <c r="A9" s="1448"/>
      <c r="B9" s="424" t="s">
        <v>269</v>
      </c>
      <c r="C9" s="424" t="s">
        <v>303</v>
      </c>
      <c r="D9"/>
      <c r="H9" s="1140"/>
      <c r="I9" s="424" t="s">
        <v>269</v>
      </c>
      <c r="J9" s="424" t="s">
        <v>303</v>
      </c>
      <c r="K9"/>
      <c r="P9" s="1140"/>
      <c r="Q9" s="424" t="s">
        <v>269</v>
      </c>
      <c r="R9" s="1602" t="s">
        <v>333</v>
      </c>
      <c r="S9"/>
      <c r="X9" s="1612"/>
      <c r="Y9" s="1616" t="s">
        <v>269</v>
      </c>
      <c r="Z9" s="1602" t="s">
        <v>333</v>
      </c>
      <c r="AB9" s="695"/>
      <c r="AC9" s="695"/>
      <c r="AE9" s="1612"/>
      <c r="AF9" s="1616" t="s">
        <v>269</v>
      </c>
      <c r="AG9" s="1602" t="s">
        <v>333</v>
      </c>
      <c r="AI9" s="1605"/>
      <c r="AJ9" s="1609" t="s">
        <v>269</v>
      </c>
      <c r="AK9"/>
    </row>
    <row r="10" spans="1:39" ht="15" customHeight="1">
      <c r="A10" s="1449"/>
      <c r="B10" s="425"/>
      <c r="C10" s="425"/>
      <c r="D10"/>
      <c r="H10" s="1141"/>
      <c r="I10" s="425"/>
      <c r="J10" s="425"/>
      <c r="K10"/>
      <c r="P10" s="1141"/>
      <c r="Q10" s="425"/>
      <c r="R10" s="1603"/>
      <c r="S10"/>
      <c r="X10" s="1613"/>
      <c r="Y10" s="1617"/>
      <c r="Z10" s="1603"/>
      <c r="AB10" s="694"/>
      <c r="AC10" s="694"/>
      <c r="AE10" s="1613"/>
      <c r="AF10" s="1617"/>
      <c r="AG10" s="1603"/>
      <c r="AI10" s="1606"/>
      <c r="AJ10" s="1610"/>
      <c r="AK10"/>
    </row>
    <row r="11" spans="1:39" ht="15" customHeight="1">
      <c r="A11" s="1448"/>
      <c r="B11" s="418"/>
      <c r="C11" s="678"/>
      <c r="D11"/>
      <c r="H11" s="1140"/>
      <c r="I11" s="418"/>
      <c r="J11" s="678"/>
      <c r="K11"/>
      <c r="P11" s="1140"/>
      <c r="Q11" s="418"/>
      <c r="R11" s="678"/>
      <c r="S11"/>
      <c r="X11" s="1142"/>
      <c r="Y11" s="1143"/>
      <c r="Z11" s="685"/>
      <c r="AE11" s="1142"/>
      <c r="AF11" s="1143"/>
      <c r="AG11" s="685"/>
      <c r="AI11" s="1140"/>
      <c r="AJ11" s="1151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9" t="s">
        <v>270</v>
      </c>
      <c r="AK12"/>
    </row>
    <row r="13" spans="1:39" ht="15" customHeight="1">
      <c r="A13"/>
      <c r="B13" s="419"/>
      <c r="C13" s="679"/>
      <c r="D13"/>
      <c r="G13" s="1123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9"/>
      <c r="AK13"/>
      <c r="AM13" s="318"/>
    </row>
    <row r="14" spans="1:39" ht="15" customHeight="1">
      <c r="A14" s="409" t="s">
        <v>232</v>
      </c>
      <c r="B14" s="1488">
        <v>2014794</v>
      </c>
      <c r="C14" s="1144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44">
        <v>1777822</v>
      </c>
      <c r="J14" s="1144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6">
        <v>1780502</v>
      </c>
      <c r="R14" s="1144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488">
        <v>1680923</v>
      </c>
      <c r="C15" s="1144">
        <f t="shared" ref="C15:C17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44">
        <v>1713264</v>
      </c>
      <c r="J15" s="1144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6">
        <v>1788962</v>
      </c>
      <c r="R15" s="1144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488">
        <v>2224759</v>
      </c>
      <c r="C16" s="1144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44">
        <v>2007419</v>
      </c>
      <c r="J16" s="1144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6">
        <v>1958965</v>
      </c>
      <c r="R16" s="1144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488">
        <v>1812065</v>
      </c>
      <c r="C17" s="1144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44">
        <v>1769318</v>
      </c>
      <c r="J17" s="1144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6">
        <v>1781124</v>
      </c>
      <c r="R17" s="1144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444"/>
      <c r="C18" s="1144"/>
      <c r="D18" s="677">
        <f t="shared" si="6"/>
        <v>-100</v>
      </c>
      <c r="E18" s="677">
        <f t="shared" si="0"/>
        <v>-100</v>
      </c>
      <c r="H18" s="409" t="s">
        <v>224</v>
      </c>
      <c r="I18" s="1444">
        <v>1771711</v>
      </c>
      <c r="J18" s="1144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6">
        <v>1784873</v>
      </c>
      <c r="R18" s="1144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445"/>
      <c r="C19" s="1144"/>
      <c r="D19" s="677">
        <f t="shared" si="6"/>
        <v>-100</v>
      </c>
      <c r="E19" s="677">
        <f t="shared" si="0"/>
        <v>-100</v>
      </c>
      <c r="H19" s="409" t="s">
        <v>225</v>
      </c>
      <c r="I19" s="1445">
        <v>1722042</v>
      </c>
      <c r="J19" s="1144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7">
        <v>1749441</v>
      </c>
      <c r="R19" s="1144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44"/>
      <c r="C20" s="1144"/>
      <c r="D20" s="677">
        <f t="shared" si="6"/>
        <v>-100</v>
      </c>
      <c r="E20" s="677">
        <f t="shared" si="0"/>
        <v>-100</v>
      </c>
      <c r="H20" s="409" t="s">
        <v>226</v>
      </c>
      <c r="I20" s="1444">
        <v>1796405</v>
      </c>
      <c r="J20" s="1144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6">
        <v>1657307</v>
      </c>
      <c r="R20" s="1144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44"/>
      <c r="C21" s="1144"/>
      <c r="D21" s="677">
        <f t="shared" si="6"/>
        <v>-100</v>
      </c>
      <c r="E21" s="677">
        <f t="shared" si="0"/>
        <v>-100</v>
      </c>
      <c r="H21" s="409" t="s">
        <v>227</v>
      </c>
      <c r="I21" s="1444">
        <v>1806188</v>
      </c>
      <c r="J21" s="1144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6">
        <v>1830035</v>
      </c>
      <c r="R21" s="1144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44"/>
      <c r="C22" s="1144"/>
      <c r="D22" s="677">
        <f t="shared" si="6"/>
        <v>-100</v>
      </c>
      <c r="E22" s="677">
        <f t="shared" si="0"/>
        <v>-100</v>
      </c>
      <c r="H22" s="409" t="s">
        <v>228</v>
      </c>
      <c r="I22" s="1444">
        <v>1818226</v>
      </c>
      <c r="J22" s="1144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6">
        <v>1769314</v>
      </c>
      <c r="R22" s="1144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44"/>
      <c r="C23" s="1144"/>
      <c r="D23" s="677">
        <f t="shared" si="6"/>
        <v>-100</v>
      </c>
      <c r="E23" s="677">
        <f t="shared" si="0"/>
        <v>-100</v>
      </c>
      <c r="H23" s="409" t="s">
        <v>229</v>
      </c>
      <c r="I23" s="1444">
        <v>2000294</v>
      </c>
      <c r="J23" s="1144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6">
        <v>1883122</v>
      </c>
      <c r="R23" s="1144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44"/>
      <c r="C24" s="1144"/>
      <c r="D24" s="677">
        <f t="shared" si="6"/>
        <v>-100</v>
      </c>
      <c r="E24" s="677">
        <f t="shared" si="0"/>
        <v>-100</v>
      </c>
      <c r="H24" s="409" t="s">
        <v>230</v>
      </c>
      <c r="I24" s="1444">
        <v>1987611</v>
      </c>
      <c r="J24" s="1144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6">
        <v>1846868</v>
      </c>
      <c r="R24" s="1144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3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44"/>
      <c r="C25" s="1144"/>
      <c r="D25" s="677">
        <f t="shared" si="6"/>
        <v>-100</v>
      </c>
      <c r="E25" s="677">
        <f t="shared" si="0"/>
        <v>-100</v>
      </c>
      <c r="H25" s="409" t="s">
        <v>231</v>
      </c>
      <c r="I25" s="1444">
        <v>1918659</v>
      </c>
      <c r="J25" s="1144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4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477</v>
      </c>
      <c r="B27" s="394">
        <f>SUM(B14:B25)</f>
        <v>7732541</v>
      </c>
      <c r="C27" s="680">
        <f>B27</f>
        <v>7732541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2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2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50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9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8"/>
      <c r="AK30"/>
    </row>
    <row r="31" spans="1:37" ht="15" customHeight="1">
      <c r="A31" s="412" t="s">
        <v>232</v>
      </c>
      <c r="B31" s="1488">
        <v>187575305</v>
      </c>
      <c r="C31" s="1144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44">
        <v>154466858</v>
      </c>
      <c r="J31" s="1144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6">
        <v>163972970</v>
      </c>
      <c r="R31" s="1144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488">
        <v>156520768</v>
      </c>
      <c r="C32" s="1144">
        <f t="shared" ref="C32:C34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44">
        <v>150449299</v>
      </c>
      <c r="J32" s="1144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6">
        <v>162402369</v>
      </c>
      <c r="R32" s="1144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489">
        <v>197639244</v>
      </c>
      <c r="C33" s="1144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45">
        <v>175495088</v>
      </c>
      <c r="J33" s="1144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7">
        <v>167166144</v>
      </c>
      <c r="R33" s="1144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488">
        <v>168414251</v>
      </c>
      <c r="C34" s="1144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44">
        <v>161166627</v>
      </c>
      <c r="J34" s="1144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6">
        <v>161833051</v>
      </c>
      <c r="R34" s="1144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444"/>
      <c r="C35" s="1144"/>
      <c r="D35" s="677">
        <f t="shared" si="14"/>
        <v>-100</v>
      </c>
      <c r="E35" s="677">
        <f t="shared" si="15"/>
        <v>-100</v>
      </c>
      <c r="H35" s="413" t="s">
        <v>224</v>
      </c>
      <c r="I35" s="1444">
        <v>161236084</v>
      </c>
      <c r="J35" s="1144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6">
        <v>161479395</v>
      </c>
      <c r="R35" s="1144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444"/>
      <c r="C36" s="1144"/>
      <c r="D36" s="677">
        <f t="shared" si="14"/>
        <v>-100</v>
      </c>
      <c r="E36" s="677">
        <f t="shared" si="15"/>
        <v>-100</v>
      </c>
      <c r="H36" s="413" t="s">
        <v>225</v>
      </c>
      <c r="I36" s="1444">
        <v>156336157</v>
      </c>
      <c r="J36" s="1144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6">
        <v>157435645</v>
      </c>
      <c r="R36" s="1144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44"/>
      <c r="C37" s="1144"/>
      <c r="D37" s="677">
        <f t="shared" si="14"/>
        <v>-100</v>
      </c>
      <c r="E37" s="677">
        <f t="shared" si="15"/>
        <v>-100</v>
      </c>
      <c r="H37" s="413" t="s">
        <v>226</v>
      </c>
      <c r="I37" s="1444">
        <v>162613642</v>
      </c>
      <c r="J37" s="1144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6">
        <v>148162050</v>
      </c>
      <c r="R37" s="1144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46"/>
      <c r="C38" s="1144"/>
      <c r="D38" s="677">
        <f t="shared" si="14"/>
        <v>-100</v>
      </c>
      <c r="E38" s="677">
        <f t="shared" si="15"/>
        <v>-100</v>
      </c>
      <c r="H38" s="413" t="s">
        <v>227</v>
      </c>
      <c r="I38" s="1446">
        <v>163056783</v>
      </c>
      <c r="J38" s="1144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5">
        <v>163449804</v>
      </c>
      <c r="R38" s="1144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46"/>
      <c r="C39" s="1144"/>
      <c r="D39" s="677">
        <f t="shared" si="14"/>
        <v>-100</v>
      </c>
      <c r="E39" s="677">
        <f t="shared" si="15"/>
        <v>-100</v>
      </c>
      <c r="H39" s="413" t="s">
        <v>228</v>
      </c>
      <c r="I39" s="1446">
        <v>165006433</v>
      </c>
      <c r="J39" s="1144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5">
        <v>158832606</v>
      </c>
      <c r="R39" s="1144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46"/>
      <c r="C40" s="1144"/>
      <c r="D40" s="677">
        <f t="shared" si="14"/>
        <v>-100</v>
      </c>
      <c r="E40" s="677">
        <f t="shared" si="15"/>
        <v>-100</v>
      </c>
      <c r="H40" s="413" t="s">
        <v>229</v>
      </c>
      <c r="I40" s="1446">
        <v>183885284</v>
      </c>
      <c r="J40" s="1144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5">
        <v>170545099</v>
      </c>
      <c r="R40" s="1144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46"/>
      <c r="C41" s="1144"/>
      <c r="D41" s="677">
        <f t="shared" si="14"/>
        <v>-100</v>
      </c>
      <c r="E41" s="677">
        <f t="shared" si="15"/>
        <v>-100</v>
      </c>
      <c r="H41" s="413" t="s">
        <v>230</v>
      </c>
      <c r="I41" s="1446">
        <v>182489203</v>
      </c>
      <c r="J41" s="1144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5">
        <v>169024991</v>
      </c>
      <c r="R41" s="1144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46"/>
      <c r="C42" s="1144"/>
      <c r="D42" s="677">
        <f t="shared" si="14"/>
        <v>-100</v>
      </c>
      <c r="E42" s="677">
        <f t="shared" si="15"/>
        <v>-100</v>
      </c>
      <c r="H42" s="413" t="s">
        <v>231</v>
      </c>
      <c r="I42" s="1446">
        <v>176056200</v>
      </c>
      <c r="J42" s="1144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4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30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477</v>
      </c>
      <c r="B44" s="402">
        <f>SUM(B31:B42)</f>
        <v>710149568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30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2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V89" sqref="V89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92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92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92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92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92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92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92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92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92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92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93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93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93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93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93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93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/>
      <c r="I68" s="247"/>
      <c r="J68" s="247"/>
      <c r="K68" s="247"/>
      <c r="L68" s="247"/>
      <c r="M68" s="247"/>
      <c r="N68" s="248"/>
    </row>
  </sheetData>
  <phoneticPr fontId="87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18.06.2018 - 24.06.2018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618" t="s">
        <v>192</v>
      </c>
      <c r="C6" s="1619"/>
      <c r="D6" s="1619"/>
      <c r="E6" s="1619"/>
      <c r="F6" s="1619"/>
      <c r="G6" s="1620"/>
    </row>
    <row r="7" spans="2:8" ht="24.95" customHeight="1" thickBot="1">
      <c r="B7" s="1621" t="s">
        <v>222</v>
      </c>
      <c r="C7" s="1622"/>
      <c r="D7" s="1622"/>
      <c r="E7" s="1622"/>
      <c r="F7" s="1622"/>
      <c r="G7" s="1623"/>
    </row>
    <row r="8" spans="2:8" ht="15.75">
      <c r="B8" s="163" t="s">
        <v>194</v>
      </c>
    </row>
  </sheetData>
  <mergeCells count="2">
    <mergeCell ref="B6:G6"/>
    <mergeCell ref="B7:G7"/>
  </mergeCells>
  <phoneticPr fontId="52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624" t="s">
        <v>259</v>
      </c>
      <c r="B1" s="1624"/>
      <c r="C1" s="1624"/>
      <c r="D1" s="1624"/>
      <c r="E1" s="1624"/>
      <c r="F1" s="1624"/>
      <c r="G1" s="1624"/>
      <c r="H1" s="1624"/>
      <c r="I1" s="1624"/>
      <c r="J1" s="1624"/>
      <c r="K1" s="1624"/>
      <c r="L1" s="1624"/>
      <c r="M1" s="1624"/>
      <c r="N1" s="1624"/>
      <c r="O1" s="1624"/>
      <c r="P1" s="1624"/>
      <c r="Q1" s="1624"/>
      <c r="R1" s="1624"/>
      <c r="S1" s="1624"/>
      <c r="T1" s="1624"/>
      <c r="U1" s="1624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461</v>
      </c>
      <c r="AH5" s="445"/>
      <c r="AI5" s="445"/>
      <c r="AJ5" s="446"/>
      <c r="AV5" s="445" t="s">
        <v>460</v>
      </c>
      <c r="AW5" s="445"/>
      <c r="AX5" s="445"/>
      <c r="AY5" s="446"/>
      <c r="BK5" s="445" t="s">
        <v>459</v>
      </c>
      <c r="BL5" s="445"/>
      <c r="BM5" s="445"/>
      <c r="BN5" s="446"/>
      <c r="BZ5" s="445" t="s">
        <v>458</v>
      </c>
      <c r="CA5" s="445"/>
      <c r="CB5" s="445"/>
      <c r="CC5" s="446"/>
      <c r="CO5" s="445" t="s">
        <v>457</v>
      </c>
      <c r="CP5" s="445"/>
      <c r="CQ5" s="445"/>
      <c r="DE5" s="445" t="s">
        <v>456</v>
      </c>
      <c r="DF5" s="445"/>
      <c r="DG5" s="445"/>
      <c r="DU5" s="445" t="s">
        <v>455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625"/>
      <c r="CA7" s="1626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625"/>
      <c r="CP7" s="1626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625"/>
      <c r="DF7" s="1626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583"/>
      <c r="DV7" s="1584"/>
      <c r="DW7" s="1302">
        <v>2017</v>
      </c>
      <c r="DX7" s="1303">
        <v>2017</v>
      </c>
      <c r="DY7" s="1303">
        <v>2017</v>
      </c>
      <c r="DZ7" s="1303">
        <v>2017</v>
      </c>
      <c r="EA7" s="1302">
        <v>2017</v>
      </c>
      <c r="EB7" s="1303">
        <v>2017</v>
      </c>
      <c r="EC7" s="1303">
        <v>2017</v>
      </c>
      <c r="ED7" s="1303">
        <v>2017</v>
      </c>
      <c r="EE7" s="1302">
        <v>2017</v>
      </c>
      <c r="EF7" s="1302">
        <v>2017</v>
      </c>
      <c r="EG7" s="1302">
        <v>2017</v>
      </c>
      <c r="EH7" s="1303">
        <v>2017</v>
      </c>
      <c r="EI7" s="1304" t="s">
        <v>444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627"/>
      <c r="CA8" s="1628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627"/>
      <c r="CP8" s="1628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627"/>
      <c r="DF8" s="1628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585"/>
      <c r="DV8" s="1586"/>
      <c r="DW8" s="1305" t="s">
        <v>232</v>
      </c>
      <c r="DX8" s="1305" t="s">
        <v>233</v>
      </c>
      <c r="DY8" s="1305" t="s">
        <v>234</v>
      </c>
      <c r="DZ8" s="1305" t="s">
        <v>223</v>
      </c>
      <c r="EA8" s="1305" t="s">
        <v>224</v>
      </c>
      <c r="EB8" s="1305" t="s">
        <v>225</v>
      </c>
      <c r="EC8" s="1305" t="s">
        <v>226</v>
      </c>
      <c r="ED8" s="1305" t="s">
        <v>227</v>
      </c>
      <c r="EE8" s="1305" t="s">
        <v>228</v>
      </c>
      <c r="EF8" s="1305" t="s">
        <v>229</v>
      </c>
      <c r="EG8" s="1305" t="s">
        <v>230</v>
      </c>
      <c r="EH8" s="1305" t="s">
        <v>231</v>
      </c>
      <c r="EI8" s="1306" t="s">
        <v>454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7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4">
        <v>120.84840000000001</v>
      </c>
      <c r="EI9" s="1283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10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4">
        <v>178.67440000000002</v>
      </c>
      <c r="EI10" s="1283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10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2">
        <v>349.4513</v>
      </c>
      <c r="EI11" s="1281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11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4">
        <v>146.12620000000001</v>
      </c>
      <c r="EI12" s="1283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11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2">
        <v>3745.7742000000003</v>
      </c>
      <c r="EI13" s="1287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10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4">
        <v>134.28810000000001</v>
      </c>
      <c r="EI14" s="1283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11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2">
        <v>999.54840000000002</v>
      </c>
      <c r="EI15" s="1281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10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4">
        <v>145.5223</v>
      </c>
      <c r="EI16" s="1283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10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4">
        <v>146.1832</v>
      </c>
      <c r="EI17" s="1283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10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4">
        <v>145.61420000000001</v>
      </c>
      <c r="EI18" s="1283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10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4">
        <v>193.7</v>
      </c>
      <c r="EI19" s="1283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11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4">
        <v>126.51870000000001</v>
      </c>
      <c r="EI20" s="1283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10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4">
        <v>128.87100000000001</v>
      </c>
      <c r="EI21" s="1283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10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4">
        <v>147.8296</v>
      </c>
      <c r="EI22" s="1283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11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2">
        <v>1114.5161000000001</v>
      </c>
      <c r="EI23" s="1281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10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443</v>
      </c>
      <c r="EG24" s="1036" t="s">
        <v>443</v>
      </c>
      <c r="EH24" s="1284">
        <v>167.99</v>
      </c>
      <c r="EI24" s="1283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10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5">
        <v>193.8306</v>
      </c>
      <c r="EI25" s="1283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10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5">
        <v>145.3458</v>
      </c>
      <c r="EI26" s="1283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10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5">
        <v>143.12710000000001</v>
      </c>
      <c r="EI27" s="1283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10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5">
        <v>143.8903</v>
      </c>
      <c r="EI28" s="1283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10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5">
        <v>149.64500000000001</v>
      </c>
      <c r="EI29" s="1283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10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6">
        <v>46828.813500000004</v>
      </c>
      <c r="EI30" s="1281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10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5">
        <v>218</v>
      </c>
      <c r="EI31" s="1283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11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5">
        <v>126.80940000000001</v>
      </c>
      <c r="EI32" s="1283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2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5">
        <v>148.09900000000002</v>
      </c>
      <c r="EI33" s="1283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2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5">
        <v>142.45920000000001</v>
      </c>
      <c r="EI34" s="1283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11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6">
        <v>598.74710000000005</v>
      </c>
      <c r="EI35" s="1281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10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5">
        <v>144</v>
      </c>
      <c r="EI36" s="1283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10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4">
        <v>151.2406</v>
      </c>
      <c r="EI37" s="1283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10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2">
        <v>701.29740000000004</v>
      </c>
      <c r="EI38" s="1281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10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4">
        <v>154.97450000000001</v>
      </c>
      <c r="EI39" s="1283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10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4">
        <v>153.38840000000002</v>
      </c>
      <c r="EI40" s="1283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10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4">
        <v>159.4487</v>
      </c>
      <c r="EI41" s="1283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10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4">
        <v>176.0453</v>
      </c>
      <c r="EI42" s="1283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5"/>
      <c r="DV43" s="1316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2">
        <v>1749.1290000000001</v>
      </c>
      <c r="EI43" s="1281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10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4">
        <v>170.0556</v>
      </c>
      <c r="EI44" s="1283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5"/>
      <c r="DV45" s="1310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2">
        <v>150.16840000000002</v>
      </c>
      <c r="EI45" s="1281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5"/>
      <c r="DV46" s="1318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80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9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9">
        <v>142.785</v>
      </c>
      <c r="EI47" s="1278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43" zoomScale="75" workbookViewId="0">
      <selection activeCell="Q77" sqref="Q77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95" t="s">
        <v>464</v>
      </c>
      <c r="C1" s="1396"/>
      <c r="D1" s="1396"/>
      <c r="E1" s="1396"/>
      <c r="F1" s="1396"/>
      <c r="G1" s="1396"/>
      <c r="H1" s="1396"/>
      <c r="Y1" s="1130"/>
    </row>
    <row r="2" spans="2:27" ht="27" customHeight="1">
      <c r="Y2" s="1130"/>
    </row>
    <row r="3" spans="2:27" ht="19.5" customHeight="1" thickBot="1">
      <c r="B3" s="1403">
        <v>2003</v>
      </c>
      <c r="C3" s="1430" t="s">
        <v>324</v>
      </c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403">
        <v>2003</v>
      </c>
      <c r="Q3" s="1629" t="s">
        <v>325</v>
      </c>
      <c r="R3" s="1630"/>
      <c r="S3" s="1630"/>
      <c r="T3" s="1630"/>
      <c r="U3" s="1130"/>
      <c r="V3" s="1403">
        <v>2003</v>
      </c>
      <c r="W3" s="1629" t="s">
        <v>326</v>
      </c>
      <c r="X3" s="1629"/>
      <c r="Y3" s="1130"/>
      <c r="Z3" s="1403">
        <v>2003</v>
      </c>
      <c r="AA3" s="1130"/>
    </row>
    <row r="4" spans="2:27" ht="19.5" customHeight="1" thickBot="1">
      <c r="B4" s="1404"/>
      <c r="C4" s="1405" t="s">
        <v>240</v>
      </c>
      <c r="D4" s="1405" t="s">
        <v>241</v>
      </c>
      <c r="E4" s="1405" t="s">
        <v>242</v>
      </c>
      <c r="F4" s="1405" t="s">
        <v>243</v>
      </c>
      <c r="G4" s="1405" t="s">
        <v>244</v>
      </c>
      <c r="H4" s="1405" t="s">
        <v>245</v>
      </c>
      <c r="I4" s="1405" t="s">
        <v>246</v>
      </c>
      <c r="J4" s="1405" t="s">
        <v>247</v>
      </c>
      <c r="K4" s="1405" t="s">
        <v>248</v>
      </c>
      <c r="L4" s="1405" t="s">
        <v>249</v>
      </c>
      <c r="M4" s="1405" t="s">
        <v>250</v>
      </c>
      <c r="N4" s="1406" t="s">
        <v>251</v>
      </c>
      <c r="O4" s="1130"/>
      <c r="P4" s="1404"/>
      <c r="Q4" s="1405" t="s">
        <v>327</v>
      </c>
      <c r="R4" s="1405" t="s">
        <v>328</v>
      </c>
      <c r="S4" s="1405" t="s">
        <v>329</v>
      </c>
      <c r="T4" s="1406" t="s">
        <v>330</v>
      </c>
      <c r="U4" s="1130"/>
      <c r="V4" s="1404"/>
      <c r="W4" s="1405" t="s">
        <v>331</v>
      </c>
      <c r="X4" s="1406" t="s">
        <v>332</v>
      </c>
      <c r="Y4" s="1130"/>
      <c r="Z4" s="1404"/>
      <c r="AA4" s="1406" t="s">
        <v>333</v>
      </c>
    </row>
    <row r="5" spans="2:27" ht="19.5" customHeight="1" thickBot="1">
      <c r="B5" s="1407" t="s">
        <v>334</v>
      </c>
      <c r="C5" s="1431">
        <v>72.36</v>
      </c>
      <c r="D5" s="1431">
        <v>68.17</v>
      </c>
      <c r="E5" s="1431">
        <v>65.150000000000006</v>
      </c>
      <c r="F5" s="1431">
        <v>62.26</v>
      </c>
      <c r="G5" s="1431">
        <v>59.78</v>
      </c>
      <c r="H5" s="1431">
        <v>60.94</v>
      </c>
      <c r="I5" s="1431">
        <v>74.510000000000005</v>
      </c>
      <c r="J5" s="1431">
        <v>77.260000000000005</v>
      </c>
      <c r="K5" s="1431">
        <v>85.09</v>
      </c>
      <c r="L5" s="1431">
        <v>81.3</v>
      </c>
      <c r="M5" s="1431">
        <v>75.760000000000005</v>
      </c>
      <c r="N5" s="1432">
        <v>73.11</v>
      </c>
      <c r="O5" s="1130"/>
      <c r="P5" s="1407" t="s">
        <v>334</v>
      </c>
      <c r="Q5" s="1431">
        <v>68.599999999999994</v>
      </c>
      <c r="R5" s="1431">
        <v>61.04</v>
      </c>
      <c r="S5" s="1431">
        <v>78.66</v>
      </c>
      <c r="T5" s="1432">
        <v>77.3</v>
      </c>
      <c r="U5" s="1130"/>
      <c r="V5" s="1407" t="s">
        <v>334</v>
      </c>
      <c r="W5" s="1431">
        <v>64.8</v>
      </c>
      <c r="X5" s="1432">
        <v>78</v>
      </c>
      <c r="Y5" s="1130"/>
      <c r="Z5" s="1407" t="s">
        <v>334</v>
      </c>
      <c r="AA5" s="1432">
        <v>71.55</v>
      </c>
    </row>
    <row r="6" spans="2:27" ht="19.5" customHeight="1">
      <c r="B6" s="1130"/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  <c r="X6" s="1130"/>
      <c r="Y6" s="1130"/>
      <c r="Z6" s="1130"/>
      <c r="AA6" s="1130"/>
    </row>
    <row r="7" spans="2:27" ht="19.5" customHeight="1" thickBot="1">
      <c r="B7" s="1403">
        <v>2004</v>
      </c>
      <c r="C7" s="1430" t="s">
        <v>324</v>
      </c>
      <c r="D7" s="1130"/>
      <c r="E7" s="1130"/>
      <c r="F7" s="1130"/>
      <c r="G7" s="1130"/>
      <c r="H7" s="1130"/>
      <c r="I7" s="1130"/>
      <c r="J7" s="1130"/>
      <c r="K7" s="1130"/>
      <c r="L7" s="1130"/>
      <c r="M7" s="1130"/>
      <c r="N7" s="1130"/>
      <c r="O7" s="1130"/>
      <c r="P7" s="1403">
        <v>2004</v>
      </c>
      <c r="Q7" s="1629" t="s">
        <v>325</v>
      </c>
      <c r="R7" s="1630"/>
      <c r="S7" s="1630"/>
      <c r="T7" s="1630"/>
      <c r="U7" s="1130"/>
      <c r="V7" s="1403">
        <v>2004</v>
      </c>
      <c r="W7" s="1629" t="s">
        <v>326</v>
      </c>
      <c r="X7" s="1629"/>
      <c r="Y7" s="1130"/>
      <c r="Z7" s="1403">
        <v>2004</v>
      </c>
      <c r="AA7" s="1130"/>
    </row>
    <row r="8" spans="2:27" ht="19.5" customHeight="1" thickBot="1">
      <c r="B8" s="1404"/>
      <c r="C8" s="1405" t="s">
        <v>240</v>
      </c>
      <c r="D8" s="1405" t="s">
        <v>241</v>
      </c>
      <c r="E8" s="1405" t="s">
        <v>242</v>
      </c>
      <c r="F8" s="1405" t="s">
        <v>243</v>
      </c>
      <c r="G8" s="1405" t="s">
        <v>244</v>
      </c>
      <c r="H8" s="1405" t="s">
        <v>245</v>
      </c>
      <c r="I8" s="1405" t="s">
        <v>246</v>
      </c>
      <c r="J8" s="1405" t="s">
        <v>247</v>
      </c>
      <c r="K8" s="1405" t="s">
        <v>248</v>
      </c>
      <c r="L8" s="1405" t="s">
        <v>249</v>
      </c>
      <c r="M8" s="1405" t="s">
        <v>250</v>
      </c>
      <c r="N8" s="1406" t="s">
        <v>251</v>
      </c>
      <c r="O8" s="1130"/>
      <c r="P8" s="1404"/>
      <c r="Q8" s="1405" t="s">
        <v>327</v>
      </c>
      <c r="R8" s="1405" t="s">
        <v>328</v>
      </c>
      <c r="S8" s="1405" t="s">
        <v>329</v>
      </c>
      <c r="T8" s="1406" t="s">
        <v>330</v>
      </c>
      <c r="U8" s="1130"/>
      <c r="V8" s="1404"/>
      <c r="W8" s="1405" t="s">
        <v>331</v>
      </c>
      <c r="X8" s="1406" t="s">
        <v>332</v>
      </c>
      <c r="Y8" s="1130"/>
      <c r="Z8" s="1404"/>
      <c r="AA8" s="1406" t="s">
        <v>333</v>
      </c>
    </row>
    <row r="9" spans="2:27" ht="19.5" customHeight="1" thickBot="1">
      <c r="B9" s="1407" t="s">
        <v>334</v>
      </c>
      <c r="C9" s="1431">
        <v>68.739999999999995</v>
      </c>
      <c r="D9" s="1431">
        <v>68.11</v>
      </c>
      <c r="E9" s="1431">
        <v>83.01</v>
      </c>
      <c r="F9" s="1431">
        <v>89.33</v>
      </c>
      <c r="G9" s="1431">
        <v>98.58</v>
      </c>
      <c r="H9" s="1431">
        <v>114.14</v>
      </c>
      <c r="I9" s="1431">
        <v>129.82</v>
      </c>
      <c r="J9" s="1431">
        <v>132.96</v>
      </c>
      <c r="K9" s="1431">
        <v>142.47999999999999</v>
      </c>
      <c r="L9" s="1431">
        <v>144.24</v>
      </c>
      <c r="M9" s="1431">
        <v>147.36000000000001</v>
      </c>
      <c r="N9" s="1432">
        <v>148.15</v>
      </c>
      <c r="O9" s="1130"/>
      <c r="P9" s="1407" t="s">
        <v>334</v>
      </c>
      <c r="Q9" s="1431">
        <v>72.709999999999994</v>
      </c>
      <c r="R9" s="1431">
        <v>102.45</v>
      </c>
      <c r="S9" s="1431">
        <v>135.59</v>
      </c>
      <c r="T9" s="1432">
        <v>146.32</v>
      </c>
      <c r="U9" s="1130"/>
      <c r="V9" s="1407" t="s">
        <v>334</v>
      </c>
      <c r="W9" s="1431">
        <v>88.18</v>
      </c>
      <c r="X9" s="1432">
        <v>140.77000000000001</v>
      </c>
      <c r="Y9" s="1130"/>
      <c r="Z9" s="1407" t="s">
        <v>334</v>
      </c>
      <c r="AA9" s="1432">
        <v>114</v>
      </c>
    </row>
    <row r="10" spans="2:27" ht="19.5" customHeight="1">
      <c r="B10" s="1130"/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0"/>
      <c r="R10" s="1130"/>
      <c r="S10" s="1130"/>
      <c r="T10" s="1130"/>
      <c r="U10" s="1130"/>
      <c r="V10" s="1130"/>
      <c r="W10" s="1130"/>
      <c r="X10" s="1130"/>
      <c r="Y10" s="1130"/>
      <c r="Z10" s="1130"/>
      <c r="AA10" s="1130"/>
    </row>
    <row r="11" spans="2:27" ht="19.5" customHeight="1" thickBot="1">
      <c r="B11" s="1403">
        <v>2005</v>
      </c>
      <c r="C11" s="1430" t="s">
        <v>324</v>
      </c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403">
        <v>2005</v>
      </c>
      <c r="Q11" s="1629" t="s">
        <v>325</v>
      </c>
      <c r="R11" s="1630"/>
      <c r="S11" s="1630"/>
      <c r="T11" s="1630"/>
      <c r="U11" s="1130"/>
      <c r="V11" s="1403">
        <v>2005</v>
      </c>
      <c r="W11" s="1629" t="s">
        <v>326</v>
      </c>
      <c r="X11" s="1629"/>
      <c r="Y11" s="1130"/>
      <c r="Z11" s="1403">
        <v>2005</v>
      </c>
      <c r="AA11" s="1130"/>
    </row>
    <row r="12" spans="2:27" ht="19.5" customHeight="1" thickBot="1">
      <c r="B12" s="1404"/>
      <c r="C12" s="1405" t="s">
        <v>240</v>
      </c>
      <c r="D12" s="1405" t="s">
        <v>241</v>
      </c>
      <c r="E12" s="1405" t="s">
        <v>242</v>
      </c>
      <c r="F12" s="1405" t="s">
        <v>243</v>
      </c>
      <c r="G12" s="1405" t="s">
        <v>244</v>
      </c>
      <c r="H12" s="1405" t="s">
        <v>245</v>
      </c>
      <c r="I12" s="1405" t="s">
        <v>246</v>
      </c>
      <c r="J12" s="1405" t="s">
        <v>247</v>
      </c>
      <c r="K12" s="1405" t="s">
        <v>248</v>
      </c>
      <c r="L12" s="1405" t="s">
        <v>249</v>
      </c>
      <c r="M12" s="1405" t="s">
        <v>250</v>
      </c>
      <c r="N12" s="1406" t="s">
        <v>251</v>
      </c>
      <c r="O12" s="1130"/>
      <c r="P12" s="1404"/>
      <c r="Q12" s="1405" t="s">
        <v>327</v>
      </c>
      <c r="R12" s="1405" t="s">
        <v>328</v>
      </c>
      <c r="S12" s="1405" t="s">
        <v>329</v>
      </c>
      <c r="T12" s="1406" t="s">
        <v>330</v>
      </c>
      <c r="U12" s="1130"/>
      <c r="V12" s="1404"/>
      <c r="W12" s="1405" t="s">
        <v>331</v>
      </c>
      <c r="X12" s="1406" t="s">
        <v>332</v>
      </c>
      <c r="Y12" s="1130"/>
      <c r="Z12" s="1404"/>
      <c r="AA12" s="1406" t="s">
        <v>333</v>
      </c>
    </row>
    <row r="13" spans="2:27" ht="19.5" customHeight="1" thickBot="1">
      <c r="B13" s="1407" t="s">
        <v>334</v>
      </c>
      <c r="C13" s="1431">
        <v>135.94999999999999</v>
      </c>
      <c r="D13" s="1431">
        <v>144.91</v>
      </c>
      <c r="E13" s="1431">
        <v>147.18</v>
      </c>
      <c r="F13" s="1431">
        <v>144.59</v>
      </c>
      <c r="G13" s="1431">
        <v>138.82</v>
      </c>
      <c r="H13" s="1431">
        <v>132.52000000000001</v>
      </c>
      <c r="I13" s="1431">
        <v>132.71</v>
      </c>
      <c r="J13" s="1431">
        <v>133.08000000000001</v>
      </c>
      <c r="K13" s="1431">
        <v>133.07</v>
      </c>
      <c r="L13" s="1431">
        <v>129.08000000000001</v>
      </c>
      <c r="M13" s="1431">
        <v>124.8</v>
      </c>
      <c r="N13" s="1432">
        <v>121.71</v>
      </c>
      <c r="O13" s="1130"/>
      <c r="P13" s="1407" t="s">
        <v>334</v>
      </c>
      <c r="Q13" s="1431">
        <v>142.88</v>
      </c>
      <c r="R13" s="1431">
        <v>138.04</v>
      </c>
      <c r="S13" s="1431">
        <v>132.96</v>
      </c>
      <c r="T13" s="1432">
        <v>125.14</v>
      </c>
      <c r="U13" s="1130"/>
      <c r="V13" s="1407" t="s">
        <v>334</v>
      </c>
      <c r="W13" s="1431">
        <v>140.44</v>
      </c>
      <c r="X13" s="1432">
        <v>129.24</v>
      </c>
      <c r="Y13" s="1130"/>
      <c r="Z13" s="1407" t="s">
        <v>334</v>
      </c>
      <c r="AA13" s="1432">
        <v>134.93</v>
      </c>
    </row>
    <row r="14" spans="2:27" ht="19.5" customHeight="1"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</row>
    <row r="15" spans="2:27" ht="19.5" customHeight="1" thickBot="1">
      <c r="B15" s="1403">
        <v>2006</v>
      </c>
      <c r="C15" s="1430" t="s">
        <v>324</v>
      </c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403">
        <v>2006</v>
      </c>
      <c r="Q15" s="1629" t="s">
        <v>325</v>
      </c>
      <c r="R15" s="1630"/>
      <c r="S15" s="1630"/>
      <c r="T15" s="1630"/>
      <c r="U15" s="1130"/>
      <c r="V15" s="1403">
        <v>2006</v>
      </c>
      <c r="W15" s="1629" t="s">
        <v>326</v>
      </c>
      <c r="X15" s="1629"/>
      <c r="Y15" s="1130"/>
      <c r="Z15" s="1403">
        <v>2006</v>
      </c>
      <c r="AA15" s="1130"/>
    </row>
    <row r="16" spans="2:27" ht="19.5" customHeight="1" thickBot="1">
      <c r="B16" s="1404"/>
      <c r="C16" s="1405" t="s">
        <v>240</v>
      </c>
      <c r="D16" s="1405" t="s">
        <v>241</v>
      </c>
      <c r="E16" s="1405" t="s">
        <v>242</v>
      </c>
      <c r="F16" s="1405" t="s">
        <v>243</v>
      </c>
      <c r="G16" s="1405" t="s">
        <v>244</v>
      </c>
      <c r="H16" s="1405" t="s">
        <v>245</v>
      </c>
      <c r="I16" s="1405" t="s">
        <v>246</v>
      </c>
      <c r="J16" s="1405" t="s">
        <v>247</v>
      </c>
      <c r="K16" s="1405" t="s">
        <v>248</v>
      </c>
      <c r="L16" s="1405" t="s">
        <v>249</v>
      </c>
      <c r="M16" s="1405" t="s">
        <v>250</v>
      </c>
      <c r="N16" s="1406" t="s">
        <v>251</v>
      </c>
      <c r="O16" s="1130"/>
      <c r="P16" s="1404"/>
      <c r="Q16" s="1405" t="s">
        <v>327</v>
      </c>
      <c r="R16" s="1405" t="s">
        <v>328</v>
      </c>
      <c r="S16" s="1405" t="s">
        <v>329</v>
      </c>
      <c r="T16" s="1406" t="s">
        <v>330</v>
      </c>
      <c r="U16" s="1130"/>
      <c r="V16" s="1404"/>
      <c r="W16" s="1405" t="s">
        <v>331</v>
      </c>
      <c r="X16" s="1406" t="s">
        <v>332</v>
      </c>
      <c r="Y16" s="1130"/>
      <c r="Z16" s="1404"/>
      <c r="AA16" s="1433" t="s">
        <v>333</v>
      </c>
    </row>
    <row r="17" spans="2:27" ht="19.5" customHeight="1" thickBot="1">
      <c r="B17" s="1407" t="s">
        <v>334</v>
      </c>
      <c r="C17" s="1431">
        <v>121.49</v>
      </c>
      <c r="D17" s="1431">
        <v>113.64</v>
      </c>
      <c r="E17" s="1431">
        <v>115.51</v>
      </c>
      <c r="F17" s="1431">
        <v>115.74</v>
      </c>
      <c r="G17" s="1431">
        <v>111.15</v>
      </c>
      <c r="H17" s="1431">
        <v>107.27</v>
      </c>
      <c r="I17" s="1431">
        <v>109.35</v>
      </c>
      <c r="J17" s="1431">
        <v>108.02</v>
      </c>
      <c r="K17" s="1431">
        <v>104.51</v>
      </c>
      <c r="L17" s="1431">
        <v>94.27</v>
      </c>
      <c r="M17" s="1431">
        <v>88.98</v>
      </c>
      <c r="N17" s="1432">
        <v>85.92</v>
      </c>
      <c r="O17" s="1397"/>
      <c r="P17" s="1407" t="s">
        <v>334</v>
      </c>
      <c r="Q17" s="1431">
        <v>116.53</v>
      </c>
      <c r="R17" s="1431">
        <v>111.37</v>
      </c>
      <c r="S17" s="1431">
        <v>107.33</v>
      </c>
      <c r="T17" s="1432">
        <v>89.88</v>
      </c>
      <c r="U17" s="1130"/>
      <c r="V17" s="1407" t="s">
        <v>334</v>
      </c>
      <c r="W17" s="1431">
        <v>113.92</v>
      </c>
      <c r="X17" s="1432">
        <v>98.76</v>
      </c>
      <c r="Y17" s="1130"/>
      <c r="Z17" s="1407" t="s">
        <v>334</v>
      </c>
      <c r="AA17" s="1434">
        <v>106.29</v>
      </c>
    </row>
    <row r="18" spans="2:27" ht="19.5" customHeight="1">
      <c r="B18" s="1435"/>
      <c r="C18" s="1399"/>
      <c r="D18" s="1399"/>
      <c r="E18" s="1399"/>
      <c r="F18" s="1399"/>
      <c r="G18" s="1399"/>
      <c r="H18" s="1399"/>
      <c r="I18" s="1399"/>
      <c r="J18" s="1399"/>
      <c r="K18" s="1399"/>
      <c r="L18" s="1399"/>
      <c r="M18" s="1399"/>
      <c r="N18" s="1399"/>
      <c r="O18" s="1130"/>
      <c r="P18" s="1130"/>
      <c r="Q18" s="1130"/>
      <c r="R18" s="1130"/>
      <c r="S18" s="1130"/>
      <c r="T18" s="1130"/>
      <c r="U18" s="1130"/>
      <c r="V18" s="1130"/>
      <c r="W18" s="1130"/>
      <c r="X18" s="1130"/>
      <c r="Y18" s="1130"/>
      <c r="Z18" s="1130"/>
      <c r="AA18" s="1130"/>
    </row>
    <row r="19" spans="2:27" ht="19.5" customHeight="1" thickBot="1">
      <c r="B19" s="1403">
        <v>2007</v>
      </c>
      <c r="C19" s="1430" t="s">
        <v>324</v>
      </c>
      <c r="D19" s="1399"/>
      <c r="E19" s="1399"/>
      <c r="F19" s="1399"/>
      <c r="G19" s="1399"/>
      <c r="H19" s="1399"/>
      <c r="I19" s="1399"/>
      <c r="J19" s="1399"/>
      <c r="K19" s="1399"/>
      <c r="L19" s="1399"/>
      <c r="M19" s="1399"/>
      <c r="N19" s="1399"/>
      <c r="O19" s="1130"/>
      <c r="P19" s="1403">
        <v>2007</v>
      </c>
      <c r="Q19" s="1629" t="s">
        <v>325</v>
      </c>
      <c r="R19" s="1630"/>
      <c r="S19" s="1630"/>
      <c r="T19" s="1630"/>
      <c r="U19" s="1130"/>
      <c r="V19" s="1403">
        <v>2007</v>
      </c>
      <c r="W19" s="1629" t="s">
        <v>326</v>
      </c>
      <c r="X19" s="1629"/>
      <c r="Y19" s="1130"/>
      <c r="Z19" s="1403">
        <v>2007</v>
      </c>
      <c r="AA19" s="1130"/>
    </row>
    <row r="20" spans="2:27" ht="19.5" customHeight="1" thickBot="1">
      <c r="B20" s="1404"/>
      <c r="C20" s="1405" t="s">
        <v>240</v>
      </c>
      <c r="D20" s="1405" t="s">
        <v>241</v>
      </c>
      <c r="E20" s="1405" t="s">
        <v>242</v>
      </c>
      <c r="F20" s="1405" t="s">
        <v>243</v>
      </c>
      <c r="G20" s="1405" t="s">
        <v>244</v>
      </c>
      <c r="H20" s="1405" t="s">
        <v>245</v>
      </c>
      <c r="I20" s="1405" t="s">
        <v>246</v>
      </c>
      <c r="J20" s="1405" t="s">
        <v>247</v>
      </c>
      <c r="K20" s="1405" t="s">
        <v>248</v>
      </c>
      <c r="L20" s="1405" t="s">
        <v>249</v>
      </c>
      <c r="M20" s="1405" t="s">
        <v>250</v>
      </c>
      <c r="N20" s="1406" t="s">
        <v>251</v>
      </c>
      <c r="O20" s="1130"/>
      <c r="P20" s="1404"/>
      <c r="Q20" s="1405" t="s">
        <v>327</v>
      </c>
      <c r="R20" s="1405" t="s">
        <v>328</v>
      </c>
      <c r="S20" s="1405" t="s">
        <v>329</v>
      </c>
      <c r="T20" s="1406" t="s">
        <v>330</v>
      </c>
      <c r="U20" s="1130"/>
      <c r="V20" s="1404"/>
      <c r="W20" s="1405" t="s">
        <v>331</v>
      </c>
      <c r="X20" s="1406" t="s">
        <v>332</v>
      </c>
      <c r="Y20" s="1130"/>
      <c r="Z20" s="1404"/>
      <c r="AA20" s="1433" t="s">
        <v>333</v>
      </c>
    </row>
    <row r="21" spans="2:27" ht="19.5" customHeight="1" thickBot="1">
      <c r="B21" s="1407" t="s">
        <v>334</v>
      </c>
      <c r="C21" s="1431">
        <v>79.34</v>
      </c>
      <c r="D21" s="1431">
        <v>75.11</v>
      </c>
      <c r="E21" s="1431">
        <v>76</v>
      </c>
      <c r="F21" s="1431">
        <v>81.27</v>
      </c>
      <c r="G21" s="1431">
        <v>78.31</v>
      </c>
      <c r="H21" s="1431">
        <v>78.06</v>
      </c>
      <c r="I21" s="1431">
        <v>91.6</v>
      </c>
      <c r="J21" s="1431">
        <v>88.92</v>
      </c>
      <c r="K21" s="1431">
        <v>82.87</v>
      </c>
      <c r="L21" s="1431">
        <v>75.13</v>
      </c>
      <c r="M21" s="1431">
        <v>68.88</v>
      </c>
      <c r="N21" s="1432">
        <v>71.97</v>
      </c>
      <c r="O21" s="1130"/>
      <c r="P21" s="1407" t="s">
        <v>334</v>
      </c>
      <c r="Q21" s="1431">
        <v>76.989999999999995</v>
      </c>
      <c r="R21" s="1431">
        <v>79.17</v>
      </c>
      <c r="S21" s="1431">
        <v>87.83</v>
      </c>
      <c r="T21" s="1432">
        <v>72.19</v>
      </c>
      <c r="U21" s="1130"/>
      <c r="V21" s="1407" t="s">
        <v>334</v>
      </c>
      <c r="W21" s="1431">
        <v>78.06</v>
      </c>
      <c r="X21" s="1432">
        <v>80.36</v>
      </c>
      <c r="Y21" s="1130"/>
      <c r="Z21" s="1407" t="s">
        <v>334</v>
      </c>
      <c r="AA21" s="1436">
        <v>79.2</v>
      </c>
    </row>
    <row r="22" spans="2:27" ht="19.5" customHeight="1">
      <c r="B22" s="1435"/>
      <c r="C22" s="1399"/>
      <c r="D22" s="1399"/>
      <c r="E22" s="1399"/>
      <c r="F22" s="1399"/>
      <c r="G22" s="1399"/>
      <c r="H22" s="1399"/>
      <c r="I22" s="1399"/>
      <c r="J22" s="1399"/>
      <c r="K22" s="1399"/>
      <c r="L22" s="1399"/>
      <c r="M22" s="1399"/>
      <c r="N22" s="1399"/>
      <c r="O22" s="1130"/>
      <c r="P22" s="1437"/>
      <c r="Q22" s="1438"/>
      <c r="R22" s="1438"/>
      <c r="S22" s="1438"/>
      <c r="T22" s="1438"/>
      <c r="U22" s="1130"/>
      <c r="V22" s="1435"/>
      <c r="W22" s="1399"/>
      <c r="X22" s="1399"/>
      <c r="Y22" s="1130"/>
      <c r="Z22" s="1435"/>
      <c r="AA22" s="1439"/>
    </row>
    <row r="23" spans="2:27" ht="19.5" customHeight="1" thickBot="1">
      <c r="B23" s="1403">
        <v>2008</v>
      </c>
      <c r="C23" s="1430" t="s">
        <v>324</v>
      </c>
      <c r="D23" s="1399"/>
      <c r="E23" s="1399"/>
      <c r="F23" s="1399"/>
      <c r="G23" s="1399"/>
      <c r="H23" s="1399"/>
      <c r="I23" s="1399"/>
      <c r="J23" s="1399"/>
      <c r="K23" s="1399"/>
      <c r="L23" s="1399"/>
      <c r="M23" s="1399"/>
      <c r="N23" s="1399"/>
      <c r="O23" s="1130"/>
      <c r="P23" s="1403">
        <v>2008</v>
      </c>
      <c r="Q23" s="1440" t="s">
        <v>325</v>
      </c>
      <c r="R23" s="1441"/>
      <c r="S23" s="1441"/>
      <c r="T23" s="1441"/>
      <c r="U23" s="1130"/>
      <c r="V23" s="1403">
        <v>2008</v>
      </c>
      <c r="W23" s="1440" t="s">
        <v>326</v>
      </c>
      <c r="X23" s="1440"/>
      <c r="Y23" s="1130"/>
      <c r="Z23" s="1403">
        <v>2008</v>
      </c>
      <c r="AA23" s="1130"/>
    </row>
    <row r="24" spans="2:27" ht="19.5" customHeight="1" thickBot="1">
      <c r="B24" s="1404"/>
      <c r="C24" s="1405" t="s">
        <v>240</v>
      </c>
      <c r="D24" s="1405" t="s">
        <v>241</v>
      </c>
      <c r="E24" s="1405" t="s">
        <v>242</v>
      </c>
      <c r="F24" s="1405" t="s">
        <v>243</v>
      </c>
      <c r="G24" s="1405" t="s">
        <v>244</v>
      </c>
      <c r="H24" s="1405" t="s">
        <v>245</v>
      </c>
      <c r="I24" s="1405" t="s">
        <v>246</v>
      </c>
      <c r="J24" s="1405" t="s">
        <v>247</v>
      </c>
      <c r="K24" s="1405" t="s">
        <v>248</v>
      </c>
      <c r="L24" s="1405" t="s">
        <v>249</v>
      </c>
      <c r="M24" s="1405" t="s">
        <v>250</v>
      </c>
      <c r="N24" s="1406" t="s">
        <v>251</v>
      </c>
      <c r="O24" s="1130"/>
      <c r="P24" s="1404"/>
      <c r="Q24" s="1405" t="s">
        <v>327</v>
      </c>
      <c r="R24" s="1405" t="s">
        <v>328</v>
      </c>
      <c r="S24" s="1405" t="s">
        <v>329</v>
      </c>
      <c r="T24" s="1406" t="s">
        <v>330</v>
      </c>
      <c r="U24" s="1130"/>
      <c r="V24" s="1404"/>
      <c r="W24" s="1405" t="s">
        <v>331</v>
      </c>
      <c r="X24" s="1406" t="s">
        <v>332</v>
      </c>
      <c r="Y24" s="1130"/>
      <c r="Z24" s="1404"/>
      <c r="AA24" s="1433" t="s">
        <v>333</v>
      </c>
    </row>
    <row r="25" spans="2:27" ht="19.5" customHeight="1" thickBot="1">
      <c r="B25" s="1407" t="s">
        <v>334</v>
      </c>
      <c r="C25" s="1431">
        <v>77.84</v>
      </c>
      <c r="D25" s="1431">
        <v>65.98</v>
      </c>
      <c r="E25" s="1431">
        <v>70.89</v>
      </c>
      <c r="F25" s="1431">
        <v>73.06</v>
      </c>
      <c r="G25" s="1431">
        <v>83.41</v>
      </c>
      <c r="H25" s="1431">
        <v>97.9</v>
      </c>
      <c r="I25" s="1431">
        <v>97.96</v>
      </c>
      <c r="J25" s="1431">
        <v>110.52</v>
      </c>
      <c r="K25" s="1431">
        <v>128</v>
      </c>
      <c r="L25" s="1431">
        <v>133.18</v>
      </c>
      <c r="M25" s="1431">
        <v>139.5</v>
      </c>
      <c r="N25" s="1432">
        <v>150.01</v>
      </c>
      <c r="O25" s="1130"/>
      <c r="P25" s="1407" t="s">
        <v>334</v>
      </c>
      <c r="Q25" s="1431">
        <v>71.89</v>
      </c>
      <c r="R25" s="1431">
        <v>84.07</v>
      </c>
      <c r="S25" s="1431">
        <v>111.15</v>
      </c>
      <c r="T25" s="1432">
        <v>140.24</v>
      </c>
      <c r="U25" s="1130"/>
      <c r="V25" s="1407" t="s">
        <v>334</v>
      </c>
      <c r="W25" s="1431">
        <v>77.94</v>
      </c>
      <c r="X25" s="1432">
        <v>125.48</v>
      </c>
      <c r="Y25" s="1130"/>
      <c r="Z25" s="1407" t="s">
        <v>334</v>
      </c>
      <c r="AA25" s="1436">
        <v>101.37</v>
      </c>
    </row>
    <row r="26" spans="2:27" ht="19.5" customHeight="1">
      <c r="B26" s="1435"/>
      <c r="C26" s="1399"/>
      <c r="D26" s="1399"/>
      <c r="E26" s="1399"/>
      <c r="F26" s="1399"/>
      <c r="G26" s="1399"/>
      <c r="H26" s="1399"/>
      <c r="I26" s="1399"/>
      <c r="J26" s="1399"/>
      <c r="K26" s="1399"/>
      <c r="L26" s="1399"/>
      <c r="M26" s="1399"/>
      <c r="N26" s="1399"/>
      <c r="O26" s="1130"/>
      <c r="P26" s="1437"/>
      <c r="Q26" s="1438"/>
      <c r="R26" s="1438"/>
      <c r="S26" s="1438"/>
      <c r="T26" s="1438"/>
      <c r="U26" s="1130"/>
      <c r="V26" s="1435"/>
      <c r="W26" s="1399"/>
      <c r="X26" s="1399"/>
      <c r="Y26" s="1130"/>
      <c r="Z26" s="1435"/>
      <c r="AA26" s="1439"/>
    </row>
    <row r="27" spans="2:27" ht="19.5" customHeight="1" thickBot="1">
      <c r="B27" s="1403">
        <v>2009</v>
      </c>
      <c r="C27" s="1430" t="s">
        <v>324</v>
      </c>
      <c r="D27" s="1399"/>
      <c r="E27" s="1399"/>
      <c r="F27" s="1399"/>
      <c r="G27" s="1399"/>
      <c r="H27" s="1399"/>
      <c r="I27" s="1399"/>
      <c r="J27" s="1399"/>
      <c r="K27" s="1399"/>
      <c r="L27" s="1399"/>
      <c r="M27" s="1399"/>
      <c r="N27" s="1399"/>
      <c r="O27" s="1130"/>
      <c r="P27" s="1403">
        <v>2009</v>
      </c>
      <c r="Q27" s="1440" t="s">
        <v>325</v>
      </c>
      <c r="R27" s="1441"/>
      <c r="S27" s="1441"/>
      <c r="T27" s="1441"/>
      <c r="U27" s="1130"/>
      <c r="V27" s="1403">
        <v>2009</v>
      </c>
      <c r="W27" s="1440" t="s">
        <v>326</v>
      </c>
      <c r="X27" s="1440"/>
      <c r="Y27" s="1130"/>
      <c r="Z27" s="1403">
        <v>2009</v>
      </c>
      <c r="AA27" s="1130"/>
    </row>
    <row r="28" spans="2:27" ht="19.5" customHeight="1" thickBot="1">
      <c r="B28" s="1404"/>
      <c r="C28" s="1405" t="s">
        <v>240</v>
      </c>
      <c r="D28" s="1405" t="s">
        <v>241</v>
      </c>
      <c r="E28" s="1405" t="s">
        <v>242</v>
      </c>
      <c r="F28" s="1405" t="s">
        <v>243</v>
      </c>
      <c r="G28" s="1405" t="s">
        <v>244</v>
      </c>
      <c r="H28" s="1405" t="s">
        <v>245</v>
      </c>
      <c r="I28" s="1405" t="s">
        <v>246</v>
      </c>
      <c r="J28" s="1405" t="s">
        <v>247</v>
      </c>
      <c r="K28" s="1405" t="s">
        <v>248</v>
      </c>
      <c r="L28" s="1405" t="s">
        <v>249</v>
      </c>
      <c r="M28" s="1405" t="s">
        <v>250</v>
      </c>
      <c r="N28" s="1406" t="s">
        <v>251</v>
      </c>
      <c r="O28" s="1130"/>
      <c r="P28" s="1404"/>
      <c r="Q28" s="1405" t="s">
        <v>327</v>
      </c>
      <c r="R28" s="1405" t="s">
        <v>328</v>
      </c>
      <c r="S28" s="1405" t="s">
        <v>329</v>
      </c>
      <c r="T28" s="1406" t="s">
        <v>330</v>
      </c>
      <c r="U28" s="1130"/>
      <c r="V28" s="1404"/>
      <c r="W28" s="1405" t="s">
        <v>331</v>
      </c>
      <c r="X28" s="1406" t="s">
        <v>332</v>
      </c>
      <c r="Y28" s="1130"/>
      <c r="Z28" s="1404"/>
      <c r="AA28" s="1433" t="s">
        <v>333</v>
      </c>
    </row>
    <row r="29" spans="2:27" ht="19.5" customHeight="1" thickBot="1">
      <c r="B29" s="1407" t="s">
        <v>334</v>
      </c>
      <c r="C29" s="1431">
        <v>157.63999999999999</v>
      </c>
      <c r="D29" s="1431">
        <v>164.67</v>
      </c>
      <c r="E29" s="1431">
        <v>184.13</v>
      </c>
      <c r="F29" s="1431">
        <v>190.88</v>
      </c>
      <c r="G29" s="1431">
        <v>189.16</v>
      </c>
      <c r="H29" s="1431">
        <v>189.39</v>
      </c>
      <c r="I29" s="1431">
        <v>193.46</v>
      </c>
      <c r="J29" s="1431">
        <v>187.76</v>
      </c>
      <c r="K29" s="1431">
        <v>181.9</v>
      </c>
      <c r="L29" s="1431">
        <v>165.79</v>
      </c>
      <c r="M29" s="1431">
        <v>157.02000000000001</v>
      </c>
      <c r="N29" s="1432">
        <v>154.63999999999999</v>
      </c>
      <c r="O29" s="1130"/>
      <c r="P29" s="1407" t="s">
        <v>334</v>
      </c>
      <c r="Q29" s="1431">
        <v>169.08</v>
      </c>
      <c r="R29" s="1431">
        <v>189.88</v>
      </c>
      <c r="S29" s="1431">
        <v>187.69</v>
      </c>
      <c r="T29" s="1432">
        <v>159.29</v>
      </c>
      <c r="U29" s="1130"/>
      <c r="V29" s="1404" t="s">
        <v>334</v>
      </c>
      <c r="W29" s="1405">
        <v>179.76</v>
      </c>
      <c r="X29" s="1406">
        <v>175.01</v>
      </c>
      <c r="Y29" s="1130"/>
      <c r="Z29" s="1404" t="s">
        <v>334</v>
      </c>
      <c r="AA29" s="1433">
        <v>177.29</v>
      </c>
    </row>
    <row r="30" spans="2:27" ht="19.5" customHeight="1">
      <c r="B30" s="1435"/>
      <c r="C30" s="1399"/>
      <c r="D30" s="1399"/>
      <c r="E30" s="1399"/>
      <c r="F30" s="1399"/>
      <c r="G30" s="1399"/>
      <c r="H30" s="1399"/>
      <c r="I30" s="1399"/>
      <c r="J30" s="1399"/>
      <c r="K30" s="1399"/>
      <c r="L30" s="1399"/>
      <c r="M30" s="1399"/>
      <c r="N30" s="1399"/>
      <c r="O30" s="1130"/>
      <c r="P30" s="1437"/>
      <c r="Q30" s="1438"/>
      <c r="R30" s="1438"/>
      <c r="S30" s="1438"/>
      <c r="T30" s="1438"/>
      <c r="U30" s="1130"/>
      <c r="V30" s="1435"/>
      <c r="W30" s="1399"/>
      <c r="X30" s="1399"/>
      <c r="Y30" s="1130"/>
      <c r="Z30" s="1435"/>
      <c r="AA30" s="1439"/>
    </row>
    <row r="31" spans="2:27" ht="19.5" customHeight="1" thickBot="1">
      <c r="B31" s="1403">
        <v>2010</v>
      </c>
      <c r="C31" s="1430" t="s">
        <v>324</v>
      </c>
      <c r="D31" s="1399"/>
      <c r="E31" s="1399"/>
      <c r="F31" s="1399"/>
      <c r="G31" s="1399"/>
      <c r="H31" s="1399"/>
      <c r="I31" s="1399"/>
      <c r="J31" s="1399"/>
      <c r="K31" s="1399"/>
      <c r="L31" s="1399"/>
      <c r="M31" s="1399"/>
      <c r="N31" s="1399"/>
      <c r="O31" s="1130"/>
      <c r="P31" s="1403">
        <v>2010</v>
      </c>
      <c r="Q31" s="1440" t="s">
        <v>325</v>
      </c>
      <c r="R31" s="1441"/>
      <c r="S31" s="1441"/>
      <c r="T31" s="1441"/>
      <c r="U31" s="1130"/>
      <c r="V31" s="1403">
        <v>2010</v>
      </c>
      <c r="W31" s="1440" t="s">
        <v>326</v>
      </c>
      <c r="X31" s="1440"/>
      <c r="Y31" s="1130"/>
      <c r="Z31" s="1403">
        <v>2010</v>
      </c>
      <c r="AA31" s="1130"/>
    </row>
    <row r="32" spans="2:27" ht="19.5" customHeight="1" thickBot="1">
      <c r="B32" s="1404"/>
      <c r="C32" s="1405" t="s">
        <v>240</v>
      </c>
      <c r="D32" s="1405" t="s">
        <v>241</v>
      </c>
      <c r="E32" s="1405" t="s">
        <v>242</v>
      </c>
      <c r="F32" s="1405" t="s">
        <v>243</v>
      </c>
      <c r="G32" s="1405" t="s">
        <v>244</v>
      </c>
      <c r="H32" s="1405" t="s">
        <v>245</v>
      </c>
      <c r="I32" s="1405" t="s">
        <v>246</v>
      </c>
      <c r="J32" s="1405" t="s">
        <v>247</v>
      </c>
      <c r="K32" s="1405" t="s">
        <v>248</v>
      </c>
      <c r="L32" s="1405" t="s">
        <v>249</v>
      </c>
      <c r="M32" s="1405" t="s">
        <v>250</v>
      </c>
      <c r="N32" s="1406" t="s">
        <v>251</v>
      </c>
      <c r="O32" s="1130"/>
      <c r="P32" s="1404"/>
      <c r="Q32" s="1405" t="s">
        <v>327</v>
      </c>
      <c r="R32" s="1405" t="s">
        <v>328</v>
      </c>
      <c r="S32" s="1405" t="s">
        <v>329</v>
      </c>
      <c r="T32" s="1406" t="s">
        <v>330</v>
      </c>
      <c r="U32" s="1130"/>
      <c r="V32" s="1404"/>
      <c r="W32" s="1405" t="s">
        <v>331</v>
      </c>
      <c r="X32" s="1406" t="s">
        <v>332</v>
      </c>
      <c r="Y32" s="1130"/>
      <c r="Z32" s="1404"/>
      <c r="AA32" s="1433" t="s">
        <v>333</v>
      </c>
    </row>
    <row r="33" spans="2:32" ht="19.5" customHeight="1" thickBot="1">
      <c r="B33" s="1407" t="s">
        <v>334</v>
      </c>
      <c r="C33" s="1431">
        <v>146.53</v>
      </c>
      <c r="D33" s="1431">
        <v>135.78</v>
      </c>
      <c r="E33" s="1431">
        <v>151.1</v>
      </c>
      <c r="F33" s="1431">
        <v>148.16</v>
      </c>
      <c r="G33" s="1431">
        <v>138.93</v>
      </c>
      <c r="H33" s="1431">
        <v>131.65</v>
      </c>
      <c r="I33" s="1431">
        <v>121.06</v>
      </c>
      <c r="J33" s="1431">
        <v>113.93</v>
      </c>
      <c r="K33" s="1431">
        <v>103.77</v>
      </c>
      <c r="L33" s="1431">
        <v>89.22</v>
      </c>
      <c r="M33" s="1431">
        <v>87.51</v>
      </c>
      <c r="N33" s="1432">
        <v>80.459999999999994</v>
      </c>
      <c r="O33" s="1130"/>
      <c r="P33" s="1407" t="s">
        <v>334</v>
      </c>
      <c r="Q33" s="1431">
        <v>145.30000000000001</v>
      </c>
      <c r="R33" s="1431">
        <v>138.97999999999999</v>
      </c>
      <c r="S33" s="1431">
        <v>112.06</v>
      </c>
      <c r="T33" s="1432">
        <v>85.92</v>
      </c>
      <c r="U33" s="1130"/>
      <c r="V33" s="1404" t="s">
        <v>334</v>
      </c>
      <c r="W33" s="1405">
        <v>141.96</v>
      </c>
      <c r="X33" s="1406">
        <v>100.04</v>
      </c>
      <c r="Y33" s="1130"/>
      <c r="Z33" s="1404" t="s">
        <v>334</v>
      </c>
      <c r="AA33" s="1433">
        <v>120.97</v>
      </c>
    </row>
    <row r="34" spans="2:32" ht="19.5" customHeight="1">
      <c r="B34" s="1435"/>
      <c r="C34" s="1399"/>
      <c r="D34" s="1399"/>
      <c r="E34" s="1399"/>
      <c r="F34" s="1399"/>
      <c r="G34" s="1399"/>
      <c r="H34" s="1399"/>
      <c r="I34" s="1399"/>
      <c r="J34" s="1399"/>
      <c r="K34" s="1399"/>
      <c r="L34" s="1399"/>
      <c r="M34" s="1399"/>
      <c r="N34" s="1399"/>
      <c r="O34" s="1130"/>
      <c r="P34" s="1437"/>
      <c r="Q34" s="1438"/>
      <c r="R34" s="1438"/>
      <c r="S34" s="1438"/>
      <c r="T34" s="1438"/>
      <c r="U34" s="1130"/>
      <c r="V34" s="1435"/>
      <c r="W34" s="1399"/>
      <c r="X34" s="1399"/>
      <c r="Y34" s="1130"/>
      <c r="Z34" s="1435"/>
      <c r="AA34" s="1439"/>
    </row>
    <row r="35" spans="2:32" ht="19.5" customHeight="1" thickBot="1">
      <c r="B35" s="1403">
        <v>2011</v>
      </c>
      <c r="C35" s="1430" t="s">
        <v>324</v>
      </c>
      <c r="D35" s="1399"/>
      <c r="E35" s="1399"/>
      <c r="F35" s="1399"/>
      <c r="G35" s="1399"/>
      <c r="H35" s="1399"/>
      <c r="I35" s="1399"/>
      <c r="J35" s="1399"/>
      <c r="K35" s="1399"/>
      <c r="L35" s="1399"/>
      <c r="M35" s="1399"/>
      <c r="N35" s="1399"/>
      <c r="O35" s="1130"/>
      <c r="P35" s="1403">
        <v>2011</v>
      </c>
      <c r="Q35" s="1440" t="s">
        <v>325</v>
      </c>
      <c r="R35" s="1441"/>
      <c r="S35" s="1441"/>
      <c r="T35" s="1441"/>
      <c r="U35" s="1130"/>
      <c r="V35" s="1403">
        <v>2011</v>
      </c>
      <c r="W35" s="1440" t="s">
        <v>326</v>
      </c>
      <c r="X35" s="1440"/>
      <c r="Y35" s="1130"/>
      <c r="Z35" s="1403">
        <v>2011</v>
      </c>
      <c r="AA35" s="1130"/>
    </row>
    <row r="36" spans="2:32" ht="19.5" customHeight="1" thickBot="1">
      <c r="B36" s="1404"/>
      <c r="C36" s="1405" t="s">
        <v>240</v>
      </c>
      <c r="D36" s="1405" t="s">
        <v>241</v>
      </c>
      <c r="E36" s="1405" t="s">
        <v>242</v>
      </c>
      <c r="F36" s="1405" t="s">
        <v>243</v>
      </c>
      <c r="G36" s="1405" t="s">
        <v>244</v>
      </c>
      <c r="H36" s="1405" t="s">
        <v>245</v>
      </c>
      <c r="I36" s="1405" t="s">
        <v>246</v>
      </c>
      <c r="J36" s="1405" t="s">
        <v>247</v>
      </c>
      <c r="K36" s="1405" t="s">
        <v>248</v>
      </c>
      <c r="L36" s="1405" t="s">
        <v>249</v>
      </c>
      <c r="M36" s="1405" t="s">
        <v>250</v>
      </c>
      <c r="N36" s="1406" t="s">
        <v>251</v>
      </c>
      <c r="O36" s="1130"/>
      <c r="P36" s="1404"/>
      <c r="Q36" s="1405" t="s">
        <v>327</v>
      </c>
      <c r="R36" s="1405" t="s">
        <v>328</v>
      </c>
      <c r="S36" s="1405" t="s">
        <v>329</v>
      </c>
      <c r="T36" s="1406" t="s">
        <v>330</v>
      </c>
      <c r="U36" s="1130"/>
      <c r="V36" s="1404"/>
      <c r="W36" s="1405" t="s">
        <v>331</v>
      </c>
      <c r="X36" s="1406" t="s">
        <v>332</v>
      </c>
      <c r="Y36" s="1130"/>
      <c r="Z36" s="1404"/>
      <c r="AA36" s="1433" t="s">
        <v>333</v>
      </c>
    </row>
    <row r="37" spans="2:32" ht="19.5" customHeight="1" thickBot="1">
      <c r="B37" s="1407" t="s">
        <v>334</v>
      </c>
      <c r="C37" s="1431">
        <v>78.56</v>
      </c>
      <c r="D37" s="1431">
        <v>79.5</v>
      </c>
      <c r="E37" s="1431">
        <v>95.8</v>
      </c>
      <c r="F37" s="1431">
        <v>112.05</v>
      </c>
      <c r="G37" s="1431">
        <v>115.05</v>
      </c>
      <c r="H37" s="1431">
        <v>113.46</v>
      </c>
      <c r="I37" s="1431">
        <v>126.2</v>
      </c>
      <c r="J37" s="1431">
        <v>126.39</v>
      </c>
      <c r="K37" s="1431">
        <v>131.16</v>
      </c>
      <c r="L37" s="1431">
        <v>135.18</v>
      </c>
      <c r="M37" s="1431">
        <v>142.22999999999999</v>
      </c>
      <c r="N37" s="1432">
        <v>156.77000000000001</v>
      </c>
      <c r="O37" s="1130"/>
      <c r="P37" s="1407" t="s">
        <v>334</v>
      </c>
      <c r="Q37" s="1431">
        <v>85.89</v>
      </c>
      <c r="R37" s="1431">
        <v>113.58</v>
      </c>
      <c r="S37" s="1431">
        <v>127.81</v>
      </c>
      <c r="T37" s="1432">
        <v>143.93</v>
      </c>
      <c r="U37" s="1130"/>
      <c r="V37" s="1404" t="s">
        <v>334</v>
      </c>
      <c r="W37" s="1405">
        <v>99.62</v>
      </c>
      <c r="X37" s="1406">
        <v>135.55000000000001</v>
      </c>
      <c r="Y37" s="1130"/>
      <c r="Z37" s="1404" t="s">
        <v>334</v>
      </c>
      <c r="AA37" s="1433">
        <v>117.31</v>
      </c>
      <c r="AB37" s="695"/>
      <c r="AF37" s="1398"/>
    </row>
    <row r="38" spans="2:32" ht="19.5" customHeight="1">
      <c r="B38" s="1435"/>
      <c r="C38" s="1399"/>
      <c r="D38" s="1399"/>
      <c r="E38" s="1399"/>
      <c r="F38" s="1399"/>
      <c r="G38" s="1399"/>
      <c r="H38" s="1399"/>
      <c r="I38" s="1399"/>
      <c r="J38" s="1399"/>
      <c r="K38" s="1399"/>
      <c r="L38" s="1399"/>
      <c r="M38" s="1399"/>
      <c r="N38" s="1399"/>
      <c r="O38" s="1130"/>
      <c r="P38" s="1399"/>
      <c r="Q38" s="1399"/>
      <c r="R38" s="1399"/>
      <c r="S38" s="1399"/>
      <c r="T38" s="1399"/>
      <c r="U38" s="1130"/>
      <c r="V38" s="1399"/>
      <c r="W38" s="1399"/>
      <c r="X38" s="1399"/>
      <c r="Y38" s="1399"/>
      <c r="Z38" s="1399"/>
      <c r="AA38" s="1399"/>
      <c r="AF38" s="1398"/>
    </row>
    <row r="39" spans="2:32" ht="19.5" customHeight="1" thickBot="1">
      <c r="B39" s="1403">
        <v>2012</v>
      </c>
      <c r="C39" s="1430" t="s">
        <v>324</v>
      </c>
      <c r="D39" s="1399"/>
      <c r="E39" s="1399"/>
      <c r="F39" s="1399"/>
      <c r="G39" s="1399"/>
      <c r="H39" s="1399"/>
      <c r="I39" s="1399"/>
      <c r="J39" s="1399"/>
      <c r="K39" s="1399"/>
      <c r="L39" s="1399"/>
      <c r="M39" s="1399"/>
      <c r="N39" s="1399"/>
      <c r="O39" s="1130"/>
      <c r="P39" s="1403">
        <v>2012</v>
      </c>
      <c r="Q39" s="1440" t="s">
        <v>325</v>
      </c>
      <c r="R39" s="1441"/>
      <c r="S39" s="1441"/>
      <c r="T39" s="1441"/>
      <c r="U39" s="1130"/>
      <c r="V39" s="1403">
        <v>2012</v>
      </c>
      <c r="W39" s="1440" t="s">
        <v>326</v>
      </c>
      <c r="X39" s="1440"/>
      <c r="Y39" s="1130"/>
      <c r="Z39" s="1403">
        <v>2012</v>
      </c>
      <c r="AA39" s="1130"/>
      <c r="AF39" s="1398"/>
    </row>
    <row r="40" spans="2:32" ht="19.5" customHeight="1" thickBot="1">
      <c r="B40" s="1404"/>
      <c r="C40" s="1405" t="s">
        <v>240</v>
      </c>
      <c r="D40" s="1405" t="s">
        <v>241</v>
      </c>
      <c r="E40" s="1405" t="s">
        <v>242</v>
      </c>
      <c r="F40" s="1405" t="s">
        <v>243</v>
      </c>
      <c r="G40" s="1405" t="s">
        <v>244</v>
      </c>
      <c r="H40" s="1405" t="s">
        <v>245</v>
      </c>
      <c r="I40" s="1405" t="s">
        <v>246</v>
      </c>
      <c r="J40" s="1405" t="s">
        <v>247</v>
      </c>
      <c r="K40" s="1405" t="s">
        <v>248</v>
      </c>
      <c r="L40" s="1405" t="s">
        <v>249</v>
      </c>
      <c r="M40" s="1405" t="s">
        <v>250</v>
      </c>
      <c r="N40" s="1406" t="s">
        <v>251</v>
      </c>
      <c r="O40" s="1130"/>
      <c r="P40" s="1404"/>
      <c r="Q40" s="1405" t="s">
        <v>327</v>
      </c>
      <c r="R40" s="1405" t="s">
        <v>328</v>
      </c>
      <c r="S40" s="1405" t="s">
        <v>329</v>
      </c>
      <c r="T40" s="1406" t="s">
        <v>330</v>
      </c>
      <c r="U40" s="1130"/>
      <c r="V40" s="1404"/>
      <c r="W40" s="1405" t="s">
        <v>331</v>
      </c>
      <c r="X40" s="1406" t="s">
        <v>332</v>
      </c>
      <c r="Y40" s="1130"/>
      <c r="Z40" s="1404"/>
      <c r="AA40" s="1433" t="s">
        <v>333</v>
      </c>
      <c r="AF40" s="1398"/>
    </row>
    <row r="41" spans="2:32" ht="19.5" customHeight="1" thickBot="1">
      <c r="B41" s="1407" t="s">
        <v>334</v>
      </c>
      <c r="C41" s="1431">
        <v>164.61</v>
      </c>
      <c r="D41" s="1431">
        <v>169.95</v>
      </c>
      <c r="E41" s="1431">
        <v>176.6</v>
      </c>
      <c r="F41" s="1431">
        <v>182.99</v>
      </c>
      <c r="G41" s="1431">
        <v>183.27</v>
      </c>
      <c r="H41" s="1431">
        <v>176.31</v>
      </c>
      <c r="I41" s="1431">
        <v>175.64</v>
      </c>
      <c r="J41" s="1431">
        <v>178.38</v>
      </c>
      <c r="K41" s="1431">
        <v>185.49</v>
      </c>
      <c r="L41" s="1431">
        <v>186.13</v>
      </c>
      <c r="M41" s="1431">
        <v>184.29</v>
      </c>
      <c r="N41" s="1432">
        <v>177.08</v>
      </c>
      <c r="O41" s="1130"/>
      <c r="P41" s="1407" t="s">
        <v>334</v>
      </c>
      <c r="Q41" s="1431">
        <v>170.4</v>
      </c>
      <c r="R41" s="1431">
        <v>180.93</v>
      </c>
      <c r="S41" s="1431">
        <v>179.75</v>
      </c>
      <c r="T41" s="1432">
        <v>183.05</v>
      </c>
      <c r="U41" s="1130"/>
      <c r="V41" s="1404" t="s">
        <v>334</v>
      </c>
      <c r="W41" s="1405">
        <v>175.82</v>
      </c>
      <c r="X41" s="1442">
        <v>181.3</v>
      </c>
      <c r="Y41" s="1130"/>
      <c r="Z41" s="1404" t="s">
        <v>334</v>
      </c>
      <c r="AA41" s="1443">
        <v>178.6</v>
      </c>
      <c r="AF41" s="1398"/>
    </row>
    <row r="42" spans="2:32" ht="19.5" customHeight="1">
      <c r="B42" s="1435"/>
      <c r="C42" s="1399"/>
      <c r="D42" s="1399"/>
      <c r="E42" s="1399"/>
      <c r="F42" s="1399"/>
      <c r="G42" s="1399"/>
      <c r="H42" s="1399"/>
      <c r="I42" s="1399"/>
      <c r="J42" s="1399"/>
      <c r="K42" s="1399"/>
      <c r="L42" s="1399"/>
      <c r="M42" s="1399"/>
      <c r="N42" s="1399"/>
      <c r="O42" s="1130"/>
      <c r="P42" s="1399"/>
      <c r="Q42" s="1399"/>
      <c r="R42" s="1399"/>
      <c r="S42" s="1399"/>
      <c r="T42" s="1399"/>
      <c r="U42" s="1130"/>
      <c r="V42" s="1399"/>
      <c r="W42" s="1399"/>
      <c r="X42" s="1399"/>
      <c r="Y42" s="1399"/>
      <c r="Z42" s="1399"/>
      <c r="AA42" s="1399"/>
      <c r="AF42" s="1398"/>
    </row>
    <row r="43" spans="2:32" ht="19.5" customHeight="1" thickBot="1">
      <c r="B43" s="1403">
        <v>2013</v>
      </c>
      <c r="C43" s="1430" t="s">
        <v>324</v>
      </c>
      <c r="D43" s="1399"/>
      <c r="E43" s="1399"/>
      <c r="F43" s="1399"/>
      <c r="G43" s="1399"/>
      <c r="H43" s="1399"/>
      <c r="I43" s="1399"/>
      <c r="J43" s="1399"/>
      <c r="K43" s="1399"/>
      <c r="L43" s="1399"/>
      <c r="M43" s="1399"/>
      <c r="N43" s="1399"/>
      <c r="O43" s="1130"/>
      <c r="P43" s="1403">
        <v>2013</v>
      </c>
      <c r="Q43" s="1440" t="s">
        <v>325</v>
      </c>
      <c r="R43" s="1441"/>
      <c r="S43" s="1441"/>
      <c r="T43" s="1441"/>
      <c r="U43" s="1130"/>
      <c r="V43" s="1403">
        <v>2013</v>
      </c>
      <c r="W43" s="1440" t="s">
        <v>326</v>
      </c>
      <c r="X43" s="1440"/>
      <c r="Y43" s="1130"/>
      <c r="Z43" s="1403">
        <v>2013</v>
      </c>
      <c r="AA43" s="1130"/>
      <c r="AF43" s="1398"/>
    </row>
    <row r="44" spans="2:32" ht="19.5" customHeight="1" thickBot="1">
      <c r="B44" s="1404"/>
      <c r="C44" s="1405" t="s">
        <v>240</v>
      </c>
      <c r="D44" s="1405" t="s">
        <v>241</v>
      </c>
      <c r="E44" s="1405" t="s">
        <v>242</v>
      </c>
      <c r="F44" s="1405" t="s">
        <v>243</v>
      </c>
      <c r="G44" s="1405" t="s">
        <v>244</v>
      </c>
      <c r="H44" s="1405" t="s">
        <v>245</v>
      </c>
      <c r="I44" s="1405" t="s">
        <v>246</v>
      </c>
      <c r="J44" s="1405" t="s">
        <v>247</v>
      </c>
      <c r="K44" s="1405" t="s">
        <v>248</v>
      </c>
      <c r="L44" s="1405" t="s">
        <v>249</v>
      </c>
      <c r="M44" s="1405" t="s">
        <v>250</v>
      </c>
      <c r="N44" s="1406" t="s">
        <v>251</v>
      </c>
      <c r="O44" s="1130"/>
      <c r="P44" s="1404"/>
      <c r="Q44" s="1405" t="s">
        <v>327</v>
      </c>
      <c r="R44" s="1405" t="s">
        <v>328</v>
      </c>
      <c r="S44" s="1405" t="s">
        <v>329</v>
      </c>
      <c r="T44" s="1406" t="s">
        <v>330</v>
      </c>
      <c r="U44" s="1130"/>
      <c r="V44" s="1404"/>
      <c r="W44" s="1405" t="s">
        <v>331</v>
      </c>
      <c r="X44" s="1406" t="s">
        <v>332</v>
      </c>
      <c r="Y44" s="1130"/>
      <c r="Z44" s="1404"/>
      <c r="AA44" s="1433" t="s">
        <v>333</v>
      </c>
      <c r="AF44" s="1398"/>
    </row>
    <row r="45" spans="2:32" ht="19.5" customHeight="1" thickBot="1">
      <c r="B45" s="1407" t="s">
        <v>334</v>
      </c>
      <c r="C45" s="1431">
        <v>173.39</v>
      </c>
      <c r="D45" s="1431">
        <v>168.68</v>
      </c>
      <c r="E45" s="1431">
        <v>172.45</v>
      </c>
      <c r="F45" s="1431">
        <v>175.46</v>
      </c>
      <c r="G45" s="1431">
        <v>174.43</v>
      </c>
      <c r="H45" s="1431">
        <v>175.06</v>
      </c>
      <c r="I45" s="1431">
        <v>172.62</v>
      </c>
      <c r="J45" s="1431">
        <v>172.44</v>
      </c>
      <c r="K45" s="1431">
        <v>180.5</v>
      </c>
      <c r="L45" s="1431">
        <v>173.82</v>
      </c>
      <c r="M45" s="1431">
        <v>167.38</v>
      </c>
      <c r="N45" s="1432">
        <v>163.43</v>
      </c>
      <c r="O45" s="1130"/>
      <c r="P45" s="1407" t="s">
        <v>334</v>
      </c>
      <c r="Q45" s="1431">
        <v>171.59</v>
      </c>
      <c r="R45" s="1431">
        <v>174.95</v>
      </c>
      <c r="S45" s="1431">
        <v>174.8</v>
      </c>
      <c r="T45" s="1432">
        <v>169.13</v>
      </c>
      <c r="U45" s="1130"/>
      <c r="V45" s="1404" t="s">
        <v>334</v>
      </c>
      <c r="W45" s="1405">
        <v>173.22</v>
      </c>
      <c r="X45" s="1406">
        <v>172.22</v>
      </c>
      <c r="Y45" s="1130"/>
      <c r="Z45" s="1404" t="s">
        <v>334</v>
      </c>
      <c r="AA45" s="1433">
        <v>172.76</v>
      </c>
      <c r="AF45" s="1398"/>
    </row>
    <row r="46" spans="2:32" ht="19.5" customHeight="1">
      <c r="B46" s="1435"/>
      <c r="C46" s="1399"/>
      <c r="D46" s="1399"/>
      <c r="E46" s="1399"/>
      <c r="F46" s="1399"/>
      <c r="G46" s="1399"/>
      <c r="H46" s="1399"/>
      <c r="I46" s="1399"/>
      <c r="J46" s="1399"/>
      <c r="K46" s="1399"/>
      <c r="L46" s="1399"/>
      <c r="M46" s="1399"/>
      <c r="N46" s="1399"/>
      <c r="O46" s="1130"/>
      <c r="P46" s="1399"/>
      <c r="Q46" s="1399"/>
      <c r="R46" s="1399"/>
      <c r="S46" s="1399"/>
      <c r="T46" s="1399"/>
      <c r="U46" s="1130"/>
      <c r="V46" s="1399"/>
      <c r="W46" s="1399"/>
      <c r="X46" s="1399"/>
      <c r="Y46" s="1399"/>
      <c r="Z46" s="1399"/>
      <c r="AA46" s="1399"/>
      <c r="AF46" s="1398"/>
    </row>
    <row r="47" spans="2:32" ht="19.5" customHeight="1" thickBot="1">
      <c r="B47" s="1403">
        <v>2014</v>
      </c>
      <c r="C47" s="1430" t="s">
        <v>324</v>
      </c>
      <c r="D47" s="1399"/>
      <c r="E47" s="1399"/>
      <c r="F47" s="1399"/>
      <c r="G47" s="1399"/>
      <c r="H47" s="1399"/>
      <c r="I47" s="1399"/>
      <c r="J47" s="1399"/>
      <c r="K47" s="1399"/>
      <c r="L47" s="1399"/>
      <c r="M47" s="1399"/>
      <c r="N47" s="1399"/>
      <c r="O47" s="1130"/>
      <c r="P47" s="1403">
        <v>2014</v>
      </c>
      <c r="Q47" s="1440" t="s">
        <v>325</v>
      </c>
      <c r="R47" s="1441"/>
      <c r="S47" s="1441"/>
      <c r="T47" s="1441"/>
      <c r="U47" s="1130"/>
      <c r="V47" s="1403">
        <v>2014</v>
      </c>
      <c r="W47" s="1440" t="s">
        <v>326</v>
      </c>
      <c r="X47" s="1440"/>
      <c r="Y47" s="1130"/>
      <c r="Z47" s="1403">
        <v>2014</v>
      </c>
      <c r="AA47" s="1130"/>
      <c r="AF47" s="1398"/>
    </row>
    <row r="48" spans="2:32" ht="19.5" customHeight="1" thickBot="1">
      <c r="B48" s="1404"/>
      <c r="C48" s="1405" t="s">
        <v>240</v>
      </c>
      <c r="D48" s="1405" t="s">
        <v>241</v>
      </c>
      <c r="E48" s="1405" t="s">
        <v>242</v>
      </c>
      <c r="F48" s="1405" t="s">
        <v>243</v>
      </c>
      <c r="G48" s="1405" t="s">
        <v>244</v>
      </c>
      <c r="H48" s="1405" t="s">
        <v>245</v>
      </c>
      <c r="I48" s="1405" t="s">
        <v>246</v>
      </c>
      <c r="J48" s="1405" t="s">
        <v>247</v>
      </c>
      <c r="K48" s="1405" t="s">
        <v>248</v>
      </c>
      <c r="L48" s="1405" t="s">
        <v>249</v>
      </c>
      <c r="M48" s="1405" t="s">
        <v>250</v>
      </c>
      <c r="N48" s="1406" t="s">
        <v>251</v>
      </c>
      <c r="O48" s="1130"/>
      <c r="P48" s="1404"/>
      <c r="Q48" s="1405" t="s">
        <v>327</v>
      </c>
      <c r="R48" s="1405" t="s">
        <v>328</v>
      </c>
      <c r="S48" s="1405" t="s">
        <v>329</v>
      </c>
      <c r="T48" s="1406" t="s">
        <v>330</v>
      </c>
      <c r="U48" s="1130"/>
      <c r="V48" s="1404"/>
      <c r="W48" s="1405" t="s">
        <v>331</v>
      </c>
      <c r="X48" s="1406" t="s">
        <v>332</v>
      </c>
      <c r="Y48" s="1130"/>
      <c r="Z48" s="1404"/>
      <c r="AA48" s="1433" t="s">
        <v>333</v>
      </c>
      <c r="AF48" s="1398"/>
    </row>
    <row r="49" spans="2:35" ht="19.5" customHeight="1" thickBot="1">
      <c r="B49" s="1407" t="s">
        <v>334</v>
      </c>
      <c r="C49" s="1431">
        <v>167.21</v>
      </c>
      <c r="D49" s="1431">
        <v>161.33000000000001</v>
      </c>
      <c r="E49" s="1431">
        <v>166.11</v>
      </c>
      <c r="F49" s="1431">
        <v>174.34</v>
      </c>
      <c r="G49" s="1431">
        <v>176.06</v>
      </c>
      <c r="H49" s="1431">
        <v>170.78</v>
      </c>
      <c r="I49" s="1431">
        <v>164.81</v>
      </c>
      <c r="J49" s="1431">
        <v>164.4</v>
      </c>
      <c r="K49" s="1431">
        <v>167.18</v>
      </c>
      <c r="L49" s="1431">
        <v>160.56</v>
      </c>
      <c r="M49" s="1431">
        <v>158.87</v>
      </c>
      <c r="N49" s="1432">
        <v>152.19</v>
      </c>
      <c r="O49" s="1130"/>
      <c r="P49" s="1407" t="s">
        <v>334</v>
      </c>
      <c r="Q49" s="1431">
        <v>164.85</v>
      </c>
      <c r="R49" s="1431">
        <v>173.84</v>
      </c>
      <c r="S49" s="1431">
        <v>165.41</v>
      </c>
      <c r="T49" s="1432">
        <v>157.51</v>
      </c>
      <c r="U49" s="1130"/>
      <c r="V49" s="1404" t="s">
        <v>334</v>
      </c>
      <c r="W49" s="1405">
        <v>169.45</v>
      </c>
      <c r="X49" s="1406">
        <v>161.41999999999999</v>
      </c>
      <c r="Y49" s="1130"/>
      <c r="Z49" s="1404" t="s">
        <v>334</v>
      </c>
      <c r="AA49" s="1433">
        <v>165.25</v>
      </c>
      <c r="AF49" s="1398"/>
    </row>
    <row r="50" spans="2:35" ht="19.5" customHeight="1">
      <c r="B50" s="1435"/>
      <c r="C50" s="1399"/>
      <c r="D50" s="1399"/>
      <c r="E50" s="1399"/>
      <c r="F50" s="1399"/>
      <c r="G50" s="1399"/>
      <c r="H50" s="1399"/>
      <c r="I50" s="1399"/>
      <c r="J50" s="1399"/>
      <c r="K50" s="1399"/>
      <c r="L50" s="1399"/>
      <c r="M50" s="1399"/>
      <c r="N50" s="1399"/>
      <c r="O50" s="1130"/>
      <c r="P50" s="1399"/>
      <c r="Q50" s="1399"/>
      <c r="R50" s="1399"/>
      <c r="S50" s="1399"/>
      <c r="T50" s="1399"/>
      <c r="U50" s="1130"/>
      <c r="V50" s="1399"/>
      <c r="W50" s="1399"/>
      <c r="X50" s="1399"/>
      <c r="Y50" s="1399"/>
      <c r="Z50" s="1399"/>
      <c r="AA50" s="1399"/>
      <c r="AF50" s="1398"/>
    </row>
    <row r="51" spans="2:35" ht="19.5" customHeight="1" thickBot="1">
      <c r="B51" s="1403">
        <v>2015</v>
      </c>
      <c r="C51" s="1430" t="s">
        <v>324</v>
      </c>
      <c r="D51" s="1399"/>
      <c r="E51" s="1399"/>
      <c r="F51" s="1399"/>
      <c r="G51" s="1399"/>
      <c r="H51" s="1399"/>
      <c r="I51" s="1399"/>
      <c r="J51" s="1399"/>
      <c r="K51" s="1399"/>
      <c r="L51" s="1399"/>
      <c r="M51" s="1399"/>
      <c r="N51" s="1399"/>
      <c r="O51" s="1130"/>
      <c r="P51" s="1403">
        <v>2015</v>
      </c>
      <c r="Q51" s="1440" t="s">
        <v>325</v>
      </c>
      <c r="R51" s="1441"/>
      <c r="S51" s="1441"/>
      <c r="T51" s="1441"/>
      <c r="U51" s="1130"/>
      <c r="V51" s="1403">
        <v>2015</v>
      </c>
      <c r="W51" s="1440" t="s">
        <v>326</v>
      </c>
      <c r="X51" s="1440"/>
      <c r="Y51" s="1130"/>
      <c r="Z51" s="1403">
        <v>2015</v>
      </c>
      <c r="AA51" s="1130"/>
      <c r="AF51" s="1398"/>
    </row>
    <row r="52" spans="2:35" ht="19.5" customHeight="1" thickBot="1">
      <c r="B52" s="1404"/>
      <c r="C52" s="1405" t="s">
        <v>240</v>
      </c>
      <c r="D52" s="1405" t="s">
        <v>241</v>
      </c>
      <c r="E52" s="1405" t="s">
        <v>242</v>
      </c>
      <c r="F52" s="1405" t="s">
        <v>243</v>
      </c>
      <c r="G52" s="1405" t="s">
        <v>244</v>
      </c>
      <c r="H52" s="1405" t="s">
        <v>245</v>
      </c>
      <c r="I52" s="1405" t="s">
        <v>246</v>
      </c>
      <c r="J52" s="1405" t="s">
        <v>247</v>
      </c>
      <c r="K52" s="1405" t="s">
        <v>248</v>
      </c>
      <c r="L52" s="1405" t="s">
        <v>249</v>
      </c>
      <c r="M52" s="1405" t="s">
        <v>250</v>
      </c>
      <c r="N52" s="1406" t="s">
        <v>251</v>
      </c>
      <c r="O52" s="1130"/>
      <c r="P52" s="1404"/>
      <c r="Q52" s="1405" t="s">
        <v>327</v>
      </c>
      <c r="R52" s="1405" t="s">
        <v>328</v>
      </c>
      <c r="S52" s="1405" t="s">
        <v>329</v>
      </c>
      <c r="T52" s="1406" t="s">
        <v>330</v>
      </c>
      <c r="U52" s="1130"/>
      <c r="V52" s="1404"/>
      <c r="W52" s="1405" t="s">
        <v>331</v>
      </c>
      <c r="X52" s="1406" t="s">
        <v>332</v>
      </c>
      <c r="Y52" s="1130"/>
      <c r="Z52" s="1404"/>
      <c r="AA52" s="1433" t="s">
        <v>333</v>
      </c>
      <c r="AF52" s="1398"/>
    </row>
    <row r="53" spans="2:35" ht="19.5" customHeight="1" thickBot="1">
      <c r="B53" s="1407" t="s">
        <v>334</v>
      </c>
      <c r="C53" s="1431">
        <v>150.22</v>
      </c>
      <c r="D53" s="1431">
        <v>151.1</v>
      </c>
      <c r="E53" s="1431">
        <v>156.03</v>
      </c>
      <c r="F53" s="1431">
        <v>162.61000000000001</v>
      </c>
      <c r="G53" s="1431">
        <v>160.38999999999999</v>
      </c>
      <c r="H53" s="1431">
        <v>158.78</v>
      </c>
      <c r="I53" s="1431">
        <v>150.13999999999999</v>
      </c>
      <c r="J53" s="1431">
        <v>148.04</v>
      </c>
      <c r="K53" s="1431">
        <v>149.5</v>
      </c>
      <c r="L53" s="1431">
        <v>147.91999999999999</v>
      </c>
      <c r="M53" s="1431">
        <v>141.63</v>
      </c>
      <c r="N53" s="1432">
        <v>135.77000000000001</v>
      </c>
      <c r="O53" s="1130"/>
      <c r="P53" s="1407" t="s">
        <v>334</v>
      </c>
      <c r="Q53" s="1431">
        <v>152.46</v>
      </c>
      <c r="R53" s="1431">
        <v>160.72999999999999</v>
      </c>
      <c r="S53" s="1431">
        <v>149.34</v>
      </c>
      <c r="T53" s="1432">
        <v>141.62</v>
      </c>
      <c r="U53" s="1130"/>
      <c r="V53" s="1404" t="s">
        <v>334</v>
      </c>
      <c r="W53" s="1405">
        <v>156.76</v>
      </c>
      <c r="X53" s="1406">
        <v>145.74</v>
      </c>
      <c r="Y53" s="1130"/>
      <c r="Z53" s="1404" t="s">
        <v>334</v>
      </c>
      <c r="AA53" s="1433">
        <v>151.05000000000001</v>
      </c>
      <c r="AF53" s="1398"/>
    </row>
    <row r="54" spans="2:35" ht="19.5" customHeight="1">
      <c r="B54" s="1435"/>
      <c r="C54" s="1399"/>
      <c r="D54" s="1399"/>
      <c r="E54" s="1399"/>
      <c r="F54" s="1399"/>
      <c r="G54" s="1399"/>
      <c r="H54" s="1399"/>
      <c r="I54" s="1399"/>
      <c r="J54" s="1399"/>
      <c r="K54" s="1399"/>
      <c r="L54" s="1399"/>
      <c r="M54" s="1399"/>
      <c r="N54" s="1399"/>
      <c r="O54" s="1130"/>
      <c r="P54" s="1399"/>
      <c r="Q54" s="1399"/>
      <c r="R54" s="1399"/>
      <c r="S54" s="1399"/>
      <c r="T54" s="1399"/>
      <c r="U54" s="1130"/>
      <c r="V54" s="1399"/>
      <c r="W54" s="1399"/>
      <c r="X54" s="1399"/>
      <c r="Y54" s="1399"/>
      <c r="Z54" s="1399"/>
      <c r="AA54" s="1399"/>
      <c r="AF54" s="1398"/>
    </row>
    <row r="55" spans="2:35" ht="19.5" customHeight="1" thickBot="1">
      <c r="B55" s="1403">
        <v>2016</v>
      </c>
      <c r="C55" s="1430" t="s">
        <v>324</v>
      </c>
      <c r="D55" s="1399"/>
      <c r="E55" s="1399"/>
      <c r="F55" s="1399"/>
      <c r="G55" s="1399"/>
      <c r="H55" s="1399"/>
      <c r="I55" s="1399"/>
      <c r="J55" s="1399"/>
      <c r="K55" s="1399"/>
      <c r="L55" s="1399"/>
      <c r="M55" s="1399"/>
      <c r="N55" s="1399"/>
      <c r="O55" s="1130"/>
      <c r="P55" s="1403">
        <v>2016</v>
      </c>
      <c r="Q55" s="1440" t="s">
        <v>325</v>
      </c>
      <c r="R55" s="1441"/>
      <c r="S55" s="1441"/>
      <c r="T55" s="1441"/>
      <c r="U55" s="1130"/>
      <c r="V55" s="1403">
        <v>2016</v>
      </c>
      <c r="W55" s="1440" t="s">
        <v>326</v>
      </c>
      <c r="X55" s="1440"/>
      <c r="Y55" s="1130"/>
      <c r="Z55" s="1403">
        <v>2016</v>
      </c>
      <c r="AA55" s="1130"/>
      <c r="AF55" s="1398"/>
    </row>
    <row r="56" spans="2:35" ht="19.5" customHeight="1" thickBot="1">
      <c r="B56" s="1404"/>
      <c r="C56" s="1405" t="s">
        <v>240</v>
      </c>
      <c r="D56" s="1405" t="s">
        <v>241</v>
      </c>
      <c r="E56" s="1405" t="s">
        <v>242</v>
      </c>
      <c r="F56" s="1405" t="s">
        <v>243</v>
      </c>
      <c r="G56" s="1405" t="s">
        <v>244</v>
      </c>
      <c r="H56" s="1405" t="s">
        <v>245</v>
      </c>
      <c r="I56" s="1405" t="s">
        <v>246</v>
      </c>
      <c r="J56" s="1405" t="s">
        <v>247</v>
      </c>
      <c r="K56" s="1405" t="s">
        <v>248</v>
      </c>
      <c r="L56" s="1405" t="s">
        <v>249</v>
      </c>
      <c r="M56" s="1405" t="s">
        <v>250</v>
      </c>
      <c r="N56" s="1406" t="s">
        <v>251</v>
      </c>
      <c r="O56" s="1130"/>
      <c r="P56" s="1404"/>
      <c r="Q56" s="1405" t="s">
        <v>327</v>
      </c>
      <c r="R56" s="1405" t="s">
        <v>328</v>
      </c>
      <c r="S56" s="1405" t="s">
        <v>329</v>
      </c>
      <c r="T56" s="1406" t="s">
        <v>330</v>
      </c>
      <c r="U56" s="1130"/>
      <c r="V56" s="1404"/>
      <c r="W56" s="1405" t="s">
        <v>331</v>
      </c>
      <c r="X56" s="1406" t="s">
        <v>332</v>
      </c>
      <c r="Y56" s="1130"/>
      <c r="Z56" s="1404"/>
      <c r="AA56" s="1433" t="s">
        <v>333</v>
      </c>
      <c r="AF56" s="1398"/>
    </row>
    <row r="57" spans="2:35" ht="19.5" customHeight="1" thickBot="1">
      <c r="B57" s="1407" t="s">
        <v>334</v>
      </c>
      <c r="C57" s="1431">
        <v>132.08000000000001</v>
      </c>
      <c r="D57" s="1431">
        <v>131.72</v>
      </c>
      <c r="E57" s="1431">
        <v>140.28</v>
      </c>
      <c r="F57" s="1431">
        <v>147.78</v>
      </c>
      <c r="G57" s="1431">
        <v>149.07</v>
      </c>
      <c r="H57" s="1431">
        <v>153.72999999999999</v>
      </c>
      <c r="I57" s="1431">
        <v>157.59</v>
      </c>
      <c r="J57" s="1431">
        <v>163.19999999999999</v>
      </c>
      <c r="K57" s="1431">
        <v>168.82</v>
      </c>
      <c r="L57" s="1431">
        <v>169.74</v>
      </c>
      <c r="M57" s="1431">
        <v>172.36</v>
      </c>
      <c r="N57" s="1432">
        <v>176.74</v>
      </c>
      <c r="O57" s="1130"/>
      <c r="P57" s="1407" t="s">
        <v>334</v>
      </c>
      <c r="Q57" s="1431">
        <v>135.25</v>
      </c>
      <c r="R57" s="1431">
        <v>150.47999999999999</v>
      </c>
      <c r="S57" s="1431">
        <v>162.43</v>
      </c>
      <c r="T57" s="1432">
        <v>172.56</v>
      </c>
      <c r="U57" s="1130"/>
      <c r="V57" s="1404" t="s">
        <v>334</v>
      </c>
      <c r="W57" s="1405">
        <v>143.08000000000001</v>
      </c>
      <c r="X57" s="1406">
        <v>166.26</v>
      </c>
      <c r="Y57" s="1130"/>
      <c r="Z57" s="1404" t="s">
        <v>334</v>
      </c>
      <c r="AA57" s="1433">
        <v>152.68</v>
      </c>
      <c r="AF57" s="1400"/>
      <c r="AH57" s="1401"/>
      <c r="AI57" s="1401"/>
    </row>
    <row r="58" spans="2:35">
      <c r="B58" s="1130"/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0"/>
      <c r="Y58" s="1130"/>
      <c r="Z58" s="1130"/>
      <c r="AA58" s="1130"/>
    </row>
    <row r="59" spans="2:35" ht="15.75" thickBot="1">
      <c r="B59" s="1403">
        <v>2017</v>
      </c>
      <c r="C59" s="1430" t="s">
        <v>324</v>
      </c>
      <c r="D59" s="1399"/>
      <c r="E59" s="1399"/>
      <c r="F59" s="1399"/>
      <c r="G59" s="1399"/>
      <c r="H59" s="1399"/>
      <c r="I59" s="1399"/>
      <c r="J59" s="1399"/>
      <c r="K59" s="1399"/>
      <c r="L59" s="1399"/>
      <c r="M59" s="1399"/>
      <c r="N59" s="1399"/>
      <c r="O59" s="1130"/>
      <c r="P59" s="1403">
        <v>2017</v>
      </c>
      <c r="Q59" s="1440" t="s">
        <v>325</v>
      </c>
      <c r="R59" s="1441"/>
      <c r="S59" s="1441"/>
      <c r="T59" s="1441"/>
      <c r="U59" s="1130"/>
      <c r="V59" s="1403">
        <v>2017</v>
      </c>
      <c r="W59" s="1440" t="s">
        <v>326</v>
      </c>
      <c r="X59" s="1440"/>
      <c r="Y59" s="1130"/>
      <c r="Z59" s="1403">
        <v>2017</v>
      </c>
      <c r="AA59" s="1130"/>
    </row>
    <row r="60" spans="2:35" ht="13.5" thickBot="1">
      <c r="B60" s="1404"/>
      <c r="C60" s="1405" t="s">
        <v>240</v>
      </c>
      <c r="D60" s="1405" t="s">
        <v>241</v>
      </c>
      <c r="E60" s="1405" t="s">
        <v>242</v>
      </c>
      <c r="F60" s="1405" t="s">
        <v>243</v>
      </c>
      <c r="G60" s="1405" t="s">
        <v>244</v>
      </c>
      <c r="H60" s="1405" t="s">
        <v>245</v>
      </c>
      <c r="I60" s="1405" t="s">
        <v>246</v>
      </c>
      <c r="J60" s="1405" t="s">
        <v>247</v>
      </c>
      <c r="K60" s="1405" t="s">
        <v>248</v>
      </c>
      <c r="L60" s="1405" t="s">
        <v>249</v>
      </c>
      <c r="M60" s="1405" t="s">
        <v>250</v>
      </c>
      <c r="N60" s="1406" t="s">
        <v>251</v>
      </c>
      <c r="O60" s="1130"/>
      <c r="P60" s="1404"/>
      <c r="Q60" s="1405" t="s">
        <v>327</v>
      </c>
      <c r="R60" s="1405" t="s">
        <v>328</v>
      </c>
      <c r="S60" s="1405" t="s">
        <v>329</v>
      </c>
      <c r="T60" s="1406" t="s">
        <v>330</v>
      </c>
      <c r="U60" s="1130"/>
      <c r="V60" s="1404"/>
      <c r="W60" s="1405" t="s">
        <v>331</v>
      </c>
      <c r="X60" s="1406" t="s">
        <v>332</v>
      </c>
      <c r="Y60" s="1130"/>
      <c r="Z60" s="1404"/>
      <c r="AA60" s="1433" t="s">
        <v>333</v>
      </c>
    </row>
    <row r="61" spans="2:35" ht="13.5" thickBot="1">
      <c r="B61" s="1407" t="s">
        <v>334</v>
      </c>
      <c r="C61" s="1431">
        <v>178.04</v>
      </c>
      <c r="D61" s="1431">
        <v>179.33</v>
      </c>
      <c r="E61" s="1431">
        <v>183.14</v>
      </c>
      <c r="F61" s="1431">
        <v>195.51</v>
      </c>
      <c r="G61" s="1431">
        <v>203.24</v>
      </c>
      <c r="H61" s="1431">
        <v>209.23</v>
      </c>
      <c r="I61" s="1431">
        <v>204.37</v>
      </c>
      <c r="J61" s="1431">
        <v>196.31</v>
      </c>
      <c r="K61" s="1431">
        <v>196.12</v>
      </c>
      <c r="L61" s="1431">
        <v>195.15</v>
      </c>
      <c r="M61" s="1431">
        <v>190.16</v>
      </c>
      <c r="N61" s="1432">
        <v>186.6</v>
      </c>
      <c r="O61" s="1130"/>
      <c r="P61" s="1407" t="s">
        <v>334</v>
      </c>
      <c r="Q61" s="1431">
        <v>180.49</v>
      </c>
      <c r="R61" s="1431">
        <v>203.2</v>
      </c>
      <c r="S61" s="1431">
        <v>198.96</v>
      </c>
      <c r="T61" s="1432">
        <v>190.89</v>
      </c>
      <c r="U61" s="1130"/>
      <c r="V61" s="1407" t="s">
        <v>334</v>
      </c>
      <c r="W61" s="1405">
        <v>191.63</v>
      </c>
      <c r="X61" s="1406">
        <v>195.21</v>
      </c>
      <c r="Y61" s="1130"/>
      <c r="Z61" s="1404" t="s">
        <v>334</v>
      </c>
      <c r="AA61" s="1433">
        <v>193.43</v>
      </c>
    </row>
    <row r="62" spans="2:35">
      <c r="B62" s="1130"/>
      <c r="C62" s="1130"/>
      <c r="D62" s="1130"/>
      <c r="E62" s="1130"/>
      <c r="F62" s="1130"/>
      <c r="G62" s="1130"/>
      <c r="H62" s="1130"/>
      <c r="I62" s="1130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130"/>
      <c r="Y62" s="1130"/>
      <c r="Z62" s="1130"/>
      <c r="AA62" s="1130"/>
    </row>
    <row r="63" spans="2:35" ht="15.75" thickBot="1">
      <c r="B63" s="1403">
        <v>2018</v>
      </c>
      <c r="C63" s="1430" t="s">
        <v>324</v>
      </c>
      <c r="D63" s="1399"/>
      <c r="E63" s="1399"/>
      <c r="F63" s="1399"/>
      <c r="G63" s="1399"/>
      <c r="H63" s="1399"/>
      <c r="I63" s="1399"/>
      <c r="J63" s="1399"/>
      <c r="K63" s="1399"/>
      <c r="L63" s="1399"/>
      <c r="M63" s="1399"/>
      <c r="N63" s="1399"/>
      <c r="O63" s="1130"/>
      <c r="P63" s="1403">
        <v>2018</v>
      </c>
      <c r="Q63" s="1440" t="s">
        <v>325</v>
      </c>
      <c r="R63" s="1441"/>
      <c r="S63" s="1441"/>
      <c r="T63" s="1441"/>
      <c r="U63" s="1130"/>
      <c r="V63" s="1403">
        <v>2018</v>
      </c>
      <c r="W63" s="1440" t="s">
        <v>326</v>
      </c>
      <c r="X63" s="1440"/>
      <c r="Y63" s="1130"/>
      <c r="Z63" s="1403">
        <v>2018</v>
      </c>
      <c r="AA63" s="1130"/>
    </row>
    <row r="64" spans="2:35" ht="13.5" thickBot="1">
      <c r="B64" s="1404"/>
      <c r="C64" s="1405" t="s">
        <v>240</v>
      </c>
      <c r="D64" s="1405" t="s">
        <v>241</v>
      </c>
      <c r="E64" s="1405" t="s">
        <v>242</v>
      </c>
      <c r="F64" s="1405" t="s">
        <v>243</v>
      </c>
      <c r="G64" s="1405" t="s">
        <v>244</v>
      </c>
      <c r="H64" s="1405" t="s">
        <v>245</v>
      </c>
      <c r="I64" s="1405" t="s">
        <v>246</v>
      </c>
      <c r="J64" s="1405" t="s">
        <v>247</v>
      </c>
      <c r="K64" s="1405" t="s">
        <v>248</v>
      </c>
      <c r="L64" s="1405" t="s">
        <v>249</v>
      </c>
      <c r="M64" s="1405" t="s">
        <v>250</v>
      </c>
      <c r="N64" s="1406" t="s">
        <v>251</v>
      </c>
      <c r="O64" s="1130"/>
      <c r="P64" s="1404"/>
      <c r="Q64" s="1405" t="s">
        <v>327</v>
      </c>
      <c r="R64" s="1405" t="s">
        <v>328</v>
      </c>
      <c r="S64" s="1405" t="s">
        <v>329</v>
      </c>
      <c r="T64" s="1406" t="s">
        <v>330</v>
      </c>
      <c r="U64" s="1130"/>
      <c r="V64" s="1404"/>
      <c r="W64" s="1405" t="s">
        <v>331</v>
      </c>
      <c r="X64" s="1406" t="s">
        <v>332</v>
      </c>
      <c r="Y64" s="1130"/>
      <c r="Z64" s="1404"/>
      <c r="AA64" s="1433" t="s">
        <v>333</v>
      </c>
    </row>
    <row r="65" spans="2:30" ht="13.5" thickBot="1">
      <c r="B65" s="1407" t="s">
        <v>334</v>
      </c>
      <c r="C65" s="1431">
        <v>185.33</v>
      </c>
      <c r="D65" s="1431">
        <v>180.1</v>
      </c>
      <c r="E65" s="1431">
        <v>184.16</v>
      </c>
      <c r="F65" s="1431">
        <v>190.89</v>
      </c>
      <c r="G65" s="1431">
        <v>183.51</v>
      </c>
      <c r="H65" s="1431"/>
      <c r="I65" s="1431"/>
      <c r="J65" s="1431"/>
      <c r="K65" s="1431"/>
      <c r="L65" s="1431"/>
      <c r="M65" s="1431"/>
      <c r="N65" s="1432"/>
      <c r="O65" s="1130"/>
      <c r="P65" s="1407" t="s">
        <v>334</v>
      </c>
      <c r="Q65" s="1431">
        <v>183.45</v>
      </c>
      <c r="R65" s="1431"/>
      <c r="S65" s="1431"/>
      <c r="T65" s="1432"/>
      <c r="U65" s="1130"/>
      <c r="V65" s="1407" t="s">
        <v>334</v>
      </c>
      <c r="W65" s="1405"/>
      <c r="X65" s="1406"/>
      <c r="Y65" s="1130"/>
      <c r="Z65" s="1407" t="s">
        <v>334</v>
      </c>
      <c r="AA65" s="1433"/>
      <c r="AD65" s="1402"/>
    </row>
    <row r="66" spans="2:30">
      <c r="Y66" s="1130"/>
      <c r="AA66" s="695"/>
      <c r="AB66" s="1401"/>
    </row>
    <row r="72" spans="2:30" ht="15.75">
      <c r="B72" s="1408"/>
      <c r="C72" s="1408"/>
      <c r="D72" s="1409" t="s">
        <v>335</v>
      </c>
      <c r="E72" s="1408"/>
      <c r="F72" s="1408"/>
      <c r="G72" s="1408"/>
      <c r="H72" s="1410">
        <v>2016</v>
      </c>
      <c r="I72" s="1408"/>
      <c r="J72" s="1408"/>
      <c r="K72" s="1408"/>
      <c r="L72" s="1408"/>
      <c r="M72" s="1408"/>
      <c r="N72" s="1408"/>
    </row>
    <row r="73" spans="2:30" ht="16.5" thickBot="1">
      <c r="B73" s="1411">
        <v>2017</v>
      </c>
      <c r="C73" s="1412" t="s">
        <v>4</v>
      </c>
      <c r="D73" s="1413"/>
      <c r="E73" s="1413"/>
      <c r="F73" s="1413"/>
      <c r="G73" s="1413"/>
      <c r="H73" s="1413"/>
      <c r="I73" s="1413"/>
      <c r="J73" s="1413"/>
      <c r="K73" s="1413"/>
      <c r="L73" s="1413"/>
      <c r="M73" s="1413"/>
      <c r="N73" s="1413"/>
    </row>
    <row r="74" spans="2:30" ht="13.5" thickBot="1">
      <c r="B74" s="1414"/>
      <c r="C74" s="1415" t="s">
        <v>240</v>
      </c>
      <c r="D74" s="1415" t="s">
        <v>241</v>
      </c>
      <c r="E74" s="1415" t="s">
        <v>242</v>
      </c>
      <c r="F74" s="1415" t="s">
        <v>243</v>
      </c>
      <c r="G74" s="1415" t="s">
        <v>244</v>
      </c>
      <c r="H74" s="1415" t="s">
        <v>245</v>
      </c>
      <c r="I74" s="1415" t="s">
        <v>246</v>
      </c>
      <c r="J74" s="1415" t="s">
        <v>247</v>
      </c>
      <c r="K74" s="1415" t="s">
        <v>248</v>
      </c>
      <c r="L74" s="1415" t="s">
        <v>249</v>
      </c>
      <c r="M74" s="1415" t="s">
        <v>250</v>
      </c>
      <c r="N74" s="1416" t="s">
        <v>251</v>
      </c>
    </row>
    <row r="75" spans="2:30" ht="13.5" thickBot="1">
      <c r="B75" s="1417" t="s">
        <v>334</v>
      </c>
      <c r="C75" s="1418">
        <f>(C61-N57)/N57*100</f>
        <v>0.73554373656217209</v>
      </c>
      <c r="D75" s="1418">
        <f t="shared" ref="D75:N75" si="0">(D61-C61)/C61*100</f>
        <v>0.72455627948776713</v>
      </c>
      <c r="E75" s="1418">
        <f t="shared" si="0"/>
        <v>2.1245748062231491</v>
      </c>
      <c r="F75" s="1418">
        <f t="shared" si="0"/>
        <v>6.7543955443922705</v>
      </c>
      <c r="G75" s="1418">
        <f t="shared" si="0"/>
        <v>3.9537619559101933</v>
      </c>
      <c r="H75" s="1418">
        <f t="shared" si="0"/>
        <v>2.9472544774650564</v>
      </c>
      <c r="I75" s="1418">
        <f t="shared" si="0"/>
        <v>-2.3228026573627041</v>
      </c>
      <c r="J75" s="1418">
        <f t="shared" si="0"/>
        <v>-3.9438273719234731</v>
      </c>
      <c r="K75" s="1418">
        <f t="shared" si="0"/>
        <v>-9.6785696092913112E-2</v>
      </c>
      <c r="L75" s="1418">
        <f t="shared" si="0"/>
        <v>-0.49459514582908365</v>
      </c>
      <c r="M75" s="1418">
        <f t="shared" si="0"/>
        <v>-2.5570074301819159</v>
      </c>
      <c r="N75" s="1418">
        <f t="shared" si="0"/>
        <v>-1.8721076987799758</v>
      </c>
    </row>
    <row r="76" spans="2:30">
      <c r="B76" s="1408"/>
      <c r="C76" s="1408"/>
      <c r="D76" s="1408"/>
      <c r="E76" s="1408"/>
      <c r="F76" s="1408"/>
      <c r="G76" s="1408"/>
      <c r="H76" s="1408"/>
      <c r="I76" s="1408"/>
      <c r="J76" s="1408"/>
      <c r="K76" s="1408"/>
      <c r="L76" s="1408"/>
      <c r="M76" s="1408"/>
      <c r="N76" s="1408"/>
    </row>
    <row r="77" spans="2:30">
      <c r="B77" s="1408"/>
      <c r="C77" s="1408"/>
      <c r="D77" s="1408"/>
      <c r="E77" s="1408"/>
      <c r="F77" s="1408"/>
      <c r="G77" s="1408"/>
      <c r="H77" s="1408"/>
      <c r="I77" s="1408"/>
      <c r="J77" s="1408"/>
      <c r="K77" s="1408"/>
      <c r="L77" s="1408"/>
      <c r="M77" s="1408"/>
      <c r="N77" s="1408"/>
    </row>
    <row r="78" spans="2:30">
      <c r="B78" s="1408"/>
      <c r="C78" s="1408"/>
      <c r="D78" s="1408"/>
      <c r="E78" s="1408"/>
      <c r="F78" s="1408"/>
      <c r="G78" s="1408"/>
      <c r="H78" s="1408"/>
      <c r="I78" s="1408"/>
      <c r="J78" s="1408"/>
      <c r="K78" s="1408"/>
      <c r="L78" s="1408"/>
      <c r="M78" s="1408"/>
      <c r="N78" s="1408"/>
    </row>
    <row r="79" spans="2:30">
      <c r="B79" s="1408"/>
      <c r="C79" s="1408"/>
      <c r="D79" s="1408"/>
      <c r="E79" s="1408"/>
      <c r="F79" s="1408"/>
      <c r="G79" s="1408"/>
      <c r="H79" s="1408"/>
      <c r="I79" s="1408"/>
      <c r="J79" s="1408"/>
      <c r="K79" s="1408"/>
      <c r="L79" s="1408"/>
      <c r="M79" s="1408"/>
      <c r="N79" s="1408"/>
    </row>
    <row r="80" spans="2:30" ht="15.75">
      <c r="B80" s="1408"/>
      <c r="C80" s="1408"/>
      <c r="D80" s="1409" t="s">
        <v>336</v>
      </c>
      <c r="E80" s="1408"/>
      <c r="F80" s="1408"/>
      <c r="G80" s="1408"/>
      <c r="H80" s="1410">
        <v>2016</v>
      </c>
      <c r="I80" s="1408"/>
      <c r="J80" s="1408"/>
      <c r="K80" s="1408"/>
      <c r="L80" s="1408"/>
      <c r="M80" s="1408"/>
      <c r="N80" s="1408"/>
    </row>
    <row r="81" spans="2:14" ht="16.5" thickBot="1">
      <c r="B81" s="1411">
        <v>2017</v>
      </c>
      <c r="C81" s="1412" t="s">
        <v>4</v>
      </c>
      <c r="D81" s="1413"/>
      <c r="E81" s="1413"/>
      <c r="F81" s="1413"/>
      <c r="G81" s="1413"/>
      <c r="H81" s="1413"/>
      <c r="I81" s="1413"/>
      <c r="J81" s="1413"/>
      <c r="K81" s="1413"/>
      <c r="L81" s="1413"/>
      <c r="M81" s="1413"/>
      <c r="N81" s="1413"/>
    </row>
    <row r="82" spans="2:14" ht="13.5" thickBot="1">
      <c r="B82" s="1414"/>
      <c r="C82" s="1415" t="s">
        <v>240</v>
      </c>
      <c r="D82" s="1415" t="s">
        <v>241</v>
      </c>
      <c r="E82" s="1415" t="s">
        <v>242</v>
      </c>
      <c r="F82" s="1415" t="s">
        <v>243</v>
      </c>
      <c r="G82" s="1415" t="s">
        <v>244</v>
      </c>
      <c r="H82" s="1415" t="s">
        <v>245</v>
      </c>
      <c r="I82" s="1415" t="s">
        <v>246</v>
      </c>
      <c r="J82" s="1415" t="s">
        <v>247</v>
      </c>
      <c r="K82" s="1415" t="s">
        <v>248</v>
      </c>
      <c r="L82" s="1415" t="s">
        <v>249</v>
      </c>
      <c r="M82" s="1415" t="s">
        <v>250</v>
      </c>
      <c r="N82" s="1416" t="s">
        <v>251</v>
      </c>
    </row>
    <row r="83" spans="2:14" ht="13.5" thickBot="1">
      <c r="B83" s="1417" t="s">
        <v>334</v>
      </c>
      <c r="C83" s="1418">
        <f t="shared" ref="C83:N83" si="1">(C61-C57)/C57*100</f>
        <v>34.797092671108402</v>
      </c>
      <c r="D83" s="1418">
        <f t="shared" si="1"/>
        <v>36.144852717886437</v>
      </c>
      <c r="E83" s="1418">
        <f t="shared" si="1"/>
        <v>30.553179355574557</v>
      </c>
      <c r="F83" s="1418">
        <f t="shared" si="1"/>
        <v>32.298010556232235</v>
      </c>
      <c r="G83" s="1418">
        <f t="shared" si="1"/>
        <v>36.338632857047038</v>
      </c>
      <c r="H83" s="1418">
        <f t="shared" si="1"/>
        <v>36.102257204189165</v>
      </c>
      <c r="I83" s="1418">
        <f t="shared" si="1"/>
        <v>29.684624658925056</v>
      </c>
      <c r="J83" s="1418">
        <f t="shared" si="1"/>
        <v>20.287990196078439</v>
      </c>
      <c r="K83" s="1418">
        <f t="shared" si="1"/>
        <v>16.171069778462275</v>
      </c>
      <c r="L83" s="1418">
        <f t="shared" si="1"/>
        <v>14.969954047366556</v>
      </c>
      <c r="M83" s="1418">
        <f t="shared" si="1"/>
        <v>10.327222093293097</v>
      </c>
      <c r="N83" s="1418">
        <f t="shared" si="1"/>
        <v>5.578816340387001</v>
      </c>
    </row>
    <row r="87" spans="2:14" ht="15.75">
      <c r="B87" s="1419"/>
      <c r="C87" s="1419"/>
      <c r="D87" s="1420" t="s">
        <v>335</v>
      </c>
      <c r="E87" s="1419"/>
      <c r="F87" s="1419"/>
      <c r="G87" s="1419"/>
      <c r="H87" s="1421">
        <v>2016</v>
      </c>
      <c r="I87" s="1419"/>
      <c r="J87" s="1419"/>
      <c r="K87" s="1419"/>
      <c r="L87" s="1419"/>
      <c r="M87" s="1419"/>
      <c r="N87" s="1419"/>
    </row>
    <row r="88" spans="2:14" ht="16.5" thickBot="1">
      <c r="B88" s="1422">
        <v>2018</v>
      </c>
      <c r="C88" s="1423" t="s">
        <v>4</v>
      </c>
      <c r="D88" s="1424"/>
      <c r="E88" s="1424"/>
      <c r="F88" s="1424"/>
      <c r="G88" s="1424"/>
      <c r="H88" s="1424"/>
      <c r="I88" s="1424"/>
      <c r="J88" s="1424"/>
      <c r="K88" s="1424"/>
      <c r="L88" s="1424"/>
      <c r="M88" s="1424"/>
      <c r="N88" s="1424"/>
    </row>
    <row r="89" spans="2:14" ht="13.5" thickBot="1">
      <c r="B89" s="1425"/>
      <c r="C89" s="1426" t="s">
        <v>240</v>
      </c>
      <c r="D89" s="1426" t="s">
        <v>241</v>
      </c>
      <c r="E89" s="1426" t="s">
        <v>242</v>
      </c>
      <c r="F89" s="1426" t="s">
        <v>243</v>
      </c>
      <c r="G89" s="1426" t="s">
        <v>244</v>
      </c>
      <c r="H89" s="1426" t="s">
        <v>245</v>
      </c>
      <c r="I89" s="1426" t="s">
        <v>246</v>
      </c>
      <c r="J89" s="1426" t="s">
        <v>247</v>
      </c>
      <c r="K89" s="1426" t="s">
        <v>248</v>
      </c>
      <c r="L89" s="1426" t="s">
        <v>249</v>
      </c>
      <c r="M89" s="1426" t="s">
        <v>250</v>
      </c>
      <c r="N89" s="1427" t="s">
        <v>251</v>
      </c>
    </row>
    <row r="90" spans="2:14" ht="13.5" thickBot="1">
      <c r="B90" s="1428" t="s">
        <v>334</v>
      </c>
      <c r="C90" s="1429">
        <f>(C65-N61)/N61*100</f>
        <v>-0.68060021436226248</v>
      </c>
      <c r="D90" s="1429">
        <f>(D65-C65)/C65*100</f>
        <v>-2.8219932013165803</v>
      </c>
      <c r="E90" s="1429">
        <f>(E65-D65)/D65*100</f>
        <v>2.2543031649083853</v>
      </c>
      <c r="F90" s="1429" t="e">
        <f>(#REF!-#REF!)/#REF!*100</f>
        <v>#REF!</v>
      </c>
      <c r="G90" s="1429" t="e">
        <f>(#REF!-#REF!)/#REF!*100</f>
        <v>#REF!</v>
      </c>
      <c r="H90" s="1429" t="e">
        <f>(#REF!-#REF!)/#REF!*100</f>
        <v>#REF!</v>
      </c>
      <c r="I90" s="1429" t="e">
        <f>(#REF!-#REF!)/#REF!*100</f>
        <v>#REF!</v>
      </c>
      <c r="J90" s="1429" t="e">
        <f>(#REF!-#REF!)/#REF!*100</f>
        <v>#REF!</v>
      </c>
      <c r="K90" s="1429" t="e">
        <f>(#REF!-#REF!)/#REF!*100</f>
        <v>#REF!</v>
      </c>
      <c r="L90" s="1429" t="e">
        <f>(#REF!-#REF!)/#REF!*100</f>
        <v>#REF!</v>
      </c>
      <c r="M90" s="1429" t="e">
        <f>(#REF!-#REF!)/#REF!*100</f>
        <v>#REF!</v>
      </c>
      <c r="N90" s="1429" t="e">
        <f>(#REF!-#REF!)/#REF!*100</f>
        <v>#REF!</v>
      </c>
    </row>
    <row r="91" spans="2:14">
      <c r="B91" s="1419"/>
      <c r="C91" s="1419"/>
      <c r="D91" s="1419"/>
      <c r="E91" s="1419"/>
      <c r="F91" s="1419"/>
      <c r="G91" s="1419"/>
      <c r="H91" s="1419"/>
      <c r="I91" s="1419"/>
      <c r="J91" s="1419"/>
      <c r="K91" s="1419"/>
      <c r="L91" s="1419"/>
      <c r="M91" s="1419"/>
      <c r="N91" s="1419"/>
    </row>
    <row r="92" spans="2:14">
      <c r="B92" s="1419"/>
      <c r="C92" s="1419"/>
      <c r="D92" s="1419"/>
      <c r="E92" s="1419"/>
      <c r="F92" s="1419"/>
      <c r="G92" s="1419"/>
      <c r="H92" s="1419"/>
      <c r="I92" s="1419"/>
      <c r="J92" s="1419"/>
      <c r="K92" s="1419"/>
      <c r="L92" s="1419"/>
      <c r="M92" s="1419"/>
      <c r="N92" s="1419"/>
    </row>
    <row r="93" spans="2:14">
      <c r="B93" s="1419"/>
      <c r="C93" s="1419"/>
      <c r="D93" s="1419"/>
      <c r="E93" s="1419"/>
      <c r="F93" s="1419"/>
      <c r="G93" s="1419"/>
      <c r="H93" s="1419"/>
      <c r="I93" s="1419"/>
      <c r="J93" s="1419"/>
      <c r="K93" s="1419"/>
      <c r="L93" s="1419"/>
      <c r="M93" s="1419"/>
      <c r="N93" s="1419"/>
    </row>
    <row r="94" spans="2:14">
      <c r="B94" s="1419"/>
      <c r="C94" s="1419"/>
      <c r="D94" s="1419"/>
      <c r="E94" s="1419"/>
      <c r="F94" s="1419"/>
      <c r="G94" s="1419"/>
      <c r="H94" s="1419"/>
      <c r="I94" s="1419"/>
      <c r="J94" s="1419"/>
      <c r="K94" s="1419"/>
      <c r="L94" s="1419"/>
      <c r="M94" s="1419"/>
      <c r="N94" s="1419"/>
    </row>
    <row r="95" spans="2:14" ht="15.75">
      <c r="B95" s="1419"/>
      <c r="C95" s="1419"/>
      <c r="D95" s="1420" t="s">
        <v>336</v>
      </c>
      <c r="E95" s="1419"/>
      <c r="F95" s="1419"/>
      <c r="G95" s="1419"/>
      <c r="H95" s="1421">
        <v>2016</v>
      </c>
      <c r="I95" s="1419"/>
      <c r="J95" s="1419"/>
      <c r="K95" s="1419"/>
      <c r="L95" s="1419"/>
      <c r="M95" s="1419"/>
      <c r="N95" s="1419"/>
    </row>
    <row r="96" spans="2:14" ht="16.5" thickBot="1">
      <c r="B96" s="1422">
        <v>2018</v>
      </c>
      <c r="C96" s="1423" t="s">
        <v>4</v>
      </c>
      <c r="D96" s="1424"/>
      <c r="E96" s="1424"/>
      <c r="F96" s="1424"/>
      <c r="G96" s="1424"/>
      <c r="H96" s="1424"/>
      <c r="I96" s="1424"/>
      <c r="J96" s="1424"/>
      <c r="K96" s="1424"/>
      <c r="L96" s="1424"/>
      <c r="M96" s="1424"/>
      <c r="N96" s="1424"/>
    </row>
    <row r="97" spans="2:14" ht="13.5" thickBot="1">
      <c r="B97" s="1425"/>
      <c r="C97" s="1426" t="s">
        <v>240</v>
      </c>
      <c r="D97" s="1426" t="s">
        <v>241</v>
      </c>
      <c r="E97" s="1426" t="s">
        <v>242</v>
      </c>
      <c r="F97" s="1426" t="s">
        <v>243</v>
      </c>
      <c r="G97" s="1426" t="s">
        <v>244</v>
      </c>
      <c r="H97" s="1426" t="s">
        <v>245</v>
      </c>
      <c r="I97" s="1426" t="s">
        <v>246</v>
      </c>
      <c r="J97" s="1426" t="s">
        <v>247</v>
      </c>
      <c r="K97" s="1426" t="s">
        <v>248</v>
      </c>
      <c r="L97" s="1426" t="s">
        <v>249</v>
      </c>
      <c r="M97" s="1426" t="s">
        <v>250</v>
      </c>
      <c r="N97" s="1427" t="s">
        <v>251</v>
      </c>
    </row>
    <row r="98" spans="2:14" ht="13.5" thickBot="1">
      <c r="B98" s="1428" t="s">
        <v>334</v>
      </c>
      <c r="C98" s="1429">
        <f>(C65-C61)/C61*100</f>
        <v>4.0945854864075608</v>
      </c>
      <c r="D98" s="1429">
        <f t="shared" ref="D98:N98" si="2">(D65-D61)/D61*100</f>
        <v>0.42937601070650855</v>
      </c>
      <c r="E98" s="1429">
        <f t="shared" si="2"/>
        <v>0.55695096647374154</v>
      </c>
      <c r="F98" s="1429">
        <f t="shared" si="2"/>
        <v>-2.3630504833512376</v>
      </c>
      <c r="G98" s="1429">
        <f t="shared" si="2"/>
        <v>-9.707734697894125</v>
      </c>
      <c r="H98" s="1429">
        <f t="shared" si="2"/>
        <v>-100</v>
      </c>
      <c r="I98" s="1429">
        <f t="shared" si="2"/>
        <v>-100</v>
      </c>
      <c r="J98" s="1429">
        <f t="shared" si="2"/>
        <v>-100</v>
      </c>
      <c r="K98" s="1429">
        <f t="shared" si="2"/>
        <v>-100</v>
      </c>
      <c r="L98" s="1429">
        <f t="shared" si="2"/>
        <v>-100</v>
      </c>
      <c r="M98" s="1429">
        <f t="shared" si="2"/>
        <v>-100</v>
      </c>
      <c r="N98" s="1429">
        <f t="shared" si="2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zoomScaleNormal="100" workbookViewId="0">
      <selection activeCell="R12" sqref="R12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487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9">
        <v>2017</v>
      </c>
      <c r="F5" s="1345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2">
        <v>1</v>
      </c>
      <c r="D6" s="1029">
        <v>4.3804670000000003</v>
      </c>
      <c r="E6" s="1029">
        <v>4.9504519999999994</v>
      </c>
      <c r="F6" s="1346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9">
        <v>2</v>
      </c>
      <c r="D7" s="1029">
        <v>4.3107931176470586</v>
      </c>
      <c r="E7" s="1029">
        <v>4.9993549411764704</v>
      </c>
      <c r="F7" s="1347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9">
        <v>3</v>
      </c>
      <c r="D8" s="1029">
        <v>4.1962646470588236</v>
      </c>
      <c r="E8" s="1029">
        <v>4.8791569411764701</v>
      </c>
      <c r="F8" s="1340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9">
        <v>4</v>
      </c>
      <c r="D9" s="1029">
        <v>4.1161288235294125</v>
      </c>
      <c r="E9" s="1029">
        <v>4.9309443529411761</v>
      </c>
      <c r="F9" s="1346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9">
        <v>5</v>
      </c>
      <c r="D10" s="1029">
        <v>4.1640827647058822</v>
      </c>
      <c r="E10" s="1029">
        <v>4.9615050588235299</v>
      </c>
      <c r="F10" s="1347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9">
        <v>6</v>
      </c>
      <c r="D11" s="1029">
        <v>4.2701818823529409</v>
      </c>
      <c r="E11" s="1029">
        <v>4.8549364117647062</v>
      </c>
      <c r="F11" s="1340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9">
        <v>7</v>
      </c>
      <c r="D12" s="1029">
        <v>4.4745709411764709</v>
      </c>
      <c r="E12" s="1029">
        <v>4.8161772941176473</v>
      </c>
      <c r="F12" s="1340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9">
        <v>8</v>
      </c>
      <c r="D13" s="1029">
        <v>4.6500862352941175</v>
      </c>
      <c r="E13" s="1029">
        <v>4.7997521764705882</v>
      </c>
      <c r="F13" s="1340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9">
        <v>9</v>
      </c>
      <c r="D14" s="1029">
        <v>4.7626562941176473</v>
      </c>
      <c r="E14" s="1029">
        <v>4.8115546470588235</v>
      </c>
      <c r="F14" s="1340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9">
        <v>10</v>
      </c>
      <c r="D15" s="1029">
        <v>4.8005857058823533</v>
      </c>
      <c r="E15" s="1029">
        <v>4.8927212941176466</v>
      </c>
      <c r="F15" s="1340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9">
        <v>11</v>
      </c>
      <c r="D16" s="1029">
        <v>4.6466129411764703</v>
      </c>
      <c r="E16" s="1029">
        <v>4.9704215294117651</v>
      </c>
      <c r="F16" s="1340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9">
        <v>12</v>
      </c>
      <c r="D17" s="1029">
        <v>4.5693524117647053</v>
      </c>
      <c r="E17" s="1029">
        <v>5.035472764705883</v>
      </c>
      <c r="F17" s="1340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9">
        <v>13</v>
      </c>
      <c r="D18" s="1029">
        <v>4.5735858235294113</v>
      </c>
      <c r="E18" s="1029">
        <v>5.2143527647058825</v>
      </c>
      <c r="F18" s="1340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9">
        <v>14</v>
      </c>
      <c r="D19" s="1029">
        <v>4.582324117647059</v>
      </c>
      <c r="E19" s="1029">
        <v>5.3884128235294124</v>
      </c>
      <c r="F19" s="1340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9">
        <v>15</v>
      </c>
      <c r="D20" s="1029">
        <v>4.5732799411764713</v>
      </c>
      <c r="E20" s="1029">
        <v>5.4388046470588245</v>
      </c>
      <c r="F20" s="1340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9">
        <v>16</v>
      </c>
      <c r="D21" s="1029">
        <v>4.5599411764705886</v>
      </c>
      <c r="E21" s="1029">
        <v>5.4806057647058823</v>
      </c>
      <c r="F21" s="1340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9">
        <v>17</v>
      </c>
      <c r="D22" s="1029">
        <v>4.4682108823529418</v>
      </c>
      <c r="E22" s="1029">
        <v>5.5276053529411762</v>
      </c>
      <c r="F22" s="1340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9">
        <v>18</v>
      </c>
      <c r="D23" s="1029">
        <v>4.4682108823529418</v>
      </c>
      <c r="E23" s="1029">
        <v>5.587069647058823</v>
      </c>
      <c r="F23" s="1340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9">
        <v>19</v>
      </c>
      <c r="D24" s="1029">
        <v>4.3433795294117648</v>
      </c>
      <c r="E24" s="1029">
        <v>5.5706024705882351</v>
      </c>
      <c r="F24" s="1340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9">
        <v>20</v>
      </c>
      <c r="D25" s="1029">
        <v>4.4242479411764704</v>
      </c>
      <c r="E25" s="1029">
        <v>5.5917022352941173</v>
      </c>
      <c r="F25" s="1340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9">
        <v>21</v>
      </c>
      <c r="D26" s="1029">
        <v>4.5933075882352945</v>
      </c>
      <c r="E26" s="1029">
        <v>5.6582438823529415</v>
      </c>
      <c r="F26" s="1340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9">
        <v>22</v>
      </c>
      <c r="D27" s="1029">
        <v>4.6715033529411762</v>
      </c>
      <c r="E27" s="1029">
        <v>5.6638499411764718</v>
      </c>
      <c r="F27" s="1340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9">
        <v>23</v>
      </c>
      <c r="D28" s="1029">
        <v>4.6776630588235291</v>
      </c>
      <c r="E28" s="1029">
        <v>5.6969899999999996</v>
      </c>
      <c r="F28" s="1340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9">
        <v>24</v>
      </c>
      <c r="D29" s="1029">
        <v>4.6900857058823533</v>
      </c>
      <c r="E29" s="1029">
        <v>5.7238701764705882</v>
      </c>
      <c r="F29" s="1340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435"/>
    </row>
    <row r="30" spans="3:17">
      <c r="C30" s="1339">
        <v>25</v>
      </c>
      <c r="D30" s="1029">
        <v>4.6754056470588239</v>
      </c>
      <c r="E30" s="1029">
        <v>5.7420219999999995</v>
      </c>
      <c r="F30" s="1340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435"/>
    </row>
    <row r="31" spans="3:17">
      <c r="C31" s="1339">
        <v>26</v>
      </c>
      <c r="D31" s="1029"/>
      <c r="E31" s="1029">
        <v>5.7321985882352946</v>
      </c>
      <c r="F31" s="1340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435"/>
    </row>
    <row r="32" spans="3:17">
      <c r="C32" s="1343">
        <v>27</v>
      </c>
      <c r="D32" s="1029"/>
      <c r="E32" s="1029">
        <v>5.7150554117647063</v>
      </c>
      <c r="F32" s="1340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435"/>
    </row>
    <row r="33" spans="2:12">
      <c r="C33" s="1343">
        <v>28</v>
      </c>
      <c r="D33" s="1029"/>
      <c r="E33" s="1029">
        <v>5.5602529411764712</v>
      </c>
      <c r="F33" s="1340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</row>
    <row r="34" spans="2:12">
      <c r="C34" s="1343">
        <v>29</v>
      </c>
      <c r="D34" s="1029"/>
      <c r="E34" s="1029">
        <v>5.4133682352941186</v>
      </c>
      <c r="F34" s="1340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2">
      <c r="C35" s="1343">
        <v>30</v>
      </c>
      <c r="D35" s="1029"/>
      <c r="E35" s="1029">
        <v>5.4209105294117643</v>
      </c>
      <c r="F35" s="1340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2">
      <c r="C36" s="1343">
        <v>31</v>
      </c>
      <c r="D36" s="1343"/>
      <c r="E36" s="1029">
        <v>5.4732439411764711</v>
      </c>
      <c r="F36" s="1340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2">
      <c r="B37" s="10"/>
      <c r="C37" s="1343">
        <v>32</v>
      </c>
      <c r="D37" s="1343"/>
      <c r="E37" s="1029">
        <v>5.5027325294117642</v>
      </c>
      <c r="F37" s="1340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2">
      <c r="B38" s="10"/>
      <c r="C38" s="1343">
        <v>33</v>
      </c>
      <c r="D38" s="1343"/>
      <c r="E38" s="1029">
        <v>5.514854647058824</v>
      </c>
      <c r="F38" s="1340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2">
      <c r="B39" s="10"/>
      <c r="C39" s="1343">
        <v>34</v>
      </c>
      <c r="D39" s="1343"/>
      <c r="E39" s="1029">
        <v>5.51779111764706</v>
      </c>
      <c r="F39" s="1340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2">
      <c r="B40" s="10"/>
      <c r="C40" s="1343">
        <v>35</v>
      </c>
      <c r="D40" s="1343"/>
      <c r="E40" s="1029">
        <v>5.5389451764705884</v>
      </c>
      <c r="F40" s="1340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2">
      <c r="B41" s="10"/>
      <c r="C41" s="1339">
        <v>36</v>
      </c>
      <c r="D41" s="1339"/>
      <c r="E41" s="1029">
        <v>5.5461708823529419</v>
      </c>
      <c r="F41" s="1340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2">
      <c r="C42" s="1339">
        <v>37</v>
      </c>
      <c r="D42" s="1339"/>
      <c r="E42" s="1029">
        <v>5.4646884117647057</v>
      </c>
      <c r="F42" s="1340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2">
      <c r="C43" s="1339">
        <v>38</v>
      </c>
      <c r="D43" s="1339"/>
      <c r="E43" s="1029">
        <v>5.2313238823529415</v>
      </c>
      <c r="F43" s="1340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2">
      <c r="C44" s="1339">
        <v>39</v>
      </c>
      <c r="D44" s="1339"/>
      <c r="E44" s="1029">
        <v>5.0964182941176466</v>
      </c>
      <c r="F44" s="1340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2">
      <c r="C45" s="1339">
        <v>40</v>
      </c>
      <c r="D45" s="1339"/>
      <c r="E45" s="1029">
        <v>4.9290539999999989</v>
      </c>
      <c r="F45" s="1340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2">
      <c r="C46" s="1339">
        <v>41</v>
      </c>
      <c r="D46" s="1339"/>
      <c r="E46" s="1029">
        <v>4.8453362941176472</v>
      </c>
      <c r="F46" s="1340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2">
      <c r="C47" s="1339">
        <v>42</v>
      </c>
      <c r="D47" s="1339"/>
      <c r="E47" s="1029">
        <v>4.8401240588235295</v>
      </c>
      <c r="F47" s="1340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2">
      <c r="C48" s="1339">
        <v>43</v>
      </c>
      <c r="D48" s="1339"/>
      <c r="E48" s="1029">
        <v>4.7828322941176475</v>
      </c>
      <c r="F48" s="1340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9">
        <v>44</v>
      </c>
      <c r="D49" s="1339"/>
      <c r="E49" s="1029">
        <v>4.6667422941176468</v>
      </c>
      <c r="F49" s="1340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9">
        <v>45</v>
      </c>
      <c r="D50" s="1339"/>
      <c r="E50" s="1029">
        <v>4.6526518235294114</v>
      </c>
      <c r="F50" s="1340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9">
        <v>46</v>
      </c>
      <c r="D51" s="1339"/>
      <c r="E51" s="1029">
        <v>4.6280596470588238</v>
      </c>
      <c r="F51" s="1340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9">
        <v>47</v>
      </c>
      <c r="D52" s="1339"/>
      <c r="E52" s="1029">
        <v>4.6337238235294116</v>
      </c>
      <c r="F52" s="1340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9">
        <v>48</v>
      </c>
      <c r="D53" s="1339"/>
      <c r="E53" s="1029">
        <v>4.6336741176470593</v>
      </c>
      <c r="F53" s="1340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9">
        <v>49</v>
      </c>
      <c r="D54" s="1339"/>
      <c r="E54" s="1029">
        <v>4.6438768235294123</v>
      </c>
      <c r="F54" s="1340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9">
        <v>50</v>
      </c>
      <c r="D55" s="1339"/>
      <c r="E55" s="1029">
        <v>4.5922561176470591</v>
      </c>
      <c r="F55" s="1340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50">
        <v>51</v>
      </c>
      <c r="D56" s="1351"/>
      <c r="E56" s="1631">
        <v>4.4381204705882356</v>
      </c>
      <c r="F56" s="1340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50">
        <v>52</v>
      </c>
      <c r="D57" s="1352"/>
      <c r="E57" s="1632"/>
      <c r="F57" s="1340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4">
        <v>53</v>
      </c>
      <c r="D58" s="1344"/>
      <c r="E58" s="1020"/>
      <c r="F58" s="1348"/>
      <c r="G58" s="1021"/>
      <c r="H58" s="1022"/>
      <c r="I58" s="1022"/>
      <c r="J58" s="1022"/>
      <c r="K58" s="1021"/>
      <c r="L58" s="1020"/>
    </row>
    <row r="60" spans="3:38">
      <c r="E60" s="1341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I28" sqref="I28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636" t="s">
        <v>479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</row>
    <row r="2" spans="1:17" s="955" customFormat="1" ht="25.5" customHeight="1">
      <c r="A2" s="1636" t="s">
        <v>478</v>
      </c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6"/>
      <c r="O2" s="1636"/>
      <c r="P2" s="1636"/>
      <c r="Q2" s="1636"/>
    </row>
    <row r="3" spans="1:17" s="955" customFormat="1" ht="25.5" customHeight="1" thickBot="1">
      <c r="A3" s="1450"/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</row>
    <row r="4" spans="1:17" ht="31.5" customHeight="1" thickBot="1">
      <c r="A4" s="956"/>
      <c r="B4" s="1633" t="s">
        <v>316</v>
      </c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5"/>
    </row>
    <row r="5" spans="1:17" s="959" customFormat="1" ht="33.75" customHeight="1" thickBot="1">
      <c r="A5" s="958"/>
      <c r="B5" s="1125" t="s">
        <v>267</v>
      </c>
      <c r="C5" s="1125">
        <v>2018</v>
      </c>
      <c r="D5" s="1125">
        <v>2017</v>
      </c>
      <c r="E5" s="1126">
        <v>2016</v>
      </c>
      <c r="F5" s="1126">
        <v>2015</v>
      </c>
      <c r="G5" s="1126">
        <v>2014</v>
      </c>
      <c r="H5" s="1126">
        <v>2013</v>
      </c>
      <c r="I5" s="1126">
        <v>2012</v>
      </c>
      <c r="J5" s="1126">
        <v>2011</v>
      </c>
      <c r="K5" s="1126">
        <v>2010</v>
      </c>
      <c r="L5" s="1127">
        <v>2009</v>
      </c>
      <c r="M5" s="1127">
        <v>2008</v>
      </c>
      <c r="N5" s="1128">
        <v>2007</v>
      </c>
      <c r="O5" s="1126">
        <v>2006</v>
      </c>
      <c r="P5" s="1127">
        <v>2005</v>
      </c>
      <c r="Q5" s="1129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1394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1"/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961"/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4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51" t="s">
        <v>383</v>
      </c>
      <c r="C19" s="1451"/>
      <c r="D19" s="1451"/>
      <c r="E19" s="1451"/>
      <c r="F19" s="1451"/>
      <c r="G19" s="1451"/>
      <c r="H19" s="1451"/>
      <c r="I19" s="1451"/>
      <c r="J19" s="1451"/>
      <c r="K19" s="1452"/>
      <c r="L19" s="1452"/>
      <c r="M19" s="1452"/>
      <c r="N19" s="1452"/>
      <c r="O19" s="1452"/>
      <c r="P19" s="1453"/>
      <c r="Q19" s="1453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5" t="s">
        <v>450</v>
      </c>
      <c r="B1" s="1356"/>
      <c r="C1" s="1355"/>
      <c r="D1" s="1355"/>
      <c r="E1" s="1355"/>
      <c r="F1" s="1355"/>
      <c r="G1" s="1357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533" t="s">
        <v>7</v>
      </c>
      <c r="C5" s="1534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3"/>
      <c r="B24" s="168"/>
      <c r="C24" s="168"/>
      <c r="D24" s="168"/>
      <c r="E24" s="1354"/>
      <c r="F24" s="1354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448</v>
      </c>
      <c r="B1" s="166"/>
      <c r="C1" s="166"/>
      <c r="D1" s="166"/>
      <c r="E1" s="167" t="s">
        <v>449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451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3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W1" sqref="W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91"/>
      <c r="C2" s="1292"/>
      <c r="D2" s="1292"/>
      <c r="E2" s="1292"/>
      <c r="F2" s="1292"/>
      <c r="G2" s="1292"/>
      <c r="H2" s="1292"/>
      <c r="I2" s="1292"/>
      <c r="J2" s="1292"/>
      <c r="K2" s="1292"/>
      <c r="L2" s="1293"/>
      <c r="M2" s="1293"/>
      <c r="N2" s="1293"/>
      <c r="O2" s="1293"/>
      <c r="P2" s="1293"/>
      <c r="Q2" s="1293"/>
      <c r="R2" s="1293"/>
    </row>
    <row r="3" spans="2:20" ht="18.75">
      <c r="B3" s="1457"/>
      <c r="C3" s="1292"/>
      <c r="D3" s="1292"/>
      <c r="E3" s="1292"/>
      <c r="F3" s="1292"/>
      <c r="G3" s="1292"/>
      <c r="H3" s="1292"/>
      <c r="I3" s="1292"/>
      <c r="J3" s="1292"/>
      <c r="K3" s="1292"/>
      <c r="L3" s="1293"/>
      <c r="M3" s="1293"/>
      <c r="N3" s="1293"/>
      <c r="O3" s="1293"/>
      <c r="P3" s="1293"/>
      <c r="Q3" s="1293"/>
      <c r="R3" s="1293"/>
    </row>
    <row r="4" spans="2:20" ht="19.5">
      <c r="B4" s="1291"/>
      <c r="C4" s="1292"/>
      <c r="D4" s="1292"/>
      <c r="E4" s="1292"/>
      <c r="F4" s="1292"/>
      <c r="G4" s="1292"/>
      <c r="H4" s="1292"/>
      <c r="I4" s="1292"/>
      <c r="J4" s="1292"/>
      <c r="K4" s="1292"/>
      <c r="L4" s="1293"/>
      <c r="M4" s="1293"/>
      <c r="N4" s="1293"/>
      <c r="O4" s="1293"/>
      <c r="P4" s="1293"/>
      <c r="Q4" s="1293"/>
      <c r="R4" s="1293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503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503" t="s">
        <v>517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521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524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18.06.2018 - 24.06.2018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463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498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90"/>
      <c r="C35" s="1288"/>
      <c r="D35" s="1288"/>
      <c r="E35" s="1288"/>
      <c r="F35" s="1288"/>
      <c r="G35" s="1288"/>
      <c r="H35" s="1288"/>
      <c r="I35" s="1288"/>
      <c r="J35" s="1288"/>
      <c r="K35" s="1288"/>
      <c r="L35" s="1289"/>
      <c r="M35" s="1289"/>
      <c r="N35" s="1289"/>
      <c r="O35" s="1289"/>
      <c r="P35" s="1289"/>
      <c r="Q35" s="1289"/>
      <c r="R35" s="1289"/>
    </row>
    <row r="36" spans="2:18">
      <c r="B36" s="1288"/>
      <c r="C36" s="1288"/>
      <c r="D36" s="1288"/>
      <c r="E36" s="1288"/>
      <c r="F36" s="1288"/>
      <c r="G36" s="1288"/>
      <c r="H36" s="1288"/>
      <c r="I36" s="1288"/>
      <c r="J36" s="1288"/>
      <c r="K36" s="1288"/>
      <c r="L36" s="1289"/>
      <c r="M36" s="1289"/>
      <c r="N36" s="1289"/>
      <c r="O36" s="1289"/>
      <c r="P36" s="1289"/>
      <c r="Q36" s="1289"/>
      <c r="R36" s="1289"/>
    </row>
    <row r="37" spans="2:18"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89"/>
      <c r="M37" s="1289"/>
      <c r="N37" s="1289"/>
      <c r="O37" s="1289"/>
      <c r="P37" s="1289"/>
      <c r="Q37" s="1289"/>
      <c r="R37" s="1289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64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64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64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64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64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64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H14" sqref="H14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18.06.2018 - 24.06.2018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535" t="s">
        <v>150</v>
      </c>
      <c r="C6" s="1537" t="s">
        <v>160</v>
      </c>
      <c r="D6" s="1538"/>
      <c r="E6" s="1538"/>
      <c r="F6" s="1538"/>
      <c r="G6" s="1539"/>
    </row>
    <row r="7" spans="2:13" ht="29.25" thickBot="1">
      <c r="B7" s="1536"/>
      <c r="C7" s="287" t="s">
        <v>519</v>
      </c>
      <c r="D7" s="288" t="s">
        <v>516</v>
      </c>
      <c r="E7" s="1015" t="s">
        <v>520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6134.5862745098038</v>
      </c>
      <c r="D8" s="1009">
        <v>6159.2284313725486</v>
      </c>
      <c r="E8" s="1010">
        <v>7527.2078431372556</v>
      </c>
      <c r="F8" s="1011">
        <f t="shared" ref="F8:G14" si="0">(($C8-D8)/D8)</f>
        <v>-4.0008512652701502E-3</v>
      </c>
      <c r="G8" s="1011">
        <f t="shared" si="0"/>
        <v>-0.18501170655160529</v>
      </c>
      <c r="I8" s="1391"/>
      <c r="J8" s="1068"/>
    </row>
    <row r="9" spans="2:13" ht="20.25" customHeight="1" thickBot="1">
      <c r="B9" s="1007" t="s">
        <v>340</v>
      </c>
      <c r="C9" s="1008">
        <v>6035.2862745098037</v>
      </c>
      <c r="D9" s="1009">
        <v>6053.2284313725486</v>
      </c>
      <c r="E9" s="1010">
        <v>7407.4274509803918</v>
      </c>
      <c r="F9" s="1011">
        <f t="shared" si="0"/>
        <v>-2.9640640636911502E-3</v>
      </c>
      <c r="G9" s="1011">
        <f t="shared" si="0"/>
        <v>-0.18523855758978533</v>
      </c>
      <c r="I9" s="1391"/>
      <c r="J9" s="1068"/>
    </row>
    <row r="10" spans="2:13" ht="20.25" customHeight="1" thickBot="1">
      <c r="B10" s="1007" t="s">
        <v>341</v>
      </c>
      <c r="C10" s="1008">
        <v>5669.9725490196079</v>
      </c>
      <c r="D10" s="1009">
        <v>5715.2088235294113</v>
      </c>
      <c r="E10" s="1010">
        <v>6991.3470588235296</v>
      </c>
      <c r="F10" s="1011">
        <f t="shared" si="0"/>
        <v>-7.9150694063122515E-3</v>
      </c>
      <c r="G10" s="1011">
        <f t="shared" si="0"/>
        <v>-0.18900141827979516</v>
      </c>
      <c r="I10" s="1391"/>
      <c r="J10" s="1068"/>
      <c r="M10" s="1068"/>
    </row>
    <row r="11" spans="2:13" ht="20.25" customHeight="1" thickBot="1">
      <c r="B11" s="1007" t="s">
        <v>342</v>
      </c>
      <c r="C11" s="1008">
        <v>5306.0019607843142</v>
      </c>
      <c r="D11" s="1009">
        <v>5355.9607843137255</v>
      </c>
      <c r="E11" s="1010">
        <v>6600.5941176470587</v>
      </c>
      <c r="F11" s="1011">
        <f t="shared" si="0"/>
        <v>-9.3277052505179453E-3</v>
      </c>
      <c r="G11" s="1011">
        <f t="shared" si="0"/>
        <v>-0.19613267136083701</v>
      </c>
      <c r="I11" s="1391"/>
      <c r="J11" s="1068"/>
      <c r="M11" s="1068"/>
    </row>
    <row r="12" spans="2:13" ht="20.25" customHeight="1" thickBot="1">
      <c r="B12" s="1007" t="s">
        <v>343</v>
      </c>
      <c r="C12" s="1008">
        <v>4941.3882352941182</v>
      </c>
      <c r="D12" s="1009">
        <v>4846.2666666666664</v>
      </c>
      <c r="E12" s="1010">
        <v>6190.5705882352941</v>
      </c>
      <c r="F12" s="1011">
        <f t="shared" si="0"/>
        <v>1.9627803249398529E-2</v>
      </c>
      <c r="G12" s="1011">
        <f t="shared" si="0"/>
        <v>-0.20178791843762373</v>
      </c>
      <c r="I12" s="1391"/>
      <c r="J12" s="1068"/>
      <c r="M12" s="1068"/>
    </row>
    <row r="13" spans="2:13" ht="20.25" customHeight="1" thickBot="1">
      <c r="B13" s="1007" t="s">
        <v>344</v>
      </c>
      <c r="C13" s="1008">
        <v>4558.8784313725482</v>
      </c>
      <c r="D13" s="1009">
        <v>4226.7764705882355</v>
      </c>
      <c r="E13" s="1010">
        <v>5088.113725490196</v>
      </c>
      <c r="F13" s="1011">
        <f t="shared" si="0"/>
        <v>7.857097792968798E-2</v>
      </c>
      <c r="G13" s="1011">
        <f t="shared" si="0"/>
        <v>-0.10401404580764564</v>
      </c>
      <c r="I13" s="1391"/>
      <c r="J13" s="1068"/>
      <c r="M13" s="1068"/>
    </row>
    <row r="14" spans="2:13" ht="20.25" customHeight="1" thickBot="1">
      <c r="B14" s="1007" t="s">
        <v>345</v>
      </c>
      <c r="C14" s="1008">
        <v>5994.1098039215685</v>
      </c>
      <c r="D14" s="1009">
        <v>6012.9303921568626</v>
      </c>
      <c r="E14" s="1010">
        <v>7361.5666666666666</v>
      </c>
      <c r="F14" s="1011">
        <f t="shared" si="0"/>
        <v>-3.1300193096935273E-3</v>
      </c>
      <c r="G14" s="1011">
        <f t="shared" si="0"/>
        <v>-0.18575622889309315</v>
      </c>
      <c r="I14" s="1391"/>
      <c r="J14" s="1068"/>
      <c r="M14" s="1068"/>
    </row>
    <row r="15" spans="2:13" ht="15">
      <c r="B15" s="1540" t="s">
        <v>346</v>
      </c>
      <c r="C15" s="1540"/>
      <c r="D15" s="1540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535" t="s">
        <v>150</v>
      </c>
      <c r="C19" s="1537" t="s">
        <v>349</v>
      </c>
      <c r="D19" s="1538"/>
      <c r="E19" s="1538"/>
      <c r="F19" s="1538"/>
      <c r="G19" s="1539"/>
    </row>
    <row r="20" spans="2:7" ht="29.25" thickBot="1">
      <c r="B20" s="1536"/>
      <c r="C20" s="287" t="s">
        <v>519</v>
      </c>
      <c r="D20" s="288" t="s">
        <v>516</v>
      </c>
      <c r="E20" s="1015" t="s">
        <v>520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171.13</v>
      </c>
      <c r="D21" s="1013">
        <v>188.36</v>
      </c>
      <c r="E21" s="1014">
        <v>213</v>
      </c>
      <c r="F21" s="1011">
        <f>(($C21-D21)/D21)</f>
        <v>-9.1473773624973539E-2</v>
      </c>
      <c r="G21" s="1011">
        <f>(($C21-E21)/E21)</f>
        <v>-0.19657276995305167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20:E20 C7:E7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topLeftCell="A2" zoomScaleNormal="100" workbookViewId="0">
      <selection activeCell="Q24" sqref="Q2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522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541" t="s">
        <v>160</v>
      </c>
      <c r="D7" s="1542"/>
      <c r="E7" s="1542"/>
      <c r="F7" s="1543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525</v>
      </c>
      <c r="D9" s="34" t="s">
        <v>526</v>
      </c>
      <c r="E9" s="128" t="s">
        <v>525</v>
      </c>
      <c r="F9" s="128" t="s">
        <v>526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6257.2780000000002</v>
      </c>
      <c r="D12" s="58">
        <v>6282.4129999999996</v>
      </c>
      <c r="E12" s="132">
        <v>6134.5862745098038</v>
      </c>
      <c r="F12" s="132">
        <v>6159.2284313725486</v>
      </c>
      <c r="G12" s="172">
        <v>-0.40008512652700984</v>
      </c>
      <c r="H12" s="36">
        <v>61.5</v>
      </c>
      <c r="I12" s="64">
        <v>91.4</v>
      </c>
      <c r="J12" s="37">
        <v>29.337578058038449</v>
      </c>
      <c r="K12" s="28"/>
      <c r="L12" s="435"/>
      <c r="M12" s="1121"/>
      <c r="N12" s="1100"/>
      <c r="O12" s="1102"/>
      <c r="P12" s="35"/>
    </row>
    <row r="13" spans="1:17" ht="15">
      <c r="B13" s="63" t="s">
        <v>12</v>
      </c>
      <c r="C13" s="75">
        <v>6155.9920000000002</v>
      </c>
      <c r="D13" s="58">
        <v>6174.2929999999997</v>
      </c>
      <c r="E13" s="132">
        <v>6035.2862745098037</v>
      </c>
      <c r="F13" s="132">
        <v>6053.2284313725486</v>
      </c>
      <c r="G13" s="172">
        <v>-0.29640640636910942</v>
      </c>
      <c r="H13" s="36">
        <v>57.57</v>
      </c>
      <c r="I13" s="64">
        <v>93.3</v>
      </c>
      <c r="J13" s="37">
        <v>54.548051842039847</v>
      </c>
      <c r="K13" s="28"/>
      <c r="L13" s="10"/>
      <c r="M13" s="1121"/>
      <c r="N13" s="1100"/>
      <c r="O13" s="35"/>
      <c r="P13" s="35"/>
    </row>
    <row r="14" spans="1:17" ht="15">
      <c r="B14" s="63" t="s">
        <v>13</v>
      </c>
      <c r="C14" s="75">
        <v>5783.3720000000003</v>
      </c>
      <c r="D14" s="58">
        <v>5829.5129999999999</v>
      </c>
      <c r="E14" s="132">
        <v>5669.9725490196079</v>
      </c>
      <c r="F14" s="132">
        <v>5715.2088235294113</v>
      </c>
      <c r="G14" s="172">
        <v>-0.7915069406312264</v>
      </c>
      <c r="H14" s="64">
        <v>53.2</v>
      </c>
      <c r="I14" s="64">
        <v>94.1</v>
      </c>
      <c r="J14" s="37">
        <v>13.689608216362226</v>
      </c>
      <c r="K14" s="28"/>
      <c r="L14" s="10"/>
      <c r="M14" s="435"/>
      <c r="N14" s="435"/>
    </row>
    <row r="15" spans="1:17" ht="15">
      <c r="B15" s="63" t="s">
        <v>14</v>
      </c>
      <c r="C15" s="75">
        <v>5412.1220000000003</v>
      </c>
      <c r="D15" s="58">
        <v>5463.08</v>
      </c>
      <c r="E15" s="132">
        <v>5306.0019607843142</v>
      </c>
      <c r="F15" s="132">
        <v>5355.9607843137255</v>
      </c>
      <c r="G15" s="172">
        <v>-0.93277052505179558</v>
      </c>
      <c r="H15" s="64">
        <v>48.26</v>
      </c>
      <c r="I15" s="64">
        <v>95.2</v>
      </c>
      <c r="J15" s="37">
        <v>2.1861816400814806</v>
      </c>
      <c r="K15" s="28"/>
      <c r="M15" s="435"/>
      <c r="N15" s="435"/>
    </row>
    <row r="16" spans="1:17" ht="15">
      <c r="B16" s="63" t="s">
        <v>15</v>
      </c>
      <c r="C16" s="75">
        <v>5040.2160000000003</v>
      </c>
      <c r="D16" s="58">
        <v>4943.192</v>
      </c>
      <c r="E16" s="132">
        <v>4941.3882352941182</v>
      </c>
      <c r="F16" s="132">
        <v>4846.2666666666664</v>
      </c>
      <c r="G16" s="172">
        <v>1.9627803249398434</v>
      </c>
      <c r="H16" s="64">
        <v>43.52</v>
      </c>
      <c r="I16" s="64">
        <v>100.2</v>
      </c>
      <c r="J16" s="37">
        <v>0.22670688765950184</v>
      </c>
      <c r="K16" s="28"/>
    </row>
    <row r="17" spans="2:14" ht="15">
      <c r="B17" s="63" t="s">
        <v>16</v>
      </c>
      <c r="C17" s="75">
        <v>4650.0559999999996</v>
      </c>
      <c r="D17" s="58">
        <v>4311.3119999999999</v>
      </c>
      <c r="E17" s="132">
        <v>4558.8784313725482</v>
      </c>
      <c r="F17" s="132">
        <v>4226.7764705882355</v>
      </c>
      <c r="G17" s="172">
        <v>7.8570977929688164</v>
      </c>
      <c r="H17" s="64">
        <v>37.97</v>
      </c>
      <c r="I17" s="64">
        <v>93.7</v>
      </c>
      <c r="J17" s="37">
        <v>1.1873355818500915E-2</v>
      </c>
      <c r="K17" s="28"/>
      <c r="M17" s="435"/>
      <c r="N17" s="435"/>
    </row>
    <row r="18" spans="2:14" ht="15" thickBot="1">
      <c r="B18" s="65" t="s">
        <v>125</v>
      </c>
      <c r="C18" s="76">
        <v>6113.9920000000002</v>
      </c>
      <c r="D18" s="77">
        <v>6133.1890000000003</v>
      </c>
      <c r="E18" s="173">
        <v>5994.1098039215685</v>
      </c>
      <c r="F18" s="173">
        <v>6012.9303921568626</v>
      </c>
      <c r="G18" s="174">
        <v>-0.31300193096935569</v>
      </c>
      <c r="H18" s="66">
        <v>57.89</v>
      </c>
      <c r="I18" s="66">
        <v>92.9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6257.3190000000004</v>
      </c>
      <c r="D20" s="58">
        <v>6255.68</v>
      </c>
      <c r="E20" s="132">
        <v>6134.6264705882359</v>
      </c>
      <c r="F20" s="132">
        <v>6133.0196078431372</v>
      </c>
      <c r="G20" s="172">
        <v>2.6200189267995225E-2</v>
      </c>
      <c r="H20" s="64">
        <v>61.47</v>
      </c>
      <c r="I20" s="64">
        <v>89.9</v>
      </c>
      <c r="J20" s="37">
        <v>29.657906869525124</v>
      </c>
      <c r="K20" s="28"/>
    </row>
    <row r="21" spans="2:14" ht="15">
      <c r="B21" s="63" t="s">
        <v>12</v>
      </c>
      <c r="C21" s="75">
        <v>6156.0370000000003</v>
      </c>
      <c r="D21" s="58">
        <v>6162.5990000000002</v>
      </c>
      <c r="E21" s="132">
        <v>6035.3303921568631</v>
      </c>
      <c r="F21" s="132">
        <v>6041.7637254901965</v>
      </c>
      <c r="G21" s="172">
        <v>-0.10648104801237106</v>
      </c>
      <c r="H21" s="64">
        <v>57.78</v>
      </c>
      <c r="I21" s="64">
        <v>92.5</v>
      </c>
      <c r="J21" s="37">
        <v>53.50484094052559</v>
      </c>
      <c r="K21" s="28"/>
    </row>
    <row r="22" spans="2:14" ht="15">
      <c r="B22" s="63" t="s">
        <v>13</v>
      </c>
      <c r="C22" s="75">
        <v>5806.8010000000004</v>
      </c>
      <c r="D22" s="58">
        <v>5870.1120000000001</v>
      </c>
      <c r="E22" s="132">
        <v>5692.9421568627449</v>
      </c>
      <c r="F22" s="132">
        <v>5755.0117647058823</v>
      </c>
      <c r="G22" s="172">
        <v>-1.0785313806618968</v>
      </c>
      <c r="H22" s="64">
        <v>53.06</v>
      </c>
      <c r="I22" s="64">
        <v>93.3</v>
      </c>
      <c r="J22" s="37">
        <v>14.60949746426925</v>
      </c>
      <c r="K22" s="28"/>
    </row>
    <row r="23" spans="2:14" ht="15">
      <c r="B23" s="63" t="s">
        <v>14</v>
      </c>
      <c r="C23" s="75">
        <v>5461.4780000000001</v>
      </c>
      <c r="D23" s="58">
        <v>5536.424</v>
      </c>
      <c r="E23" s="132">
        <v>5354.3901960784315</v>
      </c>
      <c r="F23" s="132">
        <v>5427.8666666666668</v>
      </c>
      <c r="G23" s="172">
        <v>-1.3536896740567543</v>
      </c>
      <c r="H23" s="64">
        <v>48.33</v>
      </c>
      <c r="I23" s="64">
        <v>93.3</v>
      </c>
      <c r="J23" s="37">
        <v>2.0654679575841399</v>
      </c>
      <c r="K23" s="28"/>
    </row>
    <row r="24" spans="2:14" ht="15">
      <c r="B24" s="63" t="s">
        <v>15</v>
      </c>
      <c r="C24" s="75">
        <v>4820.2979999999998</v>
      </c>
      <c r="D24" s="58">
        <v>4923.0640000000003</v>
      </c>
      <c r="E24" s="132">
        <v>4725.7823529411762</v>
      </c>
      <c r="F24" s="132">
        <v>4826.5333333333338</v>
      </c>
      <c r="G24" s="172">
        <v>-2.0874398545296291</v>
      </c>
      <c r="H24" s="64">
        <v>43.61</v>
      </c>
      <c r="I24" s="64">
        <v>95.6</v>
      </c>
      <c r="J24" s="37">
        <v>0.16044260027662519</v>
      </c>
      <c r="K24" s="28"/>
    </row>
    <row r="25" spans="2:14" ht="15">
      <c r="B25" s="63" t="s">
        <v>16</v>
      </c>
      <c r="C25" s="75" t="s">
        <v>299</v>
      </c>
      <c r="D25" s="58" t="s">
        <v>299</v>
      </c>
      <c r="E25" s="132" t="s">
        <v>299</v>
      </c>
      <c r="F25" s="132" t="s">
        <v>299</v>
      </c>
      <c r="G25" s="172" t="s">
        <v>299</v>
      </c>
      <c r="H25" s="64" t="s">
        <v>299</v>
      </c>
      <c r="I25" s="64" t="s">
        <v>299</v>
      </c>
      <c r="J25" s="37" t="s">
        <v>299</v>
      </c>
      <c r="K25" s="28"/>
    </row>
    <row r="26" spans="2:14" ht="15" thickBot="1">
      <c r="B26" s="65" t="s">
        <v>125</v>
      </c>
      <c r="C26" s="76">
        <v>6116.8019999999997</v>
      </c>
      <c r="D26" s="77">
        <v>6122.6019999999999</v>
      </c>
      <c r="E26" s="173">
        <v>5996.8647058823526</v>
      </c>
      <c r="F26" s="173">
        <v>6002.5509803921568</v>
      </c>
      <c r="G26" s="174">
        <v>-9.4730965690733818E-2</v>
      </c>
      <c r="H26" s="66">
        <v>57.97</v>
      </c>
      <c r="I26" s="66">
        <v>91.9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6301.9309999999996</v>
      </c>
      <c r="D28" s="58">
        <v>6296.39</v>
      </c>
      <c r="E28" s="132">
        <v>6178.363725490196</v>
      </c>
      <c r="F28" s="132">
        <v>6172.9313725490201</v>
      </c>
      <c r="G28" s="172">
        <v>8.8002807958199189E-2</v>
      </c>
      <c r="H28" s="64">
        <v>61.54</v>
      </c>
      <c r="I28" s="64">
        <v>91.3</v>
      </c>
      <c r="J28" s="37">
        <v>32.612865328825912</v>
      </c>
      <c r="K28" s="28"/>
    </row>
    <row r="29" spans="2:14" ht="15">
      <c r="B29" s="63" t="s">
        <v>12</v>
      </c>
      <c r="C29" s="75">
        <v>6192.27</v>
      </c>
      <c r="D29" s="58">
        <v>6171.73</v>
      </c>
      <c r="E29" s="132">
        <v>6070.8529411764712</v>
      </c>
      <c r="F29" s="132">
        <v>6050.7156862745096</v>
      </c>
      <c r="G29" s="172">
        <v>0.33280781887737915</v>
      </c>
      <c r="H29" s="64">
        <v>56.96</v>
      </c>
      <c r="I29" s="64">
        <v>93.7</v>
      </c>
      <c r="J29" s="37">
        <v>52.535424009206643</v>
      </c>
      <c r="K29" s="28"/>
    </row>
    <row r="30" spans="2:14" ht="15">
      <c r="B30" s="63" t="s">
        <v>13</v>
      </c>
      <c r="C30" s="75">
        <v>5759.7089999999998</v>
      </c>
      <c r="D30" s="58">
        <v>5748.4340000000002</v>
      </c>
      <c r="E30" s="132">
        <v>5646.7735294117647</v>
      </c>
      <c r="F30" s="132">
        <v>5635.7196078431371</v>
      </c>
      <c r="G30" s="172">
        <v>0.19614037492645189</v>
      </c>
      <c r="H30" s="64">
        <v>53.09</v>
      </c>
      <c r="I30" s="64">
        <v>94.4</v>
      </c>
      <c r="J30" s="37">
        <v>12.746649404205327</v>
      </c>
      <c r="K30" s="28"/>
    </row>
    <row r="31" spans="2:14" ht="15">
      <c r="B31" s="63" t="s">
        <v>14</v>
      </c>
      <c r="C31" s="75">
        <v>5427.7640000000001</v>
      </c>
      <c r="D31" s="58">
        <v>5408.6120000000001</v>
      </c>
      <c r="E31" s="132">
        <v>5321.3372549019605</v>
      </c>
      <c r="F31" s="132">
        <v>5302.5607843137259</v>
      </c>
      <c r="G31" s="172">
        <v>0.3541019396473632</v>
      </c>
      <c r="H31" s="64">
        <v>48.27</v>
      </c>
      <c r="I31" s="64">
        <v>94.6</v>
      </c>
      <c r="J31" s="37">
        <v>1.878491452684073</v>
      </c>
      <c r="K31" s="28"/>
    </row>
    <row r="32" spans="2:14" ht="15">
      <c r="B32" s="63" t="s">
        <v>15</v>
      </c>
      <c r="C32" s="75">
        <v>5259.12</v>
      </c>
      <c r="D32" s="58">
        <v>5150.1809999999996</v>
      </c>
      <c r="E32" s="132">
        <v>5156</v>
      </c>
      <c r="F32" s="132">
        <v>5049.197058823529</v>
      </c>
      <c r="G32" s="172">
        <v>2.1152460466923455</v>
      </c>
      <c r="H32" s="64">
        <v>43.2</v>
      </c>
      <c r="I32" s="64">
        <v>97.9</v>
      </c>
      <c r="J32" s="37">
        <v>0.20139538229159173</v>
      </c>
      <c r="K32" s="28"/>
    </row>
    <row r="33" spans="2:11" ht="15">
      <c r="B33" s="63" t="s">
        <v>16</v>
      </c>
      <c r="C33" s="75">
        <v>4969.1030000000001</v>
      </c>
      <c r="D33" s="58">
        <v>4500.0690000000004</v>
      </c>
      <c r="E33" s="132">
        <v>4871.6696078431369</v>
      </c>
      <c r="F33" s="132">
        <v>4411.8323529411764</v>
      </c>
      <c r="G33" s="172">
        <v>10.422817961235696</v>
      </c>
      <c r="H33" s="64">
        <v>37.39</v>
      </c>
      <c r="I33" s="64">
        <v>98.1</v>
      </c>
      <c r="J33" s="37">
        <v>2.5174422786448967E-2</v>
      </c>
      <c r="K33" s="28"/>
    </row>
    <row r="34" spans="2:11" ht="15" thickBot="1">
      <c r="B34" s="65" t="s">
        <v>125</v>
      </c>
      <c r="C34" s="76">
        <v>6154.4719999999998</v>
      </c>
      <c r="D34" s="77">
        <v>6127.6239999999998</v>
      </c>
      <c r="E34" s="173">
        <v>6033.7960784313718</v>
      </c>
      <c r="F34" s="173">
        <v>6007.4745098039211</v>
      </c>
      <c r="G34" s="174">
        <v>0.43814698813112485</v>
      </c>
      <c r="H34" s="66">
        <v>57.77</v>
      </c>
      <c r="I34" s="66">
        <v>93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6267.3370000000004</v>
      </c>
      <c r="D36" s="58">
        <v>6306.6229999999996</v>
      </c>
      <c r="E36" s="132">
        <v>6144.4480392156865</v>
      </c>
      <c r="F36" s="132">
        <v>6182.9637254901954</v>
      </c>
      <c r="G36" s="172">
        <v>-0.62293243150889388</v>
      </c>
      <c r="H36" s="64">
        <v>61.34</v>
      </c>
      <c r="I36" s="64">
        <v>92.2</v>
      </c>
      <c r="J36" s="37">
        <v>31.626277502566165</v>
      </c>
      <c r="K36" s="28"/>
    </row>
    <row r="37" spans="2:11" ht="15">
      <c r="B37" s="63" t="s">
        <v>12</v>
      </c>
      <c r="C37" s="75">
        <v>6182.3720000000003</v>
      </c>
      <c r="D37" s="58">
        <v>6210.7929999999997</v>
      </c>
      <c r="E37" s="132">
        <v>6061.149019607843</v>
      </c>
      <c r="F37" s="132">
        <v>6089.012745098039</v>
      </c>
      <c r="G37" s="172">
        <v>-0.45760662124787232</v>
      </c>
      <c r="H37" s="64">
        <v>57.89</v>
      </c>
      <c r="I37" s="64">
        <v>93</v>
      </c>
      <c r="J37" s="37">
        <v>54.500825634846251</v>
      </c>
      <c r="K37" s="28"/>
    </row>
    <row r="38" spans="2:11" ht="15">
      <c r="B38" s="63" t="s">
        <v>13</v>
      </c>
      <c r="C38" s="75">
        <v>5782.0559999999996</v>
      </c>
      <c r="D38" s="58">
        <v>5844.3810000000003</v>
      </c>
      <c r="E38" s="132">
        <v>5668.6823529411758</v>
      </c>
      <c r="F38" s="132">
        <v>5729.785294117647</v>
      </c>
      <c r="G38" s="172">
        <v>-1.0664089148192208</v>
      </c>
      <c r="H38" s="64">
        <v>53.08</v>
      </c>
      <c r="I38" s="64">
        <v>93.1</v>
      </c>
      <c r="J38" s="37">
        <v>11.554424956486812</v>
      </c>
      <c r="K38" s="28"/>
    </row>
    <row r="39" spans="2:11" ht="15">
      <c r="B39" s="63" t="s">
        <v>14</v>
      </c>
      <c r="C39" s="75">
        <v>5327.4669999999996</v>
      </c>
      <c r="D39" s="58">
        <v>5372.402</v>
      </c>
      <c r="E39" s="132">
        <v>5223.0068627450974</v>
      </c>
      <c r="F39" s="132">
        <v>5267.0607843137259</v>
      </c>
      <c r="G39" s="172">
        <v>-0.83640427503378179</v>
      </c>
      <c r="H39" s="64">
        <v>48.11</v>
      </c>
      <c r="I39" s="64">
        <v>95.5</v>
      </c>
      <c r="J39" s="37">
        <v>2.0841701254072387</v>
      </c>
      <c r="K39" s="28"/>
    </row>
    <row r="40" spans="2:11" ht="15">
      <c r="B40" s="63" t="s">
        <v>15</v>
      </c>
      <c r="C40" s="75">
        <v>4666.3779999999997</v>
      </c>
      <c r="D40" s="58">
        <v>4545.0919999999996</v>
      </c>
      <c r="E40" s="132">
        <v>4574.8803921568624</v>
      </c>
      <c r="F40" s="132">
        <v>4455.9725490196079</v>
      </c>
      <c r="G40" s="172">
        <v>2.6685048399460358</v>
      </c>
      <c r="H40" s="64">
        <v>43.25</v>
      </c>
      <c r="I40" s="64">
        <v>99.5</v>
      </c>
      <c r="J40" s="37">
        <v>0.22983888963270405</v>
      </c>
      <c r="K40" s="28"/>
    </row>
    <row r="41" spans="2:11" ht="15">
      <c r="B41" s="63" t="s">
        <v>16</v>
      </c>
      <c r="C41" s="75">
        <v>4181.1949999999997</v>
      </c>
      <c r="D41" s="58" t="s">
        <v>299</v>
      </c>
      <c r="E41" s="132">
        <v>4099.2107843137255</v>
      </c>
      <c r="F41" s="132" t="s">
        <v>299</v>
      </c>
      <c r="G41" s="172" t="s">
        <v>299</v>
      </c>
      <c r="H41" s="64" t="s">
        <v>299</v>
      </c>
      <c r="I41" s="64" t="s">
        <v>299</v>
      </c>
      <c r="J41" s="37" t="s">
        <v>299</v>
      </c>
      <c r="K41" s="28"/>
    </row>
    <row r="42" spans="2:11" ht="15" thickBot="1">
      <c r="B42" s="65" t="s">
        <v>125</v>
      </c>
      <c r="C42" s="76">
        <v>6140.4750000000004</v>
      </c>
      <c r="D42" s="77">
        <v>6172.7960000000003</v>
      </c>
      <c r="E42" s="173">
        <v>6020.0735294117649</v>
      </c>
      <c r="F42" s="173">
        <v>6051.7607843137257</v>
      </c>
      <c r="G42" s="174">
        <v>-0.52360389036021782</v>
      </c>
      <c r="H42" s="66">
        <v>58.18</v>
      </c>
      <c r="I42" s="66">
        <v>92.8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6195.0129999999999</v>
      </c>
      <c r="D44" s="58">
        <v>6270.9359999999997</v>
      </c>
      <c r="E44" s="132">
        <v>6073.5421568627453</v>
      </c>
      <c r="F44" s="132">
        <v>6147.9764705882353</v>
      </c>
      <c r="G44" s="172">
        <v>-1.2107124040175146</v>
      </c>
      <c r="H44" s="64">
        <v>61.59</v>
      </c>
      <c r="I44" s="64">
        <v>92.2</v>
      </c>
      <c r="J44" s="37">
        <v>24.821375238357803</v>
      </c>
      <c r="K44" s="28"/>
    </row>
    <row r="45" spans="2:11" ht="15">
      <c r="B45" s="63" t="s">
        <v>12</v>
      </c>
      <c r="C45" s="75">
        <v>6111.0540000000001</v>
      </c>
      <c r="D45" s="58">
        <v>6165.0680000000002</v>
      </c>
      <c r="E45" s="132">
        <v>5991.2294117647061</v>
      </c>
      <c r="F45" s="132">
        <v>6044.18431372549</v>
      </c>
      <c r="G45" s="172">
        <v>-0.87612983344222839</v>
      </c>
      <c r="H45" s="64">
        <v>57.84</v>
      </c>
      <c r="I45" s="64">
        <v>93.5</v>
      </c>
      <c r="J45" s="37">
        <v>57.150734027155558</v>
      </c>
      <c r="K45" s="28"/>
    </row>
    <row r="46" spans="2:11" ht="15">
      <c r="B46" s="63" t="s">
        <v>13</v>
      </c>
      <c r="C46" s="75">
        <v>5789.0590000000002</v>
      </c>
      <c r="D46" s="58">
        <v>5863.52</v>
      </c>
      <c r="E46" s="132">
        <v>5675.548039215686</v>
      </c>
      <c r="F46" s="132">
        <v>5748.5490196078435</v>
      </c>
      <c r="G46" s="172">
        <v>-1.2699027205501174</v>
      </c>
      <c r="H46" s="64">
        <v>53.41</v>
      </c>
      <c r="I46" s="64">
        <v>94.7</v>
      </c>
      <c r="J46" s="37">
        <v>15.119351207296623</v>
      </c>
      <c r="K46" s="28"/>
    </row>
    <row r="47" spans="2:11" ht="15">
      <c r="B47" s="63" t="s">
        <v>14</v>
      </c>
      <c r="C47" s="75">
        <v>5412.4650000000001</v>
      </c>
      <c r="D47" s="58">
        <v>5501.1040000000003</v>
      </c>
      <c r="E47" s="132">
        <v>5306.338235294118</v>
      </c>
      <c r="F47" s="132">
        <v>5393.2392156862743</v>
      </c>
      <c r="G47" s="172">
        <v>-1.6112947510172524</v>
      </c>
      <c r="H47" s="64">
        <v>48.29</v>
      </c>
      <c r="I47" s="64">
        <v>96.4</v>
      </c>
      <c r="J47" s="37">
        <v>2.6087256185815697</v>
      </c>
      <c r="K47" s="28"/>
    </row>
    <row r="48" spans="2:11" ht="15">
      <c r="B48" s="63" t="s">
        <v>15</v>
      </c>
      <c r="C48" s="75">
        <v>5118.7730000000001</v>
      </c>
      <c r="D48" s="58">
        <v>4959.2349999999997</v>
      </c>
      <c r="E48" s="132">
        <v>5018.4049019607846</v>
      </c>
      <c r="F48" s="132">
        <v>4861.995098039215</v>
      </c>
      <c r="G48" s="172">
        <v>3.2169881040120196</v>
      </c>
      <c r="H48" s="64">
        <v>43.81</v>
      </c>
      <c r="I48" s="64">
        <v>103.7</v>
      </c>
      <c r="J48" s="37">
        <v>0.29062421026029822</v>
      </c>
      <c r="K48" s="28" t="s">
        <v>102</v>
      </c>
    </row>
    <row r="49" spans="2:13" ht="15">
      <c r="B49" s="63" t="s">
        <v>16</v>
      </c>
      <c r="C49" s="75">
        <v>3802.0520000000001</v>
      </c>
      <c r="D49" s="58">
        <v>3870.08</v>
      </c>
      <c r="E49" s="132">
        <v>3727.5019607843137</v>
      </c>
      <c r="F49" s="132">
        <v>3794.1960784313724</v>
      </c>
      <c r="G49" s="172">
        <v>-1.7577931205556421</v>
      </c>
      <c r="H49" s="64">
        <v>39.049999999999997</v>
      </c>
      <c r="I49" s="64">
        <v>80</v>
      </c>
      <c r="J49" s="37">
        <v>9.1896983481517223E-3</v>
      </c>
      <c r="K49" s="28"/>
    </row>
    <row r="50" spans="2:13" ht="15" thickBot="1">
      <c r="B50" s="78" t="s">
        <v>125</v>
      </c>
      <c r="C50" s="79">
        <v>6060.1139999999996</v>
      </c>
      <c r="D50" s="59">
        <v>6124.2020000000002</v>
      </c>
      <c r="E50" s="175">
        <v>5941.2882352941169</v>
      </c>
      <c r="F50" s="175">
        <v>6004.1196078431376</v>
      </c>
      <c r="G50" s="174">
        <v>-1.0464710341037191</v>
      </c>
      <c r="H50" s="80">
        <v>57.81</v>
      </c>
      <c r="I50" s="80">
        <v>93.5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544" t="s">
        <v>523</v>
      </c>
      <c r="C53" s="1545"/>
      <c r="D53" s="1545"/>
      <c r="E53" s="1545"/>
      <c r="F53" s="1545"/>
      <c r="G53" s="1545"/>
      <c r="H53" s="1545"/>
      <c r="I53" s="1545"/>
      <c r="J53" s="1545"/>
      <c r="K53" s="1545"/>
      <c r="L53" s="1545"/>
      <c r="M53" s="1545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C8" sqref="C8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546" t="s">
        <v>159</v>
      </c>
      <c r="C1" s="1546"/>
      <c r="D1" s="1546"/>
      <c r="E1" s="978" t="str">
        <f>SKUP_SEUROP_tyg!J1</f>
        <v xml:space="preserve"> 18.06.2018 - 24.06.2018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58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58"/>
      <c r="L4" s="55"/>
      <c r="M4" s="56"/>
      <c r="N4" s="56"/>
    </row>
    <row r="5" spans="1:14" ht="17.25" customHeight="1">
      <c r="B5" s="1547" t="s">
        <v>149</v>
      </c>
      <c r="C5" s="1548"/>
      <c r="D5" s="1549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525</v>
      </c>
      <c r="D6" s="314" t="s">
        <v>526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4.6754056470588239</v>
      </c>
      <c r="D8" s="105">
        <v>4.6900857058823533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4.6775544705882348</v>
      </c>
      <c r="D9" s="94">
        <v>4.6819897647058824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4.7063609411764702</v>
      </c>
      <c r="D10" s="94">
        <v>4.6858301176470585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4.6956573529411774</v>
      </c>
      <c r="D11" s="94">
        <v>4.7203734117647063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4.6342048235294113</v>
      </c>
      <c r="D12" s="96">
        <v>4.6832132941176479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555" t="s">
        <v>300</v>
      </c>
      <c r="C17" s="1555"/>
      <c r="D17" s="1555"/>
      <c r="E17" s="1555"/>
      <c r="F17" s="1555"/>
      <c r="G17" s="1555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550" t="s">
        <v>11</v>
      </c>
      <c r="C21" s="329" t="s">
        <v>304</v>
      </c>
      <c r="D21" s="764"/>
      <c r="E21" s="764"/>
      <c r="F21" s="765"/>
      <c r="G21" s="1552" t="s">
        <v>305</v>
      </c>
    </row>
    <row r="22" spans="2:13" ht="18" customHeight="1" thickBot="1">
      <c r="B22" s="1551"/>
      <c r="C22" s="766" t="s">
        <v>306</v>
      </c>
      <c r="D22" s="767"/>
      <c r="E22" s="766" t="s">
        <v>307</v>
      </c>
      <c r="F22" s="767"/>
      <c r="G22" s="1553"/>
      <c r="H22" s="179"/>
    </row>
    <row r="23" spans="2:13" ht="15.75" customHeight="1" thickBot="1">
      <c r="B23" s="1551"/>
      <c r="C23" s="779" t="s">
        <v>525</v>
      </c>
      <c r="D23" s="780" t="s">
        <v>527</v>
      </c>
      <c r="E23" s="768" t="str">
        <f>C23</f>
        <v>2018-06-24</v>
      </c>
      <c r="F23" s="768" t="str">
        <f>D23</f>
        <v>2017-06-25</v>
      </c>
      <c r="G23" s="1554"/>
    </row>
    <row r="24" spans="2:13" ht="15">
      <c r="B24" s="769" t="s">
        <v>126</v>
      </c>
      <c r="C24" s="770">
        <v>6134.5862745098038</v>
      </c>
      <c r="D24" s="771">
        <v>7527.2078431372556</v>
      </c>
      <c r="E24" s="772">
        <f>(C24/1.32)/1000</f>
        <v>4.6474138443256088</v>
      </c>
      <c r="F24" s="772">
        <f>(D24/1.32)/1000</f>
        <v>5.7024301841948901</v>
      </c>
      <c r="G24" s="773">
        <f t="shared" ref="G24:G30" si="0">((E24-F24)/F24)*100</f>
        <v>-18.501170655160525</v>
      </c>
    </row>
    <row r="25" spans="2:13" ht="15">
      <c r="B25" s="668" t="s">
        <v>12</v>
      </c>
      <c r="C25" s="782">
        <v>6035.2862745098037</v>
      </c>
      <c r="D25" s="781">
        <v>7407.4274509803918</v>
      </c>
      <c r="E25" s="774">
        <f>(C25/1.32)/1000</f>
        <v>4.5721865715983361</v>
      </c>
      <c r="F25" s="774">
        <f>(D25/1.32)/1000</f>
        <v>5.6116874628639328</v>
      </c>
      <c r="G25" s="775">
        <f t="shared" si="0"/>
        <v>-18.523855758978531</v>
      </c>
      <c r="K25" s="1459"/>
      <c r="L25" s="35"/>
      <c r="M25" s="35"/>
    </row>
    <row r="26" spans="2:13" ht="15">
      <c r="B26" s="668" t="s">
        <v>13</v>
      </c>
      <c r="C26" s="782">
        <v>5669.9725490196079</v>
      </c>
      <c r="D26" s="781">
        <v>6991.3470588235296</v>
      </c>
      <c r="E26" s="774">
        <f>(C26/1.31)/1000</f>
        <v>4.3282233198622961</v>
      </c>
      <c r="F26" s="774">
        <f>(D26/1.31)/1000</f>
        <v>5.336906151773686</v>
      </c>
      <c r="G26" s="775">
        <f t="shared" si="0"/>
        <v>-18.900141827979507</v>
      </c>
      <c r="J26" s="264"/>
      <c r="K26" s="1459"/>
      <c r="L26" s="35"/>
      <c r="M26" s="35"/>
    </row>
    <row r="27" spans="2:13" ht="15.75">
      <c r="B27" s="668" t="s">
        <v>14</v>
      </c>
      <c r="C27" s="782">
        <v>5306.0019607843142</v>
      </c>
      <c r="D27" s="781">
        <v>6600.5941176470587</v>
      </c>
      <c r="E27" s="774">
        <f>(C27/1.3)/1000</f>
        <v>4.081539969834088</v>
      </c>
      <c r="F27" s="774">
        <f>(D27/1.3)/1000</f>
        <v>5.0773800904977371</v>
      </c>
      <c r="G27" s="775">
        <f t="shared" si="0"/>
        <v>-19.613267136083692</v>
      </c>
      <c r="H27" s="318"/>
      <c r="I27" s="318"/>
      <c r="J27" s="318"/>
      <c r="K27" s="1459"/>
      <c r="L27" s="35"/>
      <c r="M27" s="35"/>
    </row>
    <row r="28" spans="2:13" ht="15.75">
      <c r="B28" s="668" t="s">
        <v>15</v>
      </c>
      <c r="C28" s="782">
        <v>4940.7843137254904</v>
      </c>
      <c r="D28" s="781">
        <v>6190.5705882352941</v>
      </c>
      <c r="E28" s="774">
        <f>(C28/1.29)/1000</f>
        <v>3.8300653594771243</v>
      </c>
      <c r="F28" s="774">
        <f>(D28/1.29)/1000</f>
        <v>4.7988919288645695</v>
      </c>
      <c r="G28" s="775">
        <f t="shared" si="0"/>
        <v>-20.188547351110529</v>
      </c>
      <c r="H28" s="318"/>
      <c r="I28" s="318"/>
      <c r="J28" s="318"/>
      <c r="K28" s="1459"/>
      <c r="L28" s="35"/>
      <c r="M28" s="35"/>
    </row>
    <row r="29" spans="2:13" ht="15.75">
      <c r="B29" s="668" t="s">
        <v>16</v>
      </c>
      <c r="C29" s="782">
        <v>4558.8784313725482</v>
      </c>
      <c r="D29" s="781">
        <v>5088.113725490196</v>
      </c>
      <c r="E29" s="774">
        <f>(C29/1.28)/1000</f>
        <v>3.5616237745098034</v>
      </c>
      <c r="F29" s="774">
        <f>(D29/1.28)/1000</f>
        <v>3.9750888480392153</v>
      </c>
      <c r="G29" s="775">
        <f t="shared" si="0"/>
        <v>-10.401404580764554</v>
      </c>
      <c r="H29" s="318"/>
      <c r="I29" s="318"/>
      <c r="J29" s="318"/>
      <c r="K29" s="1459"/>
      <c r="L29" s="35"/>
      <c r="M29" s="35"/>
    </row>
    <row r="30" spans="2:13" ht="16.5" thickBot="1">
      <c r="B30" s="776" t="s">
        <v>125</v>
      </c>
      <c r="C30" s="783">
        <v>5994.1058823529411</v>
      </c>
      <c r="D30" s="784">
        <v>7361.5666666666666</v>
      </c>
      <c r="E30" s="777">
        <f>(C30*0.78)/1000</f>
        <v>4.6754025882352943</v>
      </c>
      <c r="F30" s="777">
        <f>(D30*0.78)/1000</f>
        <v>5.7420219999999995</v>
      </c>
      <c r="G30" s="778">
        <f t="shared" si="0"/>
        <v>-18.575676160152387</v>
      </c>
      <c r="H30" s="318" t="s">
        <v>308</v>
      </c>
      <c r="I30" s="318"/>
      <c r="J30" s="318"/>
      <c r="K30" s="1459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59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60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60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60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J29" sqref="J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556" t="s">
        <v>146</v>
      </c>
      <c r="C1" s="1556"/>
      <c r="D1" s="1556"/>
      <c r="E1" s="1556"/>
      <c r="F1" s="414" t="str">
        <f>SKUP_SEUROP_tyg!J1</f>
        <v xml:space="preserve"> 18.06.2018 - 24.06.2018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1" t="s">
        <v>45</v>
      </c>
      <c r="C5" s="1564" t="s">
        <v>3</v>
      </c>
      <c r="D5" s="1565"/>
      <c r="E5" s="1557" t="s">
        <v>317</v>
      </c>
      <c r="F5" s="39"/>
      <c r="G5" s="39"/>
      <c r="H5" s="39"/>
      <c r="I5" s="39"/>
      <c r="K5" s="1465"/>
    </row>
    <row r="6" spans="1:20" ht="27" customHeight="1" thickBot="1">
      <c r="A6" s="2"/>
      <c r="B6" s="1132"/>
      <c r="C6" s="34" t="s">
        <v>528</v>
      </c>
      <c r="D6" s="34" t="s">
        <v>529</v>
      </c>
      <c r="E6" s="1558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3" t="s">
        <v>11</v>
      </c>
      <c r="C8" s="1134">
        <v>6792.5619999999999</v>
      </c>
      <c r="D8" s="1134">
        <v>6851.8130000000001</v>
      </c>
      <c r="E8" s="1135">
        <v>-0.86474922768616425</v>
      </c>
      <c r="F8" s="39"/>
      <c r="G8" s="39"/>
      <c r="H8" s="1136"/>
      <c r="I8" s="39"/>
      <c r="J8" s="1466"/>
      <c r="K8" s="1466"/>
      <c r="L8" s="1466"/>
      <c r="M8" s="1466"/>
    </row>
    <row r="9" spans="1:20" ht="20.100000000000001" customHeight="1">
      <c r="A9" s="2"/>
      <c r="B9" s="1137" t="s">
        <v>141</v>
      </c>
      <c r="C9" s="132">
        <v>6730.3239999999996</v>
      </c>
      <c r="D9" s="132">
        <v>6797.96</v>
      </c>
      <c r="E9" s="99">
        <v>-0.99494554248628142</v>
      </c>
      <c r="F9" s="39"/>
      <c r="G9" s="39"/>
      <c r="H9" s="39"/>
      <c r="I9" s="39"/>
      <c r="J9" s="1467"/>
      <c r="K9" s="1468"/>
      <c r="L9"/>
      <c r="M9"/>
    </row>
    <row r="10" spans="1:20" ht="20.100000000000001" customHeight="1">
      <c r="A10" s="2"/>
      <c r="B10" s="1137" t="s">
        <v>142</v>
      </c>
      <c r="C10" s="132">
        <v>8061.7380000000003</v>
      </c>
      <c r="D10" s="132">
        <v>7968.8109999999997</v>
      </c>
      <c r="E10" s="99">
        <v>1.1661338184579932</v>
      </c>
      <c r="F10" s="39"/>
      <c r="G10" s="39"/>
      <c r="H10" s="86"/>
      <c r="I10" s="39"/>
      <c r="J10" s="1469"/>
      <c r="K10" s="1470"/>
      <c r="L10"/>
      <c r="M10"/>
    </row>
    <row r="11" spans="1:20" ht="20.100000000000001" customHeight="1">
      <c r="A11" s="2"/>
      <c r="B11" s="1137" t="s">
        <v>143</v>
      </c>
      <c r="C11" s="132">
        <v>6930.9409999999998</v>
      </c>
      <c r="D11" s="132">
        <v>6959.2489999999998</v>
      </c>
      <c r="E11" s="99">
        <v>-0.40676802913647714</v>
      </c>
      <c r="F11" s="39"/>
      <c r="G11" s="39"/>
      <c r="H11" s="86"/>
      <c r="I11" s="39"/>
      <c r="J11" s="1471"/>
      <c r="K11" s="1472"/>
      <c r="L11"/>
      <c r="M11"/>
    </row>
    <row r="12" spans="1:20" ht="20.100000000000001" customHeight="1" thickBot="1">
      <c r="A12" s="2"/>
      <c r="B12" s="1138" t="s">
        <v>144</v>
      </c>
      <c r="C12" s="133">
        <v>6760.7879999999996</v>
      </c>
      <c r="D12" s="133">
        <v>6830.7489999999998</v>
      </c>
      <c r="E12" s="100">
        <v>-1.0242068622342915</v>
      </c>
      <c r="F12" s="39"/>
      <c r="G12" s="39"/>
      <c r="H12" s="39"/>
      <c r="I12" s="39"/>
      <c r="J12" s="1473"/>
      <c r="K12" s="1474"/>
      <c r="L12"/>
      <c r="M12"/>
    </row>
    <row r="13" spans="1:20">
      <c r="B13" s="14"/>
      <c r="H13" s="39"/>
      <c r="I13" s="39"/>
      <c r="J13" s="1475"/>
      <c r="K13" s="1476"/>
      <c r="L13"/>
      <c r="M13"/>
    </row>
    <row r="14" spans="1:20">
      <c r="B14" s="14"/>
      <c r="H14" s="39"/>
      <c r="I14" s="39"/>
      <c r="J14" s="1477"/>
      <c r="K14" s="1476"/>
      <c r="L14"/>
      <c r="M14"/>
    </row>
    <row r="15" spans="1:20" ht="15.75">
      <c r="B15" s="1555" t="s">
        <v>300</v>
      </c>
      <c r="C15" s="1555"/>
      <c r="D15" s="1555"/>
      <c r="E15" s="1555"/>
      <c r="F15" s="1555"/>
      <c r="G15" s="1555"/>
      <c r="H15" s="39"/>
      <c r="I15" s="39"/>
      <c r="J15" s="1477"/>
      <c r="K15" s="1476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78"/>
      <c r="K16" s="1476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78"/>
      <c r="K17" s="147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559" t="s">
        <v>530</v>
      </c>
      <c r="C18" s="1560"/>
      <c r="D18" s="1560"/>
      <c r="E18" s="1561"/>
      <c r="F18" s="1"/>
      <c r="G18" s="1"/>
      <c r="H18" s="1"/>
      <c r="I18" s="1"/>
      <c r="J18" s="1477"/>
      <c r="K18" s="147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562" t="s">
        <v>45</v>
      </c>
      <c r="C19" s="1533" t="s">
        <v>160</v>
      </c>
      <c r="D19" s="1534"/>
      <c r="E19" s="657" t="s">
        <v>531</v>
      </c>
      <c r="F19" s="1"/>
      <c r="G19" s="1"/>
      <c r="H19" s="1"/>
      <c r="I19" s="1"/>
      <c r="J19" s="1477"/>
      <c r="K19" s="1477"/>
      <c r="L19" s="1477"/>
      <c r="M19" s="147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563">
        <v>0</v>
      </c>
      <c r="C20" s="658" t="s">
        <v>528</v>
      </c>
      <c r="D20" s="659" t="s">
        <v>532</v>
      </c>
      <c r="E20" s="427" t="s">
        <v>18</v>
      </c>
      <c r="F20" s="1"/>
      <c r="G20" s="1"/>
      <c r="H20" s="1"/>
      <c r="I20" s="1"/>
      <c r="J20" s="1477"/>
      <c r="K20" s="1477"/>
      <c r="L20" s="1477"/>
      <c r="M20" s="147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6792.5619999999999</v>
      </c>
      <c r="D21" s="662">
        <v>8072.39</v>
      </c>
      <c r="E21" s="663">
        <v>-15.854387610112994</v>
      </c>
      <c r="F21" s="1"/>
      <c r="G21" s="1"/>
      <c r="H21" s="1"/>
      <c r="I21" s="1"/>
      <c r="J21" s="1477"/>
      <c r="K21" s="1477"/>
      <c r="L21" s="1477"/>
      <c r="M21" s="1477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6730.3239999999996</v>
      </c>
      <c r="D22" s="666">
        <v>7332.1909999999998</v>
      </c>
      <c r="E22" s="667">
        <v>-8.2085559418733123</v>
      </c>
      <c r="F22" s="1"/>
      <c r="G22" s="1"/>
      <c r="H22" s="1"/>
      <c r="I22" s="1"/>
      <c r="J22" s="1477"/>
      <c r="K22" s="1477"/>
      <c r="L22" s="1477"/>
      <c r="M22" s="1477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8061.7380000000003</v>
      </c>
      <c r="D23" s="670">
        <v>8501.9110000000001</v>
      </c>
      <c r="E23" s="671">
        <v>-5.1773418940753411</v>
      </c>
      <c r="F23" s="1"/>
      <c r="G23" s="1"/>
      <c r="H23" s="1"/>
      <c r="I23" s="1"/>
      <c r="J23" s="1477"/>
      <c r="K23" s="1477"/>
      <c r="L23" s="1477"/>
      <c r="M23" s="1477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6930.9409999999998</v>
      </c>
      <c r="D24" s="670">
        <v>8165.9989999999998</v>
      </c>
      <c r="E24" s="671">
        <v>-15.124395680185609</v>
      </c>
      <c r="F24" s="1"/>
      <c r="G24" s="1"/>
      <c r="H24" s="1"/>
      <c r="I24" s="1"/>
      <c r="J24" s="1477"/>
      <c r="K24" s="1477"/>
      <c r="L24" s="1477"/>
      <c r="M24" s="147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6760.7879999999996</v>
      </c>
      <c r="D25" s="675">
        <v>8140.6030000000001</v>
      </c>
      <c r="E25" s="676">
        <v>-16.949788609025653</v>
      </c>
      <c r="F25" s="1"/>
      <c r="G25" s="1"/>
      <c r="H25" s="1"/>
      <c r="I25" s="1"/>
      <c r="J25" s="1477"/>
      <c r="K25" s="1477"/>
      <c r="L25" s="1477"/>
      <c r="M25" s="147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77"/>
      <c r="K26" s="1477"/>
      <c r="L26" s="1477"/>
      <c r="M26" s="147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77"/>
      <c r="K27" s="1477"/>
      <c r="L27" s="1477"/>
      <c r="M27" s="147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77"/>
      <c r="K28" s="1477"/>
      <c r="L28" s="1477"/>
      <c r="M28" s="1477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77"/>
      <c r="K29" s="1477"/>
      <c r="L29" s="1477"/>
      <c r="M29" s="1477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77"/>
      <c r="K30" s="1477"/>
      <c r="L30" s="1477"/>
      <c r="M30" s="1477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77"/>
      <c r="K31" s="1477"/>
      <c r="L31" s="1477"/>
      <c r="M31" s="1477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77"/>
      <c r="K32" s="1477"/>
      <c r="L32" s="1477"/>
      <c r="M32" s="1477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77"/>
      <c r="K33" s="1477"/>
      <c r="L33" s="1477"/>
      <c r="M33" s="1477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77"/>
      <c r="K34" s="1477"/>
      <c r="L34" s="1477"/>
      <c r="M34" s="147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77"/>
      <c r="K35" s="1477"/>
      <c r="L35" s="1477"/>
      <c r="M35" s="147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77"/>
      <c r="K36" s="1477"/>
      <c r="L36" s="1477"/>
      <c r="M36" s="147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77"/>
      <c r="K37" s="1477"/>
      <c r="L37" s="1477"/>
      <c r="M37" s="147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77"/>
      <c r="K38" s="1477"/>
      <c r="L38" s="1477"/>
      <c r="M38" s="147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77"/>
      <c r="K39" s="1477"/>
      <c r="L39" s="1477"/>
      <c r="M39" s="147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77"/>
      <c r="K40" s="1477"/>
      <c r="L40" s="1477"/>
      <c r="M40" s="147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77"/>
      <c r="K41" s="1477"/>
      <c r="L41" s="1477"/>
      <c r="M41" s="147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77"/>
      <c r="K42" s="1477"/>
      <c r="L42" s="1477"/>
      <c r="M42" s="147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77"/>
      <c r="K43" s="1477"/>
      <c r="L43" s="1477"/>
      <c r="M43" s="147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77"/>
      <c r="K44" s="1477"/>
      <c r="L44" s="1477"/>
      <c r="M44" s="147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77"/>
      <c r="K45" s="1477"/>
      <c r="L45" s="1477"/>
      <c r="M45" s="147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77"/>
      <c r="K46" s="1477"/>
      <c r="L46" s="1477"/>
      <c r="M46" s="147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77"/>
      <c r="K47" s="1477"/>
      <c r="L47" s="1477"/>
      <c r="M47" s="147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77"/>
      <c r="K48" s="1477"/>
      <c r="L48" s="1477"/>
      <c r="M48" s="147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77"/>
      <c r="K49" s="1477"/>
      <c r="L49" s="1477"/>
      <c r="M49" s="147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77"/>
      <c r="K50" s="1477"/>
      <c r="L50" s="1477"/>
      <c r="M50" s="147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77"/>
      <c r="K51" s="1477"/>
      <c r="L51" s="1477"/>
      <c r="M51" s="147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77"/>
      <c r="K52" s="1477"/>
      <c r="L52" s="1477"/>
      <c r="M52" s="147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77"/>
      <c r="K53" s="1477"/>
      <c r="L53" s="1477"/>
      <c r="M53" s="147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77"/>
      <c r="K54" s="1477"/>
      <c r="L54" s="1477"/>
      <c r="M54" s="147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77"/>
      <c r="K55" s="1477"/>
      <c r="L55" s="1477"/>
      <c r="M55" s="147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Ceny_miesieczne_UE_V_2018</vt:lpstr>
      <vt:lpstr>Ceny_tygodniowe_UE</vt:lpstr>
      <vt:lpstr>CENY_MAJ_2018</vt:lpstr>
      <vt:lpstr>HANDEL_ZESTAWIENIE_I-IV</vt:lpstr>
      <vt:lpstr>Handel zagr. wg krajów 4_18</vt:lpstr>
      <vt:lpstr>Handel zagr. wg krajów 3_18</vt:lpstr>
      <vt:lpstr>Handel_ZESTAWIENIA_I-XII</vt:lpstr>
      <vt:lpstr>Handel zagr. wg krajów 12_17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2018-02-20T13:19:39Z</cp:lastPrinted>
  <dcterms:created xsi:type="dcterms:W3CDTF">2002-10-17T07:54:39Z</dcterms:created>
  <dcterms:modified xsi:type="dcterms:W3CDTF">2018-06-28T10:33:00Z</dcterms:modified>
</cp:coreProperties>
</file>