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4\7.Lipiec\"/>
    </mc:Choice>
  </mc:AlternateContent>
  <xr:revisionPtr revIDLastSave="0" documentId="13_ncr:1_{226719A7-D93E-4A45-9271-8B36226920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zamówienia!$B$3:$F$49</definedName>
    <definedName name="_xlnm.Print_Area" localSheetId="0">zamówienia!$A$1:$F$49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6" i="2"/>
  <c r="F31" i="2"/>
  <c r="F15" i="2"/>
  <c r="F22" i="2"/>
  <c r="F44" i="2"/>
  <c r="F40" i="2"/>
  <c r="F5" i="2"/>
  <c r="F9" i="2"/>
  <c r="F38" i="2"/>
  <c r="F42" i="2"/>
  <c r="F43" i="2"/>
  <c r="F39" i="2"/>
  <c r="F34" i="2"/>
  <c r="F41" i="2"/>
  <c r="F35" i="2"/>
  <c r="F36" i="2"/>
  <c r="F19" i="2"/>
  <c r="F20" i="2"/>
  <c r="F13" i="2"/>
  <c r="F24" i="2" l="1"/>
  <c r="F12" i="2"/>
  <c r="F17" i="2"/>
  <c r="F47" i="2" l="1"/>
</calcChain>
</file>

<file path=xl/sharedStrings.xml><?xml version="1.0" encoding="utf-8"?>
<sst xmlns="http://schemas.openxmlformats.org/spreadsheetml/2006/main" count="187" uniqueCount="173">
  <si>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</si>
  <si>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</si>
  <si>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</si>
  <si>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</si>
  <si>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</si>
  <si>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</si>
  <si>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</si>
  <si>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</si>
  <si>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</si>
  <si>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</si>
  <si>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 xml:space="preserve"> Rejestr zamówień finansowanych przez Centrum Projektów Polska Cyfrowa w 2024 roku </t>
  </si>
  <si>
    <t>Opłata za odbiorniki radiofoniczne i telefoniczne CPPC za 2024 r.</t>
  </si>
  <si>
    <t>Płatność za miejsce parkingowe w trakcie delegacji.</t>
  </si>
  <si>
    <t>Miasto Stołeczne Warszawa Zarząd Dróg Miejskich</t>
  </si>
  <si>
    <t>Usługa</t>
  </si>
  <si>
    <t>Usługa w zakresie zniszczenia dokumentacji przeterminowanej.</t>
  </si>
  <si>
    <t>D07-WB/2023/199</t>
  </si>
  <si>
    <t xml:space="preserve">Ubezpieczenie komunikacyjne (Zakup ubezpieczenia OC, AC, NNW, do samochodów służbowych, Mercedes-Benz V-Klasse). </t>
  </si>
  <si>
    <t>InterRisk Towarzystwo Ubezpieczeń S.A. Vienna  Insu</t>
  </si>
  <si>
    <t>Stowarzyszenie Archiwistów Polskich</t>
  </si>
  <si>
    <t>D07-WB/2024/004</t>
  </si>
  <si>
    <t>Udział w szkoleniu on-line na platformie Teams w dniu 27.01.2024 r. pt.: „JRWA – projektowanie i stosowanie” 2 pracowników CPPC.</t>
  </si>
  <si>
    <t>D07-WB/2024/010</t>
  </si>
  <si>
    <t>D07-WB/2022/152</t>
  </si>
  <si>
    <t>Refundacja studiów "Zarządzanie w Warszawskiej Szkole Zarządzania w Warszawie"</t>
  </si>
  <si>
    <t>WARSZAWSKA SZKOŁA ZARZĄDZANIA-SZKOŁA WYŻSZA</t>
  </si>
  <si>
    <t>D07-WB/2024/003</t>
  </si>
  <si>
    <t>Usługi drukarskie i poligraficzne na potrzeby nowej perspektywy finansowej programu Fundusze Europejskie na Rozwój Cyfrowy 2021-2027, oraz Fundusze Europejskiego dla Rozwoju Społecznego i Krajowy Planu Odbudowy.</t>
  </si>
  <si>
    <t>Strefa Xero - Druk i Reklama Sp. z o.o.</t>
  </si>
  <si>
    <t>D07-WB/2024/007</t>
  </si>
  <si>
    <t>Systeo Spółka Z Ograniczoną Odpowiedzialnością</t>
  </si>
  <si>
    <t>D07-WB/2024/009</t>
  </si>
  <si>
    <t>P&amp;P SOLUTIONS Sp. z o.o.</t>
  </si>
  <si>
    <t>D07-WB/2024/016</t>
  </si>
  <si>
    <t>Zakup subskrypcji narzędzia monitoringu mediów w tym Internetu i Social Media na potrzeby nowej perspektywy finansowej programu Fundusze Europejskie na Rozwój Cyfrowy 2021-2027, oraz Fundusze Europejskiego dla Rozwoju Społecznego i Krajowy Planu Odbudowy.</t>
  </si>
  <si>
    <t>Brand 24 S.A.</t>
  </si>
  <si>
    <t>D07-WB/2024/017</t>
  </si>
  <si>
    <t>D07-WB/2024/018</t>
  </si>
  <si>
    <t>D07-WB/2024/019</t>
  </si>
  <si>
    <t>Szkolenia Prawne Agnieszka Kuźdub</t>
  </si>
  <si>
    <t>Polityka Insight Sp. z o.o.</t>
  </si>
  <si>
    <t>Zakup dostępu do treści prasowych w formie cyfrowej na 12 miesięcy, w celu monitorowania mediów na potrzeby nowej perspektywy finansowej programu Fundusze Europejskie na Rozwój Cyfrowy 2021-2027 oraz Fundusze Europejskiego dla Rozwoju Społecznego i Krajowy Planu Odbudowy.</t>
  </si>
  <si>
    <t>Szkolenie z egzekucji administracyjnej po zmianach z dnia 25 marca 2024 roku – ujęcie praktyczne od strony wierzycieli i organów egzekucyjnych. Szkolenie on line dla jednego pracownika CPPC. Szkolenie odbędzie się w dniu 7 marca 2024 r.</t>
  </si>
  <si>
    <t>Zakup artykułów spożywczych na potrzeby CPPC. Zakupy będą realizowane na bieżąco w ramach zapotrzebowania CPPC.</t>
  </si>
  <si>
    <t>Zakup 30 subskrypcji Microsoft Power BI PRO na okres 24 miesięcy.</t>
  </si>
  <si>
    <t>Przedmiotem zamówienia jest rozbudowa aplikacji opartych na Office365. Zlecania będą wysyłane do Wykonawcy w ramach zapotrzebowania CPPC.</t>
  </si>
  <si>
    <t>Archiwum Akt Nowych</t>
  </si>
  <si>
    <t>Usługi archiwalne świadczone przez Archiwum Akt Nowych w zakresie wykonywania kopii, odpisów i wypisów materiałów archiwalnych z zasobu w postaci kserokopii, wydruków, skanów.</t>
  </si>
  <si>
    <t>D07-WB/2024/006</t>
  </si>
  <si>
    <t>D07-WB/2024/002</t>
  </si>
  <si>
    <t>Zakup akcesoriów na wyposażenie biur i pomieszczeń socjalnych CPPC</t>
  </si>
  <si>
    <t>Zakup licencji w programie do wizualizacji danych na potrzeby nowej perspektywy finansowej programu Fundusze Europejskie na Rozwój Cyfrowy 2021-2027, oraz projektów i działań finansowanych z Funduszy Europejskich.</t>
  </si>
  <si>
    <t>IT MEDIA s.c. Jacek Chojnowski, Andrzej Perzanowski</t>
  </si>
  <si>
    <t>D07-WB/2024/015</t>
  </si>
  <si>
    <t>PRAXIS ŁÓDŹ Pilecka i Petlak Spółka Jawna</t>
  </si>
  <si>
    <t>D07-WB/2023/123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</si>
  <si>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68 a ust.1 pkt 1 i 2 Ustawy.</t>
  </si>
  <si>
    <t xml:space="preserve"> 
Doradztwo IT SEBASTIAN TRZCIŃSKI </t>
  </si>
  <si>
    <t>D07-WB/2024/005</t>
  </si>
  <si>
    <t>Canva Pty Ltd</t>
  </si>
  <si>
    <t>Zakup subskrypcji w programie do wizualizacji danych na potrzeby nowej perspektywy finansowej programu Fundusze Europejskie na Rozwój Cyfrowy 2021-2027, oraz projektów i działań finansowanych z Funduszy Europejskich.</t>
  </si>
  <si>
    <t>ORLEN S.A.</t>
  </si>
  <si>
    <t>Zakup paliwa do samochodu słuzbowego.</t>
  </si>
  <si>
    <t>D07-WB/2024/011</t>
  </si>
  <si>
    <t>Naprawa laptopów DELL</t>
  </si>
  <si>
    <t>Opłaty kancelaryjne za sporządzenie i doręczenie uzasadnienia wyroku WSA w Warszawie</t>
  </si>
  <si>
    <t>D07-WB/2024/026</t>
  </si>
  <si>
    <t>D07-WB/2024/029</t>
  </si>
  <si>
    <t>D07-WB/2024/022</t>
  </si>
  <si>
    <t>D07-WB/2024/023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</si>
  <si>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</si>
  <si>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</si>
  <si>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</si>
  <si>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</si>
  <si>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</si>
  <si>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</si>
  <si>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</si>
  <si>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</si>
  <si>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</si>
  <si>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</si>
  <si>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</si>
  <si>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</si>
  <si>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</si>
  <si>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</si>
  <si>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</si>
  <si>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</si>
  <si>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</si>
  <si>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</si>
  <si>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</si>
  <si>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</si>
  <si>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</si>
  <si>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</si>
  <si>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</si>
  <si>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</si>
  <si>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</si>
  <si>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</si>
  <si>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</si>
  <si>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</si>
  <si>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Monika Łobaziewicz, Doradztwo IT Sebastian Trzciński,Bluesmart Michał Adamczyk,DABSKA.LEGAL Kancelaria Radcy Prawnego Małgorzata Dobrzyńska-Dąbska</t>
  </si>
  <si>
    <t>Zakup artykułów biurowych na potrzeby CPPC</t>
  </si>
  <si>
    <t>Konsorcjum Biuro Klub Sp. z o.o.</t>
  </si>
  <si>
    <t>Zakup i dostawa papieru do drukowania na potrzeby CPPC</t>
  </si>
  <si>
    <t>Obsługa techniczna samochodów służbowych: Skoda Rapid WY2031H i mercedes V Classe WY843CP</t>
  </si>
  <si>
    <t>aVecar Aleksandra Bychawska</t>
  </si>
  <si>
    <t>Zabezpieczenie kosztów usług wysyłki w ramach systemu e-doręczeń</t>
  </si>
  <si>
    <t>Poczta Polska S.A. Centrum Obsługi Finansowej</t>
  </si>
  <si>
    <t>Wojewódzki Sąd Administracyjny w Warszawie</t>
  </si>
  <si>
    <t>STATIM Piotr Wypijewski</t>
  </si>
  <si>
    <t>D07-WB/2024/031</t>
  </si>
  <si>
    <t>DO7/2024/06</t>
  </si>
  <si>
    <t>D07-WB/2024/036</t>
  </si>
  <si>
    <t>Zakup książek w wersji drukowanej i elektronicznej (ebook) na potrzeby CPPC. Zakupy będą realizowane na bieżąco w ramach zapotrzebowania CPPC.</t>
  </si>
  <si>
    <t>Wolters Kluwer Polska Sp. z o.o.</t>
  </si>
  <si>
    <t>Udział w szkoleniu „Prawo prasowe - współpraca z mediami, prawa i obowiązki dziennikarzy” zakończony certyfikowanym egzaminem dla 2 pracowników CPPC.</t>
  </si>
  <si>
    <t>Ośrodek Edukacyjny FORUM Anna Hoffmann</t>
  </si>
  <si>
    <t>Transgourmet Polska Sp.z o.o., Lidl Sp. z o.o. sp.k., Wanda-Wypieki z Otwocka Wanda Góźdź, NETTO Sp. z o.o.,Jeronimo Martins Polska S.A.</t>
  </si>
  <si>
    <t>AAT Systemy Bezpieczeństwa sp. z o.o.; Action Poland Sp.z o.o.; B2B Partner Spółka z o.o.;Daglezja Józefów Sp. z o.o.;Transgourmet Polska Sp.z o.o.;AUCHAN POLSKA SP. Z O.O.;Tomex Tomasz Lech Kwiaciarnia Zielsko;OLE.PL APOLA SPÓŁKA KOMANDYTOWA;CAMELIA Krystyna Modzelewska;kawawbiurze.pl Michał Ścisk;Yes Grzegorz Piasecki</t>
  </si>
  <si>
    <t>28.</t>
  </si>
  <si>
    <t>29.</t>
  </si>
  <si>
    <t>30.</t>
  </si>
  <si>
    <t>Artur Bartoszewicz</t>
  </si>
  <si>
    <t>Przygotowanie propozycji opisu kryterium dot. sytuacji finansowej wnioskodawcy i wykonalności przedsięwzięcia w ramach planowanego naboru wniosków na realizację przedsięwzięć budowy sieci bardzo szybkiego Internetu.</t>
  </si>
  <si>
    <t>D07-WB/2024/035</t>
  </si>
  <si>
    <t>D07-WB/2024/034</t>
  </si>
  <si>
    <t>D07-WB/2024/052</t>
  </si>
  <si>
    <t>D07-WB/2024/033</t>
  </si>
  <si>
    <t>D07-WB/2024/040</t>
  </si>
  <si>
    <t>D07-WB/2024/058</t>
  </si>
  <si>
    <t>D07-WB/2024/057</t>
  </si>
  <si>
    <t>D07-WB/2024/037</t>
  </si>
  <si>
    <t>D07-WB/2024/050</t>
  </si>
  <si>
    <t>D07-WB/2024/059</t>
  </si>
  <si>
    <t>D07-WB/2024/060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</si>
  <si>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</si>
  <si>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</si>
  <si>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</si>
  <si>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</si>
  <si>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</si>
  <si>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</si>
  <si>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</si>
  <si>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</si>
  <si>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</si>
  <si>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</si>
  <si>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</si>
  <si>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Stan na 31-07-2024</t>
  </si>
  <si>
    <t>D07-WB/2024/061</t>
  </si>
  <si>
    <t>42.</t>
  </si>
  <si>
    <t>D07-WB/2022/245</t>
  </si>
  <si>
    <t>Utylizacja dysków SSD, HDD</t>
  </si>
  <si>
    <t>Zakup bezkwasowych teczek archiwizacyjnych wiązanych z kartonu Carta Rocca, w ilości 1500 szt.</t>
  </si>
  <si>
    <t>Usługa doradztwa prawnego w zakresie zasadności wnoszenia skargi kasacyjnej do NSA w terminie wskazanym przez Zamawiającego</t>
  </si>
  <si>
    <t>Szkolenie z dochodzenia należności zwrotowych w toku postępowania likwidacyjnego, restrukturyzacyjnego i upadłościowego. Szkolenie dla pracowników Wydziału Prawnego Szkolenie odbędzie się w dniu 1 lipca 2024 r.</t>
  </si>
  <si>
    <t>Dostawa licencji dla FortiGate 100E ze wsparciem 24x7 (FC-10-FG1HE-950-02-12) dla urządzeń FG100E SN: FG100E4Q17003290, FG100E4Q17003463.</t>
  </si>
  <si>
    <t xml:space="preserve">Udział w szkoleniu „11 konkretów dla praktyków zamówień publicznych – intensywny kurs letni” realizowanego przez ApexNet w dniach 10-11.07.2024r. </t>
  </si>
  <si>
    <t>Udział w szkoleniu online dot. Rozliczanie projektów metodami uproszczonymi w perspektywie 2021-2027 dla 6 pracowników Departamentu Kontroli Projektów w terminie 27-28.06.2024.</t>
  </si>
  <si>
    <t>Usługa doradztwa prawnego w zakresie sporządzenia stanowiska dot. kontroli doraźnej następczej postępowania o udzielenie zamówienia publicznego pn.: Dostawa biblioteki taśmowej wraz serwerem, rozbudowa przestrzeni dyskowej oraz modernizacja Systemu Kopii Bezpieczeństwa w Lokalizacji Podstawowej i Zapasowej Zamawiającego</t>
  </si>
  <si>
    <t>Roczny dostęp do platformy szkoleniowo-HRowej „HR ANGEL” dla pracowników CPPC</t>
  </si>
  <si>
    <t>Udział w kursie online Techniki analizy danych HR dla pracownika CPPC.</t>
  </si>
  <si>
    <t>Zakup usługi przesyłania treści mailowych 25 000 odbiorców co miesiąc, na okres roku</t>
  </si>
  <si>
    <t>Zakup bezkwasowych teczek archiwizacyjnych wiązanych z kartonu Carta Rocca, w ilości 2000 szt.</t>
  </si>
  <si>
    <t>43.</t>
  </si>
  <si>
    <t>Usługi kurierskie w obrocie krajowym i zagranicznym dla Centrum Projektów Polska Cyfrowa.</t>
  </si>
  <si>
    <t>Zakup materiałów eksploatacyjnych do drukarek celem zabezpieczenia prawidłowego funkcjonowania komórek organizacyjnych CPPC.</t>
  </si>
  <si>
    <t>Kancelaria Adwokacka Adwokat Maciej Lipowski</t>
  </si>
  <si>
    <t>GRUPA E Sp. z o.o.</t>
  </si>
  <si>
    <t>HSM Recycling Spółka Cywilna</t>
  </si>
  <si>
    <t>ApexNet Sp. z o.o. S.k.</t>
  </si>
  <si>
    <t>Mazurek Rudnicki Adwokacka Sp. p.</t>
  </si>
  <si>
    <t>Forum Media Poska Sp. z o.o.</t>
  </si>
  <si>
    <t>KAROL WOLSKI LAB</t>
  </si>
  <si>
    <t>GetResponse S.A.</t>
  </si>
  <si>
    <t>PHU "BESKID PLUS" TYRNA, CYBUCH SPÓŁKA JAWNA</t>
  </si>
  <si>
    <t>DHL Parcel Polska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</si>
</sst>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0" applyNumberFormat="0" applyAlignment="0" applyProtection="0"/>
    <xf numFmtId="0" fontId="39" fillId="6" borderId="11" applyNumberFormat="0" applyAlignment="0" applyProtection="0"/>
    <xf numFmtId="0" fontId="40" fillId="6" borderId="10" applyNumberFormat="0" applyAlignment="0" applyProtection="0"/>
    <xf numFmtId="0" fontId="41" fillId="0" borderId="12" applyNumberFormat="0" applyFill="0" applyAlignment="0" applyProtection="0"/>
    <xf numFmtId="0" fontId="42" fillId="7" borderId="13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4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4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4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4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</cellStyleXfs>
  <cellXfs count="38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0" fontId="30" fillId="0" borderId="0" xfId="0" applyFont="1"/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left" vertical="center" wrapText="1"/>
    </xf>
    <xf numFmtId="0" fontId="22" fillId="0" borderId="4" xfId="0" applyFont="1" applyBorder="1"/>
    <xf numFmtId="4" fontId="21" fillId="0" borderId="0" xfId="0" applyNumberFormat="1" applyFont="1"/>
    <xf numFmtId="165" fontId="23" fillId="0" borderId="17" xfId="0" applyNumberFormat="1" applyFont="1" applyBorder="1" applyAlignment="1">
      <alignment vertical="center" wrapText="1"/>
    </xf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14" fontId="23" fillId="0" borderId="1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5" fontId="21" fillId="0" borderId="0" xfId="0" applyNumberFormat="1" applyFont="1"/>
    <xf numFmtId="164" fontId="21" fillId="0" borderId="0" xfId="0" applyNumberFormat="1" applyFont="1"/>
    <xf numFmtId="165" fontId="1" fillId="0" borderId="0" xfId="103" applyNumberFormat="1" applyFont="1" applyAlignment="1">
      <alignment wrapText="1"/>
    </xf>
    <xf numFmtId="0" fontId="21" fillId="0" borderId="0" xfId="0" applyFont="1" applyAlignment="1">
      <alignment wrapText="1"/>
    </xf>
    <xf numFmtId="0" fontId="23" fillId="0" borderId="18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left" vertical="center" wrapText="1"/>
    </xf>
    <xf numFmtId="165" fontId="23" fillId="0" borderId="19" xfId="0" applyNumberFormat="1" applyFont="1" applyBorder="1" applyAlignment="1">
      <alignment vertical="center" wrapText="1"/>
    </xf>
    <xf numFmtId="0" fontId="23" fillId="0" borderId="20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left" vertical="center" wrapText="1"/>
    </xf>
    <xf numFmtId="14" fontId="23" fillId="0" borderId="22" xfId="1" applyNumberFormat="1" applyFont="1" applyBorder="1" applyAlignment="1">
      <alignment horizontal="center" vertical="center" wrapText="1"/>
    </xf>
    <xf numFmtId="165" fontId="23" fillId="0" borderId="23" xfId="0" applyNumberFormat="1" applyFont="1" applyBorder="1" applyAlignment="1">
      <alignment vertical="center" wrapText="1"/>
    </xf>
    <xf numFmtId="0" fontId="23" fillId="0" borderId="24" xfId="1" applyFont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165" fontId="29" fillId="0" borderId="26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</cellXfs>
  <cellStyles count="217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Dziesiętny 4" xfId="210" xr:uid="{8387E4A0-D6D3-4AD0-82F9-1101EDE016D7}"/>
    <cellStyle name="Dziesiętny 5" xfId="212" xr:uid="{CA5C4114-2556-4F1A-B1D5-109CBE05637D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11AA3A8E-119B-46E7-9622-C6A0CB096532}"/>
    <cellStyle name="Normalny 82" xfId="211" xr:uid="{628459D3-FD10-46F2-A67B-82E99C9A2050}"/>
    <cellStyle name="Normalny 83" xfId="213" xr:uid="{69BF8351-D570-4858-80EF-195414085D5A}"/>
    <cellStyle name="Normalny 84" xfId="214" xr:uid="{48076798-B1BE-416E-8AAD-5C17385C8D95}"/>
    <cellStyle name="Normalny 85" xfId="215" xr:uid="{2B592D95-0597-4B85-8F39-132D17DDC0A4}"/>
    <cellStyle name="Normalny 86" xfId="216" xr:uid="{5A793BB4-1945-42E4-A67A-4867531A9A34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5"/>
  <sheetViews>
    <sheetView tabSelected="1" zoomScaleNormal="100" workbookViewId="0">
      <pane ySplit="1" topLeftCell="A21" activePane="bottomLeft" state="frozen"/>
      <selection pane="bottomLeft" activeCell="H41" sqref="H41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19" customWidth="1"/>
    <col min="5" max="5" width="70.375" style="23" customWidth="1"/>
    <col min="6" max="6" width="19.875" style="13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6"/>
      <c r="B1" s="36"/>
      <c r="C1" s="36"/>
      <c r="D1" s="36"/>
      <c r="E1" s="36"/>
      <c r="F1" s="36"/>
      <c r="G1" s="20"/>
      <c r="H1" s="21"/>
    </row>
    <row r="2" spans="1:28" ht="25.5" customHeight="1" thickBot="1">
      <c r="A2" s="37" t="s">
        <v>10</v>
      </c>
      <c r="B2" s="37"/>
      <c r="C2" s="37"/>
      <c r="D2" s="37"/>
      <c r="E2" s="37"/>
      <c r="F2" s="12" t="s">
        <v>144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17" customFormat="1">
      <c r="A4" s="9" t="s">
        <v>70</v>
      </c>
      <c r="B4" s="10" t="s">
        <v>7</v>
      </c>
      <c r="C4" s="11" t="s">
        <v>8</v>
      </c>
      <c r="D4" s="18" t="s">
        <v>5</v>
      </c>
      <c r="E4" s="11" t="s">
        <v>11</v>
      </c>
      <c r="F4" s="14">
        <v>350.01</v>
      </c>
    </row>
    <row r="5" spans="1:28" s="17" customFormat="1">
      <c r="A5" s="9" t="s">
        <v>71</v>
      </c>
      <c r="B5" s="10" t="s">
        <v>14</v>
      </c>
      <c r="C5" s="11" t="s">
        <v>13</v>
      </c>
      <c r="D5" s="18" t="s">
        <v>5</v>
      </c>
      <c r="E5" s="11" t="s">
        <v>12</v>
      </c>
      <c r="F5" s="14">
        <f>9.9+18+8.5+15+7.6+4+9.8+6+5.8+13.1+12.7+36.8+9.9</f>
        <v>157.1</v>
      </c>
    </row>
    <row r="6" spans="1:28" s="17" customFormat="1">
      <c r="A6" s="9" t="s">
        <v>72</v>
      </c>
      <c r="B6" s="10" t="s">
        <v>14</v>
      </c>
      <c r="C6" s="11" t="s">
        <v>19</v>
      </c>
      <c r="D6" s="18" t="s">
        <v>5</v>
      </c>
      <c r="E6" s="11" t="s">
        <v>15</v>
      </c>
      <c r="F6" s="14">
        <v>9.84</v>
      </c>
    </row>
    <row r="7" spans="1:28" s="17" customFormat="1">
      <c r="A7" s="9" t="s">
        <v>73</v>
      </c>
      <c r="B7" s="10" t="s">
        <v>7</v>
      </c>
      <c r="C7" s="11" t="s">
        <v>61</v>
      </c>
      <c r="D7" s="18" t="s">
        <v>5</v>
      </c>
      <c r="E7" s="11" t="s">
        <v>62</v>
      </c>
      <c r="F7" s="14">
        <v>102.9</v>
      </c>
    </row>
    <row r="8" spans="1:28" s="17" customFormat="1">
      <c r="A8" s="9" t="s">
        <v>74</v>
      </c>
      <c r="B8" s="10" t="s">
        <v>7</v>
      </c>
      <c r="C8" s="11" t="s">
        <v>106</v>
      </c>
      <c r="D8" s="18" t="s">
        <v>5</v>
      </c>
      <c r="E8" s="11" t="s">
        <v>65</v>
      </c>
      <c r="F8" s="14">
        <v>1600</v>
      </c>
    </row>
    <row r="9" spans="1:28" s="17" customFormat="1">
      <c r="A9" s="9" t="s">
        <v>75</v>
      </c>
      <c r="B9" s="10" t="s">
        <v>14</v>
      </c>
      <c r="C9" s="11" t="s">
        <v>107</v>
      </c>
      <c r="D9" s="18" t="s">
        <v>5</v>
      </c>
      <c r="E9" s="11" t="s">
        <v>64</v>
      </c>
      <c r="F9" s="14">
        <f>3111.9+789.24+200.91+735.32+187.18</f>
        <v>5024.55</v>
      </c>
    </row>
    <row r="10" spans="1:28" s="17" customFormat="1" ht="47.25" customHeight="1">
      <c r="A10" s="9" t="s">
        <v>76</v>
      </c>
      <c r="B10" s="10" t="s">
        <v>109</v>
      </c>
      <c r="C10" s="11" t="s">
        <v>120</v>
      </c>
      <c r="D10" s="18">
        <v>45398</v>
      </c>
      <c r="E10" s="11" t="s">
        <v>121</v>
      </c>
      <c r="F10" s="14">
        <v>3450</v>
      </c>
    </row>
    <row r="11" spans="1:28" s="17" customFormat="1" ht="30">
      <c r="A11" s="9" t="s">
        <v>77</v>
      </c>
      <c r="B11" s="10" t="s">
        <v>147</v>
      </c>
      <c r="C11" s="11" t="s">
        <v>172</v>
      </c>
      <c r="D11" s="18">
        <v>44881</v>
      </c>
      <c r="E11" s="11" t="s">
        <v>161</v>
      </c>
      <c r="F11" s="14">
        <f>1.7+22.56+0.37+5.75+2.22</f>
        <v>32.6</v>
      </c>
    </row>
    <row r="12" spans="1:28" s="17" customFormat="1" ht="24" customHeight="1">
      <c r="A12" s="9" t="s">
        <v>78</v>
      </c>
      <c r="B12" s="10" t="s">
        <v>23</v>
      </c>
      <c r="C12" s="11" t="s">
        <v>25</v>
      </c>
      <c r="D12" s="18">
        <v>44742</v>
      </c>
      <c r="E12" s="11" t="s">
        <v>24</v>
      </c>
      <c r="F12" s="14">
        <f>1594.2+405.8</f>
        <v>2000</v>
      </c>
    </row>
    <row r="13" spans="1:28" s="17" customFormat="1" ht="60">
      <c r="A13" s="9" t="s">
        <v>79</v>
      </c>
      <c r="B13" s="10" t="s">
        <v>55</v>
      </c>
      <c r="C13" s="11" t="s">
        <v>57</v>
      </c>
      <c r="D13" s="18">
        <v>45135</v>
      </c>
      <c r="E13" s="11" t="s">
        <v>56</v>
      </c>
      <c r="F13" s="14">
        <f>1992.75+507.25+1992.75+507.25</f>
        <v>5000</v>
      </c>
    </row>
    <row r="14" spans="1:28" s="17" customFormat="1" ht="30">
      <c r="A14" s="9" t="s">
        <v>80</v>
      </c>
      <c r="B14" s="10" t="s">
        <v>16</v>
      </c>
      <c r="C14" s="11" t="s">
        <v>18</v>
      </c>
      <c r="D14" s="18">
        <v>45222</v>
      </c>
      <c r="E14" s="11" t="s">
        <v>17</v>
      </c>
      <c r="F14" s="14">
        <v>1875</v>
      </c>
    </row>
    <row r="15" spans="1:28" s="17" customFormat="1" ht="120">
      <c r="A15" s="9" t="s">
        <v>81</v>
      </c>
      <c r="B15" s="10" t="s">
        <v>49</v>
      </c>
      <c r="C15" s="11" t="s">
        <v>116</v>
      </c>
      <c r="D15" s="18">
        <v>45331</v>
      </c>
      <c r="E15" s="11" t="s">
        <v>50</v>
      </c>
      <c r="F15" s="14">
        <f>131.7+386.34+2656.8+12.5+1921.57+200+220+463.14+109.76</f>
        <v>6101.81</v>
      </c>
    </row>
    <row r="16" spans="1:28" s="17" customFormat="1" ht="45">
      <c r="A16" s="9" t="s">
        <v>82</v>
      </c>
      <c r="B16" s="10" t="s">
        <v>26</v>
      </c>
      <c r="C16" s="11" t="s">
        <v>28</v>
      </c>
      <c r="D16" s="18">
        <v>45307</v>
      </c>
      <c r="E16" s="11" t="s">
        <v>27</v>
      </c>
      <c r="F16" s="14">
        <f>1684.58+161.38+41.08+6617.92+176.47+22.46+44.93+22.46+221.4+88.24+88.24+332.1+7965.97+4567.48+967.52+1843.01+469.14+1285.38+327.2</f>
        <v>26926.959999999995</v>
      </c>
    </row>
    <row r="17" spans="1:6" s="17" customFormat="1" ht="37.5" customHeight="1">
      <c r="A17" s="9" t="s">
        <v>83</v>
      </c>
      <c r="B17" s="10" t="s">
        <v>20</v>
      </c>
      <c r="C17" s="11" t="s">
        <v>19</v>
      </c>
      <c r="D17" s="18">
        <v>45314</v>
      </c>
      <c r="E17" s="11" t="s">
        <v>21</v>
      </c>
      <c r="F17" s="14">
        <f>462.31+117.69</f>
        <v>580</v>
      </c>
    </row>
    <row r="18" spans="1:6" s="17" customFormat="1" ht="51" customHeight="1">
      <c r="A18" s="9" t="s">
        <v>84</v>
      </c>
      <c r="B18" s="10" t="s">
        <v>58</v>
      </c>
      <c r="C18" s="11" t="s">
        <v>59</v>
      </c>
      <c r="D18" s="18">
        <v>45320</v>
      </c>
      <c r="E18" s="11" t="s">
        <v>60</v>
      </c>
      <c r="F18" s="14">
        <v>449.99</v>
      </c>
    </row>
    <row r="19" spans="1:6" s="17" customFormat="1" ht="54.75" customHeight="1">
      <c r="A19" s="9" t="s">
        <v>85</v>
      </c>
      <c r="B19" s="10" t="s">
        <v>48</v>
      </c>
      <c r="C19" s="11" t="s">
        <v>52</v>
      </c>
      <c r="D19" s="18">
        <v>45316</v>
      </c>
      <c r="E19" s="11" t="s">
        <v>51</v>
      </c>
      <c r="F19" s="14">
        <f>23431.5</f>
        <v>23431.5</v>
      </c>
    </row>
    <row r="20" spans="1:6" s="17" customFormat="1" ht="37.5" customHeight="1">
      <c r="A20" s="9" t="s">
        <v>86</v>
      </c>
      <c r="B20" s="10" t="s">
        <v>29</v>
      </c>
      <c r="C20" s="11" t="s">
        <v>30</v>
      </c>
      <c r="D20" s="18">
        <v>45316</v>
      </c>
      <c r="E20" s="11" t="s">
        <v>45</v>
      </c>
      <c r="F20" s="14">
        <f>10272.96+1070.1+7490.7</f>
        <v>18833.759999999998</v>
      </c>
    </row>
    <row r="21" spans="1:6" s="17" customFormat="1" ht="29.25" customHeight="1">
      <c r="A21" s="9" t="s">
        <v>87</v>
      </c>
      <c r="B21" s="10" t="s">
        <v>31</v>
      </c>
      <c r="C21" s="11" t="s">
        <v>32</v>
      </c>
      <c r="D21" s="18">
        <v>45321</v>
      </c>
      <c r="E21" s="11" t="s">
        <v>44</v>
      </c>
      <c r="F21" s="14">
        <v>28708.2</v>
      </c>
    </row>
    <row r="22" spans="1:6" s="17" customFormat="1" ht="51.75" customHeight="1">
      <c r="A22" s="9" t="s">
        <v>88</v>
      </c>
      <c r="B22" s="10" t="s">
        <v>22</v>
      </c>
      <c r="C22" s="11" t="s">
        <v>115</v>
      </c>
      <c r="D22" s="18">
        <v>45323</v>
      </c>
      <c r="E22" s="11" t="s">
        <v>43</v>
      </c>
      <c r="F22" s="14">
        <f>758+989.01+265.88+1168.18+1199.76+2686.64+239.04+194.22</f>
        <v>7500.73</v>
      </c>
    </row>
    <row r="23" spans="1:6" s="17" customFormat="1" ht="84" customHeight="1">
      <c r="A23" s="9" t="s">
        <v>89</v>
      </c>
      <c r="B23" s="10" t="s">
        <v>63</v>
      </c>
      <c r="C23" s="11" t="s">
        <v>98</v>
      </c>
      <c r="D23" s="18">
        <v>45329</v>
      </c>
      <c r="E23" s="11" t="s">
        <v>97</v>
      </c>
      <c r="F23" s="14">
        <v>16800</v>
      </c>
    </row>
    <row r="24" spans="1:6" s="17" customFormat="1" ht="36.75" customHeight="1">
      <c r="A24" s="9" t="s">
        <v>90</v>
      </c>
      <c r="B24" s="10" t="s">
        <v>53</v>
      </c>
      <c r="C24" s="11" t="s">
        <v>54</v>
      </c>
      <c r="D24" s="18">
        <v>45345</v>
      </c>
      <c r="E24" s="11" t="s">
        <v>162</v>
      </c>
      <c r="F24" s="14">
        <f>1139.87+876.56+185.69+14527.72+3698</f>
        <v>20427.84</v>
      </c>
    </row>
    <row r="25" spans="1:6" s="17" customFormat="1" ht="60">
      <c r="A25" s="9" t="s">
        <v>91</v>
      </c>
      <c r="B25" s="10" t="s">
        <v>33</v>
      </c>
      <c r="C25" s="11" t="s">
        <v>35</v>
      </c>
      <c r="D25" s="18">
        <v>45351</v>
      </c>
      <c r="E25" s="11" t="s">
        <v>34</v>
      </c>
      <c r="F25" s="14">
        <v>7247.16</v>
      </c>
    </row>
    <row r="26" spans="1:6" s="17" customFormat="1" ht="45">
      <c r="A26" s="9" t="s">
        <v>92</v>
      </c>
      <c r="B26" s="10" t="s">
        <v>36</v>
      </c>
      <c r="C26" s="11" t="s">
        <v>46</v>
      </c>
      <c r="D26" s="18">
        <v>45355</v>
      </c>
      <c r="E26" s="11" t="s">
        <v>47</v>
      </c>
      <c r="F26" s="14">
        <v>176</v>
      </c>
    </row>
    <row r="27" spans="1:6" s="17" customFormat="1" ht="53.25" customHeight="1">
      <c r="A27" s="9" t="s">
        <v>93</v>
      </c>
      <c r="B27" s="10" t="s">
        <v>37</v>
      </c>
      <c r="C27" s="11" t="s">
        <v>39</v>
      </c>
      <c r="D27" s="18">
        <v>45356</v>
      </c>
      <c r="E27" s="11" t="s">
        <v>42</v>
      </c>
      <c r="F27" s="14">
        <v>690</v>
      </c>
    </row>
    <row r="28" spans="1:6" s="17" customFormat="1" ht="60">
      <c r="A28" s="9" t="s">
        <v>94</v>
      </c>
      <c r="B28" s="10" t="s">
        <v>38</v>
      </c>
      <c r="C28" s="11" t="s">
        <v>40</v>
      </c>
      <c r="D28" s="18">
        <v>45359</v>
      </c>
      <c r="E28" s="11" t="s">
        <v>41</v>
      </c>
      <c r="F28" s="14">
        <v>7306.2</v>
      </c>
    </row>
    <row r="29" spans="1:6" s="17" customFormat="1" ht="21" customHeight="1">
      <c r="A29" s="9" t="s">
        <v>95</v>
      </c>
      <c r="B29" s="10" t="s">
        <v>68</v>
      </c>
      <c r="C29" s="11" t="s">
        <v>100</v>
      </c>
      <c r="D29" s="18">
        <v>45379</v>
      </c>
      <c r="E29" s="11" t="s">
        <v>99</v>
      </c>
      <c r="F29" s="14">
        <v>1530.81</v>
      </c>
    </row>
    <row r="30" spans="1:6" s="17" customFormat="1" ht="21.75" customHeight="1">
      <c r="A30" s="9" t="s">
        <v>96</v>
      </c>
      <c r="B30" s="10" t="s">
        <v>69</v>
      </c>
      <c r="C30" s="11" t="s">
        <v>100</v>
      </c>
      <c r="D30" s="18">
        <v>45379</v>
      </c>
      <c r="E30" s="11" t="s">
        <v>101</v>
      </c>
      <c r="F30" s="14">
        <v>1648.2</v>
      </c>
    </row>
    <row r="31" spans="1:6" s="17" customFormat="1" ht="30">
      <c r="A31" s="9" t="s">
        <v>117</v>
      </c>
      <c r="B31" s="10" t="s">
        <v>66</v>
      </c>
      <c r="C31" s="11" t="s">
        <v>103</v>
      </c>
      <c r="D31" s="18">
        <v>45392</v>
      </c>
      <c r="E31" s="11" t="s">
        <v>102</v>
      </c>
      <c r="F31" s="14">
        <f>130+190+125.01</f>
        <v>445.01</v>
      </c>
    </row>
    <row r="32" spans="1:6" s="17" customFormat="1" ht="23.25" customHeight="1">
      <c r="A32" s="9" t="s">
        <v>118</v>
      </c>
      <c r="B32" s="10" t="s">
        <v>67</v>
      </c>
      <c r="C32" s="11" t="s">
        <v>105</v>
      </c>
      <c r="D32" s="18">
        <v>45427</v>
      </c>
      <c r="E32" s="11" t="s">
        <v>104</v>
      </c>
      <c r="F32" s="14">
        <v>5.41</v>
      </c>
    </row>
    <row r="33" spans="1:6" s="17" customFormat="1" ht="30">
      <c r="A33" s="9" t="s">
        <v>119</v>
      </c>
      <c r="B33" s="10" t="s">
        <v>108</v>
      </c>
      <c r="C33" s="11" t="s">
        <v>112</v>
      </c>
      <c r="D33" s="18">
        <v>45434</v>
      </c>
      <c r="E33" s="11" t="s">
        <v>111</v>
      </c>
      <c r="F33" s="14">
        <v>176.6</v>
      </c>
    </row>
    <row r="34" spans="1:6" s="17" customFormat="1" ht="23.25" customHeight="1">
      <c r="A34" s="9" t="s">
        <v>133</v>
      </c>
      <c r="B34" s="10" t="s">
        <v>125</v>
      </c>
      <c r="C34" s="11" t="s">
        <v>165</v>
      </c>
      <c r="D34" s="18">
        <v>45446</v>
      </c>
      <c r="E34" s="11" t="s">
        <v>148</v>
      </c>
      <c r="F34" s="14">
        <f>3997.5</f>
        <v>3997.5</v>
      </c>
    </row>
    <row r="35" spans="1:6" s="17" customFormat="1" ht="30">
      <c r="A35" s="9" t="s">
        <v>134</v>
      </c>
      <c r="B35" s="10" t="s">
        <v>123</v>
      </c>
      <c r="C35" s="11" t="s">
        <v>100</v>
      </c>
      <c r="D35" s="18">
        <v>45447</v>
      </c>
      <c r="E35" s="11" t="s">
        <v>149</v>
      </c>
      <c r="F35" s="14">
        <f>3505.5</f>
        <v>3505.5</v>
      </c>
    </row>
    <row r="36" spans="1:6" s="17" customFormat="1" ht="30">
      <c r="A36" s="9" t="s">
        <v>135</v>
      </c>
      <c r="B36" s="10" t="s">
        <v>122</v>
      </c>
      <c r="C36" s="11" t="s">
        <v>163</v>
      </c>
      <c r="D36" s="18">
        <v>45447</v>
      </c>
      <c r="E36" s="11" t="s">
        <v>150</v>
      </c>
      <c r="F36" s="14">
        <f>5882.59+1497.41</f>
        <v>7380</v>
      </c>
    </row>
    <row r="37" spans="1:6" s="17" customFormat="1" ht="30">
      <c r="A37" s="9" t="s">
        <v>136</v>
      </c>
      <c r="B37" s="10" t="s">
        <v>110</v>
      </c>
      <c r="C37" s="11" t="s">
        <v>114</v>
      </c>
      <c r="D37" s="18">
        <v>45450</v>
      </c>
      <c r="E37" s="11" t="s">
        <v>113</v>
      </c>
      <c r="F37" s="14">
        <v>1300</v>
      </c>
    </row>
    <row r="38" spans="1:6" s="17" customFormat="1" ht="54.75" customHeight="1">
      <c r="A38" s="9" t="s">
        <v>137</v>
      </c>
      <c r="B38" s="10" t="s">
        <v>129</v>
      </c>
      <c r="C38" s="11" t="s">
        <v>39</v>
      </c>
      <c r="D38" s="18">
        <v>45453</v>
      </c>
      <c r="E38" s="11" t="s">
        <v>151</v>
      </c>
      <c r="F38" s="14">
        <f>5579.7+1420.3</f>
        <v>7000</v>
      </c>
    </row>
    <row r="39" spans="1:6" s="17" customFormat="1" ht="37.5" customHeight="1">
      <c r="A39" s="9" t="s">
        <v>138</v>
      </c>
      <c r="B39" s="10" t="s">
        <v>126</v>
      </c>
      <c r="C39" s="11" t="s">
        <v>164</v>
      </c>
      <c r="D39" s="18">
        <v>45456</v>
      </c>
      <c r="E39" s="11" t="s">
        <v>152</v>
      </c>
      <c r="F39" s="14">
        <f>2408.84+1856.22+393.2+24523.37+6242.37</f>
        <v>35424</v>
      </c>
    </row>
    <row r="40" spans="1:6" s="17" customFormat="1" ht="33.75" customHeight="1">
      <c r="A40" s="9" t="s">
        <v>139</v>
      </c>
      <c r="B40" s="24" t="s">
        <v>130</v>
      </c>
      <c r="C40" s="11" t="s">
        <v>166</v>
      </c>
      <c r="D40" s="18">
        <v>45470</v>
      </c>
      <c r="E40" s="11" t="s">
        <v>153</v>
      </c>
      <c r="F40" s="14">
        <f>876.01+222.99</f>
        <v>1099</v>
      </c>
    </row>
    <row r="41" spans="1:6" s="17" customFormat="1" ht="38.25" customHeight="1">
      <c r="A41" s="9" t="s">
        <v>140</v>
      </c>
      <c r="B41" s="24" t="s">
        <v>124</v>
      </c>
      <c r="C41" s="25" t="s">
        <v>39</v>
      </c>
      <c r="D41" s="18">
        <v>45468</v>
      </c>
      <c r="E41" s="25" t="s">
        <v>154</v>
      </c>
      <c r="F41" s="26">
        <f>4966.25+1264.15</f>
        <v>6230.4</v>
      </c>
    </row>
    <row r="42" spans="1:6" s="17" customFormat="1" ht="65.25" customHeight="1">
      <c r="A42" s="9" t="s">
        <v>141</v>
      </c>
      <c r="B42" s="24" t="s">
        <v>128</v>
      </c>
      <c r="C42" s="25" t="s">
        <v>167</v>
      </c>
      <c r="D42" s="18">
        <v>45474</v>
      </c>
      <c r="E42" s="25" t="s">
        <v>155</v>
      </c>
      <c r="F42" s="26">
        <f>3075</f>
        <v>3075</v>
      </c>
    </row>
    <row r="43" spans="1:6" s="17" customFormat="1" ht="21.75" customHeight="1">
      <c r="A43" s="9" t="s">
        <v>142</v>
      </c>
      <c r="B43" s="24" t="s">
        <v>127</v>
      </c>
      <c r="C43" s="25" t="s">
        <v>168</v>
      </c>
      <c r="D43" s="18">
        <v>45474</v>
      </c>
      <c r="E43" s="25" t="s">
        <v>156</v>
      </c>
      <c r="F43" s="26">
        <f>922.81</f>
        <v>922.81</v>
      </c>
    </row>
    <row r="44" spans="1:6" s="17" customFormat="1" ht="21.75" customHeight="1">
      <c r="A44" s="9" t="s">
        <v>143</v>
      </c>
      <c r="B44" s="24" t="s">
        <v>131</v>
      </c>
      <c r="C44" s="25" t="s">
        <v>169</v>
      </c>
      <c r="D44" s="18">
        <v>45484</v>
      </c>
      <c r="E44" s="25" t="s">
        <v>157</v>
      </c>
      <c r="F44" s="26">
        <f>1194.85+304.15</f>
        <v>1499</v>
      </c>
    </row>
    <row r="45" spans="1:6" s="17" customFormat="1" ht="21.75" customHeight="1">
      <c r="A45" s="9" t="s">
        <v>146</v>
      </c>
      <c r="B45" s="24" t="s">
        <v>132</v>
      </c>
      <c r="C45" s="25" t="s">
        <v>170</v>
      </c>
      <c r="D45" s="18">
        <v>45484</v>
      </c>
      <c r="E45" s="25" t="s">
        <v>158</v>
      </c>
      <c r="F45" s="26">
        <v>7976.01</v>
      </c>
    </row>
    <row r="46" spans="1:6" s="17" customFormat="1" ht="30.75" thickBot="1">
      <c r="A46" s="27" t="s">
        <v>160</v>
      </c>
      <c r="B46" s="28" t="s">
        <v>145</v>
      </c>
      <c r="C46" s="29" t="s">
        <v>171</v>
      </c>
      <c r="D46" s="30">
        <v>45483</v>
      </c>
      <c r="E46" s="29" t="s">
        <v>159</v>
      </c>
      <c r="F46" s="31">
        <v>3945.84</v>
      </c>
    </row>
    <row r="47" spans="1:6" s="17" customFormat="1" ht="27.75" customHeight="1" thickBot="1">
      <c r="A47" s="32"/>
      <c r="B47" s="33" t="s">
        <v>6</v>
      </c>
      <c r="C47" s="34"/>
      <c r="D47" s="34"/>
      <c r="E47" s="34"/>
      <c r="F47" s="35">
        <f>SUM(F4:F46)</f>
        <v>271943.24000000005</v>
      </c>
    </row>
    <row r="48" spans="1:6" s="17" customFormat="1">
      <c r="A48" s="16"/>
      <c r="B48" s="15"/>
      <c r="C48" s="15"/>
      <c r="D48" s="15"/>
      <c r="E48" s="15"/>
      <c r="F48" s="22"/>
    </row>
    <row r="49" spans="1:6" s="17" customFormat="1" ht="17.25">
      <c r="A49" s="8"/>
      <c r="B49" s="8"/>
      <c r="C49" s="1"/>
      <c r="D49" s="19"/>
      <c r="E49" s="23"/>
      <c r="F49" s="13"/>
    </row>
    <row r="50" spans="1:6" s="17" customFormat="1">
      <c r="A50" s="2"/>
      <c r="B50" s="2"/>
      <c r="C50" s="1"/>
      <c r="D50" s="19"/>
      <c r="E50" s="23"/>
      <c r="F50" s="13"/>
    </row>
    <row r="51" spans="1:6" s="17" customFormat="1">
      <c r="A51" s="2"/>
      <c r="B51" s="2"/>
      <c r="C51" s="1"/>
      <c r="D51" s="19"/>
      <c r="E51" s="23"/>
      <c r="F51" s="13"/>
    </row>
    <row r="52" spans="1:6" s="17" customFormat="1">
      <c r="A52" s="2"/>
      <c r="B52" s="2"/>
      <c r="C52" s="1"/>
      <c r="D52" s="19"/>
      <c r="E52" s="23"/>
      <c r="F52" s="13"/>
    </row>
    <row r="53" spans="1:6" s="17" customFormat="1">
      <c r="A53" s="2"/>
      <c r="B53" s="2"/>
      <c r="C53" s="1"/>
      <c r="D53" s="19"/>
      <c r="E53" s="23"/>
      <c r="F53" s="13"/>
    </row>
    <row r="54" spans="1:6" s="17" customFormat="1">
      <c r="A54" s="2"/>
      <c r="B54" s="2"/>
      <c r="C54" s="1"/>
      <c r="D54" s="19"/>
      <c r="E54" s="23"/>
      <c r="F54" s="13"/>
    </row>
    <row r="55" spans="1:6" s="17" customFormat="1">
      <c r="A55" s="2"/>
      <c r="B55" s="2"/>
      <c r="C55" s="1"/>
      <c r="D55" s="19"/>
      <c r="E55" s="23"/>
      <c r="F55" s="13"/>
    </row>
    <row r="56" spans="1:6" s="17" customFormat="1">
      <c r="A56" s="2"/>
      <c r="B56" s="2"/>
      <c r="C56" s="1"/>
      <c r="D56" s="19"/>
      <c r="E56" s="23"/>
      <c r="F56" s="13"/>
    </row>
    <row r="57" spans="1:6" s="17" customFormat="1">
      <c r="A57" s="2"/>
      <c r="B57" s="2"/>
      <c r="C57" s="1"/>
      <c r="D57" s="19"/>
      <c r="E57" s="23"/>
      <c r="F57" s="13"/>
    </row>
    <row r="58" spans="1:6" s="17" customFormat="1">
      <c r="A58" s="2"/>
      <c r="B58" s="2"/>
      <c r="C58" s="1"/>
      <c r="D58" s="19"/>
      <c r="E58" s="23"/>
      <c r="F58" s="13"/>
    </row>
    <row r="59" spans="1:6" s="17" customFormat="1">
      <c r="A59" s="2"/>
      <c r="B59" s="2"/>
      <c r="C59" s="1"/>
      <c r="D59" s="19"/>
      <c r="E59" s="23"/>
      <c r="F59" s="13"/>
    </row>
    <row r="60" spans="1:6" s="17" customFormat="1">
      <c r="A60" s="2"/>
      <c r="B60" s="2"/>
      <c r="C60" s="1"/>
      <c r="D60" s="19"/>
      <c r="E60" s="23"/>
      <c r="F60" s="13"/>
    </row>
    <row r="61" spans="1:6" s="17" customFormat="1">
      <c r="A61" s="2"/>
      <c r="B61" s="2"/>
      <c r="C61" s="1"/>
      <c r="D61" s="19"/>
      <c r="E61" s="23"/>
      <c r="F61" s="13"/>
    </row>
    <row r="62" spans="1:6" s="17" customFormat="1">
      <c r="A62" s="2"/>
      <c r="B62" s="2"/>
      <c r="C62" s="1"/>
      <c r="D62" s="19"/>
      <c r="E62" s="23"/>
      <c r="F62" s="13"/>
    </row>
    <row r="63" spans="1:6" s="17" customFormat="1">
      <c r="A63" s="2"/>
      <c r="B63" s="2"/>
      <c r="C63" s="1"/>
      <c r="D63" s="19"/>
      <c r="E63" s="23"/>
      <c r="F63" s="13"/>
    </row>
    <row r="64" spans="1:6" s="17" customFormat="1">
      <c r="A64" s="2"/>
      <c r="B64" s="2"/>
      <c r="C64" s="1"/>
      <c r="D64" s="19"/>
      <c r="E64" s="23"/>
      <c r="F64" s="13"/>
    </row>
    <row r="65" spans="1:6" s="17" customFormat="1">
      <c r="A65" s="2"/>
      <c r="B65" s="2"/>
      <c r="C65" s="1"/>
      <c r="D65" s="19"/>
      <c r="E65" s="23"/>
      <c r="F65" s="13"/>
    </row>
    <row r="66" spans="1:6" s="17" customFormat="1">
      <c r="A66" s="2"/>
      <c r="B66" s="2"/>
      <c r="C66" s="1"/>
      <c r="D66" s="19"/>
      <c r="E66" s="23"/>
      <c r="F66" s="13"/>
    </row>
    <row r="67" spans="1:6" s="17" customFormat="1">
      <c r="A67" s="2"/>
      <c r="B67" s="2"/>
      <c r="C67" s="1"/>
      <c r="D67" s="19"/>
      <c r="E67" s="23"/>
      <c r="F67" s="13"/>
    </row>
    <row r="68" spans="1:6" s="17" customFormat="1">
      <c r="A68" s="2"/>
      <c r="B68" s="2"/>
      <c r="C68" s="1"/>
      <c r="D68" s="19"/>
      <c r="E68" s="23"/>
      <c r="F68" s="13"/>
    </row>
    <row r="69" spans="1:6" s="17" customFormat="1">
      <c r="A69" s="2"/>
      <c r="B69" s="2"/>
      <c r="C69" s="1"/>
      <c r="D69" s="19"/>
      <c r="E69" s="23"/>
      <c r="F69" s="13"/>
    </row>
    <row r="70" spans="1:6" s="17" customFormat="1">
      <c r="A70" s="2"/>
      <c r="B70" s="2"/>
      <c r="C70" s="1"/>
      <c r="D70" s="19"/>
      <c r="E70" s="23"/>
      <c r="F70" s="13"/>
    </row>
    <row r="71" spans="1:6" s="17" customFormat="1">
      <c r="A71" s="2"/>
      <c r="B71" s="2"/>
      <c r="C71" s="1"/>
      <c r="D71" s="19"/>
      <c r="E71" s="23"/>
      <c r="F71" s="13"/>
    </row>
    <row r="72" spans="1:6" s="17" customFormat="1">
      <c r="A72" s="2"/>
      <c r="B72" s="2"/>
      <c r="C72" s="1"/>
      <c r="D72" s="19"/>
      <c r="E72" s="23"/>
      <c r="F72" s="13"/>
    </row>
    <row r="73" spans="1:6" s="17" customFormat="1">
      <c r="A73" s="2"/>
      <c r="B73" s="2"/>
      <c r="C73" s="1"/>
      <c r="D73" s="19"/>
      <c r="E73" s="23"/>
      <c r="F73" s="13"/>
    </row>
    <row r="74" spans="1:6" s="17" customFormat="1">
      <c r="A74" s="2"/>
      <c r="B74" s="2"/>
      <c r="C74" s="1"/>
      <c r="D74" s="19"/>
      <c r="E74" s="23"/>
      <c r="F74" s="13"/>
    </row>
    <row r="75" spans="1:6" s="17" customFormat="1">
      <c r="A75" s="2"/>
      <c r="B75" s="2"/>
      <c r="C75" s="1"/>
      <c r="D75" s="19"/>
      <c r="E75" s="23"/>
      <c r="F75" s="13"/>
    </row>
    <row r="76" spans="1:6" s="17" customFormat="1">
      <c r="A76" s="2"/>
      <c r="B76" s="2"/>
      <c r="C76" s="1"/>
      <c r="D76" s="19"/>
      <c r="E76" s="23"/>
      <c r="F76" s="13"/>
    </row>
    <row r="77" spans="1:6" s="17" customFormat="1">
      <c r="A77" s="2"/>
      <c r="B77" s="2"/>
      <c r="C77" s="1"/>
      <c r="D77" s="19"/>
      <c r="E77" s="23"/>
      <c r="F77" s="13"/>
    </row>
    <row r="78" spans="1:6" s="17" customFormat="1">
      <c r="A78" s="2"/>
      <c r="B78" s="2"/>
      <c r="C78" s="1"/>
      <c r="D78" s="19"/>
      <c r="E78" s="23"/>
      <c r="F78" s="13"/>
    </row>
    <row r="79" spans="1:6" s="17" customFormat="1">
      <c r="A79" s="2"/>
      <c r="B79" s="2"/>
      <c r="C79" s="1"/>
      <c r="D79" s="19"/>
      <c r="E79" s="23"/>
      <c r="F79" s="13"/>
    </row>
    <row r="80" spans="1:6" s="17" customFormat="1">
      <c r="A80" s="2"/>
      <c r="B80" s="2"/>
      <c r="C80" s="1"/>
      <c r="D80" s="19"/>
      <c r="E80" s="23"/>
      <c r="F80" s="13"/>
    </row>
    <row r="81" spans="1:6" s="17" customFormat="1">
      <c r="A81" s="2"/>
      <c r="B81" s="2"/>
      <c r="C81" s="1"/>
      <c r="D81" s="19"/>
      <c r="E81" s="23"/>
      <c r="F81" s="13"/>
    </row>
    <row r="82" spans="1:6" s="17" customFormat="1">
      <c r="A82" s="2"/>
      <c r="B82" s="2"/>
      <c r="C82" s="1"/>
      <c r="D82" s="19"/>
      <c r="E82" s="23"/>
      <c r="F82" s="13"/>
    </row>
    <row r="83" spans="1:6" s="17" customFormat="1">
      <c r="A83" s="2"/>
      <c r="B83" s="2"/>
      <c r="C83" s="1"/>
      <c r="D83" s="19"/>
      <c r="E83" s="23"/>
      <c r="F83" s="13"/>
    </row>
    <row r="84" spans="1:6" s="17" customFormat="1">
      <c r="A84" s="2"/>
      <c r="B84" s="2"/>
      <c r="C84" s="1"/>
      <c r="D84" s="19"/>
      <c r="E84" s="23"/>
      <c r="F84" s="13"/>
    </row>
    <row r="85" spans="1:6" s="17" customFormat="1">
      <c r="A85" s="2"/>
      <c r="B85" s="2"/>
      <c r="C85" s="1"/>
      <c r="D85" s="19"/>
      <c r="E85" s="23"/>
      <c r="F85" s="13"/>
    </row>
    <row r="86" spans="1:6" s="17" customFormat="1">
      <c r="A86" s="2"/>
      <c r="B86" s="2"/>
      <c r="C86" s="1"/>
      <c r="D86" s="19"/>
      <c r="E86" s="23"/>
      <c r="F86" s="13"/>
    </row>
    <row r="87" spans="1:6" s="17" customFormat="1">
      <c r="A87" s="2"/>
      <c r="B87" s="2"/>
      <c r="C87" s="1"/>
      <c r="D87" s="19"/>
      <c r="E87" s="23"/>
      <c r="F87" s="13"/>
    </row>
    <row r="88" spans="1:6" s="17" customFormat="1">
      <c r="A88" s="2"/>
      <c r="B88" s="2"/>
      <c r="C88" s="1"/>
      <c r="D88" s="19"/>
      <c r="E88" s="23"/>
      <c r="F88" s="13"/>
    </row>
    <row r="89" spans="1:6" s="17" customFormat="1">
      <c r="A89" s="2"/>
      <c r="B89" s="2"/>
      <c r="C89" s="1"/>
      <c r="D89" s="19"/>
      <c r="E89" s="23"/>
      <c r="F89" s="13"/>
    </row>
    <row r="90" spans="1:6" s="17" customFormat="1">
      <c r="A90" s="2"/>
      <c r="B90" s="2"/>
      <c r="C90" s="1"/>
      <c r="D90" s="19"/>
      <c r="E90" s="23"/>
      <c r="F90" s="13"/>
    </row>
    <row r="91" spans="1:6" s="17" customFormat="1">
      <c r="A91" s="2"/>
      <c r="B91" s="2"/>
      <c r="C91" s="1"/>
      <c r="D91" s="19"/>
      <c r="E91" s="23"/>
      <c r="F91" s="13"/>
    </row>
    <row r="92" spans="1:6" s="17" customFormat="1">
      <c r="A92" s="2"/>
      <c r="B92" s="2"/>
      <c r="C92" s="1"/>
      <c r="D92" s="19"/>
      <c r="E92" s="23"/>
      <c r="F92" s="13"/>
    </row>
    <row r="93" spans="1:6" s="17" customFormat="1">
      <c r="A93" s="2"/>
      <c r="B93" s="2"/>
      <c r="C93" s="1"/>
      <c r="D93" s="19"/>
      <c r="E93" s="23"/>
      <c r="F93" s="13"/>
    </row>
    <row r="94" spans="1:6" s="17" customFormat="1">
      <c r="A94" s="2"/>
      <c r="B94" s="2"/>
      <c r="C94" s="1"/>
      <c r="D94" s="19"/>
      <c r="E94" s="23"/>
      <c r="F94" s="13"/>
    </row>
    <row r="95" spans="1:6" s="17" customFormat="1">
      <c r="A95" s="2"/>
      <c r="B95" s="2"/>
      <c r="C95" s="1"/>
      <c r="D95" s="19"/>
      <c r="E95" s="23"/>
      <c r="F95" s="13"/>
    </row>
    <row r="96" spans="1:6" s="17" customFormat="1">
      <c r="A96" s="2"/>
      <c r="B96" s="2"/>
      <c r="C96" s="1"/>
      <c r="D96" s="19"/>
      <c r="E96" s="23"/>
      <c r="F96" s="13"/>
    </row>
    <row r="97" spans="1:6" s="17" customFormat="1">
      <c r="A97" s="2"/>
      <c r="B97" s="2"/>
      <c r="C97" s="1"/>
      <c r="D97" s="19"/>
      <c r="E97" s="23"/>
      <c r="F97" s="13"/>
    </row>
    <row r="98" spans="1:6" s="17" customFormat="1">
      <c r="A98" s="2"/>
      <c r="B98" s="2"/>
      <c r="C98" s="1"/>
      <c r="D98" s="19"/>
      <c r="E98" s="23"/>
      <c r="F98" s="13"/>
    </row>
    <row r="99" spans="1:6" s="17" customFormat="1">
      <c r="A99" s="2"/>
      <c r="B99" s="2"/>
      <c r="C99" s="1"/>
      <c r="D99" s="19"/>
      <c r="E99" s="23"/>
      <c r="F99" s="13"/>
    </row>
    <row r="100" spans="1:6" s="17" customFormat="1">
      <c r="A100" s="2"/>
      <c r="B100" s="2"/>
      <c r="C100" s="1"/>
      <c r="D100" s="19"/>
      <c r="E100" s="23"/>
      <c r="F100" s="13"/>
    </row>
    <row r="101" spans="1:6" s="17" customFormat="1">
      <c r="A101" s="2"/>
      <c r="B101" s="2"/>
      <c r="C101" s="1"/>
      <c r="D101" s="19"/>
      <c r="E101" s="23"/>
      <c r="F101" s="13"/>
    </row>
    <row r="102" spans="1:6" s="17" customFormat="1">
      <c r="A102" s="2"/>
      <c r="B102" s="2"/>
      <c r="C102" s="1"/>
      <c r="D102" s="19"/>
      <c r="E102" s="23"/>
      <c r="F102" s="13"/>
    </row>
    <row r="103" spans="1:6" s="17" customFormat="1">
      <c r="A103" s="2"/>
      <c r="B103" s="2"/>
      <c r="C103" s="1"/>
      <c r="D103" s="19"/>
      <c r="E103" s="23"/>
      <c r="F103" s="13"/>
    </row>
    <row r="104" spans="1:6" s="17" customFormat="1">
      <c r="A104" s="2"/>
      <c r="B104" s="2"/>
      <c r="C104" s="1"/>
      <c r="D104" s="19"/>
      <c r="E104" s="23"/>
      <c r="F104" s="13"/>
    </row>
    <row r="105" spans="1:6" s="17" customFormat="1">
      <c r="A105" s="2"/>
      <c r="B105" s="2"/>
      <c r="C105" s="1"/>
      <c r="D105" s="19"/>
      <c r="E105" s="23"/>
      <c r="F105" s="13"/>
    </row>
    <row r="106" spans="1:6" s="17" customFormat="1">
      <c r="A106" s="2"/>
      <c r="B106" s="2"/>
      <c r="C106" s="1"/>
      <c r="D106" s="19"/>
      <c r="E106" s="23"/>
      <c r="F106" s="13"/>
    </row>
    <row r="107" spans="1:6" s="17" customFormat="1">
      <c r="A107" s="2"/>
      <c r="B107" s="2"/>
      <c r="C107" s="1"/>
      <c r="D107" s="19"/>
      <c r="E107" s="23"/>
      <c r="F107" s="13"/>
    </row>
    <row r="108" spans="1:6" s="17" customFormat="1">
      <c r="A108" s="2"/>
      <c r="B108" s="2"/>
      <c r="C108" s="1"/>
      <c r="D108" s="19"/>
      <c r="E108" s="23"/>
      <c r="F108" s="13"/>
    </row>
    <row r="109" spans="1:6" s="17" customFormat="1">
      <c r="A109" s="2"/>
      <c r="B109" s="2"/>
      <c r="C109" s="1"/>
      <c r="D109" s="19"/>
      <c r="E109" s="23"/>
      <c r="F109" s="13"/>
    </row>
    <row r="110" spans="1:6" s="17" customFormat="1">
      <c r="A110" s="2"/>
      <c r="B110" s="2"/>
      <c r="C110" s="1"/>
      <c r="D110" s="19"/>
      <c r="E110" s="23"/>
      <c r="F110" s="13"/>
    </row>
    <row r="111" spans="1:6" s="17" customFormat="1">
      <c r="A111" s="2"/>
      <c r="B111" s="2"/>
      <c r="C111" s="1"/>
      <c r="D111" s="19"/>
      <c r="E111" s="23"/>
      <c r="F111" s="13"/>
    </row>
    <row r="112" spans="1:6" s="17" customFormat="1">
      <c r="A112" s="2"/>
      <c r="B112" s="2"/>
      <c r="C112" s="1"/>
      <c r="D112" s="19"/>
      <c r="E112" s="23"/>
      <c r="F112" s="13"/>
    </row>
    <row r="113" spans="1:6" s="17" customFormat="1">
      <c r="A113" s="2"/>
      <c r="B113" s="2"/>
      <c r="C113" s="1"/>
      <c r="D113" s="19"/>
      <c r="E113" s="23"/>
      <c r="F113" s="13"/>
    </row>
    <row r="114" spans="1:6" s="17" customFormat="1">
      <c r="A114" s="2"/>
      <c r="B114" s="2"/>
      <c r="C114" s="1"/>
      <c r="D114" s="19"/>
      <c r="E114" s="23"/>
      <c r="F114" s="13"/>
    </row>
    <row r="115" spans="1:6" s="17" customFormat="1">
      <c r="A115" s="2"/>
      <c r="B115" s="2"/>
      <c r="C115" s="1"/>
      <c r="D115" s="19"/>
      <c r="E115" s="23"/>
      <c r="F115" s="13"/>
    </row>
    <row r="116" spans="1:6" s="17" customFormat="1">
      <c r="A116" s="2"/>
      <c r="B116" s="2"/>
      <c r="C116" s="1"/>
      <c r="D116" s="19"/>
      <c r="E116" s="23"/>
      <c r="F116" s="13"/>
    </row>
    <row r="117" spans="1:6" s="17" customFormat="1">
      <c r="A117" s="2"/>
      <c r="B117" s="2"/>
      <c r="C117" s="1"/>
      <c r="D117" s="19"/>
      <c r="E117" s="23"/>
      <c r="F117" s="13"/>
    </row>
    <row r="118" spans="1:6" s="17" customFormat="1">
      <c r="A118" s="2"/>
      <c r="B118" s="2"/>
      <c r="C118" s="1"/>
      <c r="D118" s="19"/>
      <c r="E118" s="23"/>
      <c r="F118" s="13"/>
    </row>
    <row r="119" spans="1:6" s="17" customFormat="1">
      <c r="A119" s="2"/>
      <c r="B119" s="2"/>
      <c r="C119" s="1"/>
      <c r="D119" s="19"/>
      <c r="E119" s="23"/>
      <c r="F119" s="13"/>
    </row>
    <row r="120" spans="1:6" s="17" customFormat="1">
      <c r="A120" s="2"/>
      <c r="B120" s="2"/>
      <c r="C120" s="1"/>
      <c r="D120" s="19"/>
      <c r="E120" s="23"/>
      <c r="F120" s="13"/>
    </row>
    <row r="121" spans="1:6" s="17" customFormat="1">
      <c r="A121" s="2"/>
      <c r="B121" s="2"/>
      <c r="C121" s="1"/>
      <c r="D121" s="19"/>
      <c r="E121" s="23"/>
      <c r="F121" s="13"/>
    </row>
    <row r="122" spans="1:6" s="17" customFormat="1">
      <c r="A122" s="2"/>
      <c r="B122" s="2"/>
      <c r="C122" s="1"/>
      <c r="D122" s="19"/>
      <c r="E122" s="23"/>
      <c r="F122" s="13"/>
    </row>
    <row r="123" spans="1:6" s="17" customFormat="1">
      <c r="A123" s="2"/>
      <c r="B123" s="2"/>
      <c r="C123" s="1"/>
      <c r="D123" s="19"/>
      <c r="E123" s="23"/>
      <c r="F123" s="13"/>
    </row>
    <row r="124" spans="1:6" s="17" customFormat="1">
      <c r="A124" s="2"/>
      <c r="B124" s="2"/>
      <c r="C124" s="1"/>
      <c r="D124" s="19"/>
      <c r="E124" s="23"/>
      <c r="F124" s="13"/>
    </row>
    <row r="125" spans="1:6" s="17" customFormat="1">
      <c r="A125" s="2"/>
      <c r="B125" s="2"/>
      <c r="C125" s="1"/>
      <c r="D125" s="19"/>
      <c r="E125" s="23"/>
      <c r="F125" s="13"/>
    </row>
    <row r="126" spans="1:6" s="17" customFormat="1">
      <c r="A126" s="2"/>
      <c r="B126" s="2"/>
      <c r="C126" s="1"/>
      <c r="D126" s="19"/>
      <c r="E126" s="23"/>
      <c r="F126" s="13"/>
    </row>
    <row r="127" spans="1:6" s="17" customFormat="1">
      <c r="A127" s="2"/>
      <c r="B127" s="2"/>
      <c r="C127" s="1"/>
      <c r="D127" s="19"/>
      <c r="E127" s="23"/>
      <c r="F127" s="13"/>
    </row>
    <row r="128" spans="1:6" s="17" customFormat="1">
      <c r="A128" s="2"/>
      <c r="B128" s="2"/>
      <c r="C128" s="1"/>
      <c r="D128" s="19"/>
      <c r="E128" s="23"/>
      <c r="F128" s="13"/>
    </row>
    <row r="129" spans="1:6" s="17" customFormat="1">
      <c r="A129" s="2"/>
      <c r="B129" s="2"/>
      <c r="C129" s="1"/>
      <c r="D129" s="19"/>
      <c r="E129" s="23"/>
      <c r="F129" s="13"/>
    </row>
    <row r="130" spans="1:6" s="17" customFormat="1">
      <c r="A130" s="2"/>
      <c r="B130" s="2"/>
      <c r="C130" s="1"/>
      <c r="D130" s="19"/>
      <c r="E130" s="23"/>
      <c r="F130" s="13"/>
    </row>
    <row r="131" spans="1:6" s="17" customFormat="1">
      <c r="A131" s="2"/>
      <c r="B131" s="2"/>
      <c r="C131" s="1"/>
      <c r="D131" s="19"/>
      <c r="E131" s="23"/>
      <c r="F131" s="13"/>
    </row>
    <row r="132" spans="1:6" s="17" customFormat="1">
      <c r="A132" s="2"/>
      <c r="B132" s="2"/>
      <c r="C132" s="1"/>
      <c r="D132" s="19"/>
      <c r="E132" s="23"/>
      <c r="F132" s="13"/>
    </row>
    <row r="133" spans="1:6" s="17" customFormat="1">
      <c r="A133" s="2"/>
      <c r="B133" s="2"/>
      <c r="C133" s="1"/>
      <c r="D133" s="19"/>
      <c r="E133" s="23"/>
      <c r="F133" s="13"/>
    </row>
    <row r="134" spans="1:6" s="17" customFormat="1">
      <c r="A134" s="2"/>
      <c r="B134" s="2"/>
      <c r="C134" s="1"/>
      <c r="D134" s="19"/>
      <c r="E134" s="23"/>
      <c r="F134" s="13"/>
    </row>
    <row r="135" spans="1:6" s="17" customFormat="1">
      <c r="A135" s="2"/>
      <c r="B135" s="2"/>
      <c r="C135" s="1"/>
      <c r="D135" s="19"/>
      <c r="E135" s="23"/>
      <c r="F135" s="13"/>
    </row>
    <row r="136" spans="1:6" s="17" customFormat="1">
      <c r="A136" s="2"/>
      <c r="B136" s="2"/>
      <c r="C136" s="1"/>
      <c r="D136" s="19"/>
      <c r="E136" s="23"/>
      <c r="F136" s="13"/>
    </row>
    <row r="137" spans="1:6" s="17" customFormat="1">
      <c r="A137" s="2"/>
      <c r="B137" s="2"/>
      <c r="C137" s="1"/>
      <c r="D137" s="19"/>
      <c r="E137" s="23"/>
      <c r="F137" s="13"/>
    </row>
    <row r="138" spans="1:6" s="17" customFormat="1">
      <c r="A138" s="2"/>
      <c r="B138" s="2"/>
      <c r="C138" s="1"/>
      <c r="D138" s="19"/>
      <c r="E138" s="23"/>
      <c r="F138" s="13"/>
    </row>
    <row r="139" spans="1:6" s="17" customFormat="1">
      <c r="A139" s="2"/>
      <c r="B139" s="2"/>
      <c r="C139" s="1"/>
      <c r="D139" s="19"/>
      <c r="E139" s="23"/>
      <c r="F139" s="13"/>
    </row>
    <row r="140" spans="1:6" s="17" customFormat="1">
      <c r="A140" s="2"/>
      <c r="B140" s="2"/>
      <c r="C140" s="1"/>
      <c r="D140" s="19"/>
      <c r="E140" s="23"/>
      <c r="F140" s="13"/>
    </row>
    <row r="141" spans="1:6" s="17" customFormat="1">
      <c r="A141" s="2"/>
      <c r="B141" s="2"/>
      <c r="C141" s="1"/>
      <c r="D141" s="19"/>
      <c r="E141" s="23"/>
      <c r="F141" s="13"/>
    </row>
    <row r="142" spans="1:6" s="17" customFormat="1">
      <c r="A142" s="2"/>
      <c r="B142" s="2"/>
      <c r="C142" s="1"/>
      <c r="D142" s="19"/>
      <c r="E142" s="23"/>
      <c r="F142" s="13"/>
    </row>
    <row r="143" spans="1:6" s="17" customFormat="1">
      <c r="A143" s="2"/>
      <c r="B143" s="2"/>
      <c r="C143" s="1"/>
      <c r="D143" s="19"/>
      <c r="E143" s="23"/>
      <c r="F143" s="13"/>
    </row>
    <row r="144" spans="1:6" s="17" customFormat="1">
      <c r="A144" s="2"/>
      <c r="B144" s="2"/>
      <c r="C144" s="1"/>
      <c r="D144" s="19"/>
      <c r="E144" s="23"/>
      <c r="F144" s="13"/>
    </row>
    <row r="145" spans="1:6" s="17" customFormat="1">
      <c r="A145" s="2"/>
      <c r="B145" s="2"/>
      <c r="C145" s="1"/>
      <c r="D145" s="19"/>
      <c r="E145" s="23"/>
      <c r="F145" s="13"/>
    </row>
    <row r="146" spans="1:6" s="17" customFormat="1">
      <c r="A146" s="2"/>
      <c r="B146" s="2"/>
      <c r="C146" s="1"/>
      <c r="D146" s="19"/>
      <c r="E146" s="23"/>
      <c r="F146" s="13"/>
    </row>
    <row r="147" spans="1:6" s="17" customFormat="1">
      <c r="A147" s="2"/>
      <c r="B147" s="2"/>
      <c r="C147" s="1"/>
      <c r="D147" s="19"/>
      <c r="E147" s="23"/>
      <c r="F147" s="13"/>
    </row>
    <row r="148" spans="1:6" s="17" customFormat="1">
      <c r="A148" s="2"/>
      <c r="B148" s="2"/>
      <c r="C148" s="1"/>
      <c r="D148" s="19"/>
      <c r="E148" s="23"/>
      <c r="F148" s="13"/>
    </row>
    <row r="149" spans="1:6" s="17" customFormat="1">
      <c r="A149" s="2"/>
      <c r="B149" s="2"/>
      <c r="C149" s="1"/>
      <c r="D149" s="19"/>
      <c r="E149" s="23"/>
      <c r="F149" s="13"/>
    </row>
    <row r="150" spans="1:6" s="17" customFormat="1">
      <c r="A150" s="2"/>
      <c r="B150" s="2"/>
      <c r="C150" s="1"/>
      <c r="D150" s="19"/>
      <c r="E150" s="23"/>
      <c r="F150" s="13"/>
    </row>
    <row r="151" spans="1:6" s="17" customFormat="1">
      <c r="A151" s="2"/>
      <c r="B151" s="2"/>
      <c r="C151" s="1"/>
      <c r="D151" s="19"/>
      <c r="E151" s="23"/>
      <c r="F151" s="13"/>
    </row>
    <row r="152" spans="1:6" s="17" customFormat="1">
      <c r="A152" s="2"/>
      <c r="B152" s="2"/>
      <c r="C152" s="1"/>
      <c r="D152" s="19"/>
      <c r="E152" s="23"/>
      <c r="F152" s="13"/>
    </row>
    <row r="153" spans="1:6" s="17" customFormat="1">
      <c r="A153" s="2"/>
      <c r="B153" s="2"/>
      <c r="C153" s="1"/>
      <c r="D153" s="19"/>
      <c r="E153" s="23"/>
      <c r="F153" s="13"/>
    </row>
    <row r="154" spans="1:6" s="17" customFormat="1">
      <c r="A154" s="2"/>
      <c r="B154" s="2"/>
      <c r="C154" s="1"/>
      <c r="D154" s="19"/>
      <c r="E154" s="23"/>
      <c r="F154" s="13"/>
    </row>
    <row r="155" spans="1:6" s="17" customFormat="1">
      <c r="A155" s="2"/>
      <c r="B155" s="2"/>
      <c r="C155" s="1"/>
      <c r="D155" s="19"/>
      <c r="E155" s="23"/>
      <c r="F155" s="13"/>
    </row>
    <row r="156" spans="1:6" s="17" customFormat="1">
      <c r="A156" s="2"/>
      <c r="B156" s="2"/>
      <c r="C156" s="1"/>
      <c r="D156" s="19"/>
      <c r="E156" s="23"/>
      <c r="F156" s="13"/>
    </row>
    <row r="157" spans="1:6" s="17" customFormat="1">
      <c r="A157" s="2"/>
      <c r="B157" s="2"/>
      <c r="C157" s="1"/>
      <c r="D157" s="19"/>
      <c r="E157" s="23"/>
      <c r="F157" s="13"/>
    </row>
    <row r="158" spans="1:6" s="17" customFormat="1">
      <c r="A158" s="2"/>
      <c r="B158" s="2"/>
      <c r="C158" s="1"/>
      <c r="D158" s="19"/>
      <c r="E158" s="23"/>
      <c r="F158" s="13"/>
    </row>
    <row r="159" spans="1:6" s="17" customFormat="1">
      <c r="A159" s="2"/>
      <c r="B159" s="2"/>
      <c r="C159" s="1"/>
      <c r="D159" s="19"/>
      <c r="E159" s="23"/>
      <c r="F159" s="13"/>
    </row>
    <row r="160" spans="1:6" s="17" customFormat="1">
      <c r="A160" s="2"/>
      <c r="B160" s="2"/>
      <c r="C160" s="1"/>
      <c r="D160" s="19"/>
      <c r="E160" s="23"/>
      <c r="F160" s="13"/>
    </row>
    <row r="161" spans="1:6" s="17" customFormat="1">
      <c r="A161" s="2"/>
      <c r="B161" s="2"/>
      <c r="C161" s="1"/>
      <c r="D161" s="19"/>
      <c r="E161" s="23"/>
      <c r="F161" s="13"/>
    </row>
    <row r="162" spans="1:6" s="17" customFormat="1">
      <c r="A162" s="2"/>
      <c r="B162" s="2"/>
      <c r="C162" s="1"/>
      <c r="D162" s="19"/>
      <c r="E162" s="23"/>
      <c r="F162" s="13"/>
    </row>
    <row r="163" spans="1:6" s="17" customFormat="1">
      <c r="A163" s="2"/>
      <c r="B163" s="2"/>
      <c r="C163" s="1"/>
      <c r="D163" s="19"/>
      <c r="E163" s="23"/>
      <c r="F163" s="13"/>
    </row>
    <row r="164" spans="1:6" s="17" customFormat="1">
      <c r="A164" s="2"/>
      <c r="B164" s="2"/>
      <c r="C164" s="1"/>
      <c r="D164" s="19"/>
      <c r="E164" s="23"/>
      <c r="F164" s="13"/>
    </row>
    <row r="165" spans="1:6" s="17" customFormat="1">
      <c r="A165" s="2"/>
      <c r="B165" s="2"/>
      <c r="C165" s="1"/>
      <c r="D165" s="19"/>
      <c r="E165" s="23"/>
      <c r="F165" s="13"/>
    </row>
    <row r="166" spans="1:6" s="17" customFormat="1">
      <c r="A166" s="2"/>
      <c r="B166" s="2"/>
      <c r="C166" s="1"/>
      <c r="D166" s="19"/>
      <c r="E166" s="23"/>
      <c r="F166" s="13"/>
    </row>
    <row r="167" spans="1:6" s="17" customFormat="1">
      <c r="A167" s="2"/>
      <c r="B167" s="2"/>
      <c r="C167" s="1"/>
      <c r="D167" s="19"/>
      <c r="E167" s="23"/>
      <c r="F167" s="13"/>
    </row>
    <row r="168" spans="1:6" s="17" customFormat="1">
      <c r="A168" s="2"/>
      <c r="B168" s="2"/>
      <c r="C168" s="1"/>
      <c r="D168" s="19"/>
      <c r="E168" s="23"/>
      <c r="F168" s="13"/>
    </row>
    <row r="169" spans="1:6" s="17" customFormat="1">
      <c r="A169" s="2"/>
      <c r="B169" s="2"/>
      <c r="C169" s="1"/>
      <c r="D169" s="19"/>
      <c r="E169" s="23"/>
      <c r="F169" s="13"/>
    </row>
    <row r="170" spans="1:6" s="17" customFormat="1">
      <c r="A170" s="2"/>
      <c r="B170" s="2"/>
      <c r="C170" s="1"/>
      <c r="D170" s="19"/>
      <c r="E170" s="23"/>
      <c r="F170" s="13"/>
    </row>
    <row r="171" spans="1:6" s="17" customFormat="1">
      <c r="A171" s="2"/>
      <c r="B171" s="2"/>
      <c r="C171" s="1"/>
      <c r="D171" s="19"/>
      <c r="E171" s="23"/>
      <c r="F171" s="13"/>
    </row>
    <row r="172" spans="1:6" s="17" customFormat="1">
      <c r="A172" s="2"/>
      <c r="B172" s="2"/>
      <c r="C172" s="1"/>
      <c r="D172" s="19"/>
      <c r="E172" s="23"/>
      <c r="F172" s="13"/>
    </row>
    <row r="173" spans="1:6" s="17" customFormat="1">
      <c r="A173" s="2"/>
      <c r="B173" s="2"/>
      <c r="C173" s="1"/>
      <c r="D173" s="19"/>
      <c r="E173" s="23"/>
      <c r="F173" s="13"/>
    </row>
    <row r="174" spans="1:6" s="17" customFormat="1">
      <c r="A174" s="2"/>
      <c r="B174" s="2"/>
      <c r="C174" s="1"/>
      <c r="D174" s="19"/>
      <c r="E174" s="23"/>
      <c r="F174" s="13"/>
    </row>
    <row r="175" spans="1:6" s="17" customFormat="1">
      <c r="A175" s="2"/>
      <c r="B175" s="2"/>
      <c r="C175" s="1"/>
      <c r="D175" s="19"/>
      <c r="E175" s="23"/>
      <c r="F175" s="13"/>
    </row>
    <row r="176" spans="1:6" s="17" customFormat="1">
      <c r="A176" s="2"/>
      <c r="B176" s="2"/>
      <c r="C176" s="1"/>
      <c r="D176" s="19"/>
      <c r="E176" s="23"/>
      <c r="F176" s="13"/>
    </row>
    <row r="177" spans="1:6" s="17" customFormat="1">
      <c r="A177" s="2"/>
      <c r="B177" s="2"/>
      <c r="C177" s="1"/>
      <c r="D177" s="19"/>
      <c r="E177" s="23"/>
      <c r="F177" s="13"/>
    </row>
    <row r="178" spans="1:6" s="17" customFormat="1">
      <c r="A178" s="2"/>
      <c r="B178" s="2"/>
      <c r="C178" s="1"/>
      <c r="D178" s="19"/>
      <c r="E178" s="23"/>
      <c r="F178" s="13"/>
    </row>
    <row r="179" spans="1:6" s="17" customFormat="1">
      <c r="A179" s="2"/>
      <c r="B179" s="2"/>
      <c r="C179" s="1"/>
      <c r="D179" s="19"/>
      <c r="E179" s="23"/>
      <c r="F179" s="13"/>
    </row>
    <row r="180" spans="1:6" s="17" customFormat="1">
      <c r="A180" s="2"/>
      <c r="B180" s="2"/>
      <c r="C180" s="1"/>
      <c r="D180" s="19"/>
      <c r="E180" s="23"/>
      <c r="F180" s="13"/>
    </row>
    <row r="181" spans="1:6" s="17" customFormat="1">
      <c r="A181" s="2"/>
      <c r="B181" s="2"/>
      <c r="C181" s="1"/>
      <c r="D181" s="19"/>
      <c r="E181" s="23"/>
      <c r="F181" s="13"/>
    </row>
    <row r="182" spans="1:6" s="17" customFormat="1">
      <c r="A182" s="2"/>
      <c r="B182" s="2"/>
      <c r="C182" s="1"/>
      <c r="D182" s="19"/>
      <c r="E182" s="23"/>
      <c r="F182" s="13"/>
    </row>
    <row r="183" spans="1:6" s="17" customFormat="1">
      <c r="A183" s="2"/>
      <c r="B183" s="2"/>
      <c r="C183" s="1"/>
      <c r="D183" s="19"/>
      <c r="E183" s="23"/>
      <c r="F183" s="13"/>
    </row>
    <row r="184" spans="1:6" s="17" customFormat="1">
      <c r="A184" s="2"/>
      <c r="B184" s="2"/>
      <c r="C184" s="1"/>
      <c r="D184" s="19"/>
      <c r="E184" s="23"/>
      <c r="F184" s="13"/>
    </row>
    <row r="185" spans="1:6" s="17" customFormat="1">
      <c r="A185" s="2"/>
      <c r="B185" s="2"/>
      <c r="C185" s="1"/>
      <c r="D185" s="19"/>
      <c r="E185" s="23"/>
      <c r="F185" s="13"/>
    </row>
    <row r="186" spans="1:6" s="17" customFormat="1">
      <c r="A186" s="2"/>
      <c r="B186" s="2"/>
      <c r="C186" s="1"/>
      <c r="D186" s="19"/>
      <c r="E186" s="23"/>
      <c r="F186" s="13"/>
    </row>
    <row r="187" spans="1:6" s="17" customFormat="1">
      <c r="A187" s="2"/>
      <c r="B187" s="2"/>
      <c r="C187" s="1"/>
      <c r="D187" s="19"/>
      <c r="E187" s="23"/>
      <c r="F187" s="13"/>
    </row>
    <row r="188" spans="1:6" s="17" customFormat="1">
      <c r="A188" s="2"/>
      <c r="B188" s="2"/>
      <c r="C188" s="1"/>
      <c r="D188" s="19"/>
      <c r="E188" s="23"/>
      <c r="F188" s="13"/>
    </row>
    <row r="189" spans="1:6" s="17" customFormat="1">
      <c r="A189" s="2"/>
      <c r="B189" s="2"/>
      <c r="C189" s="1"/>
      <c r="D189" s="19"/>
      <c r="E189" s="23"/>
      <c r="F189" s="13"/>
    </row>
    <row r="190" spans="1:6" s="17" customFormat="1">
      <c r="A190" s="2"/>
      <c r="B190" s="2"/>
      <c r="C190" s="1"/>
      <c r="D190" s="19"/>
      <c r="E190" s="23"/>
      <c r="F190" s="13"/>
    </row>
    <row r="191" spans="1:6" s="17" customFormat="1">
      <c r="A191" s="2"/>
      <c r="B191" s="2"/>
      <c r="C191" s="1"/>
      <c r="D191" s="19"/>
      <c r="E191" s="23"/>
      <c r="F191" s="13"/>
    </row>
    <row r="192" spans="1:6" s="17" customFormat="1">
      <c r="A192" s="2"/>
      <c r="B192" s="2"/>
      <c r="C192" s="1"/>
      <c r="D192" s="19"/>
      <c r="E192" s="23"/>
      <c r="F192" s="13"/>
    </row>
    <row r="193" spans="1:6" s="17" customFormat="1">
      <c r="A193" s="2"/>
      <c r="B193" s="2"/>
      <c r="C193" s="1"/>
      <c r="D193" s="19"/>
      <c r="E193" s="23"/>
      <c r="F193" s="13"/>
    </row>
    <row r="194" spans="1:6" s="17" customFormat="1">
      <c r="A194" s="2"/>
      <c r="B194" s="2"/>
      <c r="C194" s="1"/>
      <c r="D194" s="19"/>
      <c r="E194" s="23"/>
      <c r="F194" s="13"/>
    </row>
    <row r="195" spans="1:6" s="17" customFormat="1">
      <c r="A195" s="2"/>
      <c r="B195" s="2"/>
      <c r="C195" s="1"/>
      <c r="D195" s="19"/>
      <c r="E195" s="23"/>
      <c r="F195" s="13"/>
    </row>
    <row r="196" spans="1:6" s="17" customFormat="1">
      <c r="A196" s="2"/>
      <c r="B196" s="2"/>
      <c r="C196" s="1"/>
      <c r="D196" s="19"/>
      <c r="E196" s="23"/>
      <c r="F196" s="13"/>
    </row>
    <row r="197" spans="1:6" s="17" customFormat="1">
      <c r="A197" s="2"/>
      <c r="B197" s="2"/>
      <c r="C197" s="1"/>
      <c r="D197" s="19"/>
      <c r="E197" s="23"/>
      <c r="F197" s="13"/>
    </row>
    <row r="198" spans="1:6" s="17" customFormat="1">
      <c r="A198" s="2"/>
      <c r="B198" s="2"/>
      <c r="C198" s="1"/>
      <c r="D198" s="19"/>
      <c r="E198" s="23"/>
      <c r="F198" s="13"/>
    </row>
    <row r="199" spans="1:6" s="17" customFormat="1">
      <c r="A199" s="2"/>
      <c r="B199" s="2"/>
      <c r="C199" s="1"/>
      <c r="D199" s="19"/>
      <c r="E199" s="23"/>
      <c r="F199" s="13"/>
    </row>
    <row r="200" spans="1:6" s="17" customFormat="1">
      <c r="A200" s="2"/>
      <c r="B200" s="2"/>
      <c r="C200" s="1"/>
      <c r="D200" s="19"/>
      <c r="E200" s="23"/>
      <c r="F200" s="13"/>
    </row>
    <row r="201" spans="1:6" s="17" customFormat="1">
      <c r="A201" s="2"/>
      <c r="B201" s="2"/>
      <c r="C201" s="1"/>
      <c r="D201" s="19"/>
      <c r="E201" s="23"/>
      <c r="F201" s="13"/>
    </row>
    <row r="202" spans="1:6" s="17" customFormat="1">
      <c r="A202" s="2"/>
      <c r="B202" s="2"/>
      <c r="C202" s="1"/>
      <c r="D202" s="19"/>
      <c r="E202" s="23"/>
      <c r="F202" s="13"/>
    </row>
    <row r="203" spans="1:6" s="17" customFormat="1">
      <c r="A203" s="2"/>
      <c r="B203" s="2"/>
      <c r="C203" s="1"/>
      <c r="D203" s="19"/>
      <c r="E203" s="23"/>
      <c r="F203" s="13"/>
    </row>
    <row r="204" spans="1:6" s="17" customFormat="1">
      <c r="A204" s="2"/>
      <c r="B204" s="2"/>
      <c r="C204" s="1"/>
      <c r="D204" s="19"/>
      <c r="E204" s="23"/>
      <c r="F204" s="13"/>
    </row>
    <row r="205" spans="1:6" s="17" customFormat="1">
      <c r="A205" s="2"/>
      <c r="B205" s="2"/>
      <c r="C205" s="1"/>
      <c r="D205" s="19"/>
      <c r="E205" s="23"/>
      <c r="F205" s="13"/>
    </row>
    <row r="206" spans="1:6" s="17" customFormat="1">
      <c r="A206" s="2"/>
      <c r="B206" s="2"/>
      <c r="C206" s="1"/>
      <c r="D206" s="19"/>
      <c r="E206" s="23"/>
      <c r="F206" s="13"/>
    </row>
    <row r="207" spans="1:6" s="17" customFormat="1">
      <c r="A207" s="2"/>
      <c r="B207" s="2"/>
      <c r="C207" s="1"/>
      <c r="D207" s="19"/>
      <c r="E207" s="23"/>
      <c r="F207" s="13"/>
    </row>
    <row r="208" spans="1:6" s="17" customFormat="1">
      <c r="A208" s="2"/>
      <c r="B208" s="2"/>
      <c r="C208" s="1"/>
      <c r="D208" s="19"/>
      <c r="E208" s="23"/>
      <c r="F208" s="13"/>
    </row>
    <row r="209" spans="1:6" s="17" customFormat="1">
      <c r="A209" s="2"/>
      <c r="B209" s="2"/>
      <c r="C209" s="1"/>
      <c r="D209" s="19"/>
      <c r="E209" s="23"/>
      <c r="F209" s="13"/>
    </row>
    <row r="210" spans="1:6" s="17" customFormat="1">
      <c r="A210" s="2"/>
      <c r="B210" s="2"/>
      <c r="C210" s="1"/>
      <c r="D210" s="19"/>
      <c r="E210" s="23"/>
      <c r="F210" s="13"/>
    </row>
    <row r="211" spans="1:6" s="17" customFormat="1">
      <c r="A211" s="2"/>
      <c r="B211" s="2"/>
      <c r="C211" s="1"/>
      <c r="D211" s="19"/>
      <c r="E211" s="23"/>
      <c r="F211" s="13"/>
    </row>
    <row r="212" spans="1:6" s="17" customFormat="1">
      <c r="A212" s="2"/>
      <c r="B212" s="2"/>
      <c r="C212" s="1"/>
      <c r="D212" s="19"/>
      <c r="E212" s="23"/>
      <c r="F212" s="13"/>
    </row>
    <row r="213" spans="1:6" s="17" customFormat="1">
      <c r="A213" s="2"/>
      <c r="B213" s="2"/>
      <c r="C213" s="1"/>
      <c r="D213" s="19"/>
      <c r="E213" s="23"/>
      <c r="F213" s="13"/>
    </row>
    <row r="214" spans="1:6" s="17" customFormat="1">
      <c r="A214" s="2"/>
      <c r="B214" s="2"/>
      <c r="C214" s="1"/>
      <c r="D214" s="19"/>
      <c r="E214" s="23"/>
      <c r="F214" s="13"/>
    </row>
    <row r="215" spans="1:6" s="17" customFormat="1">
      <c r="A215" s="2"/>
      <c r="B215" s="2"/>
      <c r="C215" s="1"/>
      <c r="D215" s="19"/>
      <c r="E215" s="23"/>
      <c r="F215" s="13"/>
    </row>
    <row r="216" spans="1:6" s="17" customFormat="1">
      <c r="A216" s="2"/>
      <c r="B216" s="2"/>
      <c r="C216" s="1"/>
      <c r="D216" s="19"/>
      <c r="E216" s="23"/>
      <c r="F216" s="13"/>
    </row>
    <row r="217" spans="1:6" s="17" customFormat="1">
      <c r="A217" s="2"/>
      <c r="B217" s="2"/>
      <c r="C217" s="1"/>
      <c r="D217" s="19"/>
      <c r="E217" s="23"/>
      <c r="F217" s="13"/>
    </row>
    <row r="218" spans="1:6" s="17" customFormat="1">
      <c r="A218" s="2"/>
      <c r="B218" s="2"/>
      <c r="C218" s="1"/>
      <c r="D218" s="19"/>
      <c r="E218" s="23"/>
      <c r="F218" s="13"/>
    </row>
    <row r="219" spans="1:6" s="17" customFormat="1">
      <c r="A219" s="2"/>
      <c r="B219" s="2"/>
      <c r="C219" s="1"/>
      <c r="D219" s="19"/>
      <c r="E219" s="23"/>
      <c r="F219" s="13"/>
    </row>
    <row r="220" spans="1:6" s="17" customFormat="1">
      <c r="A220" s="2"/>
      <c r="B220" s="2"/>
      <c r="C220" s="1"/>
      <c r="D220" s="19"/>
      <c r="E220" s="23"/>
      <c r="F220" s="13"/>
    </row>
    <row r="221" spans="1:6" s="17" customFormat="1">
      <c r="A221" s="2"/>
      <c r="B221" s="2"/>
      <c r="C221" s="1"/>
      <c r="D221" s="19"/>
      <c r="E221" s="23"/>
      <c r="F221" s="13"/>
    </row>
    <row r="222" spans="1:6" s="17" customFormat="1">
      <c r="A222" s="2"/>
      <c r="B222" s="2"/>
      <c r="C222" s="1"/>
      <c r="D222" s="19"/>
      <c r="E222" s="23"/>
      <c r="F222" s="13"/>
    </row>
    <row r="223" spans="1:6" s="17" customFormat="1">
      <c r="A223" s="2"/>
      <c r="B223" s="2"/>
      <c r="C223" s="1"/>
      <c r="D223" s="19"/>
      <c r="E223" s="23"/>
      <c r="F223" s="13"/>
    </row>
    <row r="224" spans="1:6" s="17" customFormat="1">
      <c r="A224" s="2"/>
      <c r="B224" s="2"/>
      <c r="C224" s="1"/>
      <c r="D224" s="19"/>
      <c r="E224" s="23"/>
      <c r="F224" s="13"/>
    </row>
    <row r="225" spans="1:11" s="17" customFormat="1">
      <c r="A225" s="2"/>
      <c r="B225" s="2"/>
      <c r="C225" s="1"/>
      <c r="D225" s="19"/>
      <c r="E225" s="23"/>
      <c r="F225" s="13"/>
    </row>
    <row r="226" spans="1:11" s="17" customFormat="1">
      <c r="A226" s="2"/>
      <c r="B226" s="2"/>
      <c r="C226" s="1"/>
      <c r="D226" s="19"/>
      <c r="E226" s="23"/>
      <c r="F226" s="13"/>
    </row>
    <row r="227" spans="1:11" s="17" customFormat="1">
      <c r="A227" s="2"/>
      <c r="B227" s="2"/>
      <c r="C227" s="1"/>
      <c r="D227" s="19"/>
      <c r="E227" s="23"/>
      <c r="F227" s="13"/>
    </row>
    <row r="228" spans="1:11" s="17" customFormat="1">
      <c r="A228" s="2"/>
      <c r="B228" s="2"/>
      <c r="C228" s="1"/>
      <c r="D228" s="19"/>
      <c r="E228" s="23"/>
      <c r="F228" s="13"/>
    </row>
    <row r="229" spans="1:11" s="17" customFormat="1">
      <c r="A229" s="2"/>
      <c r="B229" s="2"/>
      <c r="C229" s="1"/>
      <c r="D229" s="19"/>
      <c r="E229" s="23"/>
      <c r="F229" s="13"/>
    </row>
    <row r="230" spans="1:11" s="17" customFormat="1">
      <c r="A230" s="2"/>
      <c r="B230" s="2"/>
      <c r="C230" s="1"/>
      <c r="D230" s="19"/>
      <c r="E230" s="23"/>
      <c r="F230" s="13"/>
    </row>
    <row r="231" spans="1:11" s="17" customFormat="1">
      <c r="A231" s="2"/>
      <c r="B231" s="2"/>
      <c r="C231" s="1"/>
      <c r="D231" s="19"/>
      <c r="E231" s="23"/>
      <c r="F231" s="13"/>
    </row>
    <row r="232" spans="1:11" s="17" customFormat="1">
      <c r="A232" s="2"/>
      <c r="B232" s="2"/>
      <c r="C232" s="1"/>
      <c r="D232" s="19"/>
      <c r="E232" s="23"/>
      <c r="F232" s="13"/>
    </row>
    <row r="233" spans="1:11" s="17" customFormat="1">
      <c r="A233" s="2"/>
      <c r="B233" s="2"/>
      <c r="C233" s="1"/>
      <c r="D233" s="19"/>
      <c r="E233" s="23"/>
      <c r="F233" s="13"/>
    </row>
    <row r="235" spans="1:11">
      <c r="G235" s="15"/>
      <c r="H235" s="15"/>
      <c r="I235" s="15"/>
      <c r="J235" s="15"/>
      <c r="K235" s="16"/>
    </row>
  </sheetData>
  <autoFilter ref="B3:F49" xr:uid="{00000000-0009-0000-0000-000000000000}"/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Marzena Mlonka</cp:lastModifiedBy>
  <cp:lastPrinted>2021-12-13T08:08:42Z</cp:lastPrinted>
  <dcterms:created xsi:type="dcterms:W3CDTF">2015-06-22T15:06:47Z</dcterms:created>
  <dcterms:modified xsi:type="dcterms:W3CDTF">2024-08-14T09:14:00Z</dcterms:modified>
</cp:coreProperties>
</file>