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0" windowWidth="22260" windowHeight="12645"/>
  </bookViews>
  <sheets>
    <sheet name="Arkusz2" sheetId="2" r:id="rId1"/>
  </sheets>
  <definedNames>
    <definedName name="_xlnm._FilterDatabase" localSheetId="0" hidden="1">Arkusz2!$B$3:$N$51</definedName>
  </definedNames>
  <calcPr calcId="145621"/>
</workbook>
</file>

<file path=xl/calcChain.xml><?xml version="1.0" encoding="utf-8"?>
<calcChain xmlns="http://schemas.openxmlformats.org/spreadsheetml/2006/main">
  <c r="V5" i="2" l="1"/>
  <c r="V6" i="2"/>
  <c r="V7" i="2"/>
  <c r="V8" i="2"/>
  <c r="V10" i="2"/>
  <c r="V11" i="2"/>
  <c r="V13" i="2"/>
  <c r="V15" i="2"/>
  <c r="V16" i="2"/>
  <c r="V17" i="2"/>
  <c r="V20" i="2"/>
  <c r="V21" i="2"/>
  <c r="V22" i="2"/>
  <c r="V24" i="2"/>
  <c r="V25" i="2"/>
  <c r="V26" i="2"/>
  <c r="V27" i="2"/>
  <c r="V28" i="2"/>
  <c r="V29" i="2"/>
  <c r="V30" i="2"/>
  <c r="V31" i="2"/>
  <c r="V32" i="2"/>
  <c r="V33" i="2"/>
  <c r="V34" i="2"/>
  <c r="V35" i="2"/>
  <c r="V36" i="2"/>
  <c r="V37" i="2"/>
  <c r="V38" i="2"/>
  <c r="V39" i="2"/>
  <c r="V40" i="2"/>
  <c r="V41" i="2"/>
  <c r="V42" i="2"/>
  <c r="V43" i="2"/>
  <c r="V44" i="2"/>
  <c r="V45" i="2"/>
  <c r="V46" i="2"/>
  <c r="V47" i="2"/>
  <c r="V48" i="2"/>
  <c r="V49" i="2"/>
  <c r="V50" i="2"/>
  <c r="V51" i="2"/>
  <c r="P62" i="2"/>
  <c r="Q62" i="2"/>
  <c r="R62" i="2"/>
  <c r="S62" i="2"/>
  <c r="T62" i="2"/>
  <c r="U62" i="2"/>
  <c r="W60" i="2" l="1"/>
  <c r="W52" i="2"/>
  <c r="W23" i="2"/>
  <c r="W62" i="2"/>
  <c r="W41" i="2"/>
  <c r="D73" i="2"/>
  <c r="D75" i="2" s="1"/>
  <c r="D65" i="2" l="1"/>
  <c r="D68" i="2"/>
  <c r="D67" i="2"/>
  <c r="D72" i="2"/>
  <c r="D71" i="2"/>
  <c r="D70" i="2"/>
  <c r="D64" i="2"/>
  <c r="G30" i="2" l="1"/>
  <c r="G31" i="2"/>
  <c r="G32" i="2"/>
  <c r="G33" i="2"/>
  <c r="G34" i="2"/>
  <c r="G35" i="2"/>
  <c r="G36" i="2"/>
  <c r="G37" i="2"/>
  <c r="G38" i="2"/>
  <c r="G39" i="2"/>
  <c r="G40" i="2"/>
  <c r="G24" i="2"/>
  <c r="G25" i="2"/>
  <c r="G26" i="2"/>
  <c r="G27" i="2"/>
  <c r="G28" i="2"/>
  <c r="G29" i="2"/>
  <c r="D69" i="2" l="1"/>
  <c r="G6" i="2"/>
  <c r="G7" i="2"/>
  <c r="G8" i="2"/>
  <c r="G5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10" i="2"/>
  <c r="D66" i="2" l="1"/>
</calcChain>
</file>

<file path=xl/sharedStrings.xml><?xml version="1.0" encoding="utf-8"?>
<sst xmlns="http://schemas.openxmlformats.org/spreadsheetml/2006/main" count="411" uniqueCount="280">
  <si>
    <t>Liczba miejsc</t>
  </si>
  <si>
    <t>Nazwa jednostki samorządu terytorialnego</t>
  </si>
  <si>
    <t>Województwo</t>
  </si>
  <si>
    <t>Adres</t>
  </si>
  <si>
    <t>Kod</t>
  </si>
  <si>
    <t>Telefon</t>
  </si>
  <si>
    <t>Email</t>
  </si>
  <si>
    <t>Gmina Łapy</t>
  </si>
  <si>
    <t>podlaskie</t>
  </si>
  <si>
    <t>ul. Leśnikowska 54</t>
  </si>
  <si>
    <t>18-100</t>
  </si>
  <si>
    <t>Łapy</t>
  </si>
  <si>
    <t>d.d.seniorwigor.lapy@gmail.com</t>
  </si>
  <si>
    <t>Gmina Piątnica</t>
  </si>
  <si>
    <t>Górki Sypniewo 43</t>
  </si>
  <si>
    <t>18-421</t>
  </si>
  <si>
    <t>Piątnica Poduchowna</t>
  </si>
  <si>
    <t>opspiatnica@wp.pl</t>
  </si>
  <si>
    <t>Miasto Łomża</t>
  </si>
  <si>
    <t>18-400</t>
  </si>
  <si>
    <t>Łomża</t>
  </si>
  <si>
    <t>wigor@mopslomza.pl</t>
  </si>
  <si>
    <t>Dzienny Dom Senior+</t>
  </si>
  <si>
    <t>Klub Senior+</t>
  </si>
  <si>
    <t>Gmina Siemiatycze</t>
  </si>
  <si>
    <t>Gmina Nowogród</t>
  </si>
  <si>
    <t>Gmina Rajgród</t>
  </si>
  <si>
    <t>Gmina Filipów</t>
  </si>
  <si>
    <t>Miasto Suwałki</t>
  </si>
  <si>
    <t>Gmina Wasilków</t>
  </si>
  <si>
    <t>Gmina Grabowo</t>
  </si>
  <si>
    <t>Gmina Narewka</t>
  </si>
  <si>
    <t>17-300</t>
  </si>
  <si>
    <t>18-414</t>
  </si>
  <si>
    <t>19-206</t>
  </si>
  <si>
    <t>16-424</t>
  </si>
  <si>
    <t>16-400</t>
  </si>
  <si>
    <t>16-010</t>
  </si>
  <si>
    <t>18-507</t>
  </si>
  <si>
    <t>17-220</t>
  </si>
  <si>
    <t>Rajgród</t>
  </si>
  <si>
    <t>Filipów</t>
  </si>
  <si>
    <t>Suwałki</t>
  </si>
  <si>
    <t>Wasilków</t>
  </si>
  <si>
    <t>sekretariat@gminsiemiatycze.pl</t>
  </si>
  <si>
    <t>umnowogrod@wp.pl</t>
  </si>
  <si>
    <t>sekretariat@filipow.pl</t>
  </si>
  <si>
    <t>org@um.suwalki.pl</t>
  </si>
  <si>
    <t>kancelaria@wasilkow.pl</t>
  </si>
  <si>
    <t>Krupice 22</t>
  </si>
  <si>
    <t>Krupice</t>
  </si>
  <si>
    <t>ul. Długa 22</t>
  </si>
  <si>
    <t>Sławiec</t>
  </si>
  <si>
    <t>ul. Garbaska 1</t>
  </si>
  <si>
    <t>Chełchy 7</t>
  </si>
  <si>
    <t>Lp</t>
  </si>
  <si>
    <t>Typ placówki</t>
  </si>
  <si>
    <t>Dzienne Domy Senior+</t>
  </si>
  <si>
    <t xml:space="preserve">1. </t>
  </si>
  <si>
    <t xml:space="preserve">2. </t>
  </si>
  <si>
    <t xml:space="preserve">3. </t>
  </si>
  <si>
    <t>ul. Marii Skłodowskiej Curie 2</t>
  </si>
  <si>
    <t>4.</t>
  </si>
  <si>
    <t>Kluby Senior+</t>
  </si>
  <si>
    <t>ul. Szkolna 12</t>
  </si>
  <si>
    <t xml:space="preserve">4. </t>
  </si>
  <si>
    <t>ul. Chopina 6A</t>
  </si>
  <si>
    <t xml:space="preserve">5. </t>
  </si>
  <si>
    <t>ul.  Dworna  19</t>
  </si>
  <si>
    <t xml:space="preserve">6. </t>
  </si>
  <si>
    <t xml:space="preserve">7. </t>
  </si>
  <si>
    <t>8.</t>
  </si>
  <si>
    <t>Gmina Supraśl</t>
  </si>
  <si>
    <t>ul. Cieliczańska 1</t>
  </si>
  <si>
    <t>16-030</t>
  </si>
  <si>
    <t>Supraśl</t>
  </si>
  <si>
    <t>857 132 718</t>
  </si>
  <si>
    <t>9.</t>
  </si>
  <si>
    <t>Gmina Łomża</t>
  </si>
  <si>
    <t>ul. Krótka 20</t>
  </si>
  <si>
    <t>Pniewo</t>
  </si>
  <si>
    <t>10.</t>
  </si>
  <si>
    <t>Gmina Czyżew</t>
  </si>
  <si>
    <t>ul. Strażacka 6</t>
  </si>
  <si>
    <t>18-220</t>
  </si>
  <si>
    <t>Czyżew</t>
  </si>
  <si>
    <t>862 755 036</t>
  </si>
  <si>
    <t>sekretariat@umczyzew.pl</t>
  </si>
  <si>
    <t>11.</t>
  </si>
  <si>
    <t>Gmina Grodzisk</t>
  </si>
  <si>
    <t>17-315</t>
  </si>
  <si>
    <t>ug@grodzisk.pl</t>
  </si>
  <si>
    <t>12.</t>
  </si>
  <si>
    <t>Gmina Radziłów</t>
  </si>
  <si>
    <t>19-213</t>
  </si>
  <si>
    <t>13.</t>
  </si>
  <si>
    <t>14.</t>
  </si>
  <si>
    <t>Podgórze</t>
  </si>
  <si>
    <t>razem:</t>
  </si>
  <si>
    <t>rok utworzenia</t>
  </si>
  <si>
    <t>suma kwot dotacji</t>
  </si>
  <si>
    <t>Dotacje w poszczególnych latach</t>
  </si>
  <si>
    <t>liczba miejsc w 2015:</t>
  </si>
  <si>
    <t>wzrost:</t>
  </si>
  <si>
    <t>suma dotacji w 2015:</t>
  </si>
  <si>
    <t>Grabowo</t>
  </si>
  <si>
    <t>Lewkowo Stare 62</t>
  </si>
  <si>
    <t>Narewka</t>
  </si>
  <si>
    <t>Miejscowość/poczta</t>
  </si>
  <si>
    <t>Żale 1A</t>
  </si>
  <si>
    <t>Grodzisk</t>
  </si>
  <si>
    <t>Okrasin 15a</t>
  </si>
  <si>
    <t>Radziłów</t>
  </si>
  <si>
    <t>Baciki Dalsze 57A</t>
  </si>
  <si>
    <t>Siemiatycze</t>
  </si>
  <si>
    <t>utworzenie:</t>
  </si>
  <si>
    <t>utrzymanie:</t>
  </si>
  <si>
    <t xml:space="preserve">15. </t>
  </si>
  <si>
    <t xml:space="preserve">16. </t>
  </si>
  <si>
    <t xml:space="preserve">17. </t>
  </si>
  <si>
    <t xml:space="preserve">18. </t>
  </si>
  <si>
    <t>Gmina Turośń Kościelna</t>
  </si>
  <si>
    <t>Powiat Sokólski</t>
  </si>
  <si>
    <t>Gmina Perlejewo</t>
  </si>
  <si>
    <t>Gmina Boćki</t>
  </si>
  <si>
    <t>Gmina Siemiatycze (Rogawka)</t>
  </si>
  <si>
    <t>Gmina Czarna Białostocka</t>
  </si>
  <si>
    <t>Gmina Jedwabne</t>
  </si>
  <si>
    <t>Miasto Siemiatycze</t>
  </si>
  <si>
    <t>lata 2016-2019</t>
  </si>
  <si>
    <t>27.</t>
  </si>
  <si>
    <t>28.</t>
  </si>
  <si>
    <t>29.</t>
  </si>
  <si>
    <t>30.</t>
  </si>
  <si>
    <t>31.</t>
  </si>
  <si>
    <t>liczba jednostek utworzonych w 2015:</t>
  </si>
  <si>
    <t>Gmina Suwałki (Zielone Kamedulskie)</t>
  </si>
  <si>
    <t>Zielone Kamedulskie 19 A</t>
  </si>
  <si>
    <t>16-402</t>
  </si>
  <si>
    <t>dyrektor@krzywe.com.pl</t>
  </si>
  <si>
    <t>Gmina Zambrów (Cieciorki)</t>
  </si>
  <si>
    <t>kierownik@turosn.pl</t>
  </si>
  <si>
    <t>Rogawka 67 B</t>
  </si>
  <si>
    <t>urzad@jedwbne.pl</t>
  </si>
  <si>
    <t>Jedwabne</t>
  </si>
  <si>
    <t>Orlikowo 18 A</t>
  </si>
  <si>
    <t>18-420</t>
  </si>
  <si>
    <t>anna.kadlubowska@ugzambrów.pl</t>
  </si>
  <si>
    <t>Zambrów</t>
  </si>
  <si>
    <t>Cieciorki 45</t>
  </si>
  <si>
    <t>18-300</t>
  </si>
  <si>
    <t>Turosń Kościelna</t>
  </si>
  <si>
    <t>18-106</t>
  </si>
  <si>
    <t>ul. Lipowa 109</t>
  </si>
  <si>
    <t>Sokółka</t>
  </si>
  <si>
    <t>paulinaizabelacholewska@sokolka-powiat.pl</t>
  </si>
  <si>
    <t>16-100</t>
  </si>
  <si>
    <t>ul. Joachima Lelewela 1C</t>
  </si>
  <si>
    <t>Dubno</t>
  </si>
  <si>
    <t>Boćki</t>
  </si>
  <si>
    <t>m.korniluk@gminabocki.pl</t>
  </si>
  <si>
    <t>17-111</t>
  </si>
  <si>
    <t>agnieszka.koc@siemiatycze.eu</t>
  </si>
  <si>
    <t>ul. Zaszkolna 1</t>
  </si>
  <si>
    <t>wmajewski@czarnabialostocka.pl</t>
  </si>
  <si>
    <t>Czarna Białostocka</t>
  </si>
  <si>
    <t>16-020</t>
  </si>
  <si>
    <t>Kościelna 8</t>
  </si>
  <si>
    <t>jak.kamont@perlejewo.pl</t>
  </si>
  <si>
    <t>Perlejewo</t>
  </si>
  <si>
    <t>Grajewo</t>
  </si>
  <si>
    <t>Sejny</t>
  </si>
  <si>
    <t>Goniądz</t>
  </si>
  <si>
    <t>Jasionówka</t>
  </si>
  <si>
    <t>17-322</t>
  </si>
  <si>
    <t>Rosochate Kościelne ul. Mazowiecka 6</t>
  </si>
  <si>
    <t>mops@mops.grajewo.pl; dyrektor@mops.grajewo.pl</t>
  </si>
  <si>
    <t>19-200</t>
  </si>
  <si>
    <t>ul. Konstytucji 3 Maja 2B</t>
  </si>
  <si>
    <t>mops@um.sejny.pl</t>
  </si>
  <si>
    <t>16-500</t>
  </si>
  <si>
    <t>ul. Piłsudskiego 25</t>
  </si>
  <si>
    <t>magdalena.laskowska@goniadz.pl</t>
  </si>
  <si>
    <t>19-100</t>
  </si>
  <si>
    <t xml:space="preserve">Osowiec 59A </t>
  </si>
  <si>
    <t>gmina@jasionowka.pl</t>
  </si>
  <si>
    <t>19-122</t>
  </si>
  <si>
    <t>Słomianka</t>
  </si>
  <si>
    <t>Bielsk Podlaski</t>
  </si>
  <si>
    <t>p.hryniewicki@bielskpodlaski.pl</t>
  </si>
  <si>
    <t>Łubin Rudołty</t>
  </si>
  <si>
    <t>17-100</t>
  </si>
  <si>
    <t>857428155 wew. 20</t>
  </si>
  <si>
    <t>16-002</t>
  </si>
  <si>
    <t>Chraboły</t>
  </si>
  <si>
    <t>Dobrzyniewo Duże</t>
  </si>
  <si>
    <t>sekretariat@gminasiemiatycze.pl</t>
  </si>
  <si>
    <t>ops_rajgrod@op.pl</t>
  </si>
  <si>
    <t>862790021 wew.47</t>
  </si>
  <si>
    <t>ops@grabowo.pl</t>
  </si>
  <si>
    <t>gok@ug.narewka.wrotapodlasia.pl</t>
  </si>
  <si>
    <t>marek.skrybko@suprasl.pl</t>
  </si>
  <si>
    <t>862 178223</t>
  </si>
  <si>
    <t>klubseniora_podgorze.ops@gminalomza.pl</t>
  </si>
  <si>
    <t>862755036; 862755269</t>
  </si>
  <si>
    <t>856568030; 500755297</t>
  </si>
  <si>
    <t>klubseniora_pniewo.ops@gminalomza.pl</t>
  </si>
  <si>
    <t>862 737124</t>
  </si>
  <si>
    <t>ciecierski@gminaradzilow.pl</t>
  </si>
  <si>
    <t>m.sokolska@dobrzyniewo.pl</t>
  </si>
  <si>
    <t>Klub Senior +</t>
  </si>
  <si>
    <t>Łapy ul. Leśnikowska 54</t>
  </si>
  <si>
    <t>k.zukowskakoc@op.pl</t>
  </si>
  <si>
    <t>Gmina Tykocin</t>
  </si>
  <si>
    <t>ul. Szkolna 1</t>
  </si>
  <si>
    <t>16-080</t>
  </si>
  <si>
    <t>Tykocin</t>
  </si>
  <si>
    <t>mgops@mgops-tykocin.pl</t>
  </si>
  <si>
    <t>Gmina Mielnik</t>
  </si>
  <si>
    <t>ul. Brzeska 9</t>
  </si>
  <si>
    <t>17-307</t>
  </si>
  <si>
    <t>Mielnik</t>
  </si>
  <si>
    <t>e.klimaszewska@mielnik.com.pl</t>
  </si>
  <si>
    <t>Gmina Goniądz</t>
  </si>
  <si>
    <t>Klewianka 55a</t>
  </si>
  <si>
    <t>19-110</t>
  </si>
  <si>
    <t>857380043, 514510802</t>
  </si>
  <si>
    <t>Gmina Ciechanowiec</t>
  </si>
  <si>
    <t>ul. 11 Listopada 5a</t>
  </si>
  <si>
    <t>18-230</t>
  </si>
  <si>
    <t>Ciechanowiec</t>
  </si>
  <si>
    <t>862771257, 506068910</t>
  </si>
  <si>
    <t>krynska.m@ciechanowiec.pl</t>
  </si>
  <si>
    <t>Nurzec</t>
  </si>
  <si>
    <t>857319610, 209138601</t>
  </si>
  <si>
    <t>Ogrodniki</t>
  </si>
  <si>
    <t>856552860, 885884082</t>
  </si>
  <si>
    <t>j.milkowska@gminasiemiatycze.pl</t>
  </si>
  <si>
    <t xml:space="preserve">Gmina Zambrów </t>
  </si>
  <si>
    <t>Nagórki - Jabloń</t>
  </si>
  <si>
    <t>32.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</si>
  <si>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</si>
  <si>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</si>
  <si>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</si>
  <si>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</si>
  <si>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</si>
  <si>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</si>
  <si>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</si>
  <si>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</si>
  <si>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</si>
  <si>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Miasto Zambrów</t>
  </si>
  <si>
    <t>ul. Łomżyńska 4</t>
  </si>
  <si>
    <t>862712210, 501133003</t>
  </si>
  <si>
    <t>sekretarz@zambrów.pl</t>
  </si>
  <si>
    <t>Białosuknia 47</t>
  </si>
  <si>
    <t>Gmina Stawiski</t>
  </si>
  <si>
    <t>ul. Polowa</t>
  </si>
  <si>
    <t>18-520</t>
  </si>
  <si>
    <t>Stawiski</t>
  </si>
  <si>
    <t>862785579, 882179035</t>
  </si>
  <si>
    <t>kasia.dzikowska1@wp.pl</t>
  </si>
  <si>
    <t>44.</t>
  </si>
  <si>
    <t>liczba miejsc w latach 2016-2020:</t>
  </si>
  <si>
    <t>suma dotacji 2016-2020:</t>
  </si>
  <si>
    <t>liczba jednostek utworzonych w latach 2016-2020:</t>
  </si>
  <si>
    <t>Gmina Dobrzyniewo Duże</t>
  </si>
  <si>
    <t>856578515 wew. 24</t>
  </si>
  <si>
    <t>Gmina Bielsk Podlaski</t>
  </si>
  <si>
    <t>Gmina Jasionówka</t>
  </si>
  <si>
    <t>Miasto Sejny</t>
  </si>
  <si>
    <t>Miasto Grajewo</t>
  </si>
  <si>
    <t>19.</t>
  </si>
  <si>
    <t>20.</t>
  </si>
  <si>
    <t>21.</t>
  </si>
  <si>
    <t>22.</t>
  </si>
  <si>
    <t>23.</t>
  </si>
  <si>
    <t>24.</t>
  </si>
  <si>
    <t>25.</t>
  </si>
  <si>
    <t>26.</t>
  </si>
  <si>
    <t>rozwiązanie Porozumienia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</si>
</sst>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zł&quot;_-;\-* #,##0.00\ &quot;zł&quot;_-;_-* &quot;-&quot;??\ &quot;zł&quot;_-;_-@_-"/>
    <numFmt numFmtId="164" formatCode="#,##0.00\ &quot;zł&quot;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u/>
      <sz val="10"/>
      <color rgb="FF0000FF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3F3F76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C99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44" fontId="6" fillId="0" borderId="0" applyFont="0" applyFill="0" applyBorder="0" applyAlignment="0" applyProtection="0"/>
    <xf numFmtId="0" fontId="8" fillId="2" borderId="8" applyNumberFormat="0" applyAlignment="0" applyProtection="0"/>
    <xf numFmtId="0" fontId="1" fillId="0" borderId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5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center" vertical="center"/>
    </xf>
    <xf numFmtId="44" fontId="7" fillId="0" borderId="0" xfId="0" applyNumberFormat="1" applyFont="1"/>
    <xf numFmtId="44" fontId="0" fillId="0" borderId="0" xfId="0" applyNumberFormat="1"/>
    <xf numFmtId="44" fontId="5" fillId="0" borderId="0" xfId="0" applyNumberFormat="1" applyFont="1"/>
    <xf numFmtId="0" fontId="0" fillId="0" borderId="0" xfId="0" applyAlignment="1">
      <alignment horizontal="center" vertical="center"/>
    </xf>
    <xf numFmtId="0" fontId="0" fillId="0" borderId="9" xfId="0" applyBorder="1"/>
    <xf numFmtId="0" fontId="0" fillId="0" borderId="0" xfId="0" applyFill="1" applyBorder="1"/>
    <xf numFmtId="0" fontId="0" fillId="0" borderId="7" xfId="0" applyFill="1" applyBorder="1" applyAlignment="1">
      <alignment horizontal="center" vertical="center"/>
    </xf>
    <xf numFmtId="0" fontId="0" fillId="0" borderId="0" xfId="0" applyFont="1" applyFill="1" applyBorder="1"/>
    <xf numFmtId="0" fontId="0" fillId="0" borderId="15" xfId="0" applyFont="1" applyFill="1" applyBorder="1"/>
    <xf numFmtId="164" fontId="0" fillId="0" borderId="0" xfId="0" applyNumberFormat="1"/>
    <xf numFmtId="0" fontId="2" fillId="0" borderId="9" xfId="0" applyFont="1" applyFill="1" applyBorder="1" applyAlignment="1">
      <alignment horizontal="right" vertical="center"/>
    </xf>
    <xf numFmtId="0" fontId="5" fillId="0" borderId="9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0" fillId="0" borderId="10" xfId="0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44" fontId="2" fillId="0" borderId="5" xfId="1" applyFont="1" applyFill="1" applyBorder="1" applyAlignment="1">
      <alignment horizontal="center" vertical="center"/>
    </xf>
    <xf numFmtId="3" fontId="2" fillId="0" borderId="5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44" fontId="0" fillId="0" borderId="7" xfId="1" applyFont="1" applyFill="1" applyBorder="1"/>
    <xf numFmtId="44" fontId="9" fillId="0" borderId="7" xfId="1" applyFont="1" applyFill="1" applyBorder="1"/>
    <xf numFmtId="44" fontId="0" fillId="0" borderId="10" xfId="1" applyFont="1" applyFill="1" applyBorder="1"/>
    <xf numFmtId="164" fontId="0" fillId="0" borderId="7" xfId="0" applyNumberFormat="1" applyFill="1" applyBorder="1"/>
    <xf numFmtId="0" fontId="13" fillId="0" borderId="5" xfId="5" applyFill="1" applyBorder="1" applyAlignment="1">
      <alignment horizontal="center" vertical="center" wrapText="1"/>
    </xf>
    <xf numFmtId="44" fontId="10" fillId="0" borderId="7" xfId="1" applyFont="1" applyFill="1" applyBorder="1"/>
    <xf numFmtId="44" fontId="11" fillId="0" borderId="7" xfId="1" applyFont="1" applyFill="1" applyBorder="1"/>
    <xf numFmtId="44" fontId="8" fillId="0" borderId="8" xfId="2" applyNumberFormat="1" applyFill="1"/>
    <xf numFmtId="44" fontId="9" fillId="0" borderId="8" xfId="2" applyNumberFormat="1" applyFont="1" applyFill="1"/>
    <xf numFmtId="44" fontId="8" fillId="0" borderId="11" xfId="2" applyNumberFormat="1" applyFill="1" applyBorder="1"/>
    <xf numFmtId="0" fontId="0" fillId="0" borderId="7" xfId="0" applyFill="1" applyBorder="1"/>
    <xf numFmtId="44" fontId="2" fillId="0" borderId="5" xfId="1" applyFont="1" applyFill="1" applyBorder="1" applyAlignment="1"/>
    <xf numFmtId="44" fontId="0" fillId="0" borderId="10" xfId="1" applyFont="1" applyFill="1" applyBorder="1" applyAlignment="1">
      <alignment wrapText="1"/>
    </xf>
    <xf numFmtId="44" fontId="2" fillId="0" borderId="5" xfId="1" applyFont="1" applyFill="1" applyBorder="1" applyAlignment="1">
      <alignment vertical="center"/>
    </xf>
    <xf numFmtId="0" fontId="2" fillId="0" borderId="5" xfId="0" applyFont="1" applyFill="1" applyBorder="1" applyAlignment="1">
      <alignment horizontal="center" vertical="center" wrapText="1"/>
    </xf>
    <xf numFmtId="44" fontId="7" fillId="0" borderId="7" xfId="1" applyFont="1" applyFill="1" applyBorder="1"/>
    <xf numFmtId="0" fontId="0" fillId="0" borderId="9" xfId="0" applyFill="1" applyBorder="1"/>
    <xf numFmtId="44" fontId="10" fillId="0" borderId="10" xfId="1" applyFont="1" applyFill="1" applyBorder="1"/>
    <xf numFmtId="0" fontId="2" fillId="0" borderId="14" xfId="0" applyFont="1" applyFill="1" applyBorder="1" applyAlignment="1">
      <alignment horizontal="center" vertical="center"/>
    </xf>
    <xf numFmtId="44" fontId="2" fillId="0" borderId="14" xfId="1" applyFont="1" applyFill="1" applyBorder="1" applyAlignment="1"/>
    <xf numFmtId="0" fontId="2" fillId="0" borderId="14" xfId="0" applyFont="1" applyFill="1" applyBorder="1" applyAlignment="1">
      <alignment horizontal="center" vertical="center" wrapText="1"/>
    </xf>
    <xf numFmtId="0" fontId="13" fillId="0" borderId="14" xfId="5" applyFill="1" applyBorder="1" applyAlignment="1">
      <alignment horizontal="center" vertical="center" wrapText="1"/>
    </xf>
    <xf numFmtId="44" fontId="2" fillId="0" borderId="1" xfId="1" applyFont="1" applyFill="1" applyBorder="1" applyAlignment="1">
      <alignment vertical="center"/>
    </xf>
    <xf numFmtId="0" fontId="14" fillId="0" borderId="2" xfId="5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12" fillId="0" borderId="17" xfId="5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/>
    </xf>
    <xf numFmtId="0" fontId="12" fillId="0" borderId="18" xfId="5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/>
    </xf>
    <xf numFmtId="0" fontId="12" fillId="0" borderId="19" xfId="5" applyFont="1" applyFill="1" applyBorder="1" applyAlignment="1">
      <alignment horizontal="center" vertical="center" wrapText="1"/>
    </xf>
    <xf numFmtId="44" fontId="2" fillId="0" borderId="0" xfId="1" applyFont="1" applyFill="1" applyBorder="1" applyAlignment="1"/>
    <xf numFmtId="0" fontId="2" fillId="0" borderId="0" xfId="0" applyFont="1" applyFill="1" applyBorder="1" applyAlignment="1">
      <alignment horizontal="center" vertical="center" wrapText="1"/>
    </xf>
    <xf numFmtId="0" fontId="13" fillId="0" borderId="0" xfId="5" applyFill="1" applyBorder="1" applyAlignment="1">
      <alignment horizontal="center" vertical="center" wrapText="1"/>
    </xf>
    <xf numFmtId="44" fontId="0" fillId="0" borderId="0" xfId="1" applyFont="1" applyFill="1" applyBorder="1"/>
    <xf numFmtId="44" fontId="10" fillId="0" borderId="0" xfId="1" applyFont="1" applyFill="1" applyBorder="1"/>
    <xf numFmtId="164" fontId="0" fillId="0" borderId="0" xfId="0" applyNumberFormat="1" applyFill="1" applyBorder="1"/>
    <xf numFmtId="0" fontId="4" fillId="0" borderId="0" xfId="0" applyFont="1" applyFill="1" applyBorder="1" applyAlignment="1">
      <alignment horizontal="center" vertical="center" wrapText="1"/>
    </xf>
    <xf numFmtId="44" fontId="7" fillId="0" borderId="0" xfId="1" applyFont="1" applyFill="1" applyBorder="1"/>
    <xf numFmtId="0" fontId="2" fillId="0" borderId="6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</cellXfs>
  <cellStyles count="6">
    <cellStyle name="Dane wejściowe" xfId="2" builtinId="20"/>
    <cellStyle name="Hiperłącze" xfId="5" builtinId="8"/>
    <cellStyle name="Hiperłącze 2" xfId="4"/>
    <cellStyle name="Normalny" xfId="0" builtinId="0"/>
    <cellStyle name="Normalny 2" xfId="3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kancelaria@wasilkow.pl" TargetMode="External"/><Relationship Id="rId13" Type="http://schemas.openxmlformats.org/officeDocument/2006/relationships/hyperlink" Target="mailto:dyrektor@krzywe.com.pl" TargetMode="External"/><Relationship Id="rId18" Type="http://schemas.openxmlformats.org/officeDocument/2006/relationships/hyperlink" Target="mailto:paulinaizabelacholewska@sokolka-powiat.pl" TargetMode="External"/><Relationship Id="rId26" Type="http://schemas.openxmlformats.org/officeDocument/2006/relationships/hyperlink" Target="mailto:magdalena.laskowska@goniadz.pl" TargetMode="External"/><Relationship Id="rId39" Type="http://schemas.openxmlformats.org/officeDocument/2006/relationships/hyperlink" Target="mailto:m.korniluk@gminabocki.pl" TargetMode="External"/><Relationship Id="rId3" Type="http://schemas.openxmlformats.org/officeDocument/2006/relationships/hyperlink" Target="mailto:umnowogrod@wp.pl" TargetMode="External"/><Relationship Id="rId21" Type="http://schemas.openxmlformats.org/officeDocument/2006/relationships/hyperlink" Target="mailto:wmajewski@czarnabialostocka.pl" TargetMode="External"/><Relationship Id="rId34" Type="http://schemas.openxmlformats.org/officeDocument/2006/relationships/hyperlink" Target="mailto:k.zukowskakoc@op.pl" TargetMode="External"/><Relationship Id="rId42" Type="http://schemas.openxmlformats.org/officeDocument/2006/relationships/hyperlink" Target="mailto:sekretarz@zambr&#243;w.pl" TargetMode="External"/><Relationship Id="rId7" Type="http://schemas.openxmlformats.org/officeDocument/2006/relationships/hyperlink" Target="mailto:org@um.suwalki.pl" TargetMode="External"/><Relationship Id="rId12" Type="http://schemas.openxmlformats.org/officeDocument/2006/relationships/hyperlink" Target="mailto:sekretariat@gminsiemiatycze.pl" TargetMode="External"/><Relationship Id="rId17" Type="http://schemas.openxmlformats.org/officeDocument/2006/relationships/hyperlink" Target="mailto:anna.kadlubowska@ugzambr&#243;w.pl" TargetMode="External"/><Relationship Id="rId25" Type="http://schemas.openxmlformats.org/officeDocument/2006/relationships/hyperlink" Target="mailto:mops@um.sejny.pl" TargetMode="External"/><Relationship Id="rId33" Type="http://schemas.openxmlformats.org/officeDocument/2006/relationships/hyperlink" Target="mailto:ciecierski@gminaradzilow.pl" TargetMode="External"/><Relationship Id="rId38" Type="http://schemas.openxmlformats.org/officeDocument/2006/relationships/hyperlink" Target="mailto:krynska.m@ciechanowiec.pl" TargetMode="External"/><Relationship Id="rId2" Type="http://schemas.openxmlformats.org/officeDocument/2006/relationships/hyperlink" Target="mailto:wigor@mopslomza.pl" TargetMode="External"/><Relationship Id="rId16" Type="http://schemas.openxmlformats.org/officeDocument/2006/relationships/hyperlink" Target="mailto:urzad@jedwbne.pl" TargetMode="External"/><Relationship Id="rId20" Type="http://schemas.openxmlformats.org/officeDocument/2006/relationships/hyperlink" Target="mailto:agnieszka.koc@siemiatycze.eu" TargetMode="External"/><Relationship Id="rId29" Type="http://schemas.openxmlformats.org/officeDocument/2006/relationships/hyperlink" Target="mailto:m.sokolska@dobrzyniewo.pl" TargetMode="External"/><Relationship Id="rId41" Type="http://schemas.openxmlformats.org/officeDocument/2006/relationships/hyperlink" Target="mailto:anna.kadlubowska@ugzambr&#243;w.pl" TargetMode="External"/><Relationship Id="rId1" Type="http://schemas.openxmlformats.org/officeDocument/2006/relationships/hyperlink" Target="mailto:opspiatnica@wp.pl" TargetMode="External"/><Relationship Id="rId6" Type="http://schemas.openxmlformats.org/officeDocument/2006/relationships/hyperlink" Target="mailto:sekretariat@filipow.pl" TargetMode="External"/><Relationship Id="rId11" Type="http://schemas.openxmlformats.org/officeDocument/2006/relationships/hyperlink" Target="mailto:marek.skrybko@suprasl.pl" TargetMode="External"/><Relationship Id="rId24" Type="http://schemas.openxmlformats.org/officeDocument/2006/relationships/hyperlink" Target="mailto:mops@mops.grajewo.pl" TargetMode="External"/><Relationship Id="rId32" Type="http://schemas.openxmlformats.org/officeDocument/2006/relationships/hyperlink" Target="mailto:klubseniora_pniewo.ops@gminalomza.pl" TargetMode="External"/><Relationship Id="rId37" Type="http://schemas.openxmlformats.org/officeDocument/2006/relationships/hyperlink" Target="mailto:magdalena.laskowska@goniadz.pl" TargetMode="External"/><Relationship Id="rId40" Type="http://schemas.openxmlformats.org/officeDocument/2006/relationships/hyperlink" Target="mailto:j.milkowska@gminasiemiatycze.pl" TargetMode="External"/><Relationship Id="rId45" Type="http://schemas.openxmlformats.org/officeDocument/2006/relationships/printerSettings" Target="../printerSettings/printerSettings1.bin"/><Relationship Id="rId5" Type="http://schemas.openxmlformats.org/officeDocument/2006/relationships/hyperlink" Target="mailto:ops_rajgrod@op.pl" TargetMode="External"/><Relationship Id="rId15" Type="http://schemas.openxmlformats.org/officeDocument/2006/relationships/hyperlink" Target="mailto:sekretariat@gminasiemiatycze.pl" TargetMode="External"/><Relationship Id="rId23" Type="http://schemas.openxmlformats.org/officeDocument/2006/relationships/hyperlink" Target="mailto:sekretariat@umczyzew.pl" TargetMode="External"/><Relationship Id="rId28" Type="http://schemas.openxmlformats.org/officeDocument/2006/relationships/hyperlink" Target="mailto:p.hryniewicki@bielskpodlaski.pl" TargetMode="External"/><Relationship Id="rId36" Type="http://schemas.openxmlformats.org/officeDocument/2006/relationships/hyperlink" Target="mailto:e.klimaszewska@mielnik.com.pl" TargetMode="External"/><Relationship Id="rId10" Type="http://schemas.openxmlformats.org/officeDocument/2006/relationships/hyperlink" Target="mailto:gok@ug.narewka.wrotapodlasia.pl" TargetMode="External"/><Relationship Id="rId19" Type="http://schemas.openxmlformats.org/officeDocument/2006/relationships/hyperlink" Target="mailto:m.korniluk@gminabocki.pl" TargetMode="External"/><Relationship Id="rId31" Type="http://schemas.openxmlformats.org/officeDocument/2006/relationships/hyperlink" Target="mailto:klubseniora_podgorze.ops@gminalomza.pl" TargetMode="External"/><Relationship Id="rId44" Type="http://schemas.openxmlformats.org/officeDocument/2006/relationships/hyperlink" Target="mailto:kasia.dzikowska1@wp.pl" TargetMode="External"/><Relationship Id="rId4" Type="http://schemas.openxmlformats.org/officeDocument/2006/relationships/hyperlink" Target="mailto:sekretariat@gminasiemiatycze.pl" TargetMode="External"/><Relationship Id="rId9" Type="http://schemas.openxmlformats.org/officeDocument/2006/relationships/hyperlink" Target="mailto:ops@grabowo.pl" TargetMode="External"/><Relationship Id="rId14" Type="http://schemas.openxmlformats.org/officeDocument/2006/relationships/hyperlink" Target="mailto:kierownik@turosn.pl" TargetMode="External"/><Relationship Id="rId22" Type="http://schemas.openxmlformats.org/officeDocument/2006/relationships/hyperlink" Target="mailto:jak.kamont@perlejewo.pl" TargetMode="External"/><Relationship Id="rId27" Type="http://schemas.openxmlformats.org/officeDocument/2006/relationships/hyperlink" Target="mailto:gmina@jasionowka.pl" TargetMode="External"/><Relationship Id="rId30" Type="http://schemas.openxmlformats.org/officeDocument/2006/relationships/hyperlink" Target="mailto:d.d.seniorwigor.lapy@gmail.com" TargetMode="External"/><Relationship Id="rId35" Type="http://schemas.openxmlformats.org/officeDocument/2006/relationships/hyperlink" Target="mailto:mgops@mgops-tykocin.pl" TargetMode="External"/><Relationship Id="rId43" Type="http://schemas.openxmlformats.org/officeDocument/2006/relationships/hyperlink" Target="mailto:magdalena.laskowska@goniadz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76"/>
  <sheetViews>
    <sheetView tabSelected="1" topLeftCell="A34" zoomScale="85" zoomScaleNormal="85" workbookViewId="0">
      <selection activeCell="J78" sqref="J78"/>
    </sheetView>
  </sheetViews>
  <sheetFormatPr defaultRowHeight="15" x14ac:dyDescent="0.25"/>
  <cols>
    <col min="3" max="3" width="17.7109375" bestFit="1" customWidth="1"/>
    <col min="4" max="4" width="14.85546875" bestFit="1" customWidth="1"/>
    <col min="5" max="5" width="35.28515625" bestFit="1" customWidth="1"/>
    <col min="6" max="6" width="12.7109375" bestFit="1" customWidth="1"/>
    <col min="7" max="7" width="15.5703125" hidden="1" customWidth="1"/>
    <col min="8" max="8" width="8.7109375" hidden="1" customWidth="1"/>
    <col min="9" max="9" width="9.140625" hidden="1" customWidth="1"/>
    <col min="10" max="10" width="25.28515625" style="1" customWidth="1"/>
    <col min="11" max="11" width="10.5703125" customWidth="1"/>
    <col min="12" max="12" width="18.28515625" bestFit="1" customWidth="1"/>
    <col min="13" max="13" width="10.85546875" style="1" bestFit="1" customWidth="1"/>
    <col min="14" max="14" width="39.7109375" style="1" customWidth="1"/>
    <col min="16" max="17" width="13.42578125" hidden="1" customWidth="1"/>
    <col min="18" max="20" width="14.85546875" hidden="1" customWidth="1"/>
    <col min="21" max="21" width="13.42578125" hidden="1" customWidth="1"/>
    <col min="22" max="22" width="9.85546875" hidden="1" customWidth="1"/>
    <col min="23" max="23" width="14.85546875" hidden="1" customWidth="1"/>
  </cols>
  <sheetData>
    <row r="2" spans="2:22" ht="15.75" thickBot="1" x14ac:dyDescent="0.3"/>
    <row r="3" spans="2:22" s="2" customFormat="1" ht="15.75" thickBot="1" x14ac:dyDescent="0.3">
      <c r="B3" s="18" t="s">
        <v>55</v>
      </c>
      <c r="C3" s="19" t="s">
        <v>56</v>
      </c>
      <c r="D3" s="19" t="s">
        <v>0</v>
      </c>
      <c r="E3" s="19" t="s">
        <v>1</v>
      </c>
      <c r="F3" s="18" t="s">
        <v>99</v>
      </c>
      <c r="G3" s="20" t="s">
        <v>100</v>
      </c>
      <c r="H3" s="71" t="s">
        <v>2</v>
      </c>
      <c r="I3" s="72"/>
      <c r="J3" s="21" t="s">
        <v>3</v>
      </c>
      <c r="K3" s="19" t="s">
        <v>4</v>
      </c>
      <c r="L3" s="19" t="s">
        <v>108</v>
      </c>
      <c r="M3" s="22" t="s">
        <v>5</v>
      </c>
      <c r="N3" s="22" t="s">
        <v>6</v>
      </c>
      <c r="P3" s="73" t="s">
        <v>101</v>
      </c>
      <c r="Q3" s="74"/>
      <c r="R3" s="74"/>
      <c r="S3" s="74"/>
      <c r="T3" s="74"/>
      <c r="U3" s="75"/>
    </row>
    <row r="4" spans="2:22" s="2" customFormat="1" ht="15.75" thickBot="1" x14ac:dyDescent="0.3">
      <c r="B4" s="23" t="s">
        <v>57</v>
      </c>
      <c r="C4" s="24"/>
      <c r="D4" s="24"/>
      <c r="E4" s="24"/>
      <c r="F4" s="24"/>
      <c r="G4" s="24"/>
      <c r="H4" s="24"/>
      <c r="I4" s="24"/>
      <c r="J4" s="25"/>
      <c r="K4" s="24"/>
      <c r="L4" s="24"/>
      <c r="M4" s="25"/>
      <c r="N4" s="26"/>
      <c r="P4" s="12">
        <v>2015</v>
      </c>
      <c r="Q4" s="12">
        <v>2016</v>
      </c>
      <c r="R4" s="12">
        <v>2017</v>
      </c>
      <c r="S4" s="12">
        <v>2018</v>
      </c>
      <c r="T4" s="27">
        <v>2019</v>
      </c>
      <c r="U4" s="12">
        <v>2020</v>
      </c>
    </row>
    <row r="5" spans="2:22" s="2" customFormat="1" ht="15.75" thickBot="1" x14ac:dyDescent="0.3">
      <c r="B5" s="28" t="s">
        <v>58</v>
      </c>
      <c r="C5" s="29" t="s">
        <v>22</v>
      </c>
      <c r="D5" s="29">
        <v>20</v>
      </c>
      <c r="E5" s="29" t="s">
        <v>13</v>
      </c>
      <c r="F5" s="29">
        <v>2015</v>
      </c>
      <c r="G5" s="30">
        <f>SUM(P5:T5)</f>
        <v>440923</v>
      </c>
      <c r="H5" s="29" t="s">
        <v>8</v>
      </c>
      <c r="I5" s="71" t="s">
        <v>14</v>
      </c>
      <c r="J5" s="72"/>
      <c r="K5" s="29" t="s">
        <v>15</v>
      </c>
      <c r="L5" s="29" t="s">
        <v>16</v>
      </c>
      <c r="M5" s="31">
        <v>862181827</v>
      </c>
      <c r="N5" s="32" t="s">
        <v>17</v>
      </c>
      <c r="P5" s="33">
        <v>189883</v>
      </c>
      <c r="Q5" s="33">
        <v>48000</v>
      </c>
      <c r="R5" s="34">
        <v>59040</v>
      </c>
      <c r="S5" s="33">
        <v>72000</v>
      </c>
      <c r="T5" s="35">
        <v>72000</v>
      </c>
      <c r="U5" s="36">
        <v>72000</v>
      </c>
      <c r="V5" s="2">
        <f t="shared" ref="V5:V8" si="0">D5</f>
        <v>20</v>
      </c>
    </row>
    <row r="6" spans="2:22" s="2" customFormat="1" ht="15.75" thickBot="1" x14ac:dyDescent="0.3">
      <c r="B6" s="28" t="s">
        <v>59</v>
      </c>
      <c r="C6" s="29" t="s">
        <v>22</v>
      </c>
      <c r="D6" s="29">
        <v>30</v>
      </c>
      <c r="E6" s="29" t="s">
        <v>7</v>
      </c>
      <c r="F6" s="29">
        <v>2015</v>
      </c>
      <c r="G6" s="30">
        <f>SUM(P6:T6)</f>
        <v>632660</v>
      </c>
      <c r="H6" s="29" t="s">
        <v>8</v>
      </c>
      <c r="I6" s="71" t="s">
        <v>9</v>
      </c>
      <c r="J6" s="72"/>
      <c r="K6" s="29" t="s">
        <v>10</v>
      </c>
      <c r="L6" s="29" t="s">
        <v>11</v>
      </c>
      <c r="M6" s="31">
        <v>858141444</v>
      </c>
      <c r="N6" s="37" t="s">
        <v>12</v>
      </c>
      <c r="P6" s="33">
        <v>252100</v>
      </c>
      <c r="Q6" s="33">
        <v>76000</v>
      </c>
      <c r="R6" s="34">
        <v>88560</v>
      </c>
      <c r="S6" s="33">
        <v>108000</v>
      </c>
      <c r="T6" s="35">
        <v>108000</v>
      </c>
      <c r="U6" s="36">
        <v>126000</v>
      </c>
      <c r="V6" s="2">
        <f t="shared" si="0"/>
        <v>30</v>
      </c>
    </row>
    <row r="7" spans="2:22" s="2" customFormat="1" ht="15.75" thickBot="1" x14ac:dyDescent="0.3">
      <c r="B7" s="28" t="s">
        <v>60</v>
      </c>
      <c r="C7" s="29" t="s">
        <v>22</v>
      </c>
      <c r="D7" s="29">
        <v>60</v>
      </c>
      <c r="E7" s="29" t="s">
        <v>18</v>
      </c>
      <c r="F7" s="29">
        <v>2016</v>
      </c>
      <c r="G7" s="30">
        <f>SUM(P7:T7)</f>
        <v>797715.47</v>
      </c>
      <c r="H7" s="29" t="s">
        <v>8</v>
      </c>
      <c r="I7" s="71" t="s">
        <v>61</v>
      </c>
      <c r="J7" s="72"/>
      <c r="K7" s="29" t="s">
        <v>19</v>
      </c>
      <c r="L7" s="29" t="s">
        <v>20</v>
      </c>
      <c r="M7" s="31">
        <v>862162849</v>
      </c>
      <c r="N7" s="37" t="s">
        <v>21</v>
      </c>
      <c r="P7" s="33"/>
      <c r="Q7" s="38">
        <v>249940</v>
      </c>
      <c r="R7" s="34">
        <v>151671.07</v>
      </c>
      <c r="S7" s="33">
        <v>188121.2</v>
      </c>
      <c r="T7" s="35">
        <v>207983.2</v>
      </c>
      <c r="U7" s="36">
        <v>191253</v>
      </c>
      <c r="V7" s="2">
        <f t="shared" si="0"/>
        <v>60</v>
      </c>
    </row>
    <row r="8" spans="2:22" s="2" customFormat="1" ht="15.75" thickBot="1" x14ac:dyDescent="0.3">
      <c r="B8" s="28" t="s">
        <v>62</v>
      </c>
      <c r="C8" s="29" t="s">
        <v>22</v>
      </c>
      <c r="D8" s="29">
        <v>15</v>
      </c>
      <c r="E8" s="29" t="s">
        <v>25</v>
      </c>
      <c r="F8" s="29">
        <v>2017</v>
      </c>
      <c r="G8" s="30">
        <f>SUM(P8:T8)</f>
        <v>403500</v>
      </c>
      <c r="H8" s="29" t="s">
        <v>8</v>
      </c>
      <c r="I8" s="71" t="s">
        <v>51</v>
      </c>
      <c r="J8" s="72"/>
      <c r="K8" s="29" t="s">
        <v>33</v>
      </c>
      <c r="L8" s="29" t="s">
        <v>52</v>
      </c>
      <c r="M8" s="31">
        <v>862175528</v>
      </c>
      <c r="N8" s="32" t="s">
        <v>45</v>
      </c>
      <c r="P8" s="33"/>
      <c r="Q8" s="33"/>
      <c r="R8" s="39">
        <v>300000</v>
      </c>
      <c r="S8" s="33">
        <v>49500</v>
      </c>
      <c r="T8" s="35">
        <v>54000</v>
      </c>
      <c r="U8" s="36">
        <v>36000</v>
      </c>
      <c r="V8" s="2">
        <f t="shared" si="0"/>
        <v>15</v>
      </c>
    </row>
    <row r="9" spans="2:22" s="2" customFormat="1" ht="15.75" customHeight="1" thickBot="1" x14ac:dyDescent="0.3">
      <c r="B9" s="23" t="s">
        <v>63</v>
      </c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6"/>
      <c r="P9" s="40"/>
      <c r="Q9" s="40"/>
      <c r="R9" s="41"/>
      <c r="S9" s="40"/>
      <c r="T9" s="42"/>
      <c r="U9" s="43"/>
    </row>
    <row r="10" spans="2:22" s="2" customFormat="1" ht="15.75" thickBot="1" x14ac:dyDescent="0.3">
      <c r="B10" s="28" t="s">
        <v>58</v>
      </c>
      <c r="C10" s="29" t="s">
        <v>23</v>
      </c>
      <c r="D10" s="29">
        <v>15</v>
      </c>
      <c r="E10" s="29" t="s">
        <v>24</v>
      </c>
      <c r="F10" s="29">
        <v>2017</v>
      </c>
      <c r="G10" s="44">
        <f t="shared" ref="G10:G40" si="1">SUM(P10:T10)</f>
        <v>209419.94999999998</v>
      </c>
      <c r="H10" s="29" t="s">
        <v>8</v>
      </c>
      <c r="I10" s="71" t="s">
        <v>49</v>
      </c>
      <c r="J10" s="72"/>
      <c r="K10" s="29" t="s">
        <v>32</v>
      </c>
      <c r="L10" s="29" t="s">
        <v>50</v>
      </c>
      <c r="M10" s="31">
        <v>856552860</v>
      </c>
      <c r="N10" s="37" t="s">
        <v>196</v>
      </c>
      <c r="P10" s="33"/>
      <c r="Q10" s="33"/>
      <c r="R10" s="39">
        <v>138922.4</v>
      </c>
      <c r="S10" s="33">
        <v>35970.239999999998</v>
      </c>
      <c r="T10" s="35">
        <v>34527.31</v>
      </c>
      <c r="U10" s="36">
        <v>9465.5</v>
      </c>
      <c r="V10" s="2">
        <f>D10</f>
        <v>15</v>
      </c>
    </row>
    <row r="11" spans="2:22" s="2" customFormat="1" ht="15.75" thickBot="1" x14ac:dyDescent="0.3">
      <c r="B11" s="28" t="s">
        <v>59</v>
      </c>
      <c r="C11" s="29" t="s">
        <v>23</v>
      </c>
      <c r="D11" s="29">
        <v>30</v>
      </c>
      <c r="E11" s="29" t="s">
        <v>26</v>
      </c>
      <c r="F11" s="29">
        <v>2017</v>
      </c>
      <c r="G11" s="44">
        <f t="shared" si="1"/>
        <v>146400</v>
      </c>
      <c r="H11" s="29" t="s">
        <v>8</v>
      </c>
      <c r="I11" s="71" t="s">
        <v>64</v>
      </c>
      <c r="J11" s="72"/>
      <c r="K11" s="29" t="s">
        <v>34</v>
      </c>
      <c r="L11" s="29" t="s">
        <v>40</v>
      </c>
      <c r="M11" s="31">
        <v>862721845</v>
      </c>
      <c r="N11" s="37" t="s">
        <v>197</v>
      </c>
      <c r="P11" s="33"/>
      <c r="Q11" s="33"/>
      <c r="R11" s="39">
        <v>120000</v>
      </c>
      <c r="S11" s="33">
        <v>13200</v>
      </c>
      <c r="T11" s="45">
        <v>13200</v>
      </c>
      <c r="U11" s="36"/>
      <c r="V11" s="2">
        <f t="shared" ref="V11:V51" si="2">D11</f>
        <v>30</v>
      </c>
    </row>
    <row r="12" spans="2:22" s="2" customFormat="1" ht="15.75" thickBot="1" x14ac:dyDescent="0.3">
      <c r="B12" s="28" t="s">
        <v>60</v>
      </c>
      <c r="C12" s="29" t="s">
        <v>23</v>
      </c>
      <c r="D12" s="29">
        <v>30</v>
      </c>
      <c r="E12" s="29" t="s">
        <v>27</v>
      </c>
      <c r="F12" s="29">
        <v>2017</v>
      </c>
      <c r="G12" s="44">
        <f t="shared" si="1"/>
        <v>19920</v>
      </c>
      <c r="H12" s="29" t="s">
        <v>8</v>
      </c>
      <c r="I12" s="71" t="s">
        <v>53</v>
      </c>
      <c r="J12" s="72"/>
      <c r="K12" s="29" t="s">
        <v>35</v>
      </c>
      <c r="L12" s="29" t="s">
        <v>41</v>
      </c>
      <c r="M12" s="31">
        <v>877371950</v>
      </c>
      <c r="N12" s="32" t="s">
        <v>46</v>
      </c>
      <c r="P12" s="33"/>
      <c r="Q12" s="33"/>
      <c r="R12" s="39">
        <v>19920</v>
      </c>
      <c r="S12" s="33"/>
      <c r="T12" s="35"/>
      <c r="U12" s="36"/>
    </row>
    <row r="13" spans="2:22" s="2" customFormat="1" ht="15.75" thickBot="1" x14ac:dyDescent="0.3">
      <c r="B13" s="28" t="s">
        <v>65</v>
      </c>
      <c r="C13" s="29" t="s">
        <v>23</v>
      </c>
      <c r="D13" s="29">
        <v>15</v>
      </c>
      <c r="E13" s="29" t="s">
        <v>28</v>
      </c>
      <c r="F13" s="29">
        <v>2017</v>
      </c>
      <c r="G13" s="44">
        <f t="shared" si="1"/>
        <v>67400.160000000003</v>
      </c>
      <c r="H13" s="29" t="s">
        <v>8</v>
      </c>
      <c r="I13" s="71" t="s">
        <v>66</v>
      </c>
      <c r="J13" s="72"/>
      <c r="K13" s="29" t="s">
        <v>36</v>
      </c>
      <c r="L13" s="29" t="s">
        <v>42</v>
      </c>
      <c r="M13" s="31">
        <v>799791883</v>
      </c>
      <c r="N13" s="32" t="s">
        <v>47</v>
      </c>
      <c r="P13" s="33"/>
      <c r="Q13" s="33"/>
      <c r="R13" s="39">
        <v>7400.16</v>
      </c>
      <c r="S13" s="33">
        <v>30000</v>
      </c>
      <c r="T13" s="35">
        <v>30000</v>
      </c>
      <c r="U13" s="36">
        <v>30000</v>
      </c>
      <c r="V13" s="2">
        <f t="shared" si="2"/>
        <v>15</v>
      </c>
    </row>
    <row r="14" spans="2:22" s="2" customFormat="1" ht="15.75" thickBot="1" x14ac:dyDescent="0.3">
      <c r="B14" s="28" t="s">
        <v>67</v>
      </c>
      <c r="C14" s="29" t="s">
        <v>23</v>
      </c>
      <c r="D14" s="29">
        <v>30</v>
      </c>
      <c r="E14" s="29" t="s">
        <v>29</v>
      </c>
      <c r="F14" s="29">
        <v>2017</v>
      </c>
      <c r="G14" s="44">
        <f t="shared" si="1"/>
        <v>120000</v>
      </c>
      <c r="H14" s="29" t="s">
        <v>8</v>
      </c>
      <c r="I14" s="71" t="s">
        <v>68</v>
      </c>
      <c r="J14" s="72"/>
      <c r="K14" s="29" t="s">
        <v>37</v>
      </c>
      <c r="L14" s="29" t="s">
        <v>43</v>
      </c>
      <c r="M14" s="31">
        <v>857185400</v>
      </c>
      <c r="N14" s="32" t="s">
        <v>48</v>
      </c>
      <c r="P14" s="33"/>
      <c r="Q14" s="33"/>
      <c r="R14" s="39">
        <v>120000</v>
      </c>
      <c r="S14" s="33"/>
      <c r="T14" s="35"/>
      <c r="U14" s="36"/>
    </row>
    <row r="15" spans="2:22" s="2" customFormat="1" ht="26.25" thickBot="1" x14ac:dyDescent="0.3">
      <c r="B15" s="28" t="s">
        <v>69</v>
      </c>
      <c r="C15" s="29" t="s">
        <v>23</v>
      </c>
      <c r="D15" s="29">
        <v>30</v>
      </c>
      <c r="E15" s="29" t="s">
        <v>30</v>
      </c>
      <c r="F15" s="29">
        <v>2017</v>
      </c>
      <c r="G15" s="46">
        <f t="shared" si="1"/>
        <v>211435.38</v>
      </c>
      <c r="H15" s="29" t="s">
        <v>8</v>
      </c>
      <c r="I15" s="71" t="s">
        <v>54</v>
      </c>
      <c r="J15" s="72"/>
      <c r="K15" s="29" t="s">
        <v>38</v>
      </c>
      <c r="L15" s="29" t="s">
        <v>105</v>
      </c>
      <c r="M15" s="31" t="s">
        <v>198</v>
      </c>
      <c r="N15" s="37" t="s">
        <v>199</v>
      </c>
      <c r="P15" s="33"/>
      <c r="Q15" s="33"/>
      <c r="R15" s="39">
        <v>149400</v>
      </c>
      <c r="S15" s="33">
        <v>31911</v>
      </c>
      <c r="T15" s="35">
        <v>30124.38</v>
      </c>
      <c r="U15" s="36">
        <v>27369.119999999999</v>
      </c>
      <c r="V15" s="2">
        <f t="shared" si="2"/>
        <v>30</v>
      </c>
    </row>
    <row r="16" spans="2:22" s="2" customFormat="1" ht="15.75" thickBot="1" x14ac:dyDescent="0.3">
      <c r="B16" s="28" t="s">
        <v>70</v>
      </c>
      <c r="C16" s="29" t="s">
        <v>23</v>
      </c>
      <c r="D16" s="29">
        <v>15</v>
      </c>
      <c r="E16" s="29" t="s">
        <v>31</v>
      </c>
      <c r="F16" s="29">
        <v>2017</v>
      </c>
      <c r="G16" s="44">
        <f t="shared" si="1"/>
        <v>159400</v>
      </c>
      <c r="H16" s="29" t="s">
        <v>8</v>
      </c>
      <c r="I16" s="71" t="s">
        <v>106</v>
      </c>
      <c r="J16" s="72"/>
      <c r="K16" s="29" t="s">
        <v>39</v>
      </c>
      <c r="L16" s="29" t="s">
        <v>107</v>
      </c>
      <c r="M16" s="31">
        <v>856858034</v>
      </c>
      <c r="N16" s="37" t="s">
        <v>200</v>
      </c>
      <c r="P16" s="33"/>
      <c r="Q16" s="33"/>
      <c r="R16" s="39">
        <v>133000</v>
      </c>
      <c r="S16" s="33">
        <v>13200</v>
      </c>
      <c r="T16" s="35">
        <v>13200</v>
      </c>
      <c r="U16" s="36">
        <v>2960</v>
      </c>
      <c r="V16" s="2">
        <f t="shared" si="2"/>
        <v>15</v>
      </c>
    </row>
    <row r="17" spans="2:23" s="2" customFormat="1" ht="15.75" thickBot="1" x14ac:dyDescent="0.3">
      <c r="B17" s="28" t="s">
        <v>71</v>
      </c>
      <c r="C17" s="29" t="s">
        <v>23</v>
      </c>
      <c r="D17" s="29">
        <v>20</v>
      </c>
      <c r="E17" s="29" t="s">
        <v>72</v>
      </c>
      <c r="F17" s="29">
        <v>2018</v>
      </c>
      <c r="G17" s="44">
        <f t="shared" si="1"/>
        <v>140000</v>
      </c>
      <c r="H17" s="29" t="s">
        <v>8</v>
      </c>
      <c r="I17" s="71" t="s">
        <v>73</v>
      </c>
      <c r="J17" s="72"/>
      <c r="K17" s="29" t="s">
        <v>74</v>
      </c>
      <c r="L17" s="29" t="s">
        <v>75</v>
      </c>
      <c r="M17" s="47" t="s">
        <v>76</v>
      </c>
      <c r="N17" s="37" t="s">
        <v>201</v>
      </c>
      <c r="P17" s="33"/>
      <c r="Q17" s="33"/>
      <c r="R17" s="48"/>
      <c r="S17" s="38">
        <v>120000</v>
      </c>
      <c r="T17" s="35">
        <v>20000</v>
      </c>
      <c r="U17" s="36">
        <v>13911.98</v>
      </c>
      <c r="V17" s="2">
        <f t="shared" si="2"/>
        <v>20</v>
      </c>
    </row>
    <row r="18" spans="2:23" s="2" customFormat="1" ht="15.75" thickBot="1" x14ac:dyDescent="0.3">
      <c r="B18" s="28" t="s">
        <v>77</v>
      </c>
      <c r="C18" s="29" t="s">
        <v>23</v>
      </c>
      <c r="D18" s="29">
        <v>10</v>
      </c>
      <c r="E18" s="29" t="s">
        <v>78</v>
      </c>
      <c r="F18" s="29">
        <v>2018</v>
      </c>
      <c r="G18" s="44">
        <f t="shared" si="1"/>
        <v>88206.65</v>
      </c>
      <c r="H18" s="29" t="s">
        <v>8</v>
      </c>
      <c r="I18" s="71" t="s">
        <v>79</v>
      </c>
      <c r="J18" s="72"/>
      <c r="K18" s="29" t="s">
        <v>19</v>
      </c>
      <c r="L18" s="29" t="s">
        <v>80</v>
      </c>
      <c r="M18" s="47">
        <v>531108555</v>
      </c>
      <c r="N18" s="37" t="s">
        <v>206</v>
      </c>
      <c r="P18" s="33"/>
      <c r="Q18" s="33"/>
      <c r="R18" s="48"/>
      <c r="S18" s="38">
        <v>88206.65</v>
      </c>
      <c r="T18" s="35"/>
      <c r="U18" s="36"/>
    </row>
    <row r="19" spans="2:23" s="2" customFormat="1" ht="15.75" thickBot="1" x14ac:dyDescent="0.3">
      <c r="B19" s="28" t="s">
        <v>81</v>
      </c>
      <c r="C19" s="29" t="s">
        <v>23</v>
      </c>
      <c r="D19" s="29">
        <v>60</v>
      </c>
      <c r="E19" s="29" t="s">
        <v>82</v>
      </c>
      <c r="F19" s="29">
        <v>2018</v>
      </c>
      <c r="G19" s="44">
        <f t="shared" si="1"/>
        <v>149865.32</v>
      </c>
      <c r="H19" s="29" t="s">
        <v>8</v>
      </c>
      <c r="I19" s="71" t="s">
        <v>83</v>
      </c>
      <c r="J19" s="72"/>
      <c r="K19" s="29" t="s">
        <v>84</v>
      </c>
      <c r="L19" s="29" t="s">
        <v>85</v>
      </c>
      <c r="M19" s="47" t="s">
        <v>86</v>
      </c>
      <c r="N19" s="32" t="s">
        <v>87</v>
      </c>
      <c r="P19" s="33"/>
      <c r="Q19" s="33"/>
      <c r="R19" s="48"/>
      <c r="S19" s="38">
        <v>149865.32</v>
      </c>
      <c r="T19" s="35"/>
      <c r="U19" s="36"/>
    </row>
    <row r="20" spans="2:23" s="2" customFormat="1" ht="26.25" thickBot="1" x14ac:dyDescent="0.3">
      <c r="B20" s="28" t="s">
        <v>88</v>
      </c>
      <c r="C20" s="29" t="s">
        <v>23</v>
      </c>
      <c r="D20" s="29">
        <v>10</v>
      </c>
      <c r="E20" s="29" t="s">
        <v>89</v>
      </c>
      <c r="F20" s="29">
        <v>2018</v>
      </c>
      <c r="G20" s="46">
        <f t="shared" si="1"/>
        <v>169972.58</v>
      </c>
      <c r="H20" s="29" t="s">
        <v>8</v>
      </c>
      <c r="I20" s="71" t="s">
        <v>109</v>
      </c>
      <c r="J20" s="72"/>
      <c r="K20" s="29" t="s">
        <v>90</v>
      </c>
      <c r="L20" s="29" t="s">
        <v>110</v>
      </c>
      <c r="M20" s="31" t="s">
        <v>205</v>
      </c>
      <c r="N20" s="32" t="s">
        <v>91</v>
      </c>
      <c r="P20" s="33"/>
      <c r="Q20" s="33"/>
      <c r="R20" s="48"/>
      <c r="S20" s="38">
        <v>149972.57999999999</v>
      </c>
      <c r="T20" s="35">
        <v>20000</v>
      </c>
      <c r="U20" s="36">
        <v>5629.35</v>
      </c>
      <c r="V20" s="2">
        <f t="shared" si="2"/>
        <v>10</v>
      </c>
    </row>
    <row r="21" spans="2:23" s="2" customFormat="1" ht="15.75" thickBot="1" x14ac:dyDescent="0.3">
      <c r="B21" s="28" t="s">
        <v>92</v>
      </c>
      <c r="C21" s="29" t="s">
        <v>23</v>
      </c>
      <c r="D21" s="29">
        <v>10</v>
      </c>
      <c r="E21" s="29" t="s">
        <v>93</v>
      </c>
      <c r="F21" s="29">
        <v>2018</v>
      </c>
      <c r="G21" s="44">
        <f t="shared" si="1"/>
        <v>164715.15</v>
      </c>
      <c r="H21" s="29" t="s">
        <v>8</v>
      </c>
      <c r="I21" s="71" t="s">
        <v>111</v>
      </c>
      <c r="J21" s="72"/>
      <c r="K21" s="29" t="s">
        <v>94</v>
      </c>
      <c r="L21" s="29" t="s">
        <v>112</v>
      </c>
      <c r="M21" s="47" t="s">
        <v>207</v>
      </c>
      <c r="N21" s="37" t="s">
        <v>208</v>
      </c>
      <c r="P21" s="33"/>
      <c r="Q21" s="33"/>
      <c r="R21" s="48"/>
      <c r="S21" s="38">
        <v>150000</v>
      </c>
      <c r="T21" s="35">
        <v>14715.15</v>
      </c>
      <c r="U21" s="36">
        <v>15245</v>
      </c>
      <c r="V21" s="2">
        <f t="shared" si="2"/>
        <v>10</v>
      </c>
    </row>
    <row r="22" spans="2:23" s="2" customFormat="1" ht="15.75" thickBot="1" x14ac:dyDescent="0.3">
      <c r="B22" s="28" t="s">
        <v>95</v>
      </c>
      <c r="C22" s="29" t="s">
        <v>23</v>
      </c>
      <c r="D22" s="29">
        <v>15</v>
      </c>
      <c r="E22" s="29" t="s">
        <v>24</v>
      </c>
      <c r="F22" s="29">
        <v>2018</v>
      </c>
      <c r="G22" s="44">
        <f t="shared" si="1"/>
        <v>171725.6</v>
      </c>
      <c r="H22" s="29" t="s">
        <v>8</v>
      </c>
      <c r="I22" s="71" t="s">
        <v>113</v>
      </c>
      <c r="J22" s="72"/>
      <c r="K22" s="29" t="s">
        <v>32</v>
      </c>
      <c r="L22" s="29" t="s">
        <v>114</v>
      </c>
      <c r="M22" s="31">
        <v>856552860</v>
      </c>
      <c r="N22" s="32" t="s">
        <v>44</v>
      </c>
      <c r="P22" s="33"/>
      <c r="Q22" s="33"/>
      <c r="R22" s="48"/>
      <c r="S22" s="38">
        <v>149733.66</v>
      </c>
      <c r="T22" s="35">
        <v>21991.94</v>
      </c>
      <c r="U22" s="36">
        <v>13710.49</v>
      </c>
      <c r="V22" s="49">
        <f t="shared" si="2"/>
        <v>15</v>
      </c>
      <c r="W22" s="49"/>
    </row>
    <row r="23" spans="2:23" s="2" customFormat="1" ht="30.75" thickBot="1" x14ac:dyDescent="0.3">
      <c r="B23" s="28" t="s">
        <v>96</v>
      </c>
      <c r="C23" s="29" t="s">
        <v>23</v>
      </c>
      <c r="D23" s="29">
        <v>10</v>
      </c>
      <c r="E23" s="29" t="s">
        <v>78</v>
      </c>
      <c r="F23" s="29">
        <v>2018</v>
      </c>
      <c r="G23" s="46">
        <f t="shared" si="1"/>
        <v>128549</v>
      </c>
      <c r="H23" s="29" t="s">
        <v>8</v>
      </c>
      <c r="I23" s="71" t="s">
        <v>97</v>
      </c>
      <c r="J23" s="72"/>
      <c r="K23" s="29" t="s">
        <v>19</v>
      </c>
      <c r="L23" s="29" t="s">
        <v>97</v>
      </c>
      <c r="M23" s="47" t="s">
        <v>202</v>
      </c>
      <c r="N23" s="37" t="s">
        <v>203</v>
      </c>
      <c r="P23" s="33"/>
      <c r="Q23" s="33"/>
      <c r="R23" s="48"/>
      <c r="S23" s="38">
        <v>128549</v>
      </c>
      <c r="T23" s="35"/>
      <c r="U23" s="36"/>
      <c r="W23" s="2">
        <f>SUM(V5:V22)</f>
        <v>285</v>
      </c>
    </row>
    <row r="24" spans="2:23" s="2" customFormat="1" ht="15.75" thickBot="1" x14ac:dyDescent="0.3">
      <c r="B24" s="28" t="s">
        <v>117</v>
      </c>
      <c r="C24" s="29" t="s">
        <v>23</v>
      </c>
      <c r="D24" s="29">
        <v>10</v>
      </c>
      <c r="E24" s="29" t="s">
        <v>121</v>
      </c>
      <c r="F24" s="29">
        <v>2019</v>
      </c>
      <c r="G24" s="44">
        <f t="shared" si="1"/>
        <v>24800</v>
      </c>
      <c r="H24" s="29" t="s">
        <v>8</v>
      </c>
      <c r="I24" s="5"/>
      <c r="J24" s="47" t="s">
        <v>153</v>
      </c>
      <c r="K24" s="29" t="s">
        <v>152</v>
      </c>
      <c r="L24" s="29" t="s">
        <v>151</v>
      </c>
      <c r="M24" s="31">
        <v>857158018</v>
      </c>
      <c r="N24" s="37" t="s">
        <v>141</v>
      </c>
      <c r="P24" s="33"/>
      <c r="Q24" s="33"/>
      <c r="R24" s="33"/>
      <c r="S24" s="33"/>
      <c r="T24" s="50">
        <v>24800</v>
      </c>
      <c r="U24" s="36">
        <v>14040</v>
      </c>
      <c r="V24" s="2">
        <f t="shared" si="2"/>
        <v>10</v>
      </c>
    </row>
    <row r="25" spans="2:23" s="2" customFormat="1" ht="15.75" thickBot="1" x14ac:dyDescent="0.3">
      <c r="B25" s="28" t="s">
        <v>118</v>
      </c>
      <c r="C25" s="29" t="s">
        <v>23</v>
      </c>
      <c r="D25" s="29">
        <v>13</v>
      </c>
      <c r="E25" s="29" t="s">
        <v>140</v>
      </c>
      <c r="F25" s="29">
        <v>2019</v>
      </c>
      <c r="G25" s="44">
        <f t="shared" si="1"/>
        <v>150000</v>
      </c>
      <c r="H25" s="29" t="s">
        <v>8</v>
      </c>
      <c r="I25" s="5"/>
      <c r="J25" s="47" t="s">
        <v>149</v>
      </c>
      <c r="K25" s="29" t="s">
        <v>150</v>
      </c>
      <c r="L25" s="29" t="s">
        <v>148</v>
      </c>
      <c r="M25" s="31">
        <v>862714616</v>
      </c>
      <c r="N25" s="37" t="s">
        <v>147</v>
      </c>
      <c r="P25" s="33"/>
      <c r="Q25" s="33"/>
      <c r="R25" s="33"/>
      <c r="S25" s="33"/>
      <c r="T25" s="50">
        <v>150000</v>
      </c>
      <c r="U25" s="36">
        <v>22206.62</v>
      </c>
      <c r="V25" s="2">
        <f t="shared" si="2"/>
        <v>13</v>
      </c>
    </row>
    <row r="26" spans="2:23" s="2" customFormat="1" ht="15.75" thickBot="1" x14ac:dyDescent="0.3">
      <c r="B26" s="28" t="s">
        <v>119</v>
      </c>
      <c r="C26" s="29" t="s">
        <v>23</v>
      </c>
      <c r="D26" s="29">
        <v>20</v>
      </c>
      <c r="E26" s="29" t="s">
        <v>136</v>
      </c>
      <c r="F26" s="29">
        <v>2019</v>
      </c>
      <c r="G26" s="44">
        <f t="shared" si="1"/>
        <v>148817.54</v>
      </c>
      <c r="H26" s="29" t="s">
        <v>8</v>
      </c>
      <c r="I26" s="5"/>
      <c r="J26" s="47" t="s">
        <v>137</v>
      </c>
      <c r="K26" s="29" t="s">
        <v>138</v>
      </c>
      <c r="L26" s="29" t="s">
        <v>42</v>
      </c>
      <c r="M26" s="47">
        <v>884924888</v>
      </c>
      <c r="N26" s="37" t="s">
        <v>139</v>
      </c>
      <c r="P26" s="33"/>
      <c r="Q26" s="33"/>
      <c r="R26" s="33"/>
      <c r="S26" s="33"/>
      <c r="T26" s="50">
        <v>148817.54</v>
      </c>
      <c r="U26" s="36"/>
      <c r="V26" s="2">
        <f t="shared" si="2"/>
        <v>20</v>
      </c>
    </row>
    <row r="27" spans="2:23" s="2" customFormat="1" ht="30.75" thickBot="1" x14ac:dyDescent="0.3">
      <c r="B27" s="28" t="s">
        <v>120</v>
      </c>
      <c r="C27" s="29" t="s">
        <v>23</v>
      </c>
      <c r="D27" s="29">
        <v>25</v>
      </c>
      <c r="E27" s="29" t="s">
        <v>122</v>
      </c>
      <c r="F27" s="29">
        <v>2019</v>
      </c>
      <c r="G27" s="46">
        <f t="shared" si="1"/>
        <v>150000</v>
      </c>
      <c r="H27" s="29" t="s">
        <v>8</v>
      </c>
      <c r="I27" s="5"/>
      <c r="J27" s="47" t="s">
        <v>157</v>
      </c>
      <c r="K27" s="29" t="s">
        <v>156</v>
      </c>
      <c r="L27" s="29" t="s">
        <v>154</v>
      </c>
      <c r="M27" s="31">
        <v>857110861</v>
      </c>
      <c r="N27" s="37" t="s">
        <v>155</v>
      </c>
      <c r="P27" s="33"/>
      <c r="Q27" s="33"/>
      <c r="R27" s="33"/>
      <c r="S27" s="33"/>
      <c r="T27" s="50">
        <v>150000</v>
      </c>
      <c r="U27" s="36"/>
      <c r="V27" s="2">
        <f t="shared" si="2"/>
        <v>25</v>
      </c>
    </row>
    <row r="28" spans="2:23" s="2" customFormat="1" ht="26.25" thickBot="1" x14ac:dyDescent="0.3">
      <c r="B28" s="28" t="s">
        <v>271</v>
      </c>
      <c r="C28" s="29" t="s">
        <v>23</v>
      </c>
      <c r="D28" s="29">
        <v>10</v>
      </c>
      <c r="E28" s="29" t="s">
        <v>123</v>
      </c>
      <c r="F28" s="29">
        <v>2019</v>
      </c>
      <c r="G28" s="46">
        <f t="shared" si="1"/>
        <v>149985</v>
      </c>
      <c r="H28" s="29" t="s">
        <v>8</v>
      </c>
      <c r="I28" s="5"/>
      <c r="J28" s="47"/>
      <c r="K28" s="29" t="s">
        <v>174</v>
      </c>
      <c r="L28" s="29" t="s">
        <v>169</v>
      </c>
      <c r="M28" s="31" t="s">
        <v>266</v>
      </c>
      <c r="N28" s="37" t="s">
        <v>168</v>
      </c>
      <c r="P28" s="33"/>
      <c r="Q28" s="33"/>
      <c r="R28" s="33"/>
      <c r="S28" s="33"/>
      <c r="T28" s="50">
        <v>149985</v>
      </c>
      <c r="U28" s="36">
        <v>5359.48</v>
      </c>
      <c r="V28" s="2">
        <f t="shared" si="2"/>
        <v>10</v>
      </c>
    </row>
    <row r="29" spans="2:23" s="2" customFormat="1" ht="15.75" thickBot="1" x14ac:dyDescent="0.3">
      <c r="B29" s="28" t="s">
        <v>272</v>
      </c>
      <c r="C29" s="29" t="s">
        <v>23</v>
      </c>
      <c r="D29" s="29">
        <v>15</v>
      </c>
      <c r="E29" s="29" t="s">
        <v>124</v>
      </c>
      <c r="F29" s="29">
        <v>2019</v>
      </c>
      <c r="G29" s="44">
        <f t="shared" si="1"/>
        <v>150000</v>
      </c>
      <c r="H29" s="29" t="s">
        <v>8</v>
      </c>
      <c r="I29" s="5"/>
      <c r="J29" s="47" t="s">
        <v>158</v>
      </c>
      <c r="K29" s="29" t="s">
        <v>161</v>
      </c>
      <c r="L29" s="29" t="s">
        <v>159</v>
      </c>
      <c r="M29" s="31">
        <v>857319610</v>
      </c>
      <c r="N29" s="37" t="s">
        <v>160</v>
      </c>
      <c r="P29" s="33"/>
      <c r="Q29" s="33"/>
      <c r="R29" s="33"/>
      <c r="S29" s="33"/>
      <c r="T29" s="50">
        <v>150000</v>
      </c>
      <c r="U29" s="36">
        <v>5064</v>
      </c>
      <c r="V29" s="2">
        <f t="shared" si="2"/>
        <v>15</v>
      </c>
    </row>
    <row r="30" spans="2:23" s="2" customFormat="1" ht="15.75" thickBot="1" x14ac:dyDescent="0.3">
      <c r="B30" s="28" t="s">
        <v>273</v>
      </c>
      <c r="C30" s="29" t="s">
        <v>23</v>
      </c>
      <c r="D30" s="29">
        <v>10</v>
      </c>
      <c r="E30" s="29" t="s">
        <v>125</v>
      </c>
      <c r="F30" s="29">
        <v>2019</v>
      </c>
      <c r="G30" s="44">
        <f t="shared" si="1"/>
        <v>149504.09</v>
      </c>
      <c r="H30" s="29" t="s">
        <v>8</v>
      </c>
      <c r="I30" s="5"/>
      <c r="J30" s="47" t="s">
        <v>142</v>
      </c>
      <c r="K30" s="29" t="s">
        <v>32</v>
      </c>
      <c r="L30" s="29" t="s">
        <v>114</v>
      </c>
      <c r="M30" s="31">
        <v>856552860</v>
      </c>
      <c r="N30" s="37" t="s">
        <v>196</v>
      </c>
      <c r="P30" s="33"/>
      <c r="Q30" s="33"/>
      <c r="R30" s="33"/>
      <c r="S30" s="33"/>
      <c r="T30" s="50">
        <v>149504.09</v>
      </c>
      <c r="U30" s="36">
        <v>5321.14</v>
      </c>
      <c r="V30" s="2">
        <f t="shared" si="2"/>
        <v>10</v>
      </c>
    </row>
    <row r="31" spans="2:23" s="2" customFormat="1" ht="15.75" thickBot="1" x14ac:dyDescent="0.3">
      <c r="B31" s="28" t="s">
        <v>274</v>
      </c>
      <c r="C31" s="29" t="s">
        <v>23</v>
      </c>
      <c r="D31" s="29">
        <v>20</v>
      </c>
      <c r="E31" s="29" t="s">
        <v>126</v>
      </c>
      <c r="F31" s="29">
        <v>2019</v>
      </c>
      <c r="G31" s="44">
        <f t="shared" si="1"/>
        <v>107686</v>
      </c>
      <c r="H31" s="29" t="s">
        <v>8</v>
      </c>
      <c r="I31" s="5"/>
      <c r="J31" s="47" t="s">
        <v>167</v>
      </c>
      <c r="K31" s="29" t="s">
        <v>166</v>
      </c>
      <c r="L31" s="29" t="s">
        <v>165</v>
      </c>
      <c r="M31" s="31">
        <v>857131351</v>
      </c>
      <c r="N31" s="37" t="s">
        <v>164</v>
      </c>
      <c r="P31" s="33"/>
      <c r="Q31" s="33"/>
      <c r="R31" s="33"/>
      <c r="S31" s="33"/>
      <c r="T31" s="50">
        <v>107686</v>
      </c>
      <c r="U31" s="36">
        <v>22820</v>
      </c>
      <c r="V31" s="2">
        <f t="shared" si="2"/>
        <v>20</v>
      </c>
    </row>
    <row r="32" spans="2:23" s="2" customFormat="1" ht="26.25" thickBot="1" x14ac:dyDescent="0.3">
      <c r="B32" s="28" t="s">
        <v>275</v>
      </c>
      <c r="C32" s="29" t="s">
        <v>23</v>
      </c>
      <c r="D32" s="29">
        <v>10</v>
      </c>
      <c r="E32" s="29" t="s">
        <v>82</v>
      </c>
      <c r="F32" s="29">
        <v>2019</v>
      </c>
      <c r="G32" s="46">
        <f t="shared" si="1"/>
        <v>150000</v>
      </c>
      <c r="H32" s="29" t="s">
        <v>8</v>
      </c>
      <c r="I32" s="5"/>
      <c r="J32" s="47" t="s">
        <v>175</v>
      </c>
      <c r="K32" s="29" t="s">
        <v>84</v>
      </c>
      <c r="L32" s="29" t="s">
        <v>85</v>
      </c>
      <c r="M32" s="31" t="s">
        <v>204</v>
      </c>
      <c r="N32" s="37" t="s">
        <v>87</v>
      </c>
      <c r="P32" s="33"/>
      <c r="Q32" s="33"/>
      <c r="R32" s="33"/>
      <c r="S32" s="33"/>
      <c r="T32" s="50">
        <v>150000</v>
      </c>
      <c r="U32" s="36"/>
      <c r="V32" s="2">
        <f t="shared" si="2"/>
        <v>10</v>
      </c>
    </row>
    <row r="33" spans="2:23" s="2" customFormat="1" ht="15.75" thickBot="1" x14ac:dyDescent="0.3">
      <c r="B33" s="28" t="s">
        <v>276</v>
      </c>
      <c r="C33" s="29" t="s">
        <v>23</v>
      </c>
      <c r="D33" s="29">
        <v>20</v>
      </c>
      <c r="E33" s="29" t="s">
        <v>127</v>
      </c>
      <c r="F33" s="29">
        <v>2019</v>
      </c>
      <c r="G33" s="44">
        <f t="shared" si="1"/>
        <v>119604.65</v>
      </c>
      <c r="H33" s="29" t="s">
        <v>8</v>
      </c>
      <c r="I33" s="5"/>
      <c r="J33" s="47" t="s">
        <v>145</v>
      </c>
      <c r="K33" s="29" t="s">
        <v>146</v>
      </c>
      <c r="L33" s="29" t="s">
        <v>144</v>
      </c>
      <c r="M33" s="31">
        <v>862172328</v>
      </c>
      <c r="N33" s="37" t="s">
        <v>143</v>
      </c>
      <c r="P33" s="33"/>
      <c r="Q33" s="33"/>
      <c r="R33" s="33"/>
      <c r="S33" s="33"/>
      <c r="T33" s="50">
        <v>119604.65</v>
      </c>
      <c r="U33" s="36">
        <v>19192</v>
      </c>
      <c r="V33" s="2">
        <f t="shared" si="2"/>
        <v>20</v>
      </c>
    </row>
    <row r="34" spans="2:23" s="2" customFormat="1" ht="15.75" thickBot="1" x14ac:dyDescent="0.3">
      <c r="B34" s="28" t="s">
        <v>277</v>
      </c>
      <c r="C34" s="29" t="s">
        <v>23</v>
      </c>
      <c r="D34" s="29">
        <v>25</v>
      </c>
      <c r="E34" s="29" t="s">
        <v>128</v>
      </c>
      <c r="F34" s="29">
        <v>2019</v>
      </c>
      <c r="G34" s="44">
        <f t="shared" si="1"/>
        <v>150000</v>
      </c>
      <c r="H34" s="29" t="s">
        <v>8</v>
      </c>
      <c r="I34" s="5"/>
      <c r="J34" s="47" t="s">
        <v>163</v>
      </c>
      <c r="K34" s="29" t="s">
        <v>32</v>
      </c>
      <c r="L34" s="29" t="s">
        <v>114</v>
      </c>
      <c r="M34" s="31">
        <v>856565815</v>
      </c>
      <c r="N34" s="37" t="s">
        <v>162</v>
      </c>
      <c r="P34" s="33"/>
      <c r="Q34" s="33"/>
      <c r="R34" s="33"/>
      <c r="S34" s="33"/>
      <c r="T34" s="50">
        <v>150000</v>
      </c>
      <c r="U34" s="36"/>
      <c r="V34" s="2">
        <f t="shared" si="2"/>
        <v>25</v>
      </c>
    </row>
    <row r="35" spans="2:23" s="2" customFormat="1" ht="30.75" thickBot="1" x14ac:dyDescent="0.3">
      <c r="B35" s="28" t="s">
        <v>278</v>
      </c>
      <c r="C35" s="29" t="s">
        <v>23</v>
      </c>
      <c r="D35" s="29">
        <v>60</v>
      </c>
      <c r="E35" s="29" t="s">
        <v>270</v>
      </c>
      <c r="F35" s="29">
        <v>2019</v>
      </c>
      <c r="G35" s="46">
        <f t="shared" si="1"/>
        <v>120000</v>
      </c>
      <c r="H35" s="29" t="s">
        <v>8</v>
      </c>
      <c r="I35" s="5"/>
      <c r="J35" s="47" t="s">
        <v>178</v>
      </c>
      <c r="K35" s="29" t="s">
        <v>177</v>
      </c>
      <c r="L35" s="29" t="s">
        <v>170</v>
      </c>
      <c r="M35" s="47">
        <v>862730862</v>
      </c>
      <c r="N35" s="37" t="s">
        <v>176</v>
      </c>
      <c r="P35" s="33"/>
      <c r="Q35" s="33"/>
      <c r="R35" s="33"/>
      <c r="S35" s="33"/>
      <c r="T35" s="50">
        <v>120000</v>
      </c>
      <c r="U35" s="36"/>
      <c r="V35" s="2">
        <f t="shared" si="2"/>
        <v>60</v>
      </c>
    </row>
    <row r="36" spans="2:23" s="2" customFormat="1" ht="15.75" thickBot="1" x14ac:dyDescent="0.3">
      <c r="B36" s="28" t="s">
        <v>130</v>
      </c>
      <c r="C36" s="29" t="s">
        <v>23</v>
      </c>
      <c r="D36" s="29">
        <v>20</v>
      </c>
      <c r="E36" s="29" t="s">
        <v>269</v>
      </c>
      <c r="F36" s="29">
        <v>2019</v>
      </c>
      <c r="G36" s="44">
        <f t="shared" si="1"/>
        <v>87098.85</v>
      </c>
      <c r="H36" s="29" t="s">
        <v>8</v>
      </c>
      <c r="I36" s="29"/>
      <c r="J36" s="47" t="s">
        <v>181</v>
      </c>
      <c r="K36" s="29" t="s">
        <v>180</v>
      </c>
      <c r="L36" s="29" t="s">
        <v>171</v>
      </c>
      <c r="M36" s="47">
        <v>875162113</v>
      </c>
      <c r="N36" s="37" t="s">
        <v>179</v>
      </c>
      <c r="P36" s="33"/>
      <c r="Q36" s="33"/>
      <c r="R36" s="33"/>
      <c r="S36" s="33"/>
      <c r="T36" s="50">
        <v>87098.85</v>
      </c>
      <c r="U36" s="36"/>
      <c r="V36" s="2">
        <f t="shared" si="2"/>
        <v>20</v>
      </c>
    </row>
    <row r="37" spans="2:23" s="2" customFormat="1" ht="15.75" thickBot="1" x14ac:dyDescent="0.3">
      <c r="B37" s="28" t="s">
        <v>131</v>
      </c>
      <c r="C37" s="29" t="s">
        <v>23</v>
      </c>
      <c r="D37" s="29">
        <v>15</v>
      </c>
      <c r="E37" s="29" t="s">
        <v>223</v>
      </c>
      <c r="F37" s="29">
        <v>2019</v>
      </c>
      <c r="G37" s="44">
        <f t="shared" si="1"/>
        <v>66178</v>
      </c>
      <c r="H37" s="29" t="s">
        <v>8</v>
      </c>
      <c r="I37" s="29"/>
      <c r="J37" s="47" t="s">
        <v>184</v>
      </c>
      <c r="K37" s="29" t="s">
        <v>183</v>
      </c>
      <c r="L37" s="29" t="s">
        <v>172</v>
      </c>
      <c r="M37" s="47">
        <v>857380043</v>
      </c>
      <c r="N37" s="37" t="s">
        <v>182</v>
      </c>
      <c r="P37" s="33"/>
      <c r="Q37" s="33"/>
      <c r="R37" s="33"/>
      <c r="S37" s="33"/>
      <c r="T37" s="50">
        <v>66178</v>
      </c>
      <c r="U37" s="36"/>
      <c r="V37" s="2">
        <f t="shared" si="2"/>
        <v>15</v>
      </c>
    </row>
    <row r="38" spans="2:23" s="2" customFormat="1" ht="15.75" thickBot="1" x14ac:dyDescent="0.3">
      <c r="B38" s="28" t="s">
        <v>132</v>
      </c>
      <c r="C38" s="29" t="s">
        <v>23</v>
      </c>
      <c r="D38" s="29">
        <v>15</v>
      </c>
      <c r="E38" s="29" t="s">
        <v>268</v>
      </c>
      <c r="F38" s="29">
        <v>2019</v>
      </c>
      <c r="G38" s="44">
        <f t="shared" si="1"/>
        <v>149650</v>
      </c>
      <c r="H38" s="29" t="s">
        <v>8</v>
      </c>
      <c r="I38" s="29"/>
      <c r="J38" s="47" t="s">
        <v>187</v>
      </c>
      <c r="K38" s="29" t="s">
        <v>186</v>
      </c>
      <c r="L38" s="29" t="s">
        <v>173</v>
      </c>
      <c r="M38" s="47">
        <v>857278030</v>
      </c>
      <c r="N38" s="37" t="s">
        <v>185</v>
      </c>
      <c r="P38" s="33"/>
      <c r="Q38" s="33"/>
      <c r="R38" s="33"/>
      <c r="S38" s="33"/>
      <c r="T38" s="50">
        <v>149650</v>
      </c>
      <c r="U38" s="36">
        <v>0</v>
      </c>
      <c r="V38" s="2">
        <f t="shared" si="2"/>
        <v>15</v>
      </c>
      <c r="W38" s="2" t="s">
        <v>279</v>
      </c>
    </row>
    <row r="39" spans="2:23" s="2" customFormat="1" ht="15.75" thickBot="1" x14ac:dyDescent="0.3">
      <c r="B39" s="28" t="s">
        <v>133</v>
      </c>
      <c r="C39" s="51" t="s">
        <v>23</v>
      </c>
      <c r="D39" s="51">
        <v>15</v>
      </c>
      <c r="E39" s="51" t="s">
        <v>267</v>
      </c>
      <c r="F39" s="51">
        <v>2019</v>
      </c>
      <c r="G39" s="52">
        <f t="shared" si="1"/>
        <v>150000</v>
      </c>
      <c r="H39" s="51" t="s">
        <v>8</v>
      </c>
      <c r="I39" s="51"/>
      <c r="J39" s="53" t="s">
        <v>190</v>
      </c>
      <c r="K39" s="51" t="s">
        <v>191</v>
      </c>
      <c r="L39" s="51" t="s">
        <v>188</v>
      </c>
      <c r="M39" s="53">
        <v>857304485</v>
      </c>
      <c r="N39" s="54" t="s">
        <v>189</v>
      </c>
      <c r="P39" s="33"/>
      <c r="Q39" s="33"/>
      <c r="R39" s="33"/>
      <c r="S39" s="33"/>
      <c r="T39" s="50">
        <v>150000</v>
      </c>
      <c r="U39" s="36"/>
      <c r="V39" s="2">
        <f t="shared" si="2"/>
        <v>15</v>
      </c>
    </row>
    <row r="40" spans="2:23" s="2" customFormat="1" ht="21" customHeight="1" thickBot="1" x14ac:dyDescent="0.3">
      <c r="B40" s="28" t="s">
        <v>134</v>
      </c>
      <c r="C40" s="18" t="s">
        <v>23</v>
      </c>
      <c r="D40" s="18">
        <v>15</v>
      </c>
      <c r="E40" s="18" t="s">
        <v>265</v>
      </c>
      <c r="F40" s="18">
        <v>2019</v>
      </c>
      <c r="G40" s="55">
        <f t="shared" si="1"/>
        <v>63913</v>
      </c>
      <c r="H40" s="18" t="s">
        <v>8</v>
      </c>
      <c r="I40" s="20"/>
      <c r="J40" s="21" t="s">
        <v>194</v>
      </c>
      <c r="K40" s="18" t="s">
        <v>193</v>
      </c>
      <c r="L40" s="18" t="s">
        <v>195</v>
      </c>
      <c r="M40" s="21" t="s">
        <v>192</v>
      </c>
      <c r="N40" s="56" t="s">
        <v>209</v>
      </c>
      <c r="P40" s="33"/>
      <c r="Q40" s="33"/>
      <c r="R40" s="33"/>
      <c r="S40" s="33"/>
      <c r="T40" s="50">
        <v>63913</v>
      </c>
      <c r="U40" s="36"/>
      <c r="V40" s="49">
        <f t="shared" si="2"/>
        <v>15</v>
      </c>
      <c r="W40" s="49"/>
    </row>
    <row r="41" spans="2:23" s="2" customFormat="1" ht="15.75" thickBot="1" x14ac:dyDescent="0.3">
      <c r="B41" s="28" t="s">
        <v>240</v>
      </c>
      <c r="C41" s="18" t="s">
        <v>210</v>
      </c>
      <c r="D41" s="18">
        <v>20</v>
      </c>
      <c r="E41" s="18" t="s">
        <v>7</v>
      </c>
      <c r="F41" s="18">
        <v>2020</v>
      </c>
      <c r="G41" s="55">
        <v>150000</v>
      </c>
      <c r="H41" s="18" t="s">
        <v>8</v>
      </c>
      <c r="I41" s="57"/>
      <c r="J41" s="21" t="s">
        <v>211</v>
      </c>
      <c r="K41" s="18" t="s">
        <v>10</v>
      </c>
      <c r="L41" s="18" t="s">
        <v>11</v>
      </c>
      <c r="M41" s="21">
        <v>857152550</v>
      </c>
      <c r="N41" s="58" t="s">
        <v>212</v>
      </c>
      <c r="P41" s="33"/>
      <c r="Q41" s="33"/>
      <c r="R41" s="33"/>
      <c r="S41" s="33"/>
      <c r="T41" s="38"/>
      <c r="U41" s="36">
        <v>150000</v>
      </c>
      <c r="V41" s="11">
        <f t="shared" si="2"/>
        <v>20</v>
      </c>
      <c r="W41" s="11">
        <f>SUM(V24:V40)</f>
        <v>318</v>
      </c>
    </row>
    <row r="42" spans="2:23" s="2" customFormat="1" ht="15.75" thickBot="1" x14ac:dyDescent="0.3">
      <c r="B42" s="28" t="s">
        <v>241</v>
      </c>
      <c r="C42" s="18" t="s">
        <v>210</v>
      </c>
      <c r="D42" s="18">
        <v>20</v>
      </c>
      <c r="E42" s="18" t="s">
        <v>213</v>
      </c>
      <c r="F42" s="18">
        <v>2020</v>
      </c>
      <c r="G42" s="55">
        <v>150000</v>
      </c>
      <c r="H42" s="18" t="s">
        <v>8</v>
      </c>
      <c r="I42" s="59"/>
      <c r="J42" s="21" t="s">
        <v>214</v>
      </c>
      <c r="K42" s="18" t="s">
        <v>215</v>
      </c>
      <c r="L42" s="18" t="s">
        <v>216</v>
      </c>
      <c r="M42" s="21">
        <v>857187508</v>
      </c>
      <c r="N42" s="60" t="s">
        <v>217</v>
      </c>
      <c r="P42" s="33"/>
      <c r="Q42" s="33"/>
      <c r="R42" s="33"/>
      <c r="S42" s="33"/>
      <c r="T42" s="38"/>
      <c r="U42" s="36">
        <v>150000</v>
      </c>
      <c r="V42" s="11">
        <f t="shared" si="2"/>
        <v>20</v>
      </c>
      <c r="W42" s="11"/>
    </row>
    <row r="43" spans="2:23" s="2" customFormat="1" ht="15.75" thickBot="1" x14ac:dyDescent="0.3">
      <c r="B43" s="28" t="s">
        <v>242</v>
      </c>
      <c r="C43" s="18" t="s">
        <v>210</v>
      </c>
      <c r="D43" s="18">
        <v>10</v>
      </c>
      <c r="E43" s="18" t="s">
        <v>218</v>
      </c>
      <c r="F43" s="18">
        <v>2020</v>
      </c>
      <c r="G43" s="55">
        <v>150000</v>
      </c>
      <c r="H43" s="18" t="s">
        <v>8</v>
      </c>
      <c r="I43" s="59"/>
      <c r="J43" s="21" t="s">
        <v>219</v>
      </c>
      <c r="K43" s="18" t="s">
        <v>220</v>
      </c>
      <c r="L43" s="18" t="s">
        <v>221</v>
      </c>
      <c r="M43" s="21">
        <v>856565868</v>
      </c>
      <c r="N43" s="60" t="s">
        <v>222</v>
      </c>
      <c r="P43" s="33"/>
      <c r="Q43" s="33"/>
      <c r="R43" s="33"/>
      <c r="S43" s="33"/>
      <c r="T43" s="38"/>
      <c r="U43" s="36">
        <v>118533.85</v>
      </c>
      <c r="V43" s="11">
        <f t="shared" si="2"/>
        <v>10</v>
      </c>
      <c r="W43" s="11"/>
    </row>
    <row r="44" spans="2:23" s="2" customFormat="1" ht="26.25" thickBot="1" x14ac:dyDescent="0.3">
      <c r="B44" s="28" t="s">
        <v>243</v>
      </c>
      <c r="C44" s="18" t="s">
        <v>210</v>
      </c>
      <c r="D44" s="18">
        <v>15</v>
      </c>
      <c r="E44" s="18" t="s">
        <v>223</v>
      </c>
      <c r="F44" s="18">
        <v>2020</v>
      </c>
      <c r="G44" s="55">
        <v>75924</v>
      </c>
      <c r="H44" s="18" t="s">
        <v>8</v>
      </c>
      <c r="I44" s="59"/>
      <c r="J44" s="21" t="s">
        <v>224</v>
      </c>
      <c r="K44" s="18" t="s">
        <v>225</v>
      </c>
      <c r="L44" s="18" t="s">
        <v>172</v>
      </c>
      <c r="M44" s="21" t="s">
        <v>226</v>
      </c>
      <c r="N44" s="60" t="s">
        <v>182</v>
      </c>
      <c r="P44" s="33"/>
      <c r="Q44" s="33"/>
      <c r="R44" s="33"/>
      <c r="S44" s="33"/>
      <c r="T44" s="38"/>
      <c r="U44" s="36">
        <v>73550</v>
      </c>
      <c r="V44" s="11">
        <f t="shared" si="2"/>
        <v>15</v>
      </c>
      <c r="W44" s="11"/>
    </row>
    <row r="45" spans="2:23" s="2" customFormat="1" ht="26.25" thickBot="1" x14ac:dyDescent="0.3">
      <c r="B45" s="28" t="s">
        <v>244</v>
      </c>
      <c r="C45" s="18" t="s">
        <v>210</v>
      </c>
      <c r="D45" s="18">
        <v>30</v>
      </c>
      <c r="E45" s="18" t="s">
        <v>227</v>
      </c>
      <c r="F45" s="18">
        <v>2020</v>
      </c>
      <c r="G45" s="55">
        <v>121036</v>
      </c>
      <c r="H45" s="18" t="s">
        <v>8</v>
      </c>
      <c r="I45" s="59"/>
      <c r="J45" s="21" t="s">
        <v>228</v>
      </c>
      <c r="K45" s="18" t="s">
        <v>229</v>
      </c>
      <c r="L45" s="18" t="s">
        <v>230</v>
      </c>
      <c r="M45" s="21" t="s">
        <v>231</v>
      </c>
      <c r="N45" s="60" t="s">
        <v>232</v>
      </c>
      <c r="P45" s="33"/>
      <c r="Q45" s="33"/>
      <c r="R45" s="33"/>
      <c r="S45" s="33"/>
      <c r="T45" s="38"/>
      <c r="U45" s="36">
        <v>119840.76</v>
      </c>
      <c r="V45" s="11">
        <f t="shared" si="2"/>
        <v>30</v>
      </c>
      <c r="W45" s="11"/>
    </row>
    <row r="46" spans="2:23" s="2" customFormat="1" ht="25.5" customHeight="1" thickBot="1" x14ac:dyDescent="0.3">
      <c r="B46" s="28" t="s">
        <v>245</v>
      </c>
      <c r="C46" s="18" t="s">
        <v>210</v>
      </c>
      <c r="D46" s="18">
        <v>10</v>
      </c>
      <c r="E46" s="18" t="s">
        <v>124</v>
      </c>
      <c r="F46" s="18">
        <v>2020</v>
      </c>
      <c r="G46" s="55">
        <v>150000</v>
      </c>
      <c r="H46" s="18" t="s">
        <v>8</v>
      </c>
      <c r="I46" s="59"/>
      <c r="J46" s="21" t="s">
        <v>233</v>
      </c>
      <c r="K46" s="18" t="s">
        <v>161</v>
      </c>
      <c r="L46" s="18" t="s">
        <v>159</v>
      </c>
      <c r="M46" s="21" t="s">
        <v>234</v>
      </c>
      <c r="N46" s="60" t="s">
        <v>160</v>
      </c>
      <c r="P46" s="33"/>
      <c r="Q46" s="33"/>
      <c r="R46" s="33"/>
      <c r="S46" s="33"/>
      <c r="T46" s="38"/>
      <c r="U46" s="36">
        <v>150000</v>
      </c>
      <c r="V46" s="11">
        <f t="shared" si="2"/>
        <v>10</v>
      </c>
      <c r="W46" s="11"/>
    </row>
    <row r="47" spans="2:23" s="2" customFormat="1" ht="26.25" thickBot="1" x14ac:dyDescent="0.3">
      <c r="B47" s="28" t="s">
        <v>246</v>
      </c>
      <c r="C47" s="18" t="s">
        <v>210</v>
      </c>
      <c r="D47" s="18">
        <v>10</v>
      </c>
      <c r="E47" s="18" t="s">
        <v>24</v>
      </c>
      <c r="F47" s="18">
        <v>2020</v>
      </c>
      <c r="G47" s="55">
        <v>149616</v>
      </c>
      <c r="H47" s="18" t="s">
        <v>8</v>
      </c>
      <c r="I47" s="59"/>
      <c r="J47" s="21" t="s">
        <v>235</v>
      </c>
      <c r="K47" s="18" t="s">
        <v>32</v>
      </c>
      <c r="L47" s="18" t="s">
        <v>114</v>
      </c>
      <c r="M47" s="21" t="s">
        <v>236</v>
      </c>
      <c r="N47" s="60" t="s">
        <v>237</v>
      </c>
      <c r="P47" s="33"/>
      <c r="Q47" s="33"/>
      <c r="R47" s="33"/>
      <c r="S47" s="33"/>
      <c r="T47" s="38"/>
      <c r="U47" s="36">
        <v>149568</v>
      </c>
      <c r="V47" s="11">
        <f t="shared" si="2"/>
        <v>10</v>
      </c>
      <c r="W47" s="11"/>
    </row>
    <row r="48" spans="2:23" s="2" customFormat="1" ht="15.75" thickBot="1" x14ac:dyDescent="0.3">
      <c r="B48" s="28" t="s">
        <v>247</v>
      </c>
      <c r="C48" s="18" t="s">
        <v>210</v>
      </c>
      <c r="D48" s="18">
        <v>20</v>
      </c>
      <c r="E48" s="18" t="s">
        <v>238</v>
      </c>
      <c r="F48" s="18">
        <v>2020</v>
      </c>
      <c r="G48" s="55">
        <v>25000</v>
      </c>
      <c r="H48" s="18" t="s">
        <v>8</v>
      </c>
      <c r="I48" s="59"/>
      <c r="J48" s="21" t="s">
        <v>239</v>
      </c>
      <c r="K48" s="18" t="s">
        <v>150</v>
      </c>
      <c r="L48" s="18" t="s">
        <v>148</v>
      </c>
      <c r="M48" s="21">
        <v>862712069</v>
      </c>
      <c r="N48" s="60" t="s">
        <v>147</v>
      </c>
      <c r="P48" s="33"/>
      <c r="Q48" s="33"/>
      <c r="R48" s="33"/>
      <c r="S48" s="33"/>
      <c r="T48" s="38"/>
      <c r="U48" s="36">
        <v>25000</v>
      </c>
      <c r="V48" s="13">
        <f t="shared" si="2"/>
        <v>20</v>
      </c>
      <c r="W48" s="13"/>
    </row>
    <row r="49" spans="2:23" s="2" customFormat="1" ht="26.25" thickBot="1" x14ac:dyDescent="0.3">
      <c r="B49" s="28" t="s">
        <v>248</v>
      </c>
      <c r="C49" s="18" t="s">
        <v>210</v>
      </c>
      <c r="D49" s="18">
        <v>20</v>
      </c>
      <c r="E49" s="18" t="s">
        <v>250</v>
      </c>
      <c r="F49" s="18">
        <v>2020</v>
      </c>
      <c r="G49" s="55">
        <v>150000</v>
      </c>
      <c r="H49" s="18" t="s">
        <v>8</v>
      </c>
      <c r="I49" s="59"/>
      <c r="J49" s="21" t="s">
        <v>251</v>
      </c>
      <c r="K49" s="18" t="s">
        <v>150</v>
      </c>
      <c r="L49" s="18" t="s">
        <v>148</v>
      </c>
      <c r="M49" s="21" t="s">
        <v>252</v>
      </c>
      <c r="N49" s="60" t="s">
        <v>253</v>
      </c>
      <c r="P49" s="33"/>
      <c r="Q49" s="33"/>
      <c r="R49" s="33"/>
      <c r="S49" s="33"/>
      <c r="T49" s="38"/>
      <c r="U49" s="36">
        <v>150000</v>
      </c>
      <c r="V49" s="13">
        <f t="shared" si="2"/>
        <v>20</v>
      </c>
      <c r="W49" s="11"/>
    </row>
    <row r="50" spans="2:23" s="2" customFormat="1" ht="26.25" thickBot="1" x14ac:dyDescent="0.3">
      <c r="B50" s="28" t="s">
        <v>249</v>
      </c>
      <c r="C50" s="18" t="s">
        <v>210</v>
      </c>
      <c r="D50" s="18">
        <v>15</v>
      </c>
      <c r="E50" s="18" t="s">
        <v>223</v>
      </c>
      <c r="F50" s="18">
        <v>2020</v>
      </c>
      <c r="G50" s="55">
        <v>62638.8</v>
      </c>
      <c r="H50" s="18" t="s">
        <v>8</v>
      </c>
      <c r="I50" s="59"/>
      <c r="J50" s="21" t="s">
        <v>254</v>
      </c>
      <c r="K50" s="18" t="s">
        <v>225</v>
      </c>
      <c r="L50" s="18" t="s">
        <v>172</v>
      </c>
      <c r="M50" s="21" t="s">
        <v>226</v>
      </c>
      <c r="N50" s="60" t="s">
        <v>182</v>
      </c>
      <c r="P50" s="33"/>
      <c r="Q50" s="33"/>
      <c r="R50" s="33"/>
      <c r="S50" s="33"/>
      <c r="T50" s="38"/>
      <c r="U50" s="36">
        <v>60850</v>
      </c>
      <c r="V50" s="13">
        <f t="shared" si="2"/>
        <v>15</v>
      </c>
      <c r="W50" s="11"/>
    </row>
    <row r="51" spans="2:23" s="2" customFormat="1" ht="26.25" thickBot="1" x14ac:dyDescent="0.3">
      <c r="B51" s="28" t="s">
        <v>261</v>
      </c>
      <c r="C51" s="18" t="s">
        <v>210</v>
      </c>
      <c r="D51" s="18">
        <v>15</v>
      </c>
      <c r="E51" s="18" t="s">
        <v>255</v>
      </c>
      <c r="F51" s="18">
        <v>2020</v>
      </c>
      <c r="G51" s="55">
        <v>126950</v>
      </c>
      <c r="H51" s="18" t="s">
        <v>8</v>
      </c>
      <c r="I51" s="61"/>
      <c r="J51" s="21" t="s">
        <v>256</v>
      </c>
      <c r="K51" s="18" t="s">
        <v>257</v>
      </c>
      <c r="L51" s="18" t="s">
        <v>258</v>
      </c>
      <c r="M51" s="21" t="s">
        <v>259</v>
      </c>
      <c r="N51" s="62" t="s">
        <v>260</v>
      </c>
      <c r="P51" s="33"/>
      <c r="Q51" s="33"/>
      <c r="R51" s="33"/>
      <c r="S51" s="33"/>
      <c r="T51" s="38"/>
      <c r="U51" s="36">
        <v>126950</v>
      </c>
      <c r="V51" s="14">
        <f t="shared" si="2"/>
        <v>15</v>
      </c>
      <c r="W51" s="49"/>
    </row>
    <row r="52" spans="2:23" s="2" customFormat="1" x14ac:dyDescent="0.25">
      <c r="B52" s="5"/>
      <c r="C52" s="5"/>
      <c r="D52" s="5"/>
      <c r="E52" s="5"/>
      <c r="F52" s="5"/>
      <c r="G52" s="63"/>
      <c r="H52" s="5"/>
      <c r="I52" s="5"/>
      <c r="J52" s="64"/>
      <c r="K52" s="5"/>
      <c r="L52" s="5"/>
      <c r="M52" s="64"/>
      <c r="N52" s="65"/>
      <c r="P52" s="66"/>
      <c r="Q52" s="66"/>
      <c r="R52" s="66"/>
      <c r="S52" s="66"/>
      <c r="T52" s="67"/>
      <c r="U52" s="68"/>
      <c r="V52" s="11"/>
      <c r="W52" s="11">
        <f>SUM(V41:V51)</f>
        <v>185</v>
      </c>
    </row>
    <row r="53" spans="2:23" s="2" customFormat="1" hidden="1" x14ac:dyDescent="0.25">
      <c r="B53" s="5"/>
      <c r="C53" s="5"/>
      <c r="D53" s="5"/>
      <c r="E53" s="5"/>
      <c r="F53" s="5"/>
      <c r="G53" s="63"/>
      <c r="H53" s="5"/>
      <c r="I53" s="5"/>
      <c r="J53" s="64"/>
      <c r="K53" s="5"/>
      <c r="L53" s="5"/>
      <c r="M53" s="64"/>
      <c r="N53" s="65"/>
      <c r="P53" s="66"/>
      <c r="Q53" s="66"/>
      <c r="R53" s="66"/>
      <c r="S53" s="66"/>
      <c r="T53" s="67"/>
      <c r="U53" s="68"/>
      <c r="V53" s="11"/>
      <c r="W53" s="11"/>
    </row>
    <row r="54" spans="2:23" s="2" customFormat="1" hidden="1" x14ac:dyDescent="0.25">
      <c r="B54" s="5"/>
      <c r="C54" s="5"/>
      <c r="D54" s="5"/>
      <c r="E54" s="5"/>
      <c r="F54" s="5"/>
      <c r="G54" s="63"/>
      <c r="H54" s="5"/>
      <c r="I54" s="5"/>
      <c r="J54" s="64"/>
      <c r="K54" s="5"/>
      <c r="L54" s="5"/>
      <c r="M54" s="64"/>
      <c r="N54" s="65"/>
      <c r="P54" s="66"/>
      <c r="Q54" s="66"/>
      <c r="R54" s="66"/>
      <c r="S54" s="66"/>
      <c r="T54" s="67"/>
      <c r="U54" s="68"/>
      <c r="V54" s="11"/>
      <c r="W54" s="11"/>
    </row>
    <row r="55" spans="2:23" s="2" customFormat="1" hidden="1" x14ac:dyDescent="0.25">
      <c r="B55" s="5"/>
      <c r="C55" s="5"/>
      <c r="D55" s="5"/>
      <c r="E55" s="5"/>
      <c r="F55" s="5"/>
      <c r="G55" s="63"/>
      <c r="H55" s="5"/>
      <c r="I55" s="5"/>
      <c r="J55" s="64"/>
      <c r="K55" s="5"/>
      <c r="L55" s="5"/>
      <c r="M55" s="64"/>
      <c r="N55" s="65"/>
      <c r="P55" s="66"/>
      <c r="Q55" s="66"/>
      <c r="R55" s="66"/>
      <c r="S55" s="66"/>
      <c r="T55" s="67"/>
      <c r="U55" s="68"/>
      <c r="V55" s="11"/>
      <c r="W55" s="11"/>
    </row>
    <row r="56" spans="2:23" s="2" customFormat="1" hidden="1" x14ac:dyDescent="0.25">
      <c r="B56" s="5"/>
      <c r="C56" s="5"/>
      <c r="D56" s="5"/>
      <c r="E56" s="5"/>
      <c r="F56" s="5"/>
      <c r="G56" s="63"/>
      <c r="H56" s="5"/>
      <c r="I56" s="5"/>
      <c r="J56" s="64"/>
      <c r="K56" s="5"/>
      <c r="L56" s="5"/>
      <c r="M56" s="64"/>
      <c r="N56" s="65"/>
      <c r="P56" s="66"/>
      <c r="Q56" s="66"/>
      <c r="R56" s="66"/>
      <c r="S56" s="66"/>
      <c r="T56" s="67"/>
      <c r="U56" s="68"/>
      <c r="V56" s="11"/>
      <c r="W56" s="11"/>
    </row>
    <row r="57" spans="2:23" s="2" customFormat="1" hidden="1" x14ac:dyDescent="0.25">
      <c r="B57" s="5"/>
      <c r="C57" s="5"/>
      <c r="D57" s="5"/>
      <c r="E57" s="5"/>
      <c r="F57" s="5"/>
      <c r="G57" s="63"/>
      <c r="H57" s="5"/>
      <c r="I57" s="5"/>
      <c r="J57" s="64"/>
      <c r="K57" s="5"/>
      <c r="L57" s="5"/>
      <c r="M57" s="64"/>
      <c r="N57" s="65"/>
      <c r="P57" s="66"/>
      <c r="Q57" s="66"/>
      <c r="R57" s="66"/>
      <c r="S57" s="66"/>
      <c r="T57" s="67"/>
      <c r="U57" s="11"/>
      <c r="V57" s="11"/>
      <c r="W57" s="11"/>
    </row>
    <row r="58" spans="2:23" s="2" customFormat="1" hidden="1" x14ac:dyDescent="0.25">
      <c r="B58" s="5"/>
      <c r="C58" s="5"/>
      <c r="D58" s="5"/>
      <c r="E58" s="5"/>
      <c r="F58" s="5"/>
      <c r="G58" s="63"/>
      <c r="H58" s="5"/>
      <c r="I58" s="5"/>
      <c r="J58" s="64"/>
      <c r="K58" s="5"/>
      <c r="L58" s="5"/>
      <c r="M58" s="64"/>
      <c r="N58" s="65"/>
      <c r="P58" s="66"/>
      <c r="Q58" s="66"/>
      <c r="R58" s="66"/>
      <c r="S58" s="66"/>
      <c r="T58" s="67"/>
      <c r="U58" s="11"/>
      <c r="V58" s="11"/>
      <c r="W58" s="11"/>
    </row>
    <row r="59" spans="2:23" s="2" customFormat="1" hidden="1" x14ac:dyDescent="0.25">
      <c r="B59" s="5"/>
      <c r="C59" s="5"/>
      <c r="D59" s="5"/>
      <c r="E59" s="5"/>
      <c r="F59" s="5"/>
      <c r="G59" s="63"/>
      <c r="H59" s="5"/>
      <c r="I59" s="5"/>
      <c r="J59" s="64"/>
      <c r="K59" s="5"/>
      <c r="L59" s="5"/>
      <c r="M59" s="64"/>
      <c r="N59" s="65"/>
      <c r="P59" s="66"/>
      <c r="Q59" s="66"/>
      <c r="R59" s="66"/>
      <c r="S59" s="66"/>
      <c r="T59" s="67"/>
      <c r="U59" s="11"/>
      <c r="V59" s="11"/>
      <c r="W59" s="11"/>
    </row>
    <row r="60" spans="2:23" s="2" customFormat="1" hidden="1" x14ac:dyDescent="0.25">
      <c r="B60" s="5"/>
      <c r="C60" s="5"/>
      <c r="D60" s="5"/>
      <c r="E60" s="5"/>
      <c r="F60" s="5"/>
      <c r="G60" s="63"/>
      <c r="H60" s="5"/>
      <c r="I60" s="5"/>
      <c r="J60" s="64"/>
      <c r="K60" s="5"/>
      <c r="L60" s="5"/>
      <c r="M60" s="64"/>
      <c r="N60" s="69"/>
      <c r="P60" s="66"/>
      <c r="Q60" s="66"/>
      <c r="R60" s="70"/>
      <c r="S60" s="67"/>
      <c r="T60" s="66"/>
      <c r="V60" s="11"/>
      <c r="W60" s="2">
        <f>SUM(V5:V58)</f>
        <v>788</v>
      </c>
    </row>
    <row r="61" spans="2:23" s="2" customFormat="1" hidden="1" x14ac:dyDescent="0.25">
      <c r="B61" s="5"/>
      <c r="C61" s="5"/>
      <c r="D61" s="5"/>
      <c r="E61" s="5"/>
      <c r="F61" s="5"/>
      <c r="G61" s="63"/>
      <c r="H61" s="5"/>
      <c r="I61" s="5"/>
      <c r="J61" s="64"/>
      <c r="K61" s="5"/>
      <c r="L61" s="5"/>
      <c r="M61" s="64"/>
      <c r="N61" s="69"/>
      <c r="P61" s="66"/>
      <c r="Q61" s="66"/>
      <c r="R61" s="70"/>
      <c r="S61" s="67"/>
      <c r="T61" s="66"/>
    </row>
    <row r="62" spans="2:23" hidden="1" x14ac:dyDescent="0.25">
      <c r="P62" s="7">
        <f>SUM(P5:P51)</f>
        <v>441983</v>
      </c>
      <c r="Q62" s="7">
        <f>SUM(Q5:Q40)</f>
        <v>373940</v>
      </c>
      <c r="R62" s="7">
        <f>SUM(R5:R40)</f>
        <v>1287913.6300000001</v>
      </c>
      <c r="S62" s="7">
        <f>SUM(S5:S40)</f>
        <v>1478229.65</v>
      </c>
      <c r="T62" s="7">
        <f>SUM(T5:T40)</f>
        <v>2726979.11</v>
      </c>
      <c r="U62" s="15">
        <f>SUM(U5:U51)</f>
        <v>1911840.29</v>
      </c>
      <c r="V62" s="7"/>
      <c r="W62" s="7">
        <f>SUM(Q62:U62)</f>
        <v>7778902.6800000006</v>
      </c>
    </row>
    <row r="63" spans="2:23" x14ac:dyDescent="0.25">
      <c r="C63" s="4"/>
      <c r="D63" s="3"/>
    </row>
    <row r="64" spans="2:23" hidden="1" x14ac:dyDescent="0.25">
      <c r="C64" s="4" t="s">
        <v>102</v>
      </c>
      <c r="D64" s="3">
        <f>D5+D6</f>
        <v>50</v>
      </c>
      <c r="W64" s="7"/>
    </row>
    <row r="65" spans="1:5" hidden="1" x14ac:dyDescent="0.25">
      <c r="C65" s="4" t="s">
        <v>262</v>
      </c>
      <c r="D65" s="3">
        <f>SUM(D7:D8)+SUM(D10:D51)</f>
        <v>878</v>
      </c>
    </row>
    <row r="66" spans="1:5" hidden="1" x14ac:dyDescent="0.25">
      <c r="C66" s="4" t="s">
        <v>103</v>
      </c>
      <c r="D66" s="3">
        <f>D63-D64</f>
        <v>-50</v>
      </c>
    </row>
    <row r="67" spans="1:5" hidden="1" x14ac:dyDescent="0.25">
      <c r="C67" s="5" t="s">
        <v>104</v>
      </c>
      <c r="D67" s="6">
        <f>P5+P6</f>
        <v>441983</v>
      </c>
    </row>
    <row r="68" spans="1:5" hidden="1" x14ac:dyDescent="0.25">
      <c r="C68" s="4" t="s">
        <v>263</v>
      </c>
      <c r="D68" s="6">
        <f>SUM(Q5:U51)</f>
        <v>7778902.6799999997</v>
      </c>
    </row>
    <row r="69" spans="1:5" hidden="1" x14ac:dyDescent="0.25">
      <c r="C69" s="4" t="s">
        <v>98</v>
      </c>
      <c r="D69" s="8">
        <f>D68+D67</f>
        <v>8220885.6799999997</v>
      </c>
    </row>
    <row r="70" spans="1:5" hidden="1" x14ac:dyDescent="0.25">
      <c r="C70" s="4" t="s">
        <v>129</v>
      </c>
      <c r="D70" s="7">
        <f>SUM(Q5:U51)</f>
        <v>7778902.6799999997</v>
      </c>
    </row>
    <row r="71" spans="1:5" hidden="1" x14ac:dyDescent="0.25">
      <c r="C71" s="4" t="s">
        <v>115</v>
      </c>
      <c r="D71" s="7">
        <f>Q7+SUM(R8:R16)+SUM(S17:S23)+SUM(T24:T40)+SUM(U41:U51)</f>
        <v>5536439.5099999998</v>
      </c>
    </row>
    <row r="72" spans="1:5" hidden="1" x14ac:dyDescent="0.25">
      <c r="C72" s="4" t="s">
        <v>116</v>
      </c>
      <c r="D72" s="7">
        <f>SUM(Q5:S6)+SUM(R7:S7)+SUM(S8:S16)+SUM(T5:T23)+SUM(U5:U8)+SUM(U10:U40)</f>
        <v>2242463.17</v>
      </c>
    </row>
    <row r="73" spans="1:5" hidden="1" x14ac:dyDescent="0.25">
      <c r="C73" s="4" t="s">
        <v>264</v>
      </c>
      <c r="D73" s="9">
        <f>COUNTIF(D7:D51,"&gt;0")</f>
        <v>44</v>
      </c>
    </row>
    <row r="74" spans="1:5" hidden="1" x14ac:dyDescent="0.25">
      <c r="A74" s="10"/>
      <c r="B74" s="10"/>
      <c r="C74" s="16" t="s">
        <v>135</v>
      </c>
      <c r="D74" s="17">
        <v>2</v>
      </c>
      <c r="E74" s="10"/>
    </row>
    <row r="75" spans="1:5" hidden="1" x14ac:dyDescent="0.25">
      <c r="C75" s="4" t="s">
        <v>98</v>
      </c>
      <c r="D75">
        <f>D73+D74</f>
        <v>46</v>
      </c>
    </row>
    <row r="76" spans="1:5" hidden="1" x14ac:dyDescent="0.25"/>
  </sheetData>
  <autoFilter ref="B3:N51">
    <filterColumn colId="6" showButton="0"/>
  </autoFilter>
  <mergeCells count="20">
    <mergeCell ref="P3:U3"/>
    <mergeCell ref="I10:J10"/>
    <mergeCell ref="I11:J11"/>
    <mergeCell ref="I12:J12"/>
    <mergeCell ref="I13:J13"/>
    <mergeCell ref="I8:J8"/>
    <mergeCell ref="H3:I3"/>
    <mergeCell ref="I5:J5"/>
    <mergeCell ref="I6:J6"/>
    <mergeCell ref="I7:J7"/>
    <mergeCell ref="I14:J14"/>
    <mergeCell ref="I21:J21"/>
    <mergeCell ref="I22:J22"/>
    <mergeCell ref="I23:J23"/>
    <mergeCell ref="I15:J15"/>
    <mergeCell ref="I16:J16"/>
    <mergeCell ref="I17:J17"/>
    <mergeCell ref="I18:J18"/>
    <mergeCell ref="I19:J19"/>
    <mergeCell ref="I20:J20"/>
  </mergeCells>
  <hyperlinks>
    <hyperlink ref="N5" r:id="rId1" display="mailto:opspiatnica@wp.pl"/>
    <hyperlink ref="N7" r:id="rId2"/>
    <hyperlink ref="N8" r:id="rId3" display="mailto:umnowogrod@wp.pl"/>
    <hyperlink ref="N10" r:id="rId4"/>
    <hyperlink ref="N11" r:id="rId5"/>
    <hyperlink ref="N12" r:id="rId6" display="mailto:sekretariat@filipow.pl"/>
    <hyperlink ref="N13" r:id="rId7" display="mailto:org@um.suwalki.pl"/>
    <hyperlink ref="N14" r:id="rId8" display="mailto:kancelaria@wasilkow.pl"/>
    <hyperlink ref="N15" r:id="rId9"/>
    <hyperlink ref="N16" r:id="rId10"/>
    <hyperlink ref="N17" r:id="rId11"/>
    <hyperlink ref="N22" r:id="rId12" display="mailto:sekretariat@gminsiemiatycze.pl"/>
    <hyperlink ref="N26" r:id="rId13"/>
    <hyperlink ref="N24" r:id="rId14"/>
    <hyperlink ref="N30" r:id="rId15"/>
    <hyperlink ref="N33" r:id="rId16"/>
    <hyperlink ref="N25" r:id="rId17"/>
    <hyperlink ref="N27" r:id="rId18"/>
    <hyperlink ref="N29" r:id="rId19"/>
    <hyperlink ref="N34" r:id="rId20"/>
    <hyperlink ref="N31" r:id="rId21"/>
    <hyperlink ref="N28" r:id="rId22"/>
    <hyperlink ref="N32" r:id="rId23"/>
    <hyperlink ref="N35" r:id="rId24" display="mops@mops.grajewo.pl"/>
    <hyperlink ref="N36" r:id="rId25"/>
    <hyperlink ref="N37" r:id="rId26"/>
    <hyperlink ref="N38" r:id="rId27"/>
    <hyperlink ref="N39" r:id="rId28"/>
    <hyperlink ref="N40" r:id="rId29"/>
    <hyperlink ref="N6" r:id="rId30"/>
    <hyperlink ref="N23" r:id="rId31"/>
    <hyperlink ref="N18" r:id="rId32"/>
    <hyperlink ref="N21" r:id="rId33"/>
    <hyperlink ref="N41" r:id="rId34"/>
    <hyperlink ref="N42" r:id="rId35"/>
    <hyperlink ref="N43" r:id="rId36"/>
    <hyperlink ref="N44" r:id="rId37"/>
    <hyperlink ref="N45" r:id="rId38"/>
    <hyperlink ref="N46" r:id="rId39"/>
    <hyperlink ref="N47" r:id="rId40"/>
    <hyperlink ref="N48" r:id="rId41"/>
    <hyperlink ref="N49" r:id="rId42"/>
    <hyperlink ref="N50" r:id="rId43"/>
    <hyperlink ref="N51" r:id="rId44"/>
  </hyperlinks>
  <pageMargins left="0.7" right="0.7" top="0.75" bottom="0.75" header="0.3" footer="0.3"/>
  <pageSetup paperSize="9" orientation="portrait"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2021-02-18T10:22:43Z</dcterms:modified>
</cp:coreProperties>
</file>