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12" i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<sst xmlns="http://schemas.openxmlformats.org/spreadsheetml/2006/main" count="1005" uniqueCount="176">
  <si>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</si>
  <si>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</si>
  <si>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</si>
  <si>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</si>
  <si>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</si>
  <si>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</si>
  <si>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</si>
  <si>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</si>
  <si>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</si>
  <si>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</si>
  <si>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</si>
  <si>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</si>
  <si>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</si>
  <si>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</si>
  <si>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</si>
  <si>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</si>
  <si>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</si>
  <si>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</si>
  <si>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</si>
  <si>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</si>
  <si>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</si>
  <si>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</si>
  <si>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</si>
  <si>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</si>
  <si>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</si>
  <si>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</si>
  <si>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</si>
  <si>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</si>
  <si>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</si>
  <si>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</si>
  <si>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</si>
  <si>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</si>
  <si>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</si>
  <si>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</si>
  <si>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</si>
  <si>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</si>
  <si>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</si>
  <si>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</si>
  <si>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</si>
  <si>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</si>
  <si>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</si>
  <si>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</si>
  <si>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</si>
  <si>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</si>
  <si>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</si>
  <si>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</si>
  <si>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</si>
  <si>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</si>
  <si>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</si>
  <si>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</si>
  <si>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</si>
  <si>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</si>
  <si>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</si>
  <si>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</si>
  <si>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</si>
  <si>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</si>
  <si>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</si>
  <si>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</si>
  <si>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</si>
  <si>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</si>
  <si>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</si>
  <si>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</si>
  <si>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</si>
  <si>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</si>
  <si>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</si>
  <si>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</si>
  <si>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</si>
  <si>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</si>
  <si>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</si>
  <si>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</si>
  <si>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</si>
  <si>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</si>
  <si>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</si>
  <si>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</si>
  <si>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</si>
  <si>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</si>
  <si>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</si>
  <si>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</si>
  <si>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</si>
  <si>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</si>
  <si>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</si>
  <si>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</si>
  <si>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</si>
  <si>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</si>
  <si>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</si>
  <si>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</si>
  <si>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</si>
  <si>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</si>
  <si>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</si>
  <si>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</si>
  <si>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</si>
  <si>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</si>
  <si>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</si>
  <si>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</si>
  <si>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</si>
  <si>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</si>
  <si>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</si>
  <si>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</si>
  <si>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</si>
  <si>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</si>
  <si>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</si>
  <si>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</si>
  <si>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</si>
  <si>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</si>
  <si>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</si>
  <si>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</si>
  <si>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</si>
  <si>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</si>
  <si>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</si>
  <si>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</si>
  <si>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</si>
  <si>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</si>
  <si>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</si>
  <si>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</si>
  <si>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</si>
  <si>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</si>
  <si>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</si>
  <si>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</si>
  <si>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</si>
  <si>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</si>
  <si>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</si>
  <si>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</si>
  <si>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</si>
  <si>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</si>
  <si>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</si>
  <si>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</si>
  <si>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</si>
  <si>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</si>
  <si>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</si>
  <si>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</si>
  <si>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</si>
  <si>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</si>
  <si>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</si>
  <si>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</si>
  <si>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</si>
  <si>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</si>
  <si>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</si>
  <si>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</si>
  <si>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</si>
  <si>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</si>
  <si>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</si>
  <si>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</si>
  <si>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</si>
  <si>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</si>
  <si>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</si>
  <si>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Warszawa, 23 marca 2018 r.</t>
  </si>
  <si>
    <t>obligatoryjne</t>
  </si>
  <si>
    <t>1. Pani Renata Szczęch - Podsekretarz Stanu w Ministerstwie Spraw Wewnętrznych i Administracji
2. Pan gen. bryg SG Tomasz Praga - Komendant Główny Straży Granicznej
3. Pani Mariusz Cichomski  - Dyrektor Departamentu Porządku Publicznego MSWiA
4. Pan Adam Knych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</si>
  <si>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</si>
  <si>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</si>
  <si>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</si>
  <si>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</si>
  <si>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</si>
  <si>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</si>
  <si>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</si>
  <si>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</si>
  <si>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</si>
  <si>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01.12.2018</t>
  </si>
  <si>
    <t>31.12.2018</t>
  </si>
  <si>
    <t>01.01.2018</t>
  </si>
  <si>
    <t>TURCJA</t>
  </si>
  <si>
    <t>IRAN</t>
  </si>
  <si>
    <t>ARMENIA</t>
  </si>
  <si>
    <t>IRAK</t>
  </si>
  <si>
    <t>NIDERLANDY</t>
  </si>
  <si>
    <t>GRECJA</t>
  </si>
  <si>
    <t>LITWA</t>
  </si>
  <si>
    <t>WIETNAM</t>
  </si>
  <si>
    <t>25.12.2018 - 31.12.2018</t>
  </si>
  <si>
    <t>18.12.2018 - 24.12.2018</t>
  </si>
  <si>
    <t>11.12.2018 - 17.12.2018</t>
  </si>
  <si>
    <t>04.12.2018 - 10.12.2018</t>
  </si>
  <si>
    <t>27.11.2018 - 03.12.2018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</si>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</sst>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6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4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164" fontId="24" fillId="0" borderId="0" xfId="2" applyNumberFormat="1" applyFont="1" applyBorder="1" applyAlignment="1" applyProtection="1">
      <alignment horizontal="center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10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573</c:v>
                </c:pt>
                <c:pt idx="2">
                  <c:v>1653</c:v>
                </c:pt>
                <c:pt idx="4">
                  <c:v>317</c:v>
                </c:pt>
                <c:pt idx="6">
                  <c:v>872</c:v>
                </c:pt>
                <c:pt idx="8">
                  <c:v>70</c:v>
                </c:pt>
                <c:pt idx="10">
                  <c:v>196</c:v>
                </c:pt>
              </c:numCache>
            </c:numRef>
          </c:val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174</c:v>
                </c:pt>
                <c:pt idx="2">
                  <c:v>237</c:v>
                </c:pt>
                <c:pt idx="4">
                  <c:v>141</c:v>
                </c:pt>
                <c:pt idx="6">
                  <c:v>219</c:v>
                </c:pt>
                <c:pt idx="8">
                  <c:v>10</c:v>
                </c:pt>
                <c:pt idx="1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27</c:v>
                </c:pt>
                <c:pt idx="2">
                  <c:v>57</c:v>
                </c:pt>
                <c:pt idx="4">
                  <c:v>28</c:v>
                </c:pt>
                <c:pt idx="6">
                  <c:v>81</c:v>
                </c:pt>
                <c:pt idx="8">
                  <c:v>2</c:v>
                </c:pt>
                <c:pt idx="10">
                  <c:v>6</c:v>
                </c:pt>
              </c:numCache>
            </c:numRef>
          </c:val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22</c:v>
                </c:pt>
                <c:pt idx="2">
                  <c:v>39</c:v>
                </c:pt>
                <c:pt idx="4">
                  <c:v>16</c:v>
                </c:pt>
                <c:pt idx="6">
                  <c:v>32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47</c:v>
                </c:pt>
                <c:pt idx="2">
                  <c:v>63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352</c:v>
                </c:pt>
                <c:pt idx="2">
                  <c:v>452</c:v>
                </c:pt>
                <c:pt idx="4">
                  <c:v>123</c:v>
                </c:pt>
                <c:pt idx="6">
                  <c:v>184</c:v>
                </c:pt>
                <c:pt idx="8">
                  <c:v>20</c:v>
                </c:pt>
                <c:pt idx="10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3410040"/>
        <c:axId val="433411608"/>
        <c:axId val="0"/>
      </c:bar3DChart>
      <c:catAx>
        <c:axId val="43341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33411608"/>
        <c:crosses val="autoZero"/>
        <c:auto val="1"/>
        <c:lblAlgn val="ctr"/>
        <c:lblOffset val="100"/>
        <c:noMultiLvlLbl val="0"/>
      </c:catAx>
      <c:valAx>
        <c:axId val="4334116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33410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27.11.2018 - 03.12.2018</c:v>
                </c:pt>
                <c:pt idx="1">
                  <c:v>04.12.2018 - 10.12.2018</c:v>
                </c:pt>
                <c:pt idx="2">
                  <c:v>11.12.2018 - 17.12.2018</c:v>
                </c:pt>
                <c:pt idx="3">
                  <c:v>18.12.2018 - 24.12.2018</c:v>
                </c:pt>
                <c:pt idx="4">
                  <c:v>25.12.2018 - 31.12.2018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1331</c:v>
                </c:pt>
                <c:pt idx="1">
                  <c:v>1332</c:v>
                </c:pt>
                <c:pt idx="2">
                  <c:v>1296</c:v>
                </c:pt>
                <c:pt idx="3">
                  <c:v>1290</c:v>
                </c:pt>
                <c:pt idx="4">
                  <c:v>1290</c:v>
                </c:pt>
              </c:numCache>
            </c:numRef>
          </c:val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27.11.2018 - 03.12.2018</c:v>
                </c:pt>
                <c:pt idx="1">
                  <c:v>04.12.2018 - 10.12.2018</c:v>
                </c:pt>
                <c:pt idx="2">
                  <c:v>11.12.2018 - 17.12.2018</c:v>
                </c:pt>
                <c:pt idx="3">
                  <c:v>18.12.2018 - 24.12.2018</c:v>
                </c:pt>
                <c:pt idx="4">
                  <c:v>25.12.2018 - 31.12.2018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1637</c:v>
                </c:pt>
                <c:pt idx="1">
                  <c:v>1645</c:v>
                </c:pt>
                <c:pt idx="2">
                  <c:v>1640</c:v>
                </c:pt>
                <c:pt idx="3">
                  <c:v>1630</c:v>
                </c:pt>
                <c:pt idx="4">
                  <c:v>1619</c:v>
                </c:pt>
              </c:numCache>
            </c:numRef>
          </c:val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27.11.2018 - 03.12.2018</c:v>
                </c:pt>
                <c:pt idx="1">
                  <c:v>04.12.2018 - 10.12.2018</c:v>
                </c:pt>
                <c:pt idx="2">
                  <c:v>11.12.2018 - 17.12.2018</c:v>
                </c:pt>
                <c:pt idx="3">
                  <c:v>18.12.2018 - 24.12.2018</c:v>
                </c:pt>
                <c:pt idx="4">
                  <c:v>25.12.2018 - 31.12.2018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33409256"/>
        <c:axId val="433405336"/>
        <c:axId val="0"/>
      </c:bar3DChart>
      <c:catAx>
        <c:axId val="433409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405336"/>
        <c:crosses val="autoZero"/>
        <c:auto val="1"/>
        <c:lblAlgn val="ctr"/>
        <c:lblOffset val="100"/>
        <c:noMultiLvlLbl val="0"/>
      </c:catAx>
      <c:valAx>
        <c:axId val="43340533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334092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11630</c:v>
                </c:pt>
                <c:pt idx="2">
                  <c:v>650</c:v>
                </c:pt>
                <c:pt idx="3">
                  <c:v>453</c:v>
                </c:pt>
                <c:pt idx="4">
                  <c:v>379</c:v>
                </c:pt>
                <c:pt idx="5">
                  <c:v>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562</c:v>
                </c:pt>
                <c:pt idx="2">
                  <c:v>138</c:v>
                </c:pt>
                <c:pt idx="3">
                  <c:v>41</c:v>
                </c:pt>
                <c:pt idx="4">
                  <c:v>71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181</c:v>
                </c:pt>
              </c:numCache>
            </c:numRef>
          </c:val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295</c:v>
                </c:pt>
                <c:pt idx="2">
                  <c:v>17</c:v>
                </c:pt>
                <c:pt idx="3">
                  <c:v>7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</c:v>
                </c:pt>
              </c:numCache>
            </c:numRef>
          </c:val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15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2730</c:v>
                </c:pt>
                <c:pt idx="2">
                  <c:v>358</c:v>
                </c:pt>
                <c:pt idx="3">
                  <c:v>32</c:v>
                </c:pt>
                <c:pt idx="4">
                  <c:v>60</c:v>
                </c:pt>
                <c:pt idx="5">
                  <c:v>92</c:v>
                </c:pt>
                <c:pt idx="6">
                  <c:v>23</c:v>
                </c:pt>
                <c:pt idx="7">
                  <c:v>0</c:v>
                </c:pt>
                <c:pt idx="8">
                  <c:v>199</c:v>
                </c:pt>
                <c:pt idx="9">
                  <c:v>349</c:v>
                </c:pt>
              </c:numCache>
            </c:numRef>
          </c:val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7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3405728"/>
        <c:axId val="433406512"/>
        <c:axId val="0"/>
      </c:bar3DChart>
      <c:catAx>
        <c:axId val="433405728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3406512"/>
        <c:crosses val="autoZero"/>
        <c:auto val="1"/>
        <c:lblAlgn val="ctr"/>
        <c:lblOffset val="100"/>
        <c:noMultiLvlLbl val="0"/>
      </c:catAx>
      <c:valAx>
        <c:axId val="433406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3405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36</c:v>
                </c:pt>
                <c:pt idx="2">
                  <c:v>95</c:v>
                </c:pt>
                <c:pt idx="4">
                  <c:v>32</c:v>
                </c:pt>
                <c:pt idx="6">
                  <c:v>79</c:v>
                </c:pt>
                <c:pt idx="8">
                  <c:v>5</c:v>
                </c:pt>
                <c:pt idx="10">
                  <c:v>12</c:v>
                </c:pt>
              </c:numCache>
            </c:numRef>
          </c:val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17</c:v>
                </c:pt>
                <c:pt idx="2">
                  <c:v>27</c:v>
                </c:pt>
                <c:pt idx="4">
                  <c:v>10</c:v>
                </c:pt>
                <c:pt idx="6">
                  <c:v>17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6</c:v>
                </c:pt>
                <c:pt idx="2">
                  <c:v>9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4</c:v>
                </c:pt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2</c:v>
                </c:pt>
              </c:numCache>
            </c:numRef>
          </c:val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2</c:v>
                </c:pt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20</c:v>
                </c:pt>
                <c:pt idx="2">
                  <c:v>20</c:v>
                </c:pt>
                <c:pt idx="4">
                  <c:v>6</c:v>
                </c:pt>
                <c:pt idx="6">
                  <c:v>6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33407296"/>
        <c:axId val="433408080"/>
        <c:axId val="0"/>
      </c:bar3DChart>
      <c:catAx>
        <c:axId val="433407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33408080"/>
        <c:crosses val="autoZero"/>
        <c:auto val="1"/>
        <c:lblAlgn val="ctr"/>
        <c:lblOffset val="100"/>
        <c:noMultiLvlLbl val="0"/>
      </c:catAx>
      <c:valAx>
        <c:axId val="4334080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334072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01.12.2018 - 31.12.2018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17270</c:v>
                </c:pt>
                <c:pt idx="1">
                  <c:v>8953</c:v>
                </c:pt>
                <c:pt idx="2">
                  <c:v>1970</c:v>
                </c:pt>
                <c:pt idx="3">
                  <c:v>507</c:v>
                </c:pt>
              </c:numCache>
            </c:numRef>
          </c:val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01.12.2018 - 31.12.2018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1326</c:v>
                </c:pt>
                <c:pt idx="1">
                  <c:v>1149</c:v>
                </c:pt>
                <c:pt idx="2">
                  <c:v>180</c:v>
                </c:pt>
                <c:pt idx="3">
                  <c:v>74</c:v>
                </c:pt>
              </c:numCache>
            </c:numRef>
          </c:val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01.12.2018 - 31.12.2018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134</c:v>
                </c:pt>
                <c:pt idx="1">
                  <c:v>77</c:v>
                </c:pt>
                <c:pt idx="2">
                  <c:v>56</c:v>
                </c:pt>
                <c:pt idx="3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284304"/>
        <c:axId val="155277248"/>
        <c:axId val="0"/>
      </c:bar3DChart>
      <c:catAx>
        <c:axId val="155284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277248"/>
        <c:crosses val="autoZero"/>
        <c:auto val="1"/>
        <c:lblAlgn val="ctr"/>
        <c:lblOffset val="100"/>
        <c:noMultiLvlLbl val="0"/>
      </c:catAx>
      <c:valAx>
        <c:axId val="155277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5284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771032"/>
        <c:axId val="438767896"/>
        <c:axId val="437369040"/>
      </c:bar3DChart>
      <c:catAx>
        <c:axId val="43877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767896"/>
        <c:crosses val="autoZero"/>
        <c:auto val="1"/>
        <c:lblAlgn val="ctr"/>
        <c:lblOffset val="100"/>
        <c:noMultiLvlLbl val="0"/>
      </c:catAx>
      <c:valAx>
        <c:axId val="43876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771032"/>
        <c:crosses val="autoZero"/>
        <c:crossBetween val="between"/>
      </c:valAx>
      <c:serAx>
        <c:axId val="437369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3876789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01.01.2018 - 31.12.2018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204820</c:v>
                </c:pt>
                <c:pt idx="1">
                  <c:v>114094</c:v>
                </c:pt>
                <c:pt idx="2">
                  <c:v>26932</c:v>
                </c:pt>
                <c:pt idx="3">
                  <c:v>7389</c:v>
                </c:pt>
              </c:numCache>
            </c:numRef>
          </c:val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01.01.2018 - 31.12.2018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17466</c:v>
                </c:pt>
                <c:pt idx="1">
                  <c:v>14439</c:v>
                </c:pt>
                <c:pt idx="2">
                  <c:v>1781</c:v>
                </c:pt>
                <c:pt idx="3">
                  <c:v>843</c:v>
                </c:pt>
              </c:numCache>
            </c:numRef>
          </c:val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01.01.2018 - 31.12.2018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2606</c:v>
                </c:pt>
                <c:pt idx="1">
                  <c:v>1591</c:v>
                </c:pt>
                <c:pt idx="2">
                  <c:v>615</c:v>
                </c:pt>
                <c:pt idx="3">
                  <c:v>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8765152"/>
        <c:axId val="438765936"/>
        <c:axId val="0"/>
      </c:bar3DChart>
      <c:catAx>
        <c:axId val="438765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38765936"/>
        <c:crosses val="autoZero"/>
        <c:auto val="1"/>
        <c:lblAlgn val="ctr"/>
        <c:lblOffset val="100"/>
        <c:noMultiLvlLbl val="0"/>
      </c:catAx>
      <c:valAx>
        <c:axId val="438765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387651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438</xdr:row>
      <xdr:rowOff>0</xdr:rowOff>
    </xdr:from>
    <xdr:to>
      <xdr:col>25</xdr:col>
      <xdr:colOff>10584</xdr:colOff>
      <xdr:row>448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453</xdr:row>
      <xdr:rowOff>190499</xdr:rowOff>
    </xdr:from>
    <xdr:to>
      <xdr:col>25</xdr:col>
      <xdr:colOff>10584</xdr:colOff>
      <xdr:row>479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1"/>
  <sheetViews>
    <sheetView showGridLines="0" tabSelected="1" zoomScaleNormal="100" zoomScalePageLayoutView="70" workbookViewId="0">
      <selection activeCell="T1" sqref="T1:AC15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304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x14ac:dyDescent="0.25">
      <c r="Q2" s="5"/>
      <c r="T2" s="305"/>
      <c r="U2" s="305"/>
      <c r="V2" s="305"/>
      <c r="W2" s="305"/>
      <c r="X2" s="305"/>
      <c r="Y2" s="305"/>
      <c r="Z2" s="305"/>
      <c r="AA2" s="305"/>
      <c r="AB2" s="305"/>
      <c r="AC2" s="305"/>
    </row>
    <row r="3" spans="1:29" x14ac:dyDescent="0.25">
      <c r="T3" s="305"/>
      <c r="U3" s="305"/>
      <c r="V3" s="305"/>
      <c r="W3" s="305"/>
      <c r="X3" s="305"/>
      <c r="Y3" s="305"/>
      <c r="Z3" s="305"/>
      <c r="AA3" s="305"/>
      <c r="AB3" s="305"/>
      <c r="AC3" s="305"/>
    </row>
    <row r="4" spans="1:29" x14ac:dyDescent="0.25">
      <c r="T4" s="305"/>
      <c r="U4" s="305"/>
      <c r="V4" s="305"/>
      <c r="W4" s="305"/>
      <c r="X4" s="305"/>
      <c r="Y4" s="305"/>
      <c r="Z4" s="305"/>
      <c r="AA4" s="305"/>
      <c r="AB4" s="305"/>
      <c r="AC4" s="305"/>
    </row>
    <row r="5" spans="1:29" x14ac:dyDescent="0.25">
      <c r="E5" s="246" t="s">
        <v>69</v>
      </c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T5" s="305"/>
      <c r="U5" s="305"/>
      <c r="V5" s="305"/>
      <c r="W5" s="305"/>
      <c r="X5" s="305"/>
      <c r="Y5" s="305"/>
      <c r="Z5" s="305"/>
      <c r="AA5" s="305"/>
      <c r="AB5" s="305"/>
      <c r="AC5" s="305"/>
    </row>
    <row r="6" spans="1:29" x14ac:dyDescent="0.25"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T6" s="305"/>
      <c r="U6" s="305"/>
      <c r="V6" s="305"/>
      <c r="W6" s="305"/>
      <c r="X6" s="305"/>
      <c r="Y6" s="305"/>
      <c r="Z6" s="305"/>
      <c r="AA6" s="305"/>
      <c r="AB6" s="305"/>
      <c r="AC6" s="305"/>
    </row>
    <row r="7" spans="1:29" x14ac:dyDescent="0.25"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T7" s="305"/>
      <c r="U7" s="305"/>
      <c r="V7" s="305"/>
      <c r="W7" s="305"/>
      <c r="X7" s="305"/>
      <c r="Y7" s="305"/>
      <c r="Z7" s="305"/>
      <c r="AA7" s="305"/>
      <c r="AB7" s="305"/>
      <c r="AC7" s="305"/>
    </row>
    <row r="8" spans="1:29" x14ac:dyDescent="0.25"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T8" s="305"/>
      <c r="U8" s="305"/>
      <c r="V8" s="305"/>
      <c r="W8" s="305"/>
      <c r="X8" s="305"/>
      <c r="Y8" s="305"/>
      <c r="Z8" s="305"/>
      <c r="AA8" s="305"/>
      <c r="AB8" s="305"/>
      <c r="AC8" s="305"/>
    </row>
    <row r="9" spans="1:29" ht="19.5" x14ac:dyDescent="0.3">
      <c r="E9" s="215" t="str">
        <f>CONCATENATE("w okresie ",Arkusz18!A2," - ",Arkusz18!B2," r.")</f>
        <v>w okresie 01.12.2018 - 31.12.2018 r.</v>
      </c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T9" s="305"/>
      <c r="U9" s="305"/>
      <c r="V9" s="305"/>
      <c r="W9" s="305"/>
      <c r="X9" s="305"/>
      <c r="Y9" s="305"/>
      <c r="Z9" s="305"/>
      <c r="AA9" s="305"/>
      <c r="AB9" s="305"/>
      <c r="AC9" s="305"/>
    </row>
    <row r="10" spans="1:29" x14ac:dyDescent="0.25">
      <c r="T10" s="305"/>
      <c r="U10" s="305"/>
      <c r="V10" s="305"/>
      <c r="W10" s="305"/>
      <c r="X10" s="305"/>
      <c r="Y10" s="305"/>
      <c r="Z10" s="305"/>
      <c r="AA10" s="305"/>
      <c r="AB10" s="305"/>
      <c r="AC10" s="305"/>
    </row>
    <row r="11" spans="1:29" x14ac:dyDescent="0.25">
      <c r="T11" s="305"/>
      <c r="U11" s="305"/>
      <c r="V11" s="305"/>
      <c r="W11" s="305"/>
      <c r="X11" s="305"/>
      <c r="Y11" s="305"/>
      <c r="Z11" s="305"/>
      <c r="AA11" s="305"/>
      <c r="AB11" s="305"/>
      <c r="AC11" s="305"/>
    </row>
    <row r="12" spans="1:29" x14ac:dyDescent="0.25">
      <c r="T12" s="305"/>
      <c r="U12" s="305"/>
      <c r="V12" s="305"/>
      <c r="W12" s="305"/>
      <c r="X12" s="305"/>
      <c r="Y12" s="305"/>
      <c r="Z12" s="305"/>
      <c r="AA12" s="305"/>
      <c r="AB12" s="305"/>
      <c r="AC12" s="305"/>
    </row>
    <row r="13" spans="1:29" x14ac:dyDescent="0.25">
      <c r="T13" s="305"/>
      <c r="U13" s="305"/>
      <c r="V13" s="305"/>
      <c r="W13" s="305"/>
      <c r="X13" s="305"/>
      <c r="Y13" s="305"/>
      <c r="Z13" s="305"/>
      <c r="AA13" s="305"/>
      <c r="AB13" s="305"/>
      <c r="AC13" s="305"/>
    </row>
    <row r="14" spans="1:29" x14ac:dyDescent="0.25">
      <c r="T14" s="305"/>
      <c r="U14" s="305"/>
      <c r="V14" s="305"/>
      <c r="W14" s="305"/>
      <c r="X14" s="305"/>
      <c r="Y14" s="305"/>
      <c r="Z14" s="305"/>
      <c r="AA14" s="305"/>
      <c r="AB14" s="305"/>
      <c r="AC14" s="305"/>
    </row>
    <row r="15" spans="1:29" ht="18.75" x14ac:dyDescent="0.25">
      <c r="A15" s="8" t="s">
        <v>73</v>
      </c>
      <c r="T15" s="305"/>
      <c r="U15" s="305"/>
      <c r="V15" s="305"/>
      <c r="W15" s="305"/>
      <c r="X15" s="305"/>
      <c r="Y15" s="305"/>
      <c r="Z15" s="305"/>
      <c r="AA15" s="305"/>
      <c r="AB15" s="305"/>
      <c r="AC15" s="305"/>
    </row>
    <row r="16" spans="1:29" ht="18.75" x14ac:dyDescent="0.25">
      <c r="A16" s="8"/>
    </row>
    <row r="18" spans="1:26" x14ac:dyDescent="0.25">
      <c r="A18" s="138" t="s">
        <v>148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</row>
    <row r="19" spans="1:26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</row>
    <row r="20" spans="1:26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79" t="s">
        <v>2</v>
      </c>
      <c r="H22" s="80"/>
      <c r="I22" s="80"/>
      <c r="J22" s="80"/>
      <c r="K22" s="80" t="s">
        <v>3</v>
      </c>
      <c r="L22" s="80"/>
      <c r="M22" s="83" t="str">
        <f>CONCATENATE("decyzje ",Arkusz18!A2," - ",Arkusz18!B2," r.")</f>
        <v>decyzje 01.12.2018 - 31.12.2018 r.</v>
      </c>
      <c r="N22" s="83"/>
      <c r="O22" s="83"/>
      <c r="P22" s="83"/>
      <c r="Q22" s="83"/>
      <c r="R22" s="84"/>
    </row>
    <row r="23" spans="1:26" ht="60" customHeight="1" x14ac:dyDescent="0.25">
      <c r="G23" s="81"/>
      <c r="H23" s="82"/>
      <c r="I23" s="82"/>
      <c r="J23" s="82"/>
      <c r="K23" s="82"/>
      <c r="L23" s="82"/>
      <c r="M23" s="85" t="s">
        <v>25</v>
      </c>
      <c r="N23" s="85"/>
      <c r="O23" s="85" t="s">
        <v>26</v>
      </c>
      <c r="P23" s="85"/>
      <c r="Q23" s="85" t="s">
        <v>27</v>
      </c>
      <c r="R23" s="98"/>
    </row>
    <row r="24" spans="1:26" x14ac:dyDescent="0.25">
      <c r="G24" s="229" t="s">
        <v>37</v>
      </c>
      <c r="H24" s="230"/>
      <c r="I24" s="230"/>
      <c r="J24" s="230"/>
      <c r="K24" s="166">
        <f>Arkusz9!B5</f>
        <v>17270</v>
      </c>
      <c r="L24" s="166"/>
      <c r="M24" s="102">
        <f>Arkusz9!B3</f>
        <v>8953</v>
      </c>
      <c r="N24" s="102"/>
      <c r="O24" s="102">
        <f>Arkusz9!B2</f>
        <v>1970</v>
      </c>
      <c r="P24" s="102"/>
      <c r="Q24" s="102">
        <f>Arkusz9!B4</f>
        <v>507</v>
      </c>
      <c r="R24" s="103"/>
    </row>
    <row r="25" spans="1:26" x14ac:dyDescent="0.25">
      <c r="G25" s="262" t="s">
        <v>38</v>
      </c>
      <c r="H25" s="263"/>
      <c r="I25" s="263"/>
      <c r="J25" s="263"/>
      <c r="K25" s="261">
        <f>Arkusz9!B13</f>
        <v>1326</v>
      </c>
      <c r="L25" s="261"/>
      <c r="M25" s="266">
        <f>Arkusz9!B11</f>
        <v>1149</v>
      </c>
      <c r="N25" s="266"/>
      <c r="O25" s="266">
        <f>Arkusz9!B10</f>
        <v>180</v>
      </c>
      <c r="P25" s="266"/>
      <c r="Q25" s="266">
        <f>Arkusz9!B12</f>
        <v>74</v>
      </c>
      <c r="R25" s="267"/>
    </row>
    <row r="26" spans="1:26" ht="15.75" thickBot="1" x14ac:dyDescent="0.3">
      <c r="G26" s="91" t="s">
        <v>24</v>
      </c>
      <c r="H26" s="92"/>
      <c r="I26" s="92"/>
      <c r="J26" s="92"/>
      <c r="K26" s="228">
        <f>Arkusz9!B9</f>
        <v>134</v>
      </c>
      <c r="L26" s="228"/>
      <c r="M26" s="226">
        <f>Arkusz9!B7</f>
        <v>77</v>
      </c>
      <c r="N26" s="226"/>
      <c r="O26" s="226">
        <f>Arkusz9!B6</f>
        <v>56</v>
      </c>
      <c r="P26" s="226"/>
      <c r="Q26" s="226">
        <f>Arkusz9!B8</f>
        <v>49</v>
      </c>
      <c r="R26" s="227"/>
    </row>
    <row r="27" spans="1:26" ht="15.75" thickBot="1" x14ac:dyDescent="0.3">
      <c r="G27" s="268" t="s">
        <v>75</v>
      </c>
      <c r="H27" s="269"/>
      <c r="I27" s="269"/>
      <c r="J27" s="269"/>
      <c r="K27" s="264">
        <f>SUM(K24:K26)</f>
        <v>18730</v>
      </c>
      <c r="L27" s="264"/>
      <c r="M27" s="264">
        <f>SUM(M24:M26)</f>
        <v>10179</v>
      </c>
      <c r="N27" s="264"/>
      <c r="O27" s="264">
        <f>SUM(O24:O26)</f>
        <v>2206</v>
      </c>
      <c r="P27" s="264"/>
      <c r="Q27" s="264">
        <f>SUM(Q24:Q26)</f>
        <v>630</v>
      </c>
      <c r="R27" s="265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67" t="s">
        <v>2</v>
      </c>
      <c r="H46" s="68"/>
      <c r="I46" s="68"/>
      <c r="J46" s="68"/>
      <c r="K46" s="68"/>
      <c r="L46" s="68"/>
      <c r="M46" s="68"/>
      <c r="N46" s="68"/>
      <c r="O46" s="71" t="s">
        <v>3</v>
      </c>
      <c r="P46" s="71"/>
      <c r="Q46" s="62" t="s">
        <v>80</v>
      </c>
      <c r="R46" s="63"/>
      <c r="U46" s="24"/>
      <c r="V46" s="24"/>
      <c r="W46" s="24"/>
      <c r="X46" s="24"/>
      <c r="Y46" s="26"/>
    </row>
    <row r="47" spans="7:26" x14ac:dyDescent="0.25">
      <c r="G47" s="69"/>
      <c r="H47" s="70"/>
      <c r="I47" s="70"/>
      <c r="J47" s="70"/>
      <c r="K47" s="70"/>
      <c r="L47" s="70"/>
      <c r="M47" s="70"/>
      <c r="N47" s="70"/>
      <c r="O47" s="72"/>
      <c r="P47" s="72"/>
      <c r="Q47" s="64"/>
      <c r="R47" s="65"/>
      <c r="U47" s="24"/>
      <c r="V47" s="24"/>
      <c r="W47" s="24"/>
      <c r="X47" s="24"/>
      <c r="Y47" s="26"/>
    </row>
    <row r="48" spans="7:26" x14ac:dyDescent="0.25">
      <c r="G48" s="73" t="s">
        <v>76</v>
      </c>
      <c r="H48" s="74"/>
      <c r="I48" s="74"/>
      <c r="J48" s="74"/>
      <c r="K48" s="74"/>
      <c r="L48" s="74"/>
      <c r="M48" s="74"/>
      <c r="N48" s="74"/>
      <c r="O48" s="75">
        <f>Arkusz10!A2</f>
        <v>573</v>
      </c>
      <c r="P48" s="75"/>
      <c r="Q48" s="52">
        <f>Arkusz10!A3</f>
        <v>725</v>
      </c>
      <c r="R48" s="53"/>
      <c r="U48" s="24"/>
      <c r="V48" s="24"/>
      <c r="W48" s="24"/>
      <c r="X48" s="24"/>
      <c r="Y48" s="26"/>
    </row>
    <row r="49" spans="7:26" x14ac:dyDescent="0.25">
      <c r="G49" s="76" t="s">
        <v>77</v>
      </c>
      <c r="H49" s="77"/>
      <c r="I49" s="77"/>
      <c r="J49" s="77"/>
      <c r="K49" s="77"/>
      <c r="L49" s="77"/>
      <c r="M49" s="77"/>
      <c r="N49" s="77"/>
      <c r="O49" s="78">
        <f>Arkusz10!A4</f>
        <v>65</v>
      </c>
      <c r="P49" s="78"/>
      <c r="Q49" s="58">
        <f>Arkusz10!A5</f>
        <v>67</v>
      </c>
      <c r="R49" s="59"/>
      <c r="U49" s="24"/>
      <c r="V49" s="24"/>
      <c r="W49" s="24"/>
      <c r="X49" s="24"/>
      <c r="Y49" s="26"/>
    </row>
    <row r="50" spans="7:26" x14ac:dyDescent="0.25">
      <c r="G50" s="73" t="s">
        <v>78</v>
      </c>
      <c r="H50" s="74"/>
      <c r="I50" s="74"/>
      <c r="J50" s="74"/>
      <c r="K50" s="74"/>
      <c r="L50" s="74"/>
      <c r="M50" s="74"/>
      <c r="N50" s="74"/>
      <c r="O50" s="75">
        <f>Arkusz10!A6</f>
        <v>27</v>
      </c>
      <c r="P50" s="75"/>
      <c r="Q50" s="52">
        <f>Arkusz10!A7</f>
        <v>37</v>
      </c>
      <c r="R50" s="53"/>
      <c r="U50" s="24"/>
      <c r="V50" s="24"/>
      <c r="W50" s="24"/>
      <c r="X50" s="24"/>
      <c r="Y50" s="26"/>
    </row>
    <row r="51" spans="7:26" ht="15.75" thickBot="1" x14ac:dyDescent="0.3">
      <c r="G51" s="94" t="s">
        <v>79</v>
      </c>
      <c r="H51" s="95"/>
      <c r="I51" s="95"/>
      <c r="J51" s="95"/>
      <c r="K51" s="95"/>
      <c r="L51" s="95"/>
      <c r="M51" s="95"/>
      <c r="N51" s="95"/>
      <c r="O51" s="93">
        <f>Arkusz10!A8</f>
        <v>1</v>
      </c>
      <c r="P51" s="93"/>
      <c r="Q51" s="54">
        <f>Arkusz10!A9</f>
        <v>2</v>
      </c>
      <c r="R51" s="55"/>
      <c r="U51" s="24"/>
      <c r="V51" s="24"/>
      <c r="W51" s="24"/>
      <c r="X51" s="24"/>
      <c r="Y51" s="26"/>
    </row>
    <row r="52" spans="7:26" ht="15.75" thickBot="1" x14ac:dyDescent="0.3">
      <c r="G52" s="96" t="s">
        <v>75</v>
      </c>
      <c r="H52" s="97"/>
      <c r="I52" s="97"/>
      <c r="J52" s="97"/>
      <c r="K52" s="97"/>
      <c r="L52" s="97"/>
      <c r="M52" s="97"/>
      <c r="N52" s="97"/>
      <c r="O52" s="60">
        <f>SUM(O48:O51)</f>
        <v>666</v>
      </c>
      <c r="P52" s="60"/>
      <c r="Q52" s="56">
        <f>SUM(Q48:Q51)</f>
        <v>831</v>
      </c>
      <c r="R52" s="57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79" t="s">
        <v>2</v>
      </c>
      <c r="H56" s="80"/>
      <c r="I56" s="80"/>
      <c r="J56" s="80"/>
      <c r="K56" s="80" t="s">
        <v>3</v>
      </c>
      <c r="L56" s="80"/>
      <c r="M56" s="83" t="str">
        <f>CONCATENATE("decyzje ",Arkusz18!C2," - ",Arkusz18!B2," r.")</f>
        <v>decyzje 01.01.2018 - 31.12.2018 r.</v>
      </c>
      <c r="N56" s="83"/>
      <c r="O56" s="83"/>
      <c r="P56" s="83"/>
      <c r="Q56" s="83"/>
      <c r="R56" s="84"/>
      <c r="V56" s="24"/>
      <c r="W56" s="24"/>
      <c r="X56" s="24"/>
      <c r="Y56" s="26"/>
      <c r="Z56" s="24"/>
    </row>
    <row r="57" spans="7:26" ht="63.75" customHeight="1" x14ac:dyDescent="0.25">
      <c r="G57" s="81"/>
      <c r="H57" s="82"/>
      <c r="I57" s="82"/>
      <c r="J57" s="82"/>
      <c r="K57" s="82"/>
      <c r="L57" s="82"/>
      <c r="M57" s="85" t="s">
        <v>25</v>
      </c>
      <c r="N57" s="85"/>
      <c r="O57" s="85" t="s">
        <v>26</v>
      </c>
      <c r="P57" s="85"/>
      <c r="Q57" s="85" t="s">
        <v>27</v>
      </c>
      <c r="R57" s="98"/>
      <c r="V57" s="24"/>
      <c r="W57" s="24"/>
      <c r="X57" s="24"/>
      <c r="Y57" s="26"/>
      <c r="Z57" s="24"/>
    </row>
    <row r="58" spans="7:26" x14ac:dyDescent="0.25">
      <c r="G58" s="229" t="s">
        <v>37</v>
      </c>
      <c r="H58" s="230"/>
      <c r="I58" s="230"/>
      <c r="J58" s="230"/>
      <c r="K58" s="166">
        <f>Arkusz11!B5</f>
        <v>204820</v>
      </c>
      <c r="L58" s="166"/>
      <c r="M58" s="102">
        <f>Arkusz11!B3</f>
        <v>114094</v>
      </c>
      <c r="N58" s="102"/>
      <c r="O58" s="102">
        <f>Arkusz11!B2</f>
        <v>26932</v>
      </c>
      <c r="P58" s="102"/>
      <c r="Q58" s="102">
        <f>Arkusz11!B4</f>
        <v>7389</v>
      </c>
      <c r="R58" s="103"/>
      <c r="V58" s="24"/>
      <c r="W58" s="24"/>
      <c r="X58" s="24"/>
      <c r="Y58" s="26"/>
      <c r="Z58" s="24"/>
    </row>
    <row r="59" spans="7:26" x14ac:dyDescent="0.25">
      <c r="G59" s="262" t="s">
        <v>38</v>
      </c>
      <c r="H59" s="263"/>
      <c r="I59" s="263"/>
      <c r="J59" s="263"/>
      <c r="K59" s="261">
        <f>Arkusz11!B13</f>
        <v>17466</v>
      </c>
      <c r="L59" s="261"/>
      <c r="M59" s="266">
        <f>Arkusz11!B11</f>
        <v>14439</v>
      </c>
      <c r="N59" s="266"/>
      <c r="O59" s="266">
        <f>Arkusz11!B10</f>
        <v>1781</v>
      </c>
      <c r="P59" s="266"/>
      <c r="Q59" s="266">
        <f>Arkusz11!B12</f>
        <v>843</v>
      </c>
      <c r="R59" s="267"/>
      <c r="V59" s="24"/>
      <c r="W59" s="24"/>
      <c r="X59" s="24"/>
      <c r="Y59" s="26"/>
      <c r="Z59" s="24"/>
    </row>
    <row r="60" spans="7:26" ht="15.75" thickBot="1" x14ac:dyDescent="0.3">
      <c r="G60" s="91" t="s">
        <v>24</v>
      </c>
      <c r="H60" s="92"/>
      <c r="I60" s="92"/>
      <c r="J60" s="92"/>
      <c r="K60" s="228">
        <f>Arkusz11!B9</f>
        <v>2606</v>
      </c>
      <c r="L60" s="228"/>
      <c r="M60" s="226">
        <f>Arkusz11!B7</f>
        <v>1591</v>
      </c>
      <c r="N60" s="226"/>
      <c r="O60" s="226">
        <f>Arkusz11!B6</f>
        <v>615</v>
      </c>
      <c r="P60" s="226"/>
      <c r="Q60" s="226">
        <f>Arkusz11!B8</f>
        <v>519</v>
      </c>
      <c r="R60" s="227"/>
      <c r="V60" s="24"/>
      <c r="W60" s="24"/>
      <c r="X60" s="24"/>
      <c r="Y60" s="26"/>
      <c r="Z60" s="24"/>
    </row>
    <row r="61" spans="7:26" ht="15.75" thickBot="1" x14ac:dyDescent="0.3">
      <c r="G61" s="268" t="s">
        <v>75</v>
      </c>
      <c r="H61" s="269"/>
      <c r="I61" s="269"/>
      <c r="J61" s="269"/>
      <c r="K61" s="264">
        <f>SUM(K58:L60)</f>
        <v>224892</v>
      </c>
      <c r="L61" s="264"/>
      <c r="M61" s="264">
        <f t="shared" ref="M61" si="0">SUM(M58:N60)</f>
        <v>130124</v>
      </c>
      <c r="N61" s="264"/>
      <c r="O61" s="264">
        <f t="shared" ref="O61" si="1">SUM(O58:P60)</f>
        <v>29328</v>
      </c>
      <c r="P61" s="264"/>
      <c r="Q61" s="264">
        <f t="shared" ref="Q61" si="2">SUM(Q58:R60)</f>
        <v>8751</v>
      </c>
      <c r="R61" s="265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67" t="s">
        <v>2</v>
      </c>
      <c r="H82" s="68"/>
      <c r="I82" s="68"/>
      <c r="J82" s="68"/>
      <c r="K82" s="68"/>
      <c r="L82" s="68"/>
      <c r="M82" s="68"/>
      <c r="N82" s="68"/>
      <c r="O82" s="71" t="s">
        <v>3</v>
      </c>
      <c r="P82" s="71"/>
      <c r="Q82" s="62" t="s">
        <v>80</v>
      </c>
      <c r="R82" s="63"/>
    </row>
    <row r="83" spans="1:25" x14ac:dyDescent="0.25">
      <c r="G83" s="69"/>
      <c r="H83" s="70"/>
      <c r="I83" s="70"/>
      <c r="J83" s="70"/>
      <c r="K83" s="70"/>
      <c r="L83" s="70"/>
      <c r="M83" s="70"/>
      <c r="N83" s="70"/>
      <c r="O83" s="72"/>
      <c r="P83" s="72"/>
      <c r="Q83" s="64"/>
      <c r="R83" s="65"/>
    </row>
    <row r="84" spans="1:25" x14ac:dyDescent="0.25">
      <c r="G84" s="73" t="s">
        <v>76</v>
      </c>
      <c r="H84" s="74"/>
      <c r="I84" s="74"/>
      <c r="J84" s="74"/>
      <c r="K84" s="74"/>
      <c r="L84" s="74"/>
      <c r="M84" s="74"/>
      <c r="N84" s="74"/>
      <c r="O84" s="75">
        <f>Arkusz12!A2</f>
        <v>7458</v>
      </c>
      <c r="P84" s="75"/>
      <c r="Q84" s="52">
        <f>Arkusz12!A3</f>
        <v>7709</v>
      </c>
      <c r="R84" s="53"/>
    </row>
    <row r="85" spans="1:25" x14ac:dyDescent="0.25">
      <c r="G85" s="76" t="s">
        <v>77</v>
      </c>
      <c r="H85" s="77"/>
      <c r="I85" s="77"/>
      <c r="J85" s="77"/>
      <c r="K85" s="77"/>
      <c r="L85" s="77"/>
      <c r="M85" s="77"/>
      <c r="N85" s="77"/>
      <c r="O85" s="78">
        <f>Arkusz12!A4</f>
        <v>727</v>
      </c>
      <c r="P85" s="78"/>
      <c r="Q85" s="58">
        <f>Arkusz12!A5</f>
        <v>1165</v>
      </c>
      <c r="R85" s="59"/>
    </row>
    <row r="86" spans="1:25" x14ac:dyDescent="0.25">
      <c r="G86" s="73" t="s">
        <v>78</v>
      </c>
      <c r="H86" s="74"/>
      <c r="I86" s="74"/>
      <c r="J86" s="74"/>
      <c r="K86" s="74"/>
      <c r="L86" s="74"/>
      <c r="M86" s="74"/>
      <c r="N86" s="74"/>
      <c r="O86" s="75">
        <f>Arkusz12!A6</f>
        <v>336</v>
      </c>
      <c r="P86" s="75"/>
      <c r="Q86" s="52">
        <f>Arkusz12!A7</f>
        <v>354</v>
      </c>
      <c r="R86" s="53"/>
    </row>
    <row r="87" spans="1:25" ht="15.75" thickBot="1" x14ac:dyDescent="0.3">
      <c r="G87" s="94" t="s">
        <v>79</v>
      </c>
      <c r="H87" s="95"/>
      <c r="I87" s="95"/>
      <c r="J87" s="95"/>
      <c r="K87" s="95"/>
      <c r="L87" s="95"/>
      <c r="M87" s="95"/>
      <c r="N87" s="95"/>
      <c r="O87" s="93">
        <f>Arkusz12!A8</f>
        <v>21</v>
      </c>
      <c r="P87" s="93"/>
      <c r="Q87" s="54">
        <f>Arkusz12!A9</f>
        <v>17</v>
      </c>
      <c r="R87" s="55"/>
    </row>
    <row r="88" spans="1:25" ht="15.75" thickBot="1" x14ac:dyDescent="0.3">
      <c r="G88" s="96" t="s">
        <v>75</v>
      </c>
      <c r="H88" s="97"/>
      <c r="I88" s="97"/>
      <c r="J88" s="97"/>
      <c r="K88" s="97"/>
      <c r="L88" s="97"/>
      <c r="M88" s="97"/>
      <c r="N88" s="97"/>
      <c r="O88" s="60">
        <f>SUM(O84:P87)</f>
        <v>8542</v>
      </c>
      <c r="P88" s="60"/>
      <c r="Q88" s="60">
        <f>SUM(Q84:R87)</f>
        <v>9245</v>
      </c>
      <c r="R88" s="61"/>
    </row>
    <row r="91" spans="1:25" x14ac:dyDescent="0.25">
      <c r="A91" s="135" t="s">
        <v>125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</row>
    <row r="92" spans="1:25" x14ac:dyDescent="0.25">
      <c r="A92" s="135"/>
      <c r="B92" s="135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</row>
    <row r="93" spans="1:25" x14ac:dyDescent="0.25">
      <c r="A93" s="135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</row>
    <row r="94" spans="1:25" x14ac:dyDescent="0.25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</row>
    <row r="95" spans="1:25" x14ac:dyDescent="0.25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</row>
    <row r="96" spans="1:25" x14ac:dyDescent="0.25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</row>
    <row r="97" spans="1:26" x14ac:dyDescent="0.25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</row>
    <row r="98" spans="1:26" x14ac:dyDescent="0.25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</row>
    <row r="99" spans="1:26" x14ac:dyDescent="0.25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</row>
    <row r="104" spans="1:26" ht="36" customHeight="1" x14ac:dyDescent="0.25">
      <c r="A104" s="138" t="s">
        <v>149</v>
      </c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</row>
    <row r="105" spans="1:26" x14ac:dyDescent="0.25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6" t="str">
        <f>CONCATENATE(Arkusz18!C2," - ",Arkusz18!B2," r.")</f>
        <v>01.01.2018 - 31.12.2018 r.</v>
      </c>
      <c r="M106" s="66"/>
      <c r="N106" s="66"/>
      <c r="O106" s="66"/>
      <c r="P106" s="66"/>
      <c r="Q106" s="66"/>
      <c r="R106" s="66"/>
      <c r="S106" s="66"/>
      <c r="T106" s="66"/>
      <c r="U106" s="66"/>
      <c r="V106" s="66"/>
    </row>
    <row r="107" spans="1:26" ht="183.75" x14ac:dyDescent="0.25">
      <c r="C107" s="224" t="s">
        <v>2</v>
      </c>
      <c r="D107" s="225"/>
      <c r="E107" s="225"/>
      <c r="F107" s="225"/>
      <c r="G107" s="225"/>
      <c r="H107" s="225"/>
      <c r="I107" s="225"/>
      <c r="J107" s="225"/>
      <c r="K107" s="225"/>
      <c r="L107" s="302" t="s">
        <v>82</v>
      </c>
      <c r="M107" s="302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302" t="s">
        <v>81</v>
      </c>
      <c r="W107" s="303"/>
      <c r="Y107" s="3"/>
      <c r="Z107" s="6"/>
    </row>
    <row r="108" spans="1:26" x14ac:dyDescent="0.25">
      <c r="C108" s="170" t="s">
        <v>37</v>
      </c>
      <c r="D108" s="171"/>
      <c r="E108" s="171"/>
      <c r="F108" s="171"/>
      <c r="G108" s="171"/>
      <c r="H108" s="171"/>
      <c r="I108" s="171"/>
      <c r="J108" s="171"/>
      <c r="K108" s="171"/>
      <c r="L108" s="102">
        <f>Arkusz13!C2</f>
        <v>11630</v>
      </c>
      <c r="M108" s="102"/>
      <c r="N108" s="32">
        <f>Arkusz13!C18</f>
        <v>650</v>
      </c>
      <c r="O108" s="32">
        <f>Arkusz13!C34</f>
        <v>453</v>
      </c>
      <c r="P108" s="32">
        <f>Arkusz13!C50</f>
        <v>379</v>
      </c>
      <c r="Q108" s="32">
        <f>Arkusz13!C66</f>
        <v>98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3130</v>
      </c>
      <c r="V108" s="166">
        <f t="shared" ref="V108:V122" si="3">SUM(N108:U108)</f>
        <v>4710</v>
      </c>
      <c r="W108" s="167"/>
      <c r="Y108" s="3"/>
      <c r="Z108" s="6"/>
    </row>
    <row r="109" spans="1:26" x14ac:dyDescent="0.25">
      <c r="C109" s="168" t="s">
        <v>38</v>
      </c>
      <c r="D109" s="169"/>
      <c r="E109" s="169"/>
      <c r="F109" s="169"/>
      <c r="G109" s="169"/>
      <c r="H109" s="169"/>
      <c r="I109" s="169"/>
      <c r="J109" s="169"/>
      <c r="K109" s="169"/>
      <c r="L109" s="102">
        <f>Arkusz13!C3</f>
        <v>562</v>
      </c>
      <c r="M109" s="102"/>
      <c r="N109" s="32">
        <f>Arkusz13!C19</f>
        <v>138</v>
      </c>
      <c r="O109" s="32">
        <f>Arkusz13!C35</f>
        <v>41</v>
      </c>
      <c r="P109" s="32">
        <f>Arkusz13!C51</f>
        <v>71</v>
      </c>
      <c r="Q109" s="32">
        <f>Arkusz13!C67</f>
        <v>5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181</v>
      </c>
      <c r="V109" s="166">
        <f t="shared" si="3"/>
        <v>436</v>
      </c>
      <c r="W109" s="167"/>
      <c r="Y109" s="3"/>
      <c r="Z109" s="6"/>
    </row>
    <row r="110" spans="1:26" x14ac:dyDescent="0.25">
      <c r="C110" s="170" t="s">
        <v>39</v>
      </c>
      <c r="D110" s="171"/>
      <c r="E110" s="171"/>
      <c r="F110" s="171"/>
      <c r="G110" s="171"/>
      <c r="H110" s="171"/>
      <c r="I110" s="171"/>
      <c r="J110" s="171"/>
      <c r="K110" s="171"/>
      <c r="L110" s="102">
        <f>Arkusz13!C4</f>
        <v>295</v>
      </c>
      <c r="M110" s="102"/>
      <c r="N110" s="32">
        <f>Arkusz13!C20</f>
        <v>17</v>
      </c>
      <c r="O110" s="32">
        <f>Arkusz13!C36</f>
        <v>7</v>
      </c>
      <c r="P110" s="32">
        <f>Arkusz13!C52</f>
        <v>15</v>
      </c>
      <c r="Q110" s="32">
        <f>Arkusz13!C68</f>
        <v>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70</v>
      </c>
      <c r="V110" s="166">
        <f t="shared" si="3"/>
        <v>109</v>
      </c>
      <c r="W110" s="167"/>
      <c r="Y110" s="3"/>
      <c r="Z110" s="6"/>
    </row>
    <row r="111" spans="1:26" x14ac:dyDescent="0.25">
      <c r="C111" s="168" t="s">
        <v>40</v>
      </c>
      <c r="D111" s="169"/>
      <c r="E111" s="169"/>
      <c r="F111" s="169"/>
      <c r="G111" s="169"/>
      <c r="H111" s="169"/>
      <c r="I111" s="169"/>
      <c r="J111" s="169"/>
      <c r="K111" s="169"/>
      <c r="L111" s="102">
        <f>Arkusz13!C5</f>
        <v>5</v>
      </c>
      <c r="M111" s="102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1</v>
      </c>
      <c r="V111" s="166">
        <f t="shared" si="3"/>
        <v>1</v>
      </c>
      <c r="W111" s="167"/>
      <c r="Y111" s="3"/>
      <c r="Z111" s="6"/>
    </row>
    <row r="112" spans="1:26" x14ac:dyDescent="0.25">
      <c r="C112" s="170" t="s">
        <v>41</v>
      </c>
      <c r="D112" s="171"/>
      <c r="E112" s="171"/>
      <c r="F112" s="171"/>
      <c r="G112" s="171"/>
      <c r="H112" s="171"/>
      <c r="I112" s="171"/>
      <c r="J112" s="171"/>
      <c r="K112" s="171"/>
      <c r="L112" s="102">
        <f>Arkusz13!C6</f>
        <v>0</v>
      </c>
      <c r="M112" s="102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66">
        <f t="shared" si="3"/>
        <v>0</v>
      </c>
      <c r="W112" s="167"/>
      <c r="Y112" s="3"/>
      <c r="Z112" s="6"/>
    </row>
    <row r="113" spans="1:26" x14ac:dyDescent="0.25">
      <c r="C113" s="168" t="s">
        <v>49</v>
      </c>
      <c r="D113" s="169"/>
      <c r="E113" s="169"/>
      <c r="F113" s="169"/>
      <c r="G113" s="169"/>
      <c r="H113" s="169"/>
      <c r="I113" s="169"/>
      <c r="J113" s="169"/>
      <c r="K113" s="169"/>
      <c r="L113" s="102">
        <f>Arkusz13!C7</f>
        <v>8</v>
      </c>
      <c r="M113" s="102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2</v>
      </c>
      <c r="V113" s="166">
        <f t="shared" si="3"/>
        <v>2</v>
      </c>
      <c r="W113" s="167"/>
      <c r="Y113" s="3"/>
      <c r="Z113" s="6"/>
    </row>
    <row r="114" spans="1:26" x14ac:dyDescent="0.25">
      <c r="C114" s="170" t="s">
        <v>50</v>
      </c>
      <c r="D114" s="171"/>
      <c r="E114" s="171"/>
      <c r="F114" s="171"/>
      <c r="G114" s="171"/>
      <c r="H114" s="171"/>
      <c r="I114" s="171"/>
      <c r="J114" s="171"/>
      <c r="K114" s="171"/>
      <c r="L114" s="102">
        <f>Arkusz13!C8</f>
        <v>0</v>
      </c>
      <c r="M114" s="102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66">
        <f t="shared" si="3"/>
        <v>0</v>
      </c>
      <c r="W114" s="167"/>
      <c r="Y114" s="3"/>
      <c r="Z114" s="6"/>
    </row>
    <row r="115" spans="1:26" x14ac:dyDescent="0.25">
      <c r="C115" s="168" t="s">
        <v>4</v>
      </c>
      <c r="D115" s="169"/>
      <c r="E115" s="169"/>
      <c r="F115" s="169"/>
      <c r="G115" s="169"/>
      <c r="H115" s="169"/>
      <c r="I115" s="169"/>
      <c r="J115" s="169"/>
      <c r="K115" s="169"/>
      <c r="L115" s="102">
        <f>Arkusz13!C9</f>
        <v>0</v>
      </c>
      <c r="M115" s="102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66">
        <f t="shared" si="3"/>
        <v>0</v>
      </c>
      <c r="W115" s="167"/>
      <c r="Y115" s="3"/>
      <c r="Z115" s="6"/>
    </row>
    <row r="116" spans="1:26" x14ac:dyDescent="0.25">
      <c r="C116" s="170" t="s">
        <v>42</v>
      </c>
      <c r="D116" s="171"/>
      <c r="E116" s="171"/>
      <c r="F116" s="171"/>
      <c r="G116" s="171"/>
      <c r="H116" s="171"/>
      <c r="I116" s="171"/>
      <c r="J116" s="171"/>
      <c r="K116" s="171"/>
      <c r="L116" s="102">
        <f>Arkusz13!C10</f>
        <v>15</v>
      </c>
      <c r="M116" s="102"/>
      <c r="N116" s="32">
        <f>Arkusz13!C26</f>
        <v>5</v>
      </c>
      <c r="O116" s="32">
        <f>Arkusz13!C42</f>
        <v>0</v>
      </c>
      <c r="P116" s="32">
        <f>Arkusz13!C58</f>
        <v>2</v>
      </c>
      <c r="Q116" s="32">
        <f>Arkusz13!C74</f>
        <v>0</v>
      </c>
      <c r="R116" s="32">
        <f>Arkusz13!C90</f>
        <v>2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66">
        <f t="shared" si="3"/>
        <v>9</v>
      </c>
      <c r="W116" s="167"/>
      <c r="Y116" s="3"/>
      <c r="Z116" s="6"/>
    </row>
    <row r="117" spans="1:26" x14ac:dyDescent="0.25">
      <c r="C117" s="168" t="s">
        <v>43</v>
      </c>
      <c r="D117" s="169"/>
      <c r="E117" s="169"/>
      <c r="F117" s="169"/>
      <c r="G117" s="169"/>
      <c r="H117" s="169"/>
      <c r="I117" s="169"/>
      <c r="J117" s="169"/>
      <c r="K117" s="169"/>
      <c r="L117" s="102">
        <f>Arkusz13!C11</f>
        <v>1</v>
      </c>
      <c r="M117" s="102"/>
      <c r="N117" s="32">
        <f>Arkusz13!C27</f>
        <v>0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166">
        <f t="shared" si="3"/>
        <v>0</v>
      </c>
      <c r="W117" s="167"/>
      <c r="Y117" s="3"/>
      <c r="Z117" s="6"/>
    </row>
    <row r="118" spans="1:26" x14ac:dyDescent="0.25">
      <c r="C118" s="170" t="s">
        <v>44</v>
      </c>
      <c r="D118" s="171"/>
      <c r="E118" s="171"/>
      <c r="F118" s="171"/>
      <c r="G118" s="171"/>
      <c r="H118" s="171"/>
      <c r="I118" s="171"/>
      <c r="J118" s="171"/>
      <c r="K118" s="171"/>
      <c r="L118" s="102">
        <f>Arkusz13!C12</f>
        <v>2730</v>
      </c>
      <c r="M118" s="102"/>
      <c r="N118" s="32">
        <f>Arkusz13!C28</f>
        <v>358</v>
      </c>
      <c r="O118" s="32">
        <f>Arkusz13!C44</f>
        <v>32</v>
      </c>
      <c r="P118" s="32">
        <f>Arkusz13!C60</f>
        <v>60</v>
      </c>
      <c r="Q118" s="32">
        <f>Arkusz13!C76</f>
        <v>92</v>
      </c>
      <c r="R118" s="32">
        <f>Arkusz13!C92</f>
        <v>23</v>
      </c>
      <c r="S118" s="32">
        <f>Arkusz13!C108</f>
        <v>0</v>
      </c>
      <c r="T118" s="32">
        <f>Arkusz13!C124</f>
        <v>199</v>
      </c>
      <c r="U118" s="32">
        <f>Arkusz13!C140-SUM(N118:T118)</f>
        <v>349</v>
      </c>
      <c r="V118" s="166">
        <f t="shared" si="3"/>
        <v>1113</v>
      </c>
      <c r="W118" s="167"/>
      <c r="Y118" s="3"/>
      <c r="Z118" s="6"/>
    </row>
    <row r="119" spans="1:26" x14ac:dyDescent="0.25">
      <c r="C119" s="170" t="s">
        <v>11</v>
      </c>
      <c r="D119" s="171"/>
      <c r="E119" s="171"/>
      <c r="F119" s="171"/>
      <c r="G119" s="171"/>
      <c r="H119" s="171"/>
      <c r="I119" s="171"/>
      <c r="J119" s="171"/>
      <c r="K119" s="171"/>
      <c r="L119" s="102">
        <f>Arkusz13!C14</f>
        <v>11</v>
      </c>
      <c r="M119" s="102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0</v>
      </c>
      <c r="V119" s="166">
        <f t="shared" si="3"/>
        <v>0</v>
      </c>
      <c r="W119" s="167"/>
      <c r="Y119" s="3"/>
      <c r="Z119" s="6"/>
    </row>
    <row r="120" spans="1:26" x14ac:dyDescent="0.25">
      <c r="C120" s="168" t="s">
        <v>46</v>
      </c>
      <c r="D120" s="169"/>
      <c r="E120" s="169"/>
      <c r="F120" s="169"/>
      <c r="G120" s="169"/>
      <c r="H120" s="169"/>
      <c r="I120" s="169"/>
      <c r="J120" s="169"/>
      <c r="K120" s="169"/>
      <c r="L120" s="102">
        <f>Arkusz13!C15</f>
        <v>7</v>
      </c>
      <c r="M120" s="102"/>
      <c r="N120" s="32">
        <f>Arkusz13!C31</f>
        <v>1</v>
      </c>
      <c r="O120" s="32">
        <f>Arkusz13!C47</f>
        <v>0</v>
      </c>
      <c r="P120" s="32">
        <f>Arkusz13!C63</f>
        <v>0</v>
      </c>
      <c r="Q120" s="32">
        <f>Arkusz13!C79</f>
        <v>2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1</v>
      </c>
      <c r="V120" s="166">
        <f t="shared" si="3"/>
        <v>4</v>
      </c>
      <c r="W120" s="167"/>
      <c r="Y120" s="3"/>
      <c r="Z120" s="6"/>
    </row>
    <row r="121" spans="1:26" x14ac:dyDescent="0.25">
      <c r="C121" s="170" t="s">
        <v>47</v>
      </c>
      <c r="D121" s="171"/>
      <c r="E121" s="171"/>
      <c r="F121" s="171"/>
      <c r="G121" s="171"/>
      <c r="H121" s="171"/>
      <c r="I121" s="171"/>
      <c r="J121" s="171"/>
      <c r="K121" s="171"/>
      <c r="L121" s="102">
        <f>Arkusz13!C16</f>
        <v>0</v>
      </c>
      <c r="M121" s="102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66">
        <f t="shared" si="3"/>
        <v>0</v>
      </c>
      <c r="W121" s="167"/>
      <c r="Y121" s="3"/>
      <c r="Z121" s="6"/>
    </row>
    <row r="122" spans="1:26" ht="15.75" thickBot="1" x14ac:dyDescent="0.3">
      <c r="C122" s="300" t="s">
        <v>48</v>
      </c>
      <c r="D122" s="301"/>
      <c r="E122" s="301"/>
      <c r="F122" s="301"/>
      <c r="G122" s="301"/>
      <c r="H122" s="301"/>
      <c r="I122" s="301"/>
      <c r="J122" s="301"/>
      <c r="K122" s="301"/>
      <c r="L122" s="102">
        <f>Arkusz13!C17</f>
        <v>3</v>
      </c>
      <c r="M122" s="102"/>
      <c r="N122" s="32">
        <f>Arkusz13!C33</f>
        <v>4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1</v>
      </c>
      <c r="V122" s="166">
        <f t="shared" si="3"/>
        <v>5</v>
      </c>
      <c r="W122" s="167"/>
      <c r="Y122" s="3"/>
      <c r="Z122" s="6"/>
    </row>
    <row r="123" spans="1:26" ht="15.75" thickBot="1" x14ac:dyDescent="0.3">
      <c r="C123" s="289" t="s">
        <v>1</v>
      </c>
      <c r="D123" s="290"/>
      <c r="E123" s="290"/>
      <c r="F123" s="290"/>
      <c r="G123" s="290"/>
      <c r="H123" s="290"/>
      <c r="I123" s="290"/>
      <c r="J123" s="290"/>
      <c r="K123" s="290"/>
      <c r="L123" s="184">
        <f>SUM(L108:L122)</f>
        <v>15267</v>
      </c>
      <c r="M123" s="184"/>
      <c r="N123" s="33">
        <f t="shared" ref="N123:V123" si="4">SUM(N108:N122)</f>
        <v>1173</v>
      </c>
      <c r="O123" s="33">
        <f t="shared" si="4"/>
        <v>533</v>
      </c>
      <c r="P123" s="33">
        <f t="shared" si="4"/>
        <v>527</v>
      </c>
      <c r="Q123" s="33">
        <f t="shared" si="4"/>
        <v>197</v>
      </c>
      <c r="R123" s="33">
        <f t="shared" si="4"/>
        <v>25</v>
      </c>
      <c r="S123" s="33">
        <f t="shared" si="4"/>
        <v>0</v>
      </c>
      <c r="T123" s="33">
        <f t="shared" si="4"/>
        <v>199</v>
      </c>
      <c r="U123" s="33">
        <f t="shared" si="4"/>
        <v>3735</v>
      </c>
      <c r="V123" s="184">
        <f t="shared" si="4"/>
        <v>6389</v>
      </c>
      <c r="W123" s="294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182" t="s">
        <v>2</v>
      </c>
      <c r="E149" s="183"/>
      <c r="F149" s="183"/>
      <c r="G149" s="183"/>
      <c r="H149" s="183"/>
      <c r="I149" s="183"/>
      <c r="J149" s="183"/>
      <c r="K149" s="183"/>
      <c r="L149" s="183" t="s">
        <v>3</v>
      </c>
      <c r="M149" s="183"/>
      <c r="N149" s="129" t="s">
        <v>89</v>
      </c>
      <c r="O149" s="129"/>
      <c r="P149" s="129"/>
      <c r="Q149" s="297" t="s">
        <v>90</v>
      </c>
      <c r="R149" s="298"/>
      <c r="S149" s="299"/>
    </row>
    <row r="150" spans="1:25" ht="15.75" thickBot="1" x14ac:dyDescent="0.3">
      <c r="D150" s="180" t="s">
        <v>88</v>
      </c>
      <c r="E150" s="181"/>
      <c r="F150" s="181"/>
      <c r="G150" s="181"/>
      <c r="H150" s="181"/>
      <c r="I150" s="181"/>
      <c r="J150" s="181"/>
      <c r="K150" s="181"/>
      <c r="L150" s="179">
        <f>Arkusz14!B2</f>
        <v>26</v>
      </c>
      <c r="M150" s="179"/>
      <c r="N150" s="179">
        <f>Arkusz14!B3</f>
        <v>26</v>
      </c>
      <c r="O150" s="179"/>
      <c r="P150" s="179"/>
      <c r="Q150" s="291">
        <f>Arkusz14!B4</f>
        <v>0</v>
      </c>
      <c r="R150" s="292"/>
      <c r="S150" s="293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135" t="s">
        <v>125</v>
      </c>
      <c r="B152" s="135"/>
      <c r="C152" s="135"/>
      <c r="D152" s="135"/>
      <c r="E152" s="135"/>
      <c r="F152" s="135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5"/>
      <c r="R152" s="135"/>
      <c r="S152" s="135"/>
      <c r="T152" s="135"/>
      <c r="U152" s="135"/>
      <c r="V152" s="135"/>
      <c r="W152" s="135"/>
      <c r="X152" s="135"/>
      <c r="Y152" s="135"/>
    </row>
    <row r="153" spans="1:25" x14ac:dyDescent="0.25">
      <c r="A153" s="135"/>
      <c r="B153" s="135"/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</row>
    <row r="154" spans="1:25" x14ac:dyDescent="0.25">
      <c r="A154" s="135"/>
      <c r="B154" s="135"/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</row>
    <row r="155" spans="1:25" x14ac:dyDescent="0.25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</row>
    <row r="156" spans="1:25" x14ac:dyDescent="0.25">
      <c r="A156" s="135"/>
      <c r="B156" s="135"/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</row>
    <row r="157" spans="1:25" x14ac:dyDescent="0.25">
      <c r="A157" s="135"/>
      <c r="B157" s="135"/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</row>
    <row r="159" spans="1:25" x14ac:dyDescent="0.25">
      <c r="A159" s="138" t="s">
        <v>150</v>
      </c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</row>
    <row r="160" spans="1:25" ht="15.75" thickBot="1" x14ac:dyDescent="0.3"/>
    <row r="161" spans="1:25" x14ac:dyDescent="0.25">
      <c r="G161" s="224" t="s">
        <v>23</v>
      </c>
      <c r="H161" s="225"/>
      <c r="I161" s="225"/>
      <c r="J161" s="225"/>
      <c r="K161" s="80" t="s">
        <v>8</v>
      </c>
      <c r="L161" s="174"/>
    </row>
    <row r="162" spans="1:25" x14ac:dyDescent="0.25">
      <c r="G162" s="220" t="s">
        <v>13</v>
      </c>
      <c r="H162" s="221"/>
      <c r="I162" s="221"/>
      <c r="J162" s="221"/>
      <c r="K162" s="166"/>
      <c r="L162" s="167"/>
    </row>
    <row r="163" spans="1:25" x14ac:dyDescent="0.25">
      <c r="G163" s="222" t="s">
        <v>14</v>
      </c>
      <c r="H163" s="223"/>
      <c r="I163" s="223"/>
      <c r="J163" s="223"/>
      <c r="K163" s="166"/>
      <c r="L163" s="167"/>
    </row>
    <row r="164" spans="1:25" x14ac:dyDescent="0.25">
      <c r="G164" s="220" t="s">
        <v>15</v>
      </c>
      <c r="H164" s="221"/>
      <c r="I164" s="221"/>
      <c r="J164" s="221"/>
      <c r="K164" s="166"/>
      <c r="L164" s="167"/>
    </row>
    <row r="165" spans="1:25" x14ac:dyDescent="0.25">
      <c r="G165" s="222" t="s">
        <v>83</v>
      </c>
      <c r="H165" s="223"/>
      <c r="I165" s="223"/>
      <c r="J165" s="223"/>
      <c r="K165" s="166"/>
      <c r="L165" s="167"/>
    </row>
    <row r="166" spans="1:25" x14ac:dyDescent="0.25">
      <c r="G166" s="220" t="s">
        <v>84</v>
      </c>
      <c r="H166" s="221"/>
      <c r="I166" s="221"/>
      <c r="J166" s="221"/>
      <c r="K166" s="166"/>
      <c r="L166" s="167"/>
    </row>
    <row r="167" spans="1:25" x14ac:dyDescent="0.25">
      <c r="G167" s="216" t="s">
        <v>94</v>
      </c>
      <c r="H167" s="217"/>
      <c r="I167" s="217"/>
      <c r="J167" s="217"/>
      <c r="K167" s="166"/>
      <c r="L167" s="167"/>
    </row>
    <row r="168" spans="1:25" x14ac:dyDescent="0.25">
      <c r="G168" s="218" t="s">
        <v>16</v>
      </c>
      <c r="H168" s="219"/>
      <c r="I168" s="219"/>
      <c r="J168" s="219"/>
      <c r="K168" s="166"/>
      <c r="L168" s="167"/>
    </row>
    <row r="169" spans="1:25" x14ac:dyDescent="0.25">
      <c r="G169" s="216" t="s">
        <v>17</v>
      </c>
      <c r="H169" s="217"/>
      <c r="I169" s="217"/>
      <c r="J169" s="217"/>
      <c r="K169" s="166"/>
      <c r="L169" s="167"/>
    </row>
    <row r="170" spans="1:25" x14ac:dyDescent="0.25">
      <c r="G170" s="218" t="s">
        <v>18</v>
      </c>
      <c r="H170" s="219"/>
      <c r="I170" s="219"/>
      <c r="J170" s="219"/>
      <c r="K170" s="166"/>
      <c r="L170" s="167"/>
    </row>
    <row r="171" spans="1:25" x14ac:dyDescent="0.25">
      <c r="G171" s="216" t="s">
        <v>19</v>
      </c>
      <c r="H171" s="217"/>
      <c r="I171" s="217"/>
      <c r="J171" s="217"/>
      <c r="K171" s="166"/>
      <c r="L171" s="167"/>
    </row>
    <row r="172" spans="1:25" ht="15.75" thickBot="1" x14ac:dyDescent="0.3">
      <c r="G172" s="287" t="s">
        <v>85</v>
      </c>
      <c r="H172" s="288"/>
      <c r="I172" s="288"/>
      <c r="J172" s="288"/>
      <c r="K172" s="166"/>
      <c r="L172" s="167"/>
    </row>
    <row r="173" spans="1:25" ht="15.75" thickBot="1" x14ac:dyDescent="0.3">
      <c r="G173" s="295" t="s">
        <v>1</v>
      </c>
      <c r="H173" s="296"/>
      <c r="I173" s="296"/>
      <c r="J173" s="296"/>
      <c r="K173" s="86"/>
      <c r="L173" s="87"/>
    </row>
    <row r="175" spans="1:25" x14ac:dyDescent="0.25">
      <c r="A175" s="135" t="s">
        <v>125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5"/>
      <c r="R175" s="135"/>
      <c r="S175" s="135"/>
      <c r="T175" s="135"/>
      <c r="U175" s="135"/>
      <c r="V175" s="135"/>
      <c r="W175" s="135"/>
      <c r="X175" s="135"/>
      <c r="Y175" s="135"/>
    </row>
    <row r="176" spans="1:25" x14ac:dyDescent="0.25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  <c r="V176" s="135"/>
      <c r="W176" s="135"/>
      <c r="X176" s="135"/>
      <c r="Y176" s="135"/>
    </row>
    <row r="177" spans="1:25" x14ac:dyDescent="0.25">
      <c r="A177" s="135"/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5"/>
      <c r="R177" s="135"/>
      <c r="S177" s="135"/>
      <c r="T177" s="135"/>
      <c r="U177" s="135"/>
      <c r="V177" s="135"/>
      <c r="W177" s="135"/>
      <c r="X177" s="135"/>
      <c r="Y177" s="135"/>
    </row>
    <row r="178" spans="1:25" x14ac:dyDescent="0.25">
      <c r="A178" s="135"/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5"/>
      <c r="R178" s="135"/>
      <c r="S178" s="135"/>
      <c r="T178" s="135"/>
      <c r="U178" s="135"/>
      <c r="V178" s="135"/>
      <c r="W178" s="135"/>
      <c r="X178" s="135"/>
      <c r="Y178" s="135"/>
    </row>
    <row r="179" spans="1:25" x14ac:dyDescent="0.25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5"/>
      <c r="R179" s="135"/>
      <c r="S179" s="135"/>
      <c r="T179" s="135"/>
      <c r="U179" s="135"/>
      <c r="V179" s="135"/>
      <c r="W179" s="135"/>
      <c r="X179" s="135"/>
      <c r="Y179" s="135"/>
    </row>
    <row r="180" spans="1:25" x14ac:dyDescent="0.25">
      <c r="A180" s="135"/>
      <c r="B180" s="135"/>
      <c r="C180" s="135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/>
      <c r="U180" s="135"/>
      <c r="V180" s="135"/>
      <c r="W180" s="135"/>
      <c r="X180" s="135"/>
      <c r="Y180" s="135"/>
    </row>
    <row r="181" spans="1:25" x14ac:dyDescent="0.25">
      <c r="A181" s="135"/>
      <c r="B181" s="135"/>
      <c r="C181" s="135"/>
      <c r="D181" s="135"/>
      <c r="E181" s="135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5"/>
      <c r="R181" s="135"/>
      <c r="S181" s="135"/>
      <c r="T181" s="135"/>
      <c r="U181" s="135"/>
      <c r="V181" s="135"/>
      <c r="W181" s="135"/>
      <c r="X181" s="135"/>
      <c r="Y181" s="135"/>
    </row>
    <row r="182" spans="1:25" x14ac:dyDescent="0.25">
      <c r="A182" s="135"/>
      <c r="B182" s="135"/>
      <c r="C182" s="135"/>
      <c r="D182" s="135"/>
      <c r="E182" s="135"/>
      <c r="F182" s="135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5"/>
      <c r="R182" s="135"/>
      <c r="S182" s="135"/>
      <c r="T182" s="135"/>
      <c r="U182" s="135"/>
      <c r="V182" s="135"/>
      <c r="W182" s="135"/>
      <c r="X182" s="135"/>
      <c r="Y182" s="135"/>
    </row>
    <row r="185" spans="1:25" x14ac:dyDescent="0.25">
      <c r="A185" s="10" t="s">
        <v>151</v>
      </c>
      <c r="B185" s="10"/>
      <c r="C185" s="10"/>
      <c r="D185" s="10"/>
      <c r="E185" s="10"/>
      <c r="F185" s="10"/>
    </row>
    <row r="186" spans="1:25" ht="15.75" thickBot="1" x14ac:dyDescent="0.3"/>
    <row r="187" spans="1:25" x14ac:dyDescent="0.25">
      <c r="D187" s="79" t="s">
        <v>31</v>
      </c>
      <c r="E187" s="80"/>
      <c r="F187" s="80"/>
      <c r="G187" s="80"/>
      <c r="H187" s="80" t="s">
        <v>3</v>
      </c>
      <c r="I187" s="80"/>
      <c r="J187" s="80"/>
      <c r="K187" s="80" t="s">
        <v>22</v>
      </c>
      <c r="L187" s="80"/>
      <c r="M187" s="174"/>
    </row>
    <row r="188" spans="1:25" x14ac:dyDescent="0.25">
      <c r="D188" s="175" t="s">
        <v>20</v>
      </c>
      <c r="E188" s="176"/>
      <c r="F188" s="176"/>
      <c r="G188" s="176"/>
      <c r="H188" s="166"/>
      <c r="I188" s="166"/>
      <c r="J188" s="166"/>
      <c r="K188" s="166"/>
      <c r="L188" s="166"/>
      <c r="M188" s="167"/>
    </row>
    <row r="189" spans="1:25" x14ac:dyDescent="0.25">
      <c r="D189" s="177" t="s">
        <v>146</v>
      </c>
      <c r="E189" s="178"/>
      <c r="F189" s="178"/>
      <c r="G189" s="178"/>
      <c r="H189" s="166"/>
      <c r="I189" s="166"/>
      <c r="J189" s="166"/>
      <c r="K189" s="166"/>
      <c r="L189" s="166"/>
      <c r="M189" s="167"/>
    </row>
    <row r="190" spans="1:25" ht="15.75" thickBot="1" x14ac:dyDescent="0.3">
      <c r="D190" s="279" t="s">
        <v>21</v>
      </c>
      <c r="E190" s="280"/>
      <c r="F190" s="280"/>
      <c r="G190" s="280"/>
      <c r="H190" s="166"/>
      <c r="I190" s="166"/>
      <c r="J190" s="166"/>
      <c r="K190" s="166"/>
      <c r="L190" s="166"/>
      <c r="M190" s="167"/>
    </row>
    <row r="191" spans="1:25" ht="15.75" thickBot="1" x14ac:dyDescent="0.3">
      <c r="D191" s="271" t="s">
        <v>1</v>
      </c>
      <c r="E191" s="272"/>
      <c r="F191" s="272"/>
      <c r="G191" s="272"/>
      <c r="H191" s="86"/>
      <c r="I191" s="86"/>
      <c r="J191" s="86"/>
      <c r="K191" s="86"/>
      <c r="L191" s="86"/>
      <c r="M191" s="87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2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25">
      <c r="A210" s="135" t="s">
        <v>125</v>
      </c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35"/>
      <c r="Y210" s="135"/>
    </row>
    <row r="211" spans="1:25" x14ac:dyDescent="0.25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35"/>
      <c r="Y211" s="135"/>
    </row>
    <row r="212" spans="1:25" x14ac:dyDescent="0.25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5"/>
      <c r="Y212" s="135"/>
    </row>
    <row r="213" spans="1:25" x14ac:dyDescent="0.25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35"/>
      <c r="Y213" s="135"/>
    </row>
    <row r="214" spans="1:25" x14ac:dyDescent="0.25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</row>
    <row r="215" spans="1:25" x14ac:dyDescent="0.25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</row>
    <row r="216" spans="1:25" x14ac:dyDescent="0.25">
      <c r="A216" s="13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35"/>
      <c r="Y216" s="135"/>
    </row>
    <row r="217" spans="1:25" x14ac:dyDescent="0.25">
      <c r="A217" s="135"/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</row>
    <row r="220" spans="1:25" x14ac:dyDescent="0.25">
      <c r="A220" s="10" t="s">
        <v>152</v>
      </c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ht="15.75" thickBo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x14ac:dyDescent="0.25">
      <c r="D223" s="273" t="s">
        <v>52</v>
      </c>
      <c r="E223" s="274"/>
      <c r="F223" s="274"/>
      <c r="G223" s="277" t="str">
        <f>CONCATENATE(Arkusz18!A2," - ",Arkusz18!B2," r.")</f>
        <v>01.12.2018 - 31.12.2018 r.</v>
      </c>
      <c r="H223" s="277"/>
      <c r="I223" s="277"/>
      <c r="J223" s="277"/>
      <c r="K223" s="277"/>
      <c r="L223" s="277"/>
      <c r="M223" s="277"/>
      <c r="N223" s="277"/>
      <c r="O223" s="277"/>
      <c r="P223" s="277"/>
      <c r="Q223" s="277"/>
      <c r="R223" s="278"/>
    </row>
    <row r="224" spans="1:25" ht="31.5" customHeight="1" x14ac:dyDescent="0.25">
      <c r="D224" s="275"/>
      <c r="E224" s="276"/>
      <c r="F224" s="276"/>
      <c r="G224" s="155" t="s">
        <v>68</v>
      </c>
      <c r="H224" s="155"/>
      <c r="I224" s="155"/>
      <c r="J224" s="155" t="s">
        <v>93</v>
      </c>
      <c r="K224" s="155"/>
      <c r="L224" s="155"/>
      <c r="M224" s="155" t="s">
        <v>67</v>
      </c>
      <c r="N224" s="155"/>
      <c r="O224" s="155"/>
      <c r="P224" s="155" t="s">
        <v>92</v>
      </c>
      <c r="Q224" s="155"/>
      <c r="R224" s="156"/>
    </row>
    <row r="225" spans="1:25" x14ac:dyDescent="0.25">
      <c r="D225" s="151" t="s">
        <v>91</v>
      </c>
      <c r="E225" s="152"/>
      <c r="F225" s="152"/>
      <c r="G225" s="270">
        <f>Arkusz16!A2</f>
        <v>0</v>
      </c>
      <c r="H225" s="270"/>
      <c r="I225" s="270"/>
      <c r="J225" s="270">
        <f>Arkusz16!A3</f>
        <v>0</v>
      </c>
      <c r="K225" s="270"/>
      <c r="L225" s="270"/>
      <c r="M225" s="270">
        <f>Arkusz16!A4</f>
        <v>0</v>
      </c>
      <c r="N225" s="270"/>
      <c r="O225" s="270"/>
      <c r="P225" s="270">
        <f>Arkusz16!A5</f>
        <v>0</v>
      </c>
      <c r="Q225" s="270"/>
      <c r="R225" s="270"/>
    </row>
    <row r="226" spans="1:25" x14ac:dyDescent="0.25">
      <c r="D226" s="145" t="s">
        <v>54</v>
      </c>
      <c r="E226" s="146"/>
      <c r="F226" s="146"/>
      <c r="G226" s="147">
        <f>Arkusz16!A6</f>
        <v>895</v>
      </c>
      <c r="H226" s="147"/>
      <c r="I226" s="147"/>
      <c r="J226" s="148">
        <f>Arkusz16!A7</f>
        <v>9</v>
      </c>
      <c r="K226" s="149"/>
      <c r="L226" s="150"/>
      <c r="M226" s="148">
        <f>Arkusz16!A8</f>
        <v>15</v>
      </c>
      <c r="N226" s="149"/>
      <c r="O226" s="150"/>
      <c r="P226" s="148">
        <f>Arkusz16!A9</f>
        <v>3</v>
      </c>
      <c r="Q226" s="149"/>
      <c r="R226" s="150"/>
    </row>
    <row r="227" spans="1:25" ht="15.75" thickBot="1" x14ac:dyDescent="0.3">
      <c r="D227" s="282" t="s">
        <v>55</v>
      </c>
      <c r="E227" s="283"/>
      <c r="F227" s="283"/>
      <c r="G227" s="159">
        <f>Arkusz16!A10</f>
        <v>439</v>
      </c>
      <c r="H227" s="159"/>
      <c r="I227" s="159"/>
      <c r="J227" s="159">
        <f>Arkusz16!A11</f>
        <v>1</v>
      </c>
      <c r="K227" s="159"/>
      <c r="L227" s="159"/>
      <c r="M227" s="159">
        <f>Arkusz16!A12</f>
        <v>26</v>
      </c>
      <c r="N227" s="159"/>
      <c r="O227" s="159"/>
      <c r="P227" s="159">
        <f>Arkusz16!A13</f>
        <v>3</v>
      </c>
      <c r="Q227" s="159"/>
      <c r="R227" s="159"/>
    </row>
    <row r="228" spans="1:25" ht="15.75" thickBot="1" x14ac:dyDescent="0.3">
      <c r="D228" s="160" t="s">
        <v>53</v>
      </c>
      <c r="E228" s="161"/>
      <c r="F228" s="161"/>
      <c r="G228" s="157">
        <f>SUM(G225:I227)</f>
        <v>1334</v>
      </c>
      <c r="H228" s="157"/>
      <c r="I228" s="157"/>
      <c r="J228" s="157">
        <f t="shared" ref="J228" si="5">SUM(J225:L227)</f>
        <v>10</v>
      </c>
      <c r="K228" s="157"/>
      <c r="L228" s="157"/>
      <c r="M228" s="157">
        <f t="shared" ref="M228" si="6">SUM(M225:O227)</f>
        <v>41</v>
      </c>
      <c r="N228" s="157"/>
      <c r="O228" s="157"/>
      <c r="P228" s="157">
        <f t="shared" ref="P228" si="7">SUM(P225:R227)</f>
        <v>6</v>
      </c>
      <c r="Q228" s="157"/>
      <c r="R228" s="158"/>
    </row>
    <row r="229" spans="1:25" x14ac:dyDescent="0.25">
      <c r="A229" s="39"/>
      <c r="B229" s="39"/>
      <c r="C229" s="39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1" spans="1:25" ht="15.75" thickBot="1" x14ac:dyDescent="0.3"/>
    <row r="232" spans="1:25" x14ac:dyDescent="0.25">
      <c r="D232" s="273" t="s">
        <v>52</v>
      </c>
      <c r="E232" s="274"/>
      <c r="F232" s="274"/>
      <c r="G232" s="277" t="str">
        <f>CONCATENATE(Arkusz18!C2," - ",Arkusz18!B2," r.")</f>
        <v>01.01.2018 - 31.12.2018 r.</v>
      </c>
      <c r="H232" s="277"/>
      <c r="I232" s="277"/>
      <c r="J232" s="277"/>
      <c r="K232" s="277"/>
      <c r="L232" s="277"/>
      <c r="M232" s="277"/>
      <c r="N232" s="277"/>
      <c r="O232" s="277"/>
      <c r="P232" s="277"/>
      <c r="Q232" s="277"/>
      <c r="R232" s="278"/>
    </row>
    <row r="233" spans="1:25" ht="32.25" customHeight="1" x14ac:dyDescent="0.25">
      <c r="D233" s="275"/>
      <c r="E233" s="276"/>
      <c r="F233" s="276"/>
      <c r="G233" s="155" t="s">
        <v>68</v>
      </c>
      <c r="H233" s="155"/>
      <c r="I233" s="155"/>
      <c r="J233" s="155" t="s">
        <v>93</v>
      </c>
      <c r="K233" s="155"/>
      <c r="L233" s="155"/>
      <c r="M233" s="155" t="s">
        <v>67</v>
      </c>
      <c r="N233" s="155"/>
      <c r="O233" s="155"/>
      <c r="P233" s="155" t="s">
        <v>92</v>
      </c>
      <c r="Q233" s="155"/>
      <c r="R233" s="156"/>
    </row>
    <row r="234" spans="1:25" x14ac:dyDescent="0.25">
      <c r="D234" s="151" t="s">
        <v>91</v>
      </c>
      <c r="E234" s="152"/>
      <c r="F234" s="152"/>
      <c r="G234" s="270">
        <f>Arkusz17!A2</f>
        <v>0</v>
      </c>
      <c r="H234" s="270"/>
      <c r="I234" s="270"/>
      <c r="J234" s="270">
        <f>Arkusz17!A3</f>
        <v>0</v>
      </c>
      <c r="K234" s="270"/>
      <c r="L234" s="270"/>
      <c r="M234" s="270">
        <f>Arkusz17!A4</f>
        <v>24</v>
      </c>
      <c r="N234" s="270"/>
      <c r="O234" s="270"/>
      <c r="P234" s="270">
        <f>Arkusz17!A5</f>
        <v>0</v>
      </c>
      <c r="Q234" s="270"/>
      <c r="R234" s="270"/>
    </row>
    <row r="235" spans="1:25" x14ac:dyDescent="0.25">
      <c r="D235" s="145" t="s">
        <v>54</v>
      </c>
      <c r="E235" s="146"/>
      <c r="F235" s="146"/>
      <c r="G235" s="147">
        <f>Arkusz17!A6</f>
        <v>13628</v>
      </c>
      <c r="H235" s="147"/>
      <c r="I235" s="147"/>
      <c r="J235" s="147">
        <f>Arkusz17!A7</f>
        <v>71</v>
      </c>
      <c r="K235" s="147"/>
      <c r="L235" s="147"/>
      <c r="M235" s="147">
        <f>Arkusz17!A8</f>
        <v>266</v>
      </c>
      <c r="N235" s="147"/>
      <c r="O235" s="147"/>
      <c r="P235" s="147">
        <f>Arkusz17!A9</f>
        <v>41</v>
      </c>
      <c r="Q235" s="147"/>
      <c r="R235" s="147"/>
    </row>
    <row r="236" spans="1:25" ht="15.75" thickBot="1" x14ac:dyDescent="0.3">
      <c r="D236" s="282" t="s">
        <v>55</v>
      </c>
      <c r="E236" s="283"/>
      <c r="F236" s="283"/>
      <c r="G236" s="159">
        <f>Arkusz17!A10</f>
        <v>4434</v>
      </c>
      <c r="H236" s="159"/>
      <c r="I236" s="159"/>
      <c r="J236" s="159">
        <f>Arkusz17!A11</f>
        <v>16</v>
      </c>
      <c r="K236" s="159"/>
      <c r="L236" s="159"/>
      <c r="M236" s="159">
        <f>Arkusz17!A12</f>
        <v>205</v>
      </c>
      <c r="N236" s="159"/>
      <c r="O236" s="159"/>
      <c r="P236" s="159">
        <f>Arkusz17!A13</f>
        <v>22</v>
      </c>
      <c r="Q236" s="159"/>
      <c r="R236" s="159"/>
    </row>
    <row r="237" spans="1:25" ht="15.75" thickBot="1" x14ac:dyDescent="0.3">
      <c r="D237" s="160" t="s">
        <v>53</v>
      </c>
      <c r="E237" s="161"/>
      <c r="F237" s="161"/>
      <c r="G237" s="157">
        <f>SUM(G234:I236)</f>
        <v>18062</v>
      </c>
      <c r="H237" s="157"/>
      <c r="I237" s="157"/>
      <c r="J237" s="157">
        <f t="shared" ref="J237" si="8">SUM(J234:L236)</f>
        <v>87</v>
      </c>
      <c r="K237" s="157"/>
      <c r="L237" s="157"/>
      <c r="M237" s="157">
        <f t="shared" ref="M237" si="9">SUM(M234:O236)</f>
        <v>495</v>
      </c>
      <c r="N237" s="157"/>
      <c r="O237" s="157"/>
      <c r="P237" s="157">
        <f t="shared" ref="P237" si="10">SUM(P234:R236)</f>
        <v>63</v>
      </c>
      <c r="Q237" s="157"/>
      <c r="R237" s="158"/>
    </row>
    <row r="240" spans="1:25" x14ac:dyDescent="0.25">
      <c r="A240" s="135" t="s">
        <v>125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</row>
    <row r="241" spans="1:25" x14ac:dyDescent="0.25">
      <c r="A241" s="135"/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  <c r="O241" s="135"/>
      <c r="P241" s="135"/>
      <c r="Q241" s="135"/>
      <c r="R241" s="135"/>
      <c r="S241" s="135"/>
      <c r="T241" s="135"/>
      <c r="U241" s="135"/>
      <c r="V241" s="135"/>
      <c r="W241" s="135"/>
      <c r="X241" s="135"/>
      <c r="Y241" s="135"/>
    </row>
    <row r="242" spans="1:25" x14ac:dyDescent="0.25">
      <c r="A242" s="135"/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5"/>
      <c r="M242" s="135"/>
      <c r="N242" s="135"/>
      <c r="O242" s="135"/>
      <c r="P242" s="135"/>
      <c r="Q242" s="135"/>
      <c r="R242" s="135"/>
      <c r="S242" s="135"/>
      <c r="T242" s="135"/>
      <c r="U242" s="135"/>
      <c r="V242" s="135"/>
      <c r="W242" s="135"/>
      <c r="X242" s="135"/>
      <c r="Y242" s="135"/>
    </row>
    <row r="243" spans="1:25" x14ac:dyDescent="0.25">
      <c r="A243" s="135"/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5"/>
      <c r="M243" s="135"/>
      <c r="N243" s="135"/>
      <c r="O243" s="135"/>
      <c r="P243" s="135"/>
      <c r="Q243" s="135"/>
      <c r="R243" s="135"/>
      <c r="S243" s="135"/>
      <c r="T243" s="135"/>
      <c r="U243" s="135"/>
      <c r="V243" s="135"/>
      <c r="W243" s="135"/>
      <c r="X243" s="135"/>
      <c r="Y243" s="135"/>
    </row>
    <row r="244" spans="1:25" x14ac:dyDescent="0.25">
      <c r="A244" s="135"/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  <c r="P244" s="135"/>
      <c r="Q244" s="135"/>
      <c r="R244" s="135"/>
      <c r="S244" s="135"/>
      <c r="T244" s="135"/>
      <c r="U244" s="135"/>
      <c r="V244" s="135"/>
      <c r="W244" s="135"/>
      <c r="X244" s="135"/>
      <c r="Y244" s="135"/>
    </row>
    <row r="245" spans="1:25" x14ac:dyDescent="0.25">
      <c r="A245" s="135"/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  <c r="P245" s="135"/>
      <c r="Q245" s="135"/>
      <c r="R245" s="135"/>
      <c r="S245" s="135"/>
      <c r="T245" s="135"/>
      <c r="U245" s="135"/>
      <c r="V245" s="135"/>
      <c r="W245" s="135"/>
      <c r="X245" s="135"/>
      <c r="Y245" s="135"/>
    </row>
    <row r="246" spans="1:25" x14ac:dyDescent="0.25">
      <c r="A246" s="135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135"/>
      <c r="R246" s="135"/>
      <c r="S246" s="135"/>
      <c r="T246" s="135"/>
      <c r="U246" s="135"/>
      <c r="V246" s="135"/>
      <c r="W246" s="135"/>
      <c r="X246" s="135"/>
      <c r="Y246" s="135"/>
    </row>
    <row r="247" spans="1:25" x14ac:dyDescent="0.25">
      <c r="A247" s="135"/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</row>
    <row r="248" spans="1:25" x14ac:dyDescent="0.25">
      <c r="A248" s="135"/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5"/>
      <c r="M248" s="135"/>
      <c r="N248" s="135"/>
      <c r="O248" s="135"/>
      <c r="P248" s="135"/>
      <c r="Q248" s="135"/>
      <c r="R248" s="135"/>
      <c r="S248" s="135"/>
      <c r="T248" s="135"/>
      <c r="U248" s="135"/>
      <c r="V248" s="135"/>
      <c r="W248" s="135"/>
      <c r="X248" s="135"/>
      <c r="Y248" s="135"/>
    </row>
    <row r="251" spans="1:25" ht="18.75" x14ac:dyDescent="0.25">
      <c r="A251" s="8" t="s">
        <v>70</v>
      </c>
      <c r="F251" s="9"/>
    </row>
    <row r="252" spans="1:25" x14ac:dyDescent="0.25">
      <c r="F252" s="9"/>
    </row>
    <row r="253" spans="1:25" x14ac:dyDescent="0.25">
      <c r="A253" s="247" t="s">
        <v>153</v>
      </c>
      <c r="B253" s="247"/>
      <c r="C253" s="247"/>
      <c r="D253" s="247"/>
      <c r="E253" s="247"/>
      <c r="F253" s="247"/>
      <c r="G253" s="247"/>
      <c r="H253" s="247"/>
      <c r="I253" s="247"/>
      <c r="J253" s="247"/>
      <c r="K253" s="247"/>
      <c r="L253" s="247"/>
      <c r="M253" s="247"/>
      <c r="N253" s="247"/>
      <c r="O253" s="247"/>
      <c r="P253" s="247"/>
      <c r="Q253" s="247"/>
      <c r="R253" s="247"/>
      <c r="S253" s="247"/>
      <c r="T253" s="247"/>
      <c r="U253" s="247"/>
    </row>
    <row r="254" spans="1:2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5" ht="15.75" thickBo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x14ac:dyDescent="0.25">
      <c r="C256" s="116" t="s">
        <v>0</v>
      </c>
      <c r="D256" s="117"/>
      <c r="E256" s="117"/>
      <c r="F256" s="117"/>
      <c r="G256" s="110" t="str">
        <f>CONCATENATE(Arkusz18!A2," - ",Arkusz18!B2," r.")</f>
        <v>01.12.2018 - 31.12.2018 r.</v>
      </c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2"/>
    </row>
    <row r="257" spans="3:22" x14ac:dyDescent="0.25">
      <c r="C257" s="118"/>
      <c r="D257" s="119"/>
      <c r="E257" s="119"/>
      <c r="F257" s="119"/>
      <c r="G257" s="104" t="s">
        <v>34</v>
      </c>
      <c r="H257" s="108"/>
      <c r="I257" s="108"/>
      <c r="J257" s="109"/>
      <c r="K257" s="104" t="s">
        <v>35</v>
      </c>
      <c r="L257" s="108"/>
      <c r="M257" s="108"/>
      <c r="N257" s="109"/>
      <c r="O257" s="104" t="s">
        <v>106</v>
      </c>
      <c r="P257" s="108"/>
      <c r="Q257" s="108"/>
      <c r="R257" s="109"/>
      <c r="S257" s="104" t="s">
        <v>58</v>
      </c>
      <c r="T257" s="108"/>
      <c r="U257" s="108"/>
      <c r="V257" s="105"/>
    </row>
    <row r="258" spans="3:22" x14ac:dyDescent="0.25">
      <c r="C258" s="118"/>
      <c r="D258" s="119"/>
      <c r="E258" s="119"/>
      <c r="F258" s="119"/>
      <c r="G258" s="106" t="s">
        <v>33</v>
      </c>
      <c r="H258" s="107"/>
      <c r="I258" s="104" t="s">
        <v>10</v>
      </c>
      <c r="J258" s="109"/>
      <c r="K258" s="106" t="s">
        <v>36</v>
      </c>
      <c r="L258" s="107"/>
      <c r="M258" s="104" t="s">
        <v>10</v>
      </c>
      <c r="N258" s="109"/>
      <c r="O258" s="106" t="s">
        <v>33</v>
      </c>
      <c r="P258" s="107"/>
      <c r="Q258" s="104" t="s">
        <v>10</v>
      </c>
      <c r="R258" s="109"/>
      <c r="S258" s="106" t="s">
        <v>33</v>
      </c>
      <c r="T258" s="107"/>
      <c r="U258" s="104" t="s">
        <v>10</v>
      </c>
      <c r="V258" s="105"/>
    </row>
    <row r="259" spans="3:22" x14ac:dyDescent="0.25">
      <c r="C259" s="153" t="str">
        <f>Arkusz2!B2</f>
        <v>ROSJA</v>
      </c>
      <c r="D259" s="154"/>
      <c r="E259" s="154"/>
      <c r="F259" s="154"/>
      <c r="G259" s="123">
        <f>Arkusz2!F2</f>
        <v>36</v>
      </c>
      <c r="H259" s="125"/>
      <c r="I259" s="123">
        <f>Arkusz2!F8</f>
        <v>95</v>
      </c>
      <c r="J259" s="125"/>
      <c r="K259" s="123">
        <f>SUM(Arkusz2!F14,-G259)</f>
        <v>32</v>
      </c>
      <c r="L259" s="125"/>
      <c r="M259" s="123">
        <f>SUM(Arkusz2!F20,-I259)</f>
        <v>79</v>
      </c>
      <c r="N259" s="125"/>
      <c r="O259" s="123">
        <f>Arkusz2!F26</f>
        <v>5</v>
      </c>
      <c r="P259" s="125"/>
      <c r="Q259" s="123">
        <f>Arkusz2!F32</f>
        <v>12</v>
      </c>
      <c r="R259" s="125"/>
      <c r="S259" s="123">
        <f>SUM(Arkusz2!F14,O259)</f>
        <v>73</v>
      </c>
      <c r="T259" s="125"/>
      <c r="U259" s="123">
        <f>SUM(Arkusz2!F20,Q259)</f>
        <v>186</v>
      </c>
      <c r="V259" s="124"/>
    </row>
    <row r="260" spans="3:22" x14ac:dyDescent="0.25">
      <c r="C260" s="73" t="str">
        <f>Arkusz2!B3</f>
        <v>UKRAINA</v>
      </c>
      <c r="D260" s="74"/>
      <c r="E260" s="74"/>
      <c r="F260" s="74"/>
      <c r="G260" s="120">
        <f>Arkusz2!F3</f>
        <v>17</v>
      </c>
      <c r="H260" s="122"/>
      <c r="I260" s="120">
        <f>Arkusz2!F9</f>
        <v>27</v>
      </c>
      <c r="J260" s="122"/>
      <c r="K260" s="120">
        <f>SUM(Arkusz2!F15,-G260)</f>
        <v>10</v>
      </c>
      <c r="L260" s="122"/>
      <c r="M260" s="120">
        <f>SUM(Arkusz2!F21,-I260)</f>
        <v>17</v>
      </c>
      <c r="N260" s="122"/>
      <c r="O260" s="120">
        <f>Arkusz2!F27</f>
        <v>1</v>
      </c>
      <c r="P260" s="122"/>
      <c r="Q260" s="120">
        <f>Arkusz2!F33</f>
        <v>1</v>
      </c>
      <c r="R260" s="122"/>
      <c r="S260" s="120">
        <f>SUM(Arkusz2!F15,O260)</f>
        <v>28</v>
      </c>
      <c r="T260" s="122"/>
      <c r="U260" s="120">
        <f>SUM(Arkusz2!F21,Q260)</f>
        <v>45</v>
      </c>
      <c r="V260" s="121"/>
    </row>
    <row r="261" spans="3:22" x14ac:dyDescent="0.25">
      <c r="C261" s="153" t="str">
        <f>Arkusz2!B4</f>
        <v>TURCJA</v>
      </c>
      <c r="D261" s="154"/>
      <c r="E261" s="154"/>
      <c r="F261" s="154"/>
      <c r="G261" s="123">
        <f>Arkusz2!F4</f>
        <v>6</v>
      </c>
      <c r="H261" s="125"/>
      <c r="I261" s="123">
        <f>Arkusz2!F10</f>
        <v>9</v>
      </c>
      <c r="J261" s="125"/>
      <c r="K261" s="123">
        <f>SUM(Arkusz2!F16,-G261)</f>
        <v>0</v>
      </c>
      <c r="L261" s="125"/>
      <c r="M261" s="123">
        <f>SUM(Arkusz2!F22,-I261)</f>
        <v>0</v>
      </c>
      <c r="N261" s="125"/>
      <c r="O261" s="123">
        <f>Arkusz2!F28</f>
        <v>0</v>
      </c>
      <c r="P261" s="125"/>
      <c r="Q261" s="123">
        <f>Arkusz2!F34</f>
        <v>0</v>
      </c>
      <c r="R261" s="125"/>
      <c r="S261" s="123">
        <f>SUM(Arkusz2!F16,O261)</f>
        <v>6</v>
      </c>
      <c r="T261" s="125"/>
      <c r="U261" s="123">
        <f>SUM(Arkusz2!F22,Q261)</f>
        <v>9</v>
      </c>
      <c r="V261" s="124"/>
    </row>
    <row r="262" spans="3:22" x14ac:dyDescent="0.25">
      <c r="C262" s="73" t="str">
        <f>Arkusz2!B5</f>
        <v>IRAN</v>
      </c>
      <c r="D262" s="74"/>
      <c r="E262" s="74"/>
      <c r="F262" s="74"/>
      <c r="G262" s="120">
        <f>Arkusz2!F5</f>
        <v>4</v>
      </c>
      <c r="H262" s="122"/>
      <c r="I262" s="120">
        <f>Arkusz2!F11</f>
        <v>4</v>
      </c>
      <c r="J262" s="122"/>
      <c r="K262" s="120">
        <f>SUM(Arkusz2!F17,-G262)</f>
        <v>2</v>
      </c>
      <c r="L262" s="122"/>
      <c r="M262" s="120">
        <f>SUM(Arkusz2!F23,-I262)</f>
        <v>2</v>
      </c>
      <c r="N262" s="122"/>
      <c r="O262" s="120">
        <f>Arkusz2!F29</f>
        <v>1</v>
      </c>
      <c r="P262" s="122"/>
      <c r="Q262" s="120">
        <f>Arkusz2!F35</f>
        <v>2</v>
      </c>
      <c r="R262" s="122"/>
      <c r="S262" s="120">
        <f>SUM(Arkusz2!F17,O262)</f>
        <v>7</v>
      </c>
      <c r="T262" s="122"/>
      <c r="U262" s="120">
        <f>SUM(Arkusz2!F23,Q262)</f>
        <v>8</v>
      </c>
      <c r="V262" s="121"/>
    </row>
    <row r="263" spans="3:22" x14ac:dyDescent="0.25">
      <c r="C263" s="153" t="str">
        <f>Arkusz2!B6</f>
        <v>GRUZJA</v>
      </c>
      <c r="D263" s="154"/>
      <c r="E263" s="154"/>
      <c r="F263" s="154"/>
      <c r="G263" s="123">
        <f>Arkusz2!F6</f>
        <v>2</v>
      </c>
      <c r="H263" s="125"/>
      <c r="I263" s="123">
        <f>Arkusz2!F12</f>
        <v>6</v>
      </c>
      <c r="J263" s="125"/>
      <c r="K263" s="123">
        <f>SUM(Arkusz2!F18,-G263)</f>
        <v>0</v>
      </c>
      <c r="L263" s="125"/>
      <c r="M263" s="123">
        <f>SUM(Arkusz2!F24,-I263)</f>
        <v>0</v>
      </c>
      <c r="N263" s="125"/>
      <c r="O263" s="123">
        <f>Arkusz2!F30</f>
        <v>0</v>
      </c>
      <c r="P263" s="125"/>
      <c r="Q263" s="123">
        <f>Arkusz2!F36</f>
        <v>0</v>
      </c>
      <c r="R263" s="125"/>
      <c r="S263" s="123">
        <f>SUM(Arkusz2!F18,O263)</f>
        <v>2</v>
      </c>
      <c r="T263" s="125"/>
      <c r="U263" s="123">
        <f>SUM(Arkusz2!F24,Q263)</f>
        <v>6</v>
      </c>
      <c r="V263" s="124"/>
    </row>
    <row r="264" spans="3:22" ht="15.75" thickBot="1" x14ac:dyDescent="0.3">
      <c r="C264" s="164" t="str">
        <f>Arkusz2!B7</f>
        <v>Pozostałe</v>
      </c>
      <c r="D264" s="165"/>
      <c r="E264" s="165"/>
      <c r="F264" s="165"/>
      <c r="G264" s="113">
        <f>Arkusz2!F7</f>
        <v>20</v>
      </c>
      <c r="H264" s="115"/>
      <c r="I264" s="113">
        <f>Arkusz2!F13</f>
        <v>20</v>
      </c>
      <c r="J264" s="115"/>
      <c r="K264" s="113">
        <f>SUM(Arkusz2!F19,-G264)</f>
        <v>6</v>
      </c>
      <c r="L264" s="115"/>
      <c r="M264" s="113">
        <f>SUM(Arkusz2!F25,-I264)</f>
        <v>6</v>
      </c>
      <c r="N264" s="115"/>
      <c r="O264" s="113">
        <f>Arkusz2!F31</f>
        <v>3</v>
      </c>
      <c r="P264" s="115"/>
      <c r="Q264" s="113">
        <f>Arkusz2!F37</f>
        <v>3</v>
      </c>
      <c r="R264" s="115"/>
      <c r="S264" s="113">
        <f>SUM(Arkusz2!F19,O264)</f>
        <v>29</v>
      </c>
      <c r="T264" s="115"/>
      <c r="U264" s="113">
        <f>SUM(Arkusz2!F25,Q264)</f>
        <v>29</v>
      </c>
      <c r="V264" s="114"/>
    </row>
    <row r="265" spans="3:22" ht="15.75" thickBot="1" x14ac:dyDescent="0.3">
      <c r="C265" s="162" t="s">
        <v>1</v>
      </c>
      <c r="D265" s="163"/>
      <c r="E265" s="163"/>
      <c r="F265" s="163"/>
      <c r="G265" s="172">
        <f>SUM(G259:G264)</f>
        <v>85</v>
      </c>
      <c r="H265" s="173"/>
      <c r="I265" s="172">
        <f>SUM(I259:I264)</f>
        <v>161</v>
      </c>
      <c r="J265" s="173"/>
      <c r="K265" s="172">
        <f>SUM(K259:K264)</f>
        <v>50</v>
      </c>
      <c r="L265" s="173"/>
      <c r="M265" s="172">
        <f>SUM(M259:M264)</f>
        <v>104</v>
      </c>
      <c r="N265" s="173"/>
      <c r="O265" s="172">
        <f>SUM(O259:O264)</f>
        <v>10</v>
      </c>
      <c r="P265" s="173"/>
      <c r="Q265" s="172">
        <f>SUM(Q259:Q264)</f>
        <v>18</v>
      </c>
      <c r="R265" s="173"/>
      <c r="S265" s="172">
        <f>SUM(S259:S264)</f>
        <v>145</v>
      </c>
      <c r="T265" s="173"/>
      <c r="U265" s="172">
        <f>SUM(U259:U264)</f>
        <v>283</v>
      </c>
      <c r="V265" s="242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M271" s="11"/>
      <c r="N271" s="11"/>
      <c r="O271" s="11"/>
      <c r="P271" s="11"/>
      <c r="Q271" s="11"/>
      <c r="R271" s="11"/>
      <c r="S271" s="11"/>
    </row>
    <row r="272" spans="3:22" x14ac:dyDescent="0.25">
      <c r="M272" s="11"/>
      <c r="N272" s="11"/>
      <c r="O272" s="11"/>
      <c r="P272" s="11"/>
      <c r="Q272" s="11"/>
      <c r="R272" s="11"/>
      <c r="S272" s="11"/>
    </row>
    <row r="273" spans="1:22" x14ac:dyDescent="0.25">
      <c r="M273" s="11"/>
      <c r="N273" s="11"/>
      <c r="O273" s="11"/>
      <c r="P273" s="11"/>
      <c r="Q273" s="11"/>
      <c r="R273" s="11"/>
      <c r="S273" s="11"/>
    </row>
    <row r="274" spans="1:22" x14ac:dyDescent="0.25">
      <c r="M274" s="11"/>
      <c r="N274" s="11"/>
      <c r="O274" s="11"/>
      <c r="P274" s="11"/>
      <c r="Q274" s="11"/>
      <c r="R274" s="11"/>
      <c r="S274" s="11"/>
    </row>
    <row r="275" spans="1:22" x14ac:dyDescent="0.25">
      <c r="M275" s="11"/>
      <c r="N275" s="11"/>
      <c r="O275" s="11"/>
      <c r="P275" s="11"/>
      <c r="Q275" s="11"/>
      <c r="R275" s="11"/>
      <c r="S275" s="11"/>
    </row>
    <row r="276" spans="1:22" x14ac:dyDescent="0.25">
      <c r="M276" s="11"/>
      <c r="N276" s="11"/>
      <c r="O276" s="11"/>
      <c r="P276" s="11"/>
      <c r="Q276" s="11"/>
      <c r="R276" s="11"/>
      <c r="S276" s="11"/>
    </row>
    <row r="277" spans="1:22" x14ac:dyDescent="0.25">
      <c r="D277" s="198"/>
      <c r="E277" s="198"/>
    </row>
    <row r="281" spans="1:22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7" spans="1:22" ht="15.75" thickBot="1" x14ac:dyDescent="0.3"/>
    <row r="288" spans="1:22" x14ac:dyDescent="0.25">
      <c r="C288" s="116" t="s">
        <v>0</v>
      </c>
      <c r="D288" s="117"/>
      <c r="E288" s="117"/>
      <c r="F288" s="117"/>
      <c r="G288" s="209" t="str">
        <f>CONCATENATE(Arkusz18!C2," - ",Arkusz18!B2," r.")</f>
        <v>01.01.2018 - 31.12.2018 r.</v>
      </c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10"/>
    </row>
    <row r="289" spans="1:26" x14ac:dyDescent="0.25">
      <c r="C289" s="118"/>
      <c r="D289" s="119"/>
      <c r="E289" s="119"/>
      <c r="F289" s="119"/>
      <c r="G289" s="119" t="s">
        <v>34</v>
      </c>
      <c r="H289" s="119"/>
      <c r="I289" s="119"/>
      <c r="J289" s="119"/>
      <c r="K289" s="119" t="s">
        <v>35</v>
      </c>
      <c r="L289" s="119"/>
      <c r="M289" s="119"/>
      <c r="N289" s="119"/>
      <c r="O289" s="119" t="s">
        <v>140</v>
      </c>
      <c r="P289" s="119"/>
      <c r="Q289" s="119"/>
      <c r="R289" s="119"/>
      <c r="S289" s="119" t="s">
        <v>58</v>
      </c>
      <c r="T289" s="119"/>
      <c r="U289" s="119"/>
      <c r="V289" s="248"/>
    </row>
    <row r="290" spans="1:26" x14ac:dyDescent="0.25">
      <c r="C290" s="118"/>
      <c r="D290" s="119"/>
      <c r="E290" s="119"/>
      <c r="F290" s="119"/>
      <c r="G290" s="241" t="s">
        <v>33</v>
      </c>
      <c r="H290" s="241"/>
      <c r="I290" s="119" t="s">
        <v>10</v>
      </c>
      <c r="J290" s="119"/>
      <c r="K290" s="241" t="s">
        <v>36</v>
      </c>
      <c r="L290" s="241"/>
      <c r="M290" s="119" t="s">
        <v>10</v>
      </c>
      <c r="N290" s="119"/>
      <c r="O290" s="241" t="s">
        <v>33</v>
      </c>
      <c r="P290" s="241"/>
      <c r="Q290" s="119" t="s">
        <v>10</v>
      </c>
      <c r="R290" s="119"/>
      <c r="S290" s="241" t="s">
        <v>33</v>
      </c>
      <c r="T290" s="241"/>
      <c r="U290" s="119" t="s">
        <v>10</v>
      </c>
      <c r="V290" s="248"/>
    </row>
    <row r="291" spans="1:26" x14ac:dyDescent="0.25">
      <c r="C291" s="153" t="str">
        <f>Arkusz3!B2</f>
        <v>ROSJA</v>
      </c>
      <c r="D291" s="154"/>
      <c r="E291" s="154"/>
      <c r="F291" s="154"/>
      <c r="G291" s="130">
        <f>Arkusz3!F2</f>
        <v>573</v>
      </c>
      <c r="H291" s="130"/>
      <c r="I291" s="130">
        <f>Arkusz3!F8</f>
        <v>1653</v>
      </c>
      <c r="J291" s="130"/>
      <c r="K291" s="130">
        <f>SUM(Arkusz3!F14,-G291)</f>
        <v>317</v>
      </c>
      <c r="L291" s="130"/>
      <c r="M291" s="130">
        <f>SUM(Arkusz3!F20,-I291)</f>
        <v>872</v>
      </c>
      <c r="N291" s="130"/>
      <c r="O291" s="130">
        <f>Arkusz3!F26</f>
        <v>70</v>
      </c>
      <c r="P291" s="130"/>
      <c r="Q291" s="130">
        <f>Arkusz3!F32</f>
        <v>196</v>
      </c>
      <c r="R291" s="130"/>
      <c r="S291" s="130">
        <f>SUM(Arkusz3!F14,O291)</f>
        <v>960</v>
      </c>
      <c r="T291" s="130"/>
      <c r="U291" s="130">
        <f>SUM(Arkusz3!F20,Q291)</f>
        <v>2721</v>
      </c>
      <c r="V291" s="244"/>
    </row>
    <row r="292" spans="1:26" x14ac:dyDescent="0.25">
      <c r="C292" s="73" t="str">
        <f>Arkusz3!B3</f>
        <v>UKRAINA</v>
      </c>
      <c r="D292" s="74"/>
      <c r="E292" s="74"/>
      <c r="F292" s="74"/>
      <c r="G292" s="240">
        <f>Arkusz3!F3</f>
        <v>174</v>
      </c>
      <c r="H292" s="240"/>
      <c r="I292" s="240">
        <f>Arkusz3!F9</f>
        <v>237</v>
      </c>
      <c r="J292" s="240"/>
      <c r="K292" s="240">
        <f>SUM(Arkusz3!F15,-G292)</f>
        <v>141</v>
      </c>
      <c r="L292" s="240"/>
      <c r="M292" s="240">
        <f>SUM(Arkusz3!F21,-I292)</f>
        <v>219</v>
      </c>
      <c r="N292" s="240"/>
      <c r="O292" s="240">
        <f>Arkusz3!F27</f>
        <v>10</v>
      </c>
      <c r="P292" s="240"/>
      <c r="Q292" s="240">
        <f>Arkusz3!F33</f>
        <v>10</v>
      </c>
      <c r="R292" s="240"/>
      <c r="S292" s="240">
        <f>SUM(Arkusz3!F15,O292)</f>
        <v>325</v>
      </c>
      <c r="T292" s="240"/>
      <c r="U292" s="240">
        <f>SUM(Arkusz3!F21,Q292)</f>
        <v>466</v>
      </c>
      <c r="V292" s="249"/>
    </row>
    <row r="293" spans="1:26" x14ac:dyDescent="0.25">
      <c r="C293" s="153" t="str">
        <f>Arkusz3!B4</f>
        <v>TADŻYKISTAN</v>
      </c>
      <c r="D293" s="154"/>
      <c r="E293" s="154"/>
      <c r="F293" s="154"/>
      <c r="G293" s="130">
        <f>Arkusz3!F4</f>
        <v>27</v>
      </c>
      <c r="H293" s="130"/>
      <c r="I293" s="130">
        <f>Arkusz3!F10</f>
        <v>57</v>
      </c>
      <c r="J293" s="130"/>
      <c r="K293" s="130">
        <f>SUM(Arkusz3!F16,-G293)</f>
        <v>28</v>
      </c>
      <c r="L293" s="130"/>
      <c r="M293" s="130">
        <f>SUM(Arkusz3!F22,-I293)</f>
        <v>81</v>
      </c>
      <c r="N293" s="130"/>
      <c r="O293" s="130">
        <f>Arkusz3!F28</f>
        <v>2</v>
      </c>
      <c r="P293" s="130"/>
      <c r="Q293" s="130">
        <f>Arkusz3!F34</f>
        <v>6</v>
      </c>
      <c r="R293" s="130"/>
      <c r="S293" s="130">
        <f>SUM(Arkusz3!F16,O293)</f>
        <v>57</v>
      </c>
      <c r="T293" s="130"/>
      <c r="U293" s="130">
        <f>SUM(Arkusz3!F22,Q293)</f>
        <v>144</v>
      </c>
      <c r="V293" s="244"/>
    </row>
    <row r="294" spans="1:26" x14ac:dyDescent="0.25">
      <c r="C294" s="73" t="str">
        <f>Arkusz3!B5</f>
        <v>ARMENIA</v>
      </c>
      <c r="D294" s="74"/>
      <c r="E294" s="74"/>
      <c r="F294" s="74"/>
      <c r="G294" s="240">
        <f>Arkusz3!F5</f>
        <v>22</v>
      </c>
      <c r="H294" s="240"/>
      <c r="I294" s="240">
        <f>Arkusz3!F11</f>
        <v>39</v>
      </c>
      <c r="J294" s="240"/>
      <c r="K294" s="240">
        <f>SUM(Arkusz3!F17,-G294)</f>
        <v>16</v>
      </c>
      <c r="L294" s="240"/>
      <c r="M294" s="240">
        <f>SUM(Arkusz3!F23,-I294)</f>
        <v>32</v>
      </c>
      <c r="N294" s="240"/>
      <c r="O294" s="240">
        <f>Arkusz3!F29</f>
        <v>0</v>
      </c>
      <c r="P294" s="240"/>
      <c r="Q294" s="240">
        <f>Arkusz3!F35</f>
        <v>0</v>
      </c>
      <c r="R294" s="240"/>
      <c r="S294" s="240">
        <f>SUM(Arkusz3!F17,O294)</f>
        <v>38</v>
      </c>
      <c r="T294" s="240"/>
      <c r="U294" s="240">
        <f>SUM(Arkusz3!F23,Q294)</f>
        <v>71</v>
      </c>
      <c r="V294" s="249"/>
    </row>
    <row r="295" spans="1:26" x14ac:dyDescent="0.25">
      <c r="C295" s="153" t="str">
        <f>Arkusz3!B6</f>
        <v>IRAK</v>
      </c>
      <c r="D295" s="154"/>
      <c r="E295" s="154"/>
      <c r="F295" s="154"/>
      <c r="G295" s="130">
        <f>Arkusz3!F6</f>
        <v>47</v>
      </c>
      <c r="H295" s="130"/>
      <c r="I295" s="130">
        <f>Arkusz3!F12</f>
        <v>63</v>
      </c>
      <c r="J295" s="130"/>
      <c r="K295" s="130">
        <f>SUM(Arkusz3!F18,-G295)</f>
        <v>3</v>
      </c>
      <c r="L295" s="130"/>
      <c r="M295" s="130">
        <f>SUM(Arkusz3!F24,-I295)</f>
        <v>3</v>
      </c>
      <c r="N295" s="130"/>
      <c r="O295" s="130">
        <f>Arkusz3!F30</f>
        <v>2</v>
      </c>
      <c r="P295" s="130"/>
      <c r="Q295" s="130">
        <f>Arkusz3!F36</f>
        <v>4</v>
      </c>
      <c r="R295" s="130"/>
      <c r="S295" s="130">
        <f>SUM(Arkusz3!F18,O295)</f>
        <v>52</v>
      </c>
      <c r="T295" s="130"/>
      <c r="U295" s="130">
        <f>SUM(Arkusz3!F24,Q295)</f>
        <v>70</v>
      </c>
      <c r="V295" s="244"/>
    </row>
    <row r="296" spans="1:26" ht="15.75" thickBot="1" x14ac:dyDescent="0.3">
      <c r="C296" s="164" t="str">
        <f>Arkusz3!B7</f>
        <v>Pozostałe</v>
      </c>
      <c r="D296" s="165"/>
      <c r="E296" s="165"/>
      <c r="F296" s="165"/>
      <c r="G296" s="243">
        <f>Arkusz3!F7</f>
        <v>352</v>
      </c>
      <c r="H296" s="243"/>
      <c r="I296" s="243">
        <f>Arkusz3!F13</f>
        <v>452</v>
      </c>
      <c r="J296" s="243"/>
      <c r="K296" s="243">
        <f>SUM(Arkusz3!F19,-G296)</f>
        <v>123</v>
      </c>
      <c r="L296" s="243"/>
      <c r="M296" s="243">
        <f>SUM(Arkusz3!F25,-I296)</f>
        <v>184</v>
      </c>
      <c r="N296" s="243"/>
      <c r="O296" s="243">
        <f>Arkusz3!F31</f>
        <v>20</v>
      </c>
      <c r="P296" s="243"/>
      <c r="Q296" s="243">
        <f>Arkusz3!F37</f>
        <v>27</v>
      </c>
      <c r="R296" s="243"/>
      <c r="S296" s="243">
        <f>SUM(Arkusz3!F19,O296)</f>
        <v>495</v>
      </c>
      <c r="T296" s="243"/>
      <c r="U296" s="243">
        <f>SUM(Arkusz3!F25,Q296)</f>
        <v>663</v>
      </c>
      <c r="V296" s="252"/>
    </row>
    <row r="297" spans="1:26" x14ac:dyDescent="0.25">
      <c r="C297" s="199" t="s">
        <v>1</v>
      </c>
      <c r="D297" s="200"/>
      <c r="E297" s="200"/>
      <c r="F297" s="200"/>
      <c r="G297" s="131">
        <f>SUM(G291:G296)</f>
        <v>1195</v>
      </c>
      <c r="H297" s="131"/>
      <c r="I297" s="131">
        <f>SUM(I291:I296)</f>
        <v>2501</v>
      </c>
      <c r="J297" s="131"/>
      <c r="K297" s="131">
        <f>SUM(K291:K296)</f>
        <v>628</v>
      </c>
      <c r="L297" s="131"/>
      <c r="M297" s="131">
        <f>SUM(M291:M296)</f>
        <v>1391</v>
      </c>
      <c r="N297" s="131"/>
      <c r="O297" s="131">
        <f>SUM(O291:O296)</f>
        <v>104</v>
      </c>
      <c r="P297" s="131"/>
      <c r="Q297" s="131">
        <f>SUM(Q291:Q296)</f>
        <v>243</v>
      </c>
      <c r="R297" s="131"/>
      <c r="S297" s="131">
        <f>SUM(S291:S296)</f>
        <v>1927</v>
      </c>
      <c r="T297" s="131"/>
      <c r="U297" s="131">
        <f>SUM(U291:U296)</f>
        <v>4135</v>
      </c>
      <c r="V297" s="132"/>
    </row>
    <row r="298" spans="1:26" x14ac:dyDescent="0.25">
      <c r="A298" s="4"/>
      <c r="B298" s="12"/>
      <c r="C298" s="13"/>
      <c r="D298" s="13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2"/>
    </row>
    <row r="299" spans="1:26" x14ac:dyDescent="0.25">
      <c r="A299" s="201" t="s">
        <v>144</v>
      </c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</row>
    <row r="300" spans="1:26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5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M306" s="11"/>
      <c r="N306" s="11"/>
      <c r="O306" s="11"/>
      <c r="P306" s="11"/>
      <c r="Q306" s="11"/>
      <c r="R306" s="11"/>
      <c r="S306" s="11"/>
    </row>
    <row r="307" spans="1:26" x14ac:dyDescent="0.25">
      <c r="M307" s="11"/>
      <c r="N307" s="11"/>
      <c r="O307" s="11"/>
      <c r="P307" s="11"/>
      <c r="Q307" s="11"/>
      <c r="R307" s="11"/>
      <c r="S307" s="11"/>
    </row>
    <row r="308" spans="1:26" x14ac:dyDescent="0.25">
      <c r="M308" s="11"/>
      <c r="N308" s="11"/>
      <c r="O308" s="11"/>
      <c r="P308" s="11"/>
      <c r="Q308" s="11"/>
      <c r="R308" s="11"/>
      <c r="S308" s="11"/>
    </row>
    <row r="309" spans="1:26" x14ac:dyDescent="0.25">
      <c r="M309" s="11"/>
      <c r="N309" s="11"/>
      <c r="O309" s="11"/>
      <c r="P309" s="11"/>
      <c r="Q309" s="11"/>
      <c r="R309" s="11"/>
      <c r="S309" s="11"/>
    </row>
    <row r="310" spans="1:26" x14ac:dyDescent="0.25">
      <c r="M310" s="11"/>
      <c r="N310" s="11"/>
      <c r="O310" s="11"/>
      <c r="P310" s="11"/>
      <c r="Q310" s="11"/>
      <c r="R310" s="11"/>
      <c r="S310" s="11"/>
    </row>
    <row r="311" spans="1:26" x14ac:dyDescent="0.25">
      <c r="M311" s="11"/>
      <c r="N311" s="11"/>
      <c r="O311" s="11"/>
      <c r="P311" s="11"/>
      <c r="Q311" s="11"/>
      <c r="R311" s="11"/>
      <c r="S311" s="11"/>
    </row>
    <row r="312" spans="1:26" x14ac:dyDescent="0.25">
      <c r="D312" s="198"/>
      <c r="E312" s="198"/>
    </row>
    <row r="317" spans="1:26" x14ac:dyDescent="0.25">
      <c r="V317" s="17"/>
      <c r="W317" s="17"/>
      <c r="X317" s="17"/>
      <c r="Y317" s="18"/>
      <c r="Z317" s="17"/>
    </row>
    <row r="318" spans="1:26" x14ac:dyDescent="0.25">
      <c r="V318" s="17"/>
      <c r="W318" s="17"/>
      <c r="X318" s="17"/>
      <c r="Y318" s="18"/>
      <c r="Z318" s="17"/>
    </row>
    <row r="319" spans="1:26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25">
      <c r="A324" s="245" t="s">
        <v>125</v>
      </c>
      <c r="B324" s="245"/>
      <c r="C324" s="245"/>
      <c r="D324" s="245"/>
      <c r="E324" s="245"/>
      <c r="F324" s="245"/>
      <c r="G324" s="245"/>
      <c r="H324" s="245"/>
      <c r="I324" s="245"/>
      <c r="J324" s="245"/>
      <c r="K324" s="245"/>
      <c r="L324" s="245"/>
      <c r="M324" s="245"/>
      <c r="N324" s="245"/>
      <c r="O324" s="245"/>
      <c r="P324" s="245"/>
      <c r="Q324" s="245"/>
      <c r="R324" s="245"/>
      <c r="S324" s="245"/>
      <c r="T324" s="245"/>
      <c r="U324" s="245"/>
      <c r="V324" s="245"/>
      <c r="W324" s="245"/>
      <c r="X324" s="245"/>
      <c r="Y324" s="245"/>
    </row>
    <row r="325" spans="1:26" x14ac:dyDescent="0.25">
      <c r="A325" s="245"/>
      <c r="B325" s="245"/>
      <c r="C325" s="245"/>
      <c r="D325" s="245"/>
      <c r="E325" s="245"/>
      <c r="F325" s="245"/>
      <c r="G325" s="245"/>
      <c r="H325" s="245"/>
      <c r="I325" s="245"/>
      <c r="J325" s="245"/>
      <c r="K325" s="245"/>
      <c r="L325" s="245"/>
      <c r="M325" s="245"/>
      <c r="N325" s="245"/>
      <c r="O325" s="245"/>
      <c r="P325" s="245"/>
      <c r="Q325" s="245"/>
      <c r="R325" s="245"/>
      <c r="S325" s="245"/>
      <c r="T325" s="245"/>
      <c r="U325" s="245"/>
      <c r="V325" s="245"/>
      <c r="W325" s="245"/>
      <c r="X325" s="245"/>
      <c r="Y325" s="245"/>
    </row>
    <row r="326" spans="1:26" x14ac:dyDescent="0.25">
      <c r="A326" s="245"/>
      <c r="B326" s="245"/>
      <c r="C326" s="245"/>
      <c r="D326" s="245"/>
      <c r="E326" s="245"/>
      <c r="F326" s="245"/>
      <c r="G326" s="245"/>
      <c r="H326" s="245"/>
      <c r="I326" s="245"/>
      <c r="J326" s="245"/>
      <c r="K326" s="245"/>
      <c r="L326" s="245"/>
      <c r="M326" s="245"/>
      <c r="N326" s="245"/>
      <c r="O326" s="245"/>
      <c r="P326" s="245"/>
      <c r="Q326" s="245"/>
      <c r="R326" s="245"/>
      <c r="S326" s="245"/>
      <c r="T326" s="245"/>
      <c r="U326" s="245"/>
      <c r="V326" s="245"/>
      <c r="W326" s="245"/>
      <c r="X326" s="245"/>
      <c r="Y326" s="245"/>
    </row>
    <row r="327" spans="1:26" x14ac:dyDescent="0.25">
      <c r="A327" s="245"/>
      <c r="B327" s="245"/>
      <c r="C327" s="245"/>
      <c r="D327" s="245"/>
      <c r="E327" s="245"/>
      <c r="F327" s="245"/>
      <c r="G327" s="245"/>
      <c r="H327" s="245"/>
      <c r="I327" s="245"/>
      <c r="J327" s="245"/>
      <c r="K327" s="245"/>
      <c r="L327" s="245"/>
      <c r="M327" s="245"/>
      <c r="N327" s="245"/>
      <c r="O327" s="245"/>
      <c r="P327" s="245"/>
      <c r="Q327" s="245"/>
      <c r="R327" s="245"/>
      <c r="S327" s="245"/>
      <c r="T327" s="245"/>
      <c r="U327" s="245"/>
      <c r="V327" s="245"/>
      <c r="W327" s="245"/>
      <c r="X327" s="245"/>
      <c r="Y327" s="245"/>
    </row>
    <row r="328" spans="1:26" x14ac:dyDescent="0.25">
      <c r="A328" s="245"/>
      <c r="B328" s="245"/>
      <c r="C328" s="245"/>
      <c r="D328" s="245"/>
      <c r="E328" s="245"/>
      <c r="F328" s="245"/>
      <c r="G328" s="245"/>
      <c r="H328" s="245"/>
      <c r="I328" s="245"/>
      <c r="J328" s="245"/>
      <c r="K328" s="245"/>
      <c r="L328" s="245"/>
      <c r="M328" s="245"/>
      <c r="N328" s="245"/>
      <c r="O328" s="245"/>
      <c r="P328" s="245"/>
      <c r="Q328" s="245"/>
      <c r="R328" s="245"/>
      <c r="S328" s="245"/>
      <c r="T328" s="245"/>
      <c r="U328" s="245"/>
      <c r="V328" s="245"/>
      <c r="W328" s="245"/>
      <c r="X328" s="245"/>
      <c r="Y328" s="245"/>
    </row>
    <row r="329" spans="1:26" x14ac:dyDescent="0.25">
      <c r="A329" s="245"/>
      <c r="B329" s="245"/>
      <c r="C329" s="245"/>
      <c r="D329" s="245"/>
      <c r="E329" s="245"/>
      <c r="F329" s="245"/>
      <c r="G329" s="245"/>
      <c r="H329" s="245"/>
      <c r="I329" s="245"/>
      <c r="J329" s="245"/>
      <c r="K329" s="245"/>
      <c r="L329" s="245"/>
      <c r="M329" s="245"/>
      <c r="N329" s="245"/>
      <c r="O329" s="245"/>
      <c r="P329" s="245"/>
      <c r="Q329" s="245"/>
      <c r="R329" s="245"/>
      <c r="S329" s="245"/>
      <c r="T329" s="245"/>
      <c r="U329" s="245"/>
      <c r="V329" s="245"/>
      <c r="W329" s="245"/>
      <c r="X329" s="245"/>
      <c r="Y329" s="245"/>
    </row>
    <row r="330" spans="1:26" x14ac:dyDescent="0.25">
      <c r="A330" s="245"/>
      <c r="B330" s="245"/>
      <c r="C330" s="245"/>
      <c r="D330" s="245"/>
      <c r="E330" s="245"/>
      <c r="F330" s="245"/>
      <c r="G330" s="245"/>
      <c r="H330" s="245"/>
      <c r="I330" s="245"/>
      <c r="J330" s="245"/>
      <c r="K330" s="245"/>
      <c r="L330" s="245"/>
      <c r="M330" s="245"/>
      <c r="N330" s="245"/>
      <c r="O330" s="245"/>
      <c r="P330" s="245"/>
      <c r="Q330" s="245"/>
      <c r="R330" s="245"/>
      <c r="S330" s="245"/>
      <c r="T330" s="245"/>
      <c r="U330" s="245"/>
      <c r="V330" s="245"/>
      <c r="W330" s="245"/>
      <c r="X330" s="245"/>
      <c r="Y330" s="245"/>
    </row>
    <row r="331" spans="1:26" x14ac:dyDescent="0.25">
      <c r="A331" s="245"/>
      <c r="B331" s="245"/>
      <c r="C331" s="245"/>
      <c r="D331" s="245"/>
      <c r="E331" s="245"/>
      <c r="F331" s="245"/>
      <c r="G331" s="245"/>
      <c r="H331" s="245"/>
      <c r="I331" s="245"/>
      <c r="J331" s="245"/>
      <c r="K331" s="245"/>
      <c r="L331" s="245"/>
      <c r="M331" s="245"/>
      <c r="N331" s="245"/>
      <c r="O331" s="245"/>
      <c r="P331" s="245"/>
      <c r="Q331" s="245"/>
      <c r="R331" s="245"/>
      <c r="S331" s="245"/>
      <c r="T331" s="245"/>
      <c r="U331" s="245"/>
      <c r="V331" s="245"/>
      <c r="W331" s="245"/>
      <c r="X331" s="245"/>
      <c r="Y331" s="245"/>
    </row>
    <row r="332" spans="1:26" x14ac:dyDescent="0.25">
      <c r="A332" s="245"/>
      <c r="B332" s="245"/>
      <c r="C332" s="245"/>
      <c r="D332" s="245"/>
      <c r="E332" s="245"/>
      <c r="F332" s="245"/>
      <c r="G332" s="245"/>
      <c r="H332" s="245"/>
      <c r="I332" s="245"/>
      <c r="J332" s="245"/>
      <c r="K332" s="245"/>
      <c r="L332" s="245"/>
      <c r="M332" s="245"/>
      <c r="N332" s="245"/>
      <c r="O332" s="245"/>
      <c r="P332" s="245"/>
      <c r="Q332" s="245"/>
      <c r="R332" s="245"/>
      <c r="S332" s="245"/>
      <c r="T332" s="245"/>
      <c r="U332" s="245"/>
      <c r="V332" s="245"/>
      <c r="W332" s="245"/>
      <c r="X332" s="245"/>
      <c r="Y332" s="245"/>
    </row>
    <row r="333" spans="1:26" x14ac:dyDescent="0.25">
      <c r="A333" s="245"/>
      <c r="B333" s="245"/>
      <c r="C333" s="245"/>
      <c r="D333" s="245"/>
      <c r="E333" s="245"/>
      <c r="F333" s="245"/>
      <c r="G333" s="245"/>
      <c r="H333" s="245"/>
      <c r="I333" s="245"/>
      <c r="J333" s="245"/>
      <c r="K333" s="245"/>
      <c r="L333" s="245"/>
      <c r="M333" s="245"/>
      <c r="N333" s="245"/>
      <c r="O333" s="245"/>
      <c r="P333" s="245"/>
      <c r="Q333" s="245"/>
      <c r="R333" s="245"/>
      <c r="S333" s="245"/>
      <c r="T333" s="245"/>
      <c r="U333" s="245"/>
      <c r="V333" s="245"/>
      <c r="W333" s="245"/>
      <c r="X333" s="245"/>
      <c r="Y333" s="245"/>
    </row>
    <row r="338" spans="1:21" x14ac:dyDescent="0.25">
      <c r="A338" s="138" t="s">
        <v>154</v>
      </c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</row>
    <row r="339" spans="1:2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1" spans="1:21" ht="15.75" thickBot="1" x14ac:dyDescent="0.3"/>
    <row r="342" spans="1:21" x14ac:dyDescent="0.25">
      <c r="A342" s="237" t="str">
        <f>CONCATENATE(Arkusz18!C2," - ",Arkusz18!B2," r.")</f>
        <v>01.01.2018 - 31.12.2018 r.</v>
      </c>
      <c r="B342" s="238"/>
      <c r="C342" s="238"/>
      <c r="D342" s="238"/>
      <c r="E342" s="238"/>
      <c r="F342" s="238"/>
      <c r="G342" s="238"/>
      <c r="H342" s="238"/>
      <c r="I342" s="239"/>
      <c r="M342" s="237" t="str">
        <f>CONCATENATE(Arkusz18!C2," - ",Arkusz18!B2," r.")</f>
        <v>01.01.2018 - 31.12.2018 r.</v>
      </c>
      <c r="N342" s="238"/>
      <c r="O342" s="238"/>
      <c r="P342" s="238"/>
      <c r="Q342" s="238"/>
      <c r="R342" s="238"/>
      <c r="S342" s="238"/>
      <c r="T342" s="238"/>
      <c r="U342" s="239"/>
    </row>
    <row r="343" spans="1:21" ht="52.5" customHeight="1" x14ac:dyDescent="0.25">
      <c r="A343" s="231" t="s">
        <v>59</v>
      </c>
      <c r="B343" s="232"/>
      <c r="C343" s="233"/>
      <c r="D343" s="194" t="s">
        <v>60</v>
      </c>
      <c r="E343" s="195"/>
      <c r="F343" s="194" t="s">
        <v>61</v>
      </c>
      <c r="G343" s="195"/>
      <c r="H343" s="194" t="s">
        <v>57</v>
      </c>
      <c r="I343" s="253"/>
      <c r="M343" s="231" t="s">
        <v>59</v>
      </c>
      <c r="N343" s="232"/>
      <c r="O343" s="233"/>
      <c r="P343" s="194" t="s">
        <v>62</v>
      </c>
      <c r="Q343" s="195"/>
      <c r="R343" s="194" t="s">
        <v>61</v>
      </c>
      <c r="S343" s="195"/>
      <c r="T343" s="194" t="s">
        <v>57</v>
      </c>
      <c r="U343" s="253"/>
    </row>
    <row r="344" spans="1:21" x14ac:dyDescent="0.25">
      <c r="A344" s="234"/>
      <c r="B344" s="235"/>
      <c r="C344" s="236"/>
      <c r="D344" s="196"/>
      <c r="E344" s="197"/>
      <c r="F344" s="196"/>
      <c r="G344" s="197"/>
      <c r="H344" s="196"/>
      <c r="I344" s="254"/>
      <c r="M344" s="234"/>
      <c r="N344" s="235"/>
      <c r="O344" s="236"/>
      <c r="P344" s="196"/>
      <c r="Q344" s="197"/>
      <c r="R344" s="196"/>
      <c r="S344" s="197"/>
      <c r="T344" s="196"/>
      <c r="U344" s="254"/>
    </row>
    <row r="345" spans="1:21" x14ac:dyDescent="0.25">
      <c r="A345" s="136" t="str">
        <f>Arkusz4!B2</f>
        <v>NIEMCY</v>
      </c>
      <c r="B345" s="137"/>
      <c r="C345" s="137"/>
      <c r="D345" s="133">
        <f>Arkusz4!C2</f>
        <v>2032</v>
      </c>
      <c r="E345" s="133"/>
      <c r="F345" s="133">
        <f>Arkusz4!D2</f>
        <v>1888</v>
      </c>
      <c r="G345" s="133"/>
      <c r="H345" s="133">
        <f>Arkusz4!E2</f>
        <v>658</v>
      </c>
      <c r="I345" s="133"/>
      <c r="M345" s="136" t="str">
        <f>Arkusz5!B2</f>
        <v>NIEMCY</v>
      </c>
      <c r="N345" s="137"/>
      <c r="O345" s="137"/>
      <c r="P345" s="133">
        <f>Arkusz5!C2</f>
        <v>61</v>
      </c>
      <c r="Q345" s="133"/>
      <c r="R345" s="133">
        <f>Arkusz5!D2</f>
        <v>68</v>
      </c>
      <c r="S345" s="133"/>
      <c r="T345" s="133">
        <f>Arkusz5!E2</f>
        <v>35</v>
      </c>
      <c r="U345" s="202"/>
    </row>
    <row r="346" spans="1:21" x14ac:dyDescent="0.25">
      <c r="A346" s="140" t="str">
        <f>Arkusz4!B3</f>
        <v>FRANCJA</v>
      </c>
      <c r="B346" s="141"/>
      <c r="C346" s="141"/>
      <c r="D346" s="142">
        <f>Arkusz4!C3</f>
        <v>1416</v>
      </c>
      <c r="E346" s="142"/>
      <c r="F346" s="142">
        <f>Arkusz4!D3</f>
        <v>1078</v>
      </c>
      <c r="G346" s="142"/>
      <c r="H346" s="142">
        <f>Arkusz4!E3</f>
        <v>43</v>
      </c>
      <c r="I346" s="142"/>
      <c r="M346" s="140" t="str">
        <f>Arkusz5!B3</f>
        <v>FRANCJA</v>
      </c>
      <c r="N346" s="141"/>
      <c r="O346" s="141"/>
      <c r="P346" s="142">
        <f>Arkusz5!C3</f>
        <v>21</v>
      </c>
      <c r="Q346" s="142"/>
      <c r="R346" s="142">
        <f>Arkusz5!D3</f>
        <v>10</v>
      </c>
      <c r="S346" s="142"/>
      <c r="T346" s="142">
        <f>Arkusz5!E3</f>
        <v>4</v>
      </c>
      <c r="U346" s="203"/>
    </row>
    <row r="347" spans="1:21" x14ac:dyDescent="0.25">
      <c r="A347" s="136" t="str">
        <f>Arkusz4!B4</f>
        <v>NIDERLANDY</v>
      </c>
      <c r="B347" s="137"/>
      <c r="C347" s="137"/>
      <c r="D347" s="133">
        <f>Arkusz4!C4</f>
        <v>177</v>
      </c>
      <c r="E347" s="133"/>
      <c r="F347" s="133">
        <f>Arkusz4!D4</f>
        <v>181</v>
      </c>
      <c r="G347" s="133"/>
      <c r="H347" s="133">
        <f>Arkusz4!E4</f>
        <v>43</v>
      </c>
      <c r="I347" s="133"/>
      <c r="M347" s="136" t="str">
        <f>Arkusz5!B4</f>
        <v>GRECJA</v>
      </c>
      <c r="N347" s="137"/>
      <c r="O347" s="137"/>
      <c r="P347" s="133">
        <f>Arkusz5!C4</f>
        <v>18</v>
      </c>
      <c r="Q347" s="133"/>
      <c r="R347" s="133">
        <f>Arkusz5!D4</f>
        <v>3</v>
      </c>
      <c r="S347" s="133"/>
      <c r="T347" s="133">
        <f>Arkusz5!E4</f>
        <v>1</v>
      </c>
      <c r="U347" s="202"/>
    </row>
    <row r="348" spans="1:21" x14ac:dyDescent="0.25">
      <c r="A348" s="140" t="str">
        <f>Arkusz4!B5</f>
        <v>BELGIA</v>
      </c>
      <c r="B348" s="141"/>
      <c r="C348" s="141"/>
      <c r="D348" s="142">
        <f>Arkusz4!C5</f>
        <v>143</v>
      </c>
      <c r="E348" s="142"/>
      <c r="F348" s="142">
        <f>Arkusz4!D5</f>
        <v>100</v>
      </c>
      <c r="G348" s="142"/>
      <c r="H348" s="142">
        <f>Arkusz4!E5</f>
        <v>13</v>
      </c>
      <c r="I348" s="142"/>
      <c r="M348" s="140" t="str">
        <f>Arkusz5!B5</f>
        <v>LITWA</v>
      </c>
      <c r="N348" s="141"/>
      <c r="O348" s="141"/>
      <c r="P348" s="142">
        <f>Arkusz5!C5</f>
        <v>16</v>
      </c>
      <c r="Q348" s="142"/>
      <c r="R348" s="142">
        <f>Arkusz5!D5</f>
        <v>28</v>
      </c>
      <c r="S348" s="142"/>
      <c r="T348" s="142">
        <f>Arkusz5!E5</f>
        <v>12</v>
      </c>
      <c r="U348" s="203"/>
    </row>
    <row r="349" spans="1:21" x14ac:dyDescent="0.25">
      <c r="A349" s="136" t="str">
        <f>Arkusz4!B6</f>
        <v>SZWECJA</v>
      </c>
      <c r="B349" s="137"/>
      <c r="C349" s="137"/>
      <c r="D349" s="133">
        <f>Arkusz4!C6</f>
        <v>132</v>
      </c>
      <c r="E349" s="133"/>
      <c r="F349" s="133">
        <f>Arkusz4!D6</f>
        <v>104</v>
      </c>
      <c r="G349" s="133"/>
      <c r="H349" s="133">
        <f>Arkusz4!E6</f>
        <v>34</v>
      </c>
      <c r="I349" s="133"/>
      <c r="M349" s="136" t="str">
        <f>Arkusz5!B6</f>
        <v>WŁOCHY</v>
      </c>
      <c r="N349" s="137"/>
      <c r="O349" s="137"/>
      <c r="P349" s="133">
        <f>Arkusz5!C6</f>
        <v>12</v>
      </c>
      <c r="Q349" s="133"/>
      <c r="R349" s="133">
        <f>Arkusz5!D6</f>
        <v>13</v>
      </c>
      <c r="S349" s="133"/>
      <c r="T349" s="133">
        <f>Arkusz5!E6</f>
        <v>8</v>
      </c>
      <c r="U349" s="202"/>
    </row>
    <row r="350" spans="1:21" ht="15.75" thickBot="1" x14ac:dyDescent="0.3">
      <c r="A350" s="211" t="str">
        <f>Arkusz4!B7</f>
        <v>Pozostałe</v>
      </c>
      <c r="B350" s="212"/>
      <c r="C350" s="212"/>
      <c r="D350" s="134">
        <f>Arkusz4!C7</f>
        <v>389</v>
      </c>
      <c r="E350" s="134"/>
      <c r="F350" s="134">
        <f>Arkusz4!D7</f>
        <v>299</v>
      </c>
      <c r="G350" s="134"/>
      <c r="H350" s="134">
        <f>Arkusz4!E7</f>
        <v>95</v>
      </c>
      <c r="I350" s="134"/>
      <c r="M350" s="211" t="str">
        <f>Arkusz5!B7</f>
        <v>Pozostałe</v>
      </c>
      <c r="N350" s="212"/>
      <c r="O350" s="212"/>
      <c r="P350" s="134">
        <f>Arkusz5!C7</f>
        <v>48</v>
      </c>
      <c r="Q350" s="134"/>
      <c r="R350" s="134">
        <f>Arkusz5!D7</f>
        <v>37</v>
      </c>
      <c r="S350" s="134"/>
      <c r="T350" s="134">
        <f>Arkusz5!E7</f>
        <v>20</v>
      </c>
      <c r="U350" s="139"/>
    </row>
    <row r="351" spans="1:21" ht="15.75" thickBot="1" x14ac:dyDescent="0.3">
      <c r="A351" s="213" t="s">
        <v>72</v>
      </c>
      <c r="B351" s="214"/>
      <c r="C351" s="214"/>
      <c r="D351" s="207">
        <f>SUM(D345:E350)</f>
        <v>4289</v>
      </c>
      <c r="E351" s="207"/>
      <c r="F351" s="207">
        <f>SUM(F345:G350)</f>
        <v>3650</v>
      </c>
      <c r="G351" s="207"/>
      <c r="H351" s="207">
        <f>SUM(H345:I350)</f>
        <v>886</v>
      </c>
      <c r="I351" s="208"/>
      <c r="M351" s="213" t="s">
        <v>72</v>
      </c>
      <c r="N351" s="214"/>
      <c r="O351" s="214"/>
      <c r="P351" s="207">
        <f>SUM(P345:Q350)</f>
        <v>176</v>
      </c>
      <c r="Q351" s="207"/>
      <c r="R351" s="207">
        <f t="shared" ref="R351" si="11">SUM(R345:S350)</f>
        <v>159</v>
      </c>
      <c r="S351" s="207"/>
      <c r="T351" s="207">
        <f>SUM(T345:U350)</f>
        <v>80</v>
      </c>
      <c r="U351" s="208"/>
    </row>
    <row r="353" spans="1:26" x14ac:dyDescent="0.25">
      <c r="A353" s="135" t="s">
        <v>125</v>
      </c>
      <c r="B353" s="135"/>
      <c r="C353" s="135"/>
      <c r="D353" s="135"/>
      <c r="E353" s="135"/>
      <c r="F353" s="135"/>
      <c r="G353" s="135"/>
      <c r="H353" s="135"/>
      <c r="I353" s="135"/>
      <c r="J353" s="135"/>
      <c r="K353" s="135"/>
      <c r="L353" s="135"/>
      <c r="M353" s="135"/>
      <c r="N353" s="135"/>
      <c r="O353" s="135"/>
      <c r="P353" s="135"/>
      <c r="Q353" s="135"/>
      <c r="R353" s="135"/>
      <c r="S353" s="135"/>
      <c r="T353" s="135"/>
      <c r="U353" s="135"/>
      <c r="V353" s="135"/>
      <c r="W353" s="135"/>
      <c r="X353" s="135"/>
      <c r="Y353" s="135"/>
    </row>
    <row r="354" spans="1:26" x14ac:dyDescent="0.25">
      <c r="A354" s="135"/>
      <c r="B354" s="135"/>
      <c r="C354" s="135"/>
      <c r="D354" s="135"/>
      <c r="E354" s="135"/>
      <c r="F354" s="135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</row>
    <row r="355" spans="1:26" x14ac:dyDescent="0.25">
      <c r="A355" s="135"/>
      <c r="B355" s="135"/>
      <c r="C355" s="135"/>
      <c r="D355" s="135"/>
      <c r="E355" s="135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</row>
    <row r="356" spans="1:26" x14ac:dyDescent="0.25">
      <c r="A356" s="135"/>
      <c r="B356" s="135"/>
      <c r="C356" s="135"/>
      <c r="D356" s="135"/>
      <c r="E356" s="135"/>
      <c r="F356" s="135"/>
      <c r="G356" s="135"/>
      <c r="H356" s="135"/>
      <c r="I356" s="135"/>
      <c r="J356" s="135"/>
      <c r="K356" s="135"/>
      <c r="L356" s="135"/>
      <c r="M356" s="135"/>
      <c r="N356" s="135"/>
      <c r="O356" s="135"/>
      <c r="P356" s="135"/>
      <c r="Q356" s="135"/>
      <c r="R356" s="135"/>
      <c r="S356" s="135"/>
      <c r="T356" s="135"/>
      <c r="U356" s="135"/>
      <c r="V356" s="135"/>
      <c r="W356" s="135"/>
      <c r="X356" s="135"/>
      <c r="Y356" s="135"/>
    </row>
    <row r="357" spans="1:26" x14ac:dyDescent="0.25">
      <c r="A357" s="135"/>
      <c r="B357" s="135"/>
      <c r="C357" s="135"/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5"/>
      <c r="P357" s="135"/>
      <c r="Q357" s="135"/>
      <c r="R357" s="135"/>
      <c r="S357" s="135"/>
      <c r="T357" s="135"/>
      <c r="U357" s="135"/>
      <c r="V357" s="135"/>
      <c r="W357" s="135"/>
      <c r="X357" s="135"/>
      <c r="Y357" s="135"/>
    </row>
    <row r="358" spans="1:26" x14ac:dyDescent="0.25">
      <c r="A358" s="135"/>
      <c r="B358" s="135"/>
      <c r="C358" s="135"/>
      <c r="D358" s="135"/>
      <c r="E358" s="135"/>
      <c r="F358" s="135"/>
      <c r="G358" s="135"/>
      <c r="H358" s="135"/>
      <c r="I358" s="135"/>
      <c r="J358" s="135"/>
      <c r="K358" s="135"/>
      <c r="L358" s="135"/>
      <c r="M358" s="135"/>
      <c r="N358" s="135"/>
      <c r="O358" s="135"/>
      <c r="P358" s="135"/>
      <c r="Q358" s="135"/>
      <c r="R358" s="135"/>
      <c r="S358" s="135"/>
      <c r="T358" s="135"/>
      <c r="U358" s="135"/>
      <c r="V358" s="135"/>
      <c r="W358" s="135"/>
      <c r="X358" s="135"/>
      <c r="Y358" s="135"/>
    </row>
    <row r="359" spans="1:26" x14ac:dyDescent="0.25">
      <c r="A359" s="135"/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5"/>
      <c r="M359" s="135"/>
      <c r="N359" s="135"/>
      <c r="O359" s="135"/>
      <c r="P359" s="135"/>
      <c r="Q359" s="135"/>
      <c r="R359" s="135"/>
      <c r="S359" s="135"/>
      <c r="T359" s="135"/>
      <c r="U359" s="135"/>
      <c r="V359" s="135"/>
      <c r="W359" s="135"/>
      <c r="X359" s="135"/>
      <c r="Y359" s="135"/>
    </row>
    <row r="360" spans="1:26" x14ac:dyDescent="0.25">
      <c r="A360" s="135"/>
      <c r="B360" s="135"/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5"/>
      <c r="N360" s="135"/>
      <c r="O360" s="135"/>
      <c r="P360" s="135"/>
      <c r="Q360" s="135"/>
      <c r="R360" s="135"/>
      <c r="S360" s="135"/>
      <c r="T360" s="135"/>
      <c r="U360" s="135"/>
      <c r="V360" s="135"/>
      <c r="W360" s="135"/>
      <c r="X360" s="135"/>
      <c r="Y360" s="135"/>
    </row>
    <row r="362" spans="1:26" x14ac:dyDescent="0.25">
      <c r="A362" s="201" t="s">
        <v>71</v>
      </c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</row>
    <row r="363" spans="1:26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6" x14ac:dyDescent="0.25">
      <c r="A364" s="138" t="s">
        <v>155</v>
      </c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</row>
    <row r="365" spans="1:2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ht="15.75" thickBo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x14ac:dyDescent="0.25">
      <c r="C367" s="128" t="s">
        <v>0</v>
      </c>
      <c r="D367" s="129"/>
      <c r="E367" s="129"/>
      <c r="F367" s="129"/>
      <c r="G367" s="209" t="str">
        <f>CONCATENATE(Arkusz18!A2," - ",Arkusz18!B2," r.")</f>
        <v>01.12.2018 - 31.12.2018 r.</v>
      </c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10"/>
    </row>
    <row r="368" spans="1:26" ht="73.5" customHeight="1" x14ac:dyDescent="0.25">
      <c r="C368" s="192"/>
      <c r="D368" s="193"/>
      <c r="E368" s="193"/>
      <c r="F368" s="193"/>
      <c r="G368" s="88" t="s">
        <v>63</v>
      </c>
      <c r="H368" s="89"/>
      <c r="I368" s="90"/>
      <c r="J368" s="88" t="s">
        <v>64</v>
      </c>
      <c r="K368" s="89"/>
      <c r="L368" s="90"/>
      <c r="M368" s="88" t="s">
        <v>65</v>
      </c>
      <c r="N368" s="89"/>
      <c r="O368" s="90"/>
      <c r="P368" s="88" t="s">
        <v>74</v>
      </c>
      <c r="Q368" s="89"/>
      <c r="R368" s="90"/>
      <c r="S368" s="88" t="s">
        <v>66</v>
      </c>
      <c r="T368" s="89"/>
      <c r="U368" s="204"/>
    </row>
    <row r="369" spans="3:21" x14ac:dyDescent="0.25">
      <c r="C369" s="187" t="str">
        <f>Arkusz6!B2</f>
        <v>ROSJA</v>
      </c>
      <c r="D369" s="188"/>
      <c r="E369" s="188"/>
      <c r="F369" s="188"/>
      <c r="G369" s="101">
        <f>Arkusz6!C2</f>
        <v>1</v>
      </c>
      <c r="H369" s="101"/>
      <c r="I369" s="101"/>
      <c r="J369" s="101">
        <f>Arkusz6!D2</f>
        <v>4</v>
      </c>
      <c r="K369" s="101"/>
      <c r="L369" s="101"/>
      <c r="M369" s="101">
        <f>Arkusz6!E2</f>
        <v>0</v>
      </c>
      <c r="N369" s="101"/>
      <c r="O369" s="101"/>
      <c r="P369" s="101">
        <f>Arkusz6!F2</f>
        <v>82</v>
      </c>
      <c r="Q369" s="101"/>
      <c r="R369" s="101"/>
      <c r="S369" s="101">
        <f>Arkusz6!G2</f>
        <v>77</v>
      </c>
      <c r="T369" s="101"/>
      <c r="U369" s="101"/>
    </row>
    <row r="370" spans="3:21" x14ac:dyDescent="0.25">
      <c r="C370" s="143" t="str">
        <f>Arkusz6!B3</f>
        <v>UKRAINA</v>
      </c>
      <c r="D370" s="144"/>
      <c r="E370" s="144"/>
      <c r="F370" s="144"/>
      <c r="G370" s="99">
        <f>Arkusz6!C3</f>
        <v>0</v>
      </c>
      <c r="H370" s="99"/>
      <c r="I370" s="99"/>
      <c r="J370" s="99">
        <f>Arkusz6!D3</f>
        <v>0</v>
      </c>
      <c r="K370" s="99"/>
      <c r="L370" s="99"/>
      <c r="M370" s="99">
        <f>Arkusz6!E3</f>
        <v>0</v>
      </c>
      <c r="N370" s="99"/>
      <c r="O370" s="99"/>
      <c r="P370" s="99">
        <f>Arkusz6!F3</f>
        <v>33</v>
      </c>
      <c r="Q370" s="99"/>
      <c r="R370" s="99"/>
      <c r="S370" s="99">
        <f>Arkusz6!G3</f>
        <v>4</v>
      </c>
      <c r="T370" s="99"/>
      <c r="U370" s="99"/>
    </row>
    <row r="371" spans="3:21" x14ac:dyDescent="0.25">
      <c r="C371" s="187" t="str">
        <f>Arkusz6!B4</f>
        <v>TADŻYKISTAN</v>
      </c>
      <c r="D371" s="188"/>
      <c r="E371" s="188"/>
      <c r="F371" s="188"/>
      <c r="G371" s="101">
        <f>Arkusz6!C4</f>
        <v>0</v>
      </c>
      <c r="H371" s="101"/>
      <c r="I371" s="101"/>
      <c r="J371" s="101">
        <f>Arkusz6!D4</f>
        <v>0</v>
      </c>
      <c r="K371" s="101"/>
      <c r="L371" s="101"/>
      <c r="M371" s="101">
        <f>Arkusz6!E4</f>
        <v>0</v>
      </c>
      <c r="N371" s="101"/>
      <c r="O371" s="101"/>
      <c r="P371" s="101">
        <f>Arkusz6!F4</f>
        <v>23</v>
      </c>
      <c r="Q371" s="101"/>
      <c r="R371" s="101"/>
      <c r="S371" s="101">
        <f>Arkusz6!G4</f>
        <v>0</v>
      </c>
      <c r="T371" s="101"/>
      <c r="U371" s="101"/>
    </row>
    <row r="372" spans="3:21" x14ac:dyDescent="0.25">
      <c r="C372" s="143" t="str">
        <f>Arkusz6!B5</f>
        <v>TURCJA</v>
      </c>
      <c r="D372" s="144"/>
      <c r="E372" s="144"/>
      <c r="F372" s="144"/>
      <c r="G372" s="99">
        <f>Arkusz6!C5</f>
        <v>2</v>
      </c>
      <c r="H372" s="99"/>
      <c r="I372" s="99"/>
      <c r="J372" s="99">
        <f>Arkusz6!D5</f>
        <v>0</v>
      </c>
      <c r="K372" s="99"/>
      <c r="L372" s="99"/>
      <c r="M372" s="99">
        <f>Arkusz6!E5</f>
        <v>0</v>
      </c>
      <c r="N372" s="99"/>
      <c r="O372" s="99"/>
      <c r="P372" s="99">
        <f>Arkusz6!F5</f>
        <v>1</v>
      </c>
      <c r="Q372" s="99"/>
      <c r="R372" s="99"/>
      <c r="S372" s="99">
        <f>Arkusz6!G5</f>
        <v>5</v>
      </c>
      <c r="T372" s="99"/>
      <c r="U372" s="99"/>
    </row>
    <row r="373" spans="3:21" x14ac:dyDescent="0.25">
      <c r="C373" s="187" t="str">
        <f>Arkusz6!B6</f>
        <v>WIETNAM</v>
      </c>
      <c r="D373" s="188"/>
      <c r="E373" s="188"/>
      <c r="F373" s="188"/>
      <c r="G373" s="101">
        <f>Arkusz6!C6</f>
        <v>0</v>
      </c>
      <c r="H373" s="101"/>
      <c r="I373" s="101"/>
      <c r="J373" s="101">
        <f>Arkusz6!D6</f>
        <v>0</v>
      </c>
      <c r="K373" s="101"/>
      <c r="L373" s="101"/>
      <c r="M373" s="101">
        <f>Arkusz6!E6</f>
        <v>0</v>
      </c>
      <c r="N373" s="101"/>
      <c r="O373" s="101"/>
      <c r="P373" s="101">
        <f>Arkusz6!F6</f>
        <v>7</v>
      </c>
      <c r="Q373" s="101"/>
      <c r="R373" s="101"/>
      <c r="S373" s="101">
        <f>Arkusz6!G6</f>
        <v>0</v>
      </c>
      <c r="T373" s="101"/>
      <c r="U373" s="101"/>
    </row>
    <row r="374" spans="3:21" ht="15.75" thickBot="1" x14ac:dyDescent="0.3">
      <c r="C374" s="205" t="str">
        <f>Arkusz6!B7</f>
        <v>Pozostałe</v>
      </c>
      <c r="D374" s="206"/>
      <c r="E374" s="206"/>
      <c r="F374" s="206"/>
      <c r="G374" s="100">
        <f>Arkusz6!C7</f>
        <v>6</v>
      </c>
      <c r="H374" s="100"/>
      <c r="I374" s="100"/>
      <c r="J374" s="100">
        <f>Arkusz6!D7</f>
        <v>1</v>
      </c>
      <c r="K374" s="100"/>
      <c r="L374" s="100"/>
      <c r="M374" s="100">
        <f>Arkusz6!E7</f>
        <v>0</v>
      </c>
      <c r="N374" s="100"/>
      <c r="O374" s="100"/>
      <c r="P374" s="100">
        <f>Arkusz6!F7</f>
        <v>32</v>
      </c>
      <c r="Q374" s="100"/>
      <c r="R374" s="100"/>
      <c r="S374" s="100">
        <f>Arkusz6!G7</f>
        <v>6</v>
      </c>
      <c r="T374" s="100"/>
      <c r="U374" s="100"/>
    </row>
    <row r="375" spans="3:21" ht="15.75" thickBot="1" x14ac:dyDescent="0.3">
      <c r="C375" s="190" t="s">
        <v>1</v>
      </c>
      <c r="D375" s="191"/>
      <c r="E375" s="191"/>
      <c r="F375" s="191"/>
      <c r="G375" s="86">
        <f>SUM(G369:I374)</f>
        <v>9</v>
      </c>
      <c r="H375" s="86"/>
      <c r="I375" s="86"/>
      <c r="J375" s="86">
        <f t="shared" ref="J375" si="12">SUM(J369:L374)</f>
        <v>5</v>
      </c>
      <c r="K375" s="86"/>
      <c r="L375" s="86"/>
      <c r="M375" s="86">
        <f t="shared" ref="M375" si="13">SUM(M369:O374)</f>
        <v>0</v>
      </c>
      <c r="N375" s="86"/>
      <c r="O375" s="86"/>
      <c r="P375" s="86">
        <f t="shared" ref="P375" si="14">SUM(P369:R374)</f>
        <v>178</v>
      </c>
      <c r="Q375" s="86"/>
      <c r="R375" s="86"/>
      <c r="S375" s="86">
        <f>SUM(S369:U374)</f>
        <v>92</v>
      </c>
      <c r="T375" s="86"/>
      <c r="U375" s="87"/>
    </row>
    <row r="378" spans="3:21" ht="15.75" thickBot="1" x14ac:dyDescent="0.3"/>
    <row r="379" spans="3:21" x14ac:dyDescent="0.25">
      <c r="C379" s="128" t="s">
        <v>0</v>
      </c>
      <c r="D379" s="129"/>
      <c r="E379" s="129"/>
      <c r="F379" s="129"/>
      <c r="G379" s="209" t="str">
        <f>CONCATENATE(Arkusz18!C2," - ",Arkusz18!B2," r.")</f>
        <v>01.01.2018 - 31.12.2018 r.</v>
      </c>
      <c r="H379" s="209"/>
      <c r="I379" s="209"/>
      <c r="J379" s="209"/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10"/>
    </row>
    <row r="380" spans="3:21" ht="71.25" customHeight="1" x14ac:dyDescent="0.25">
      <c r="C380" s="192"/>
      <c r="D380" s="193"/>
      <c r="E380" s="193"/>
      <c r="F380" s="193"/>
      <c r="G380" s="88" t="s">
        <v>63</v>
      </c>
      <c r="H380" s="89"/>
      <c r="I380" s="90"/>
      <c r="J380" s="88" t="s">
        <v>64</v>
      </c>
      <c r="K380" s="89"/>
      <c r="L380" s="90"/>
      <c r="M380" s="88" t="s">
        <v>65</v>
      </c>
      <c r="N380" s="89"/>
      <c r="O380" s="90"/>
      <c r="P380" s="88" t="s">
        <v>74</v>
      </c>
      <c r="Q380" s="89"/>
      <c r="R380" s="90"/>
      <c r="S380" s="88" t="s">
        <v>66</v>
      </c>
      <c r="T380" s="89"/>
      <c r="U380" s="204"/>
    </row>
    <row r="381" spans="3:21" x14ac:dyDescent="0.25">
      <c r="C381" s="187" t="str">
        <f>Arkusz7!B2</f>
        <v>ROSJA</v>
      </c>
      <c r="D381" s="188"/>
      <c r="E381" s="188"/>
      <c r="F381" s="188"/>
      <c r="G381" s="101">
        <f>Arkusz7!C2</f>
        <v>9</v>
      </c>
      <c r="H381" s="101"/>
      <c r="I381" s="101"/>
      <c r="J381" s="101">
        <f>Arkusz7!D2</f>
        <v>61</v>
      </c>
      <c r="K381" s="101"/>
      <c r="L381" s="101"/>
      <c r="M381" s="101">
        <f>Arkusz7!E2</f>
        <v>1</v>
      </c>
      <c r="N381" s="101"/>
      <c r="O381" s="101"/>
      <c r="P381" s="101">
        <f>Arkusz7!F2</f>
        <v>1212</v>
      </c>
      <c r="Q381" s="101"/>
      <c r="R381" s="101"/>
      <c r="S381" s="101">
        <f>Arkusz7!G2</f>
        <v>1582</v>
      </c>
      <c r="T381" s="101"/>
      <c r="U381" s="101"/>
    </row>
    <row r="382" spans="3:21" x14ac:dyDescent="0.25">
      <c r="C382" s="143" t="str">
        <f>Arkusz7!B3</f>
        <v>UKRAINA</v>
      </c>
      <c r="D382" s="144"/>
      <c r="E382" s="144"/>
      <c r="F382" s="144"/>
      <c r="G382" s="99">
        <f>Arkusz7!C3</f>
        <v>11</v>
      </c>
      <c r="H382" s="99"/>
      <c r="I382" s="99"/>
      <c r="J382" s="99">
        <f>Arkusz7!D3</f>
        <v>74</v>
      </c>
      <c r="K382" s="99"/>
      <c r="L382" s="99"/>
      <c r="M382" s="99">
        <f>Arkusz7!E3</f>
        <v>2</v>
      </c>
      <c r="N382" s="99"/>
      <c r="O382" s="99"/>
      <c r="P382" s="99">
        <f>Arkusz7!F3</f>
        <v>443</v>
      </c>
      <c r="Q382" s="99"/>
      <c r="R382" s="99"/>
      <c r="S382" s="99">
        <f>Arkusz7!G3</f>
        <v>89</v>
      </c>
      <c r="T382" s="99"/>
      <c r="U382" s="99"/>
    </row>
    <row r="383" spans="3:21" x14ac:dyDescent="0.25">
      <c r="C383" s="187" t="str">
        <f>Arkusz7!B4</f>
        <v>TADŻYKISTAN</v>
      </c>
      <c r="D383" s="188"/>
      <c r="E383" s="188"/>
      <c r="F383" s="188"/>
      <c r="G383" s="101">
        <f>Arkusz7!C4</f>
        <v>10</v>
      </c>
      <c r="H383" s="101"/>
      <c r="I383" s="101"/>
      <c r="J383" s="101">
        <f>Arkusz7!D4</f>
        <v>14</v>
      </c>
      <c r="K383" s="101"/>
      <c r="L383" s="101"/>
      <c r="M383" s="101">
        <f>Arkusz7!E4</f>
        <v>0</v>
      </c>
      <c r="N383" s="101"/>
      <c r="O383" s="101"/>
      <c r="P383" s="101">
        <f>Arkusz7!F4</f>
        <v>77</v>
      </c>
      <c r="Q383" s="101"/>
      <c r="R383" s="101"/>
      <c r="S383" s="101">
        <f>Arkusz7!G4</f>
        <v>34</v>
      </c>
      <c r="T383" s="101"/>
      <c r="U383" s="101"/>
    </row>
    <row r="384" spans="3:21" x14ac:dyDescent="0.25">
      <c r="C384" s="143" t="str">
        <f>Arkusz7!B5</f>
        <v>ARMENIA</v>
      </c>
      <c r="D384" s="144"/>
      <c r="E384" s="144"/>
      <c r="F384" s="144"/>
      <c r="G384" s="99">
        <f>Arkusz7!C5</f>
        <v>0</v>
      </c>
      <c r="H384" s="99"/>
      <c r="I384" s="99"/>
      <c r="J384" s="99">
        <f>Arkusz7!D5</f>
        <v>0</v>
      </c>
      <c r="K384" s="99"/>
      <c r="L384" s="99"/>
      <c r="M384" s="99">
        <f>Arkusz7!E5</f>
        <v>0</v>
      </c>
      <c r="N384" s="99"/>
      <c r="O384" s="99"/>
      <c r="P384" s="99">
        <f>Arkusz7!F5</f>
        <v>52</v>
      </c>
      <c r="Q384" s="99"/>
      <c r="R384" s="99"/>
      <c r="S384" s="99">
        <f>Arkusz7!G5</f>
        <v>36</v>
      </c>
      <c r="T384" s="99"/>
      <c r="U384" s="99"/>
    </row>
    <row r="385" spans="1:25" x14ac:dyDescent="0.25">
      <c r="C385" s="187" t="str">
        <f>Arkusz7!B6</f>
        <v>GRUZJA</v>
      </c>
      <c r="D385" s="188"/>
      <c r="E385" s="188"/>
      <c r="F385" s="188"/>
      <c r="G385" s="101">
        <f>Arkusz7!C6</f>
        <v>0</v>
      </c>
      <c r="H385" s="101"/>
      <c r="I385" s="101"/>
      <c r="J385" s="101">
        <f>Arkusz7!D6</f>
        <v>0</v>
      </c>
      <c r="K385" s="101"/>
      <c r="L385" s="101"/>
      <c r="M385" s="101">
        <f>Arkusz7!E6</f>
        <v>13</v>
      </c>
      <c r="N385" s="101"/>
      <c r="O385" s="101"/>
      <c r="P385" s="101">
        <f>Arkusz7!F6</f>
        <v>49</v>
      </c>
      <c r="Q385" s="101"/>
      <c r="R385" s="101"/>
      <c r="S385" s="101">
        <f>Arkusz7!G6</f>
        <v>12</v>
      </c>
      <c r="T385" s="101"/>
      <c r="U385" s="101"/>
    </row>
    <row r="386" spans="1:25" ht="15.75" thickBot="1" x14ac:dyDescent="0.3">
      <c r="C386" s="205" t="str">
        <f>Arkusz7!B7</f>
        <v>Pozostałe</v>
      </c>
      <c r="D386" s="206"/>
      <c r="E386" s="206"/>
      <c r="F386" s="206"/>
      <c r="G386" s="100">
        <f>Arkusz7!C7</f>
        <v>138</v>
      </c>
      <c r="H386" s="100"/>
      <c r="I386" s="100"/>
      <c r="J386" s="100">
        <f>Arkusz7!D7</f>
        <v>42</v>
      </c>
      <c r="K386" s="100"/>
      <c r="L386" s="100"/>
      <c r="M386" s="100">
        <f>Arkusz7!E7</f>
        <v>0</v>
      </c>
      <c r="N386" s="100"/>
      <c r="O386" s="100"/>
      <c r="P386" s="100">
        <f>Arkusz7!F7</f>
        <v>295</v>
      </c>
      <c r="Q386" s="100"/>
      <c r="R386" s="100"/>
      <c r="S386" s="100">
        <f>Arkusz7!G7</f>
        <v>189</v>
      </c>
      <c r="T386" s="100"/>
      <c r="U386" s="100"/>
    </row>
    <row r="387" spans="1:25" ht="15.75" thickBot="1" x14ac:dyDescent="0.3">
      <c r="C387" s="190" t="s">
        <v>1</v>
      </c>
      <c r="D387" s="191"/>
      <c r="E387" s="191"/>
      <c r="F387" s="191"/>
      <c r="G387" s="86">
        <f>SUM(G381:I386)</f>
        <v>168</v>
      </c>
      <c r="H387" s="86"/>
      <c r="I387" s="86"/>
      <c r="J387" s="86">
        <f t="shared" ref="J387" si="15">SUM(J381:L386)</f>
        <v>191</v>
      </c>
      <c r="K387" s="86"/>
      <c r="L387" s="86"/>
      <c r="M387" s="86">
        <f t="shared" ref="M387" si="16">SUM(M381:O386)</f>
        <v>16</v>
      </c>
      <c r="N387" s="86"/>
      <c r="O387" s="86"/>
      <c r="P387" s="86">
        <f t="shared" ref="P387" si="17">SUM(P381:R386)</f>
        <v>2128</v>
      </c>
      <c r="Q387" s="86"/>
      <c r="R387" s="86"/>
      <c r="S387" s="86">
        <f>SUM(S381:U386)</f>
        <v>1942</v>
      </c>
      <c r="T387" s="86"/>
      <c r="U387" s="87"/>
    </row>
    <row r="390" spans="1:25" x14ac:dyDescent="0.25">
      <c r="A390" s="135" t="s">
        <v>125</v>
      </c>
      <c r="B390" s="135"/>
      <c r="C390" s="135"/>
      <c r="D390" s="135"/>
      <c r="E390" s="135"/>
      <c r="F390" s="135"/>
      <c r="G390" s="135"/>
      <c r="H390" s="135"/>
      <c r="I390" s="135"/>
      <c r="J390" s="135"/>
      <c r="K390" s="135"/>
      <c r="L390" s="135"/>
      <c r="M390" s="135"/>
      <c r="N390" s="135"/>
      <c r="O390" s="135"/>
      <c r="P390" s="135"/>
      <c r="Q390" s="135"/>
      <c r="R390" s="135"/>
      <c r="S390" s="135"/>
      <c r="T390" s="135"/>
      <c r="U390" s="135"/>
      <c r="V390" s="135"/>
      <c r="W390" s="135"/>
      <c r="X390" s="135"/>
      <c r="Y390" s="135"/>
    </row>
    <row r="391" spans="1:25" x14ac:dyDescent="0.25">
      <c r="A391" s="135"/>
      <c r="B391" s="135"/>
      <c r="C391" s="135"/>
      <c r="D391" s="135"/>
      <c r="E391" s="135"/>
      <c r="F391" s="135"/>
      <c r="G391" s="135"/>
      <c r="H391" s="135"/>
      <c r="I391" s="135"/>
      <c r="J391" s="135"/>
      <c r="K391" s="135"/>
      <c r="L391" s="135"/>
      <c r="M391" s="135"/>
      <c r="N391" s="135"/>
      <c r="O391" s="135"/>
      <c r="P391" s="135"/>
      <c r="Q391" s="135"/>
      <c r="R391" s="135"/>
      <c r="S391" s="135"/>
      <c r="T391" s="135"/>
      <c r="U391" s="135"/>
      <c r="V391" s="135"/>
      <c r="W391" s="135"/>
      <c r="X391" s="135"/>
      <c r="Y391" s="135"/>
    </row>
    <row r="392" spans="1:25" x14ac:dyDescent="0.25">
      <c r="A392" s="135"/>
      <c r="B392" s="135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5"/>
      <c r="N392" s="135"/>
      <c r="O392" s="135"/>
      <c r="P392" s="135"/>
      <c r="Q392" s="135"/>
      <c r="R392" s="135"/>
      <c r="S392" s="135"/>
      <c r="T392" s="135"/>
      <c r="U392" s="135"/>
      <c r="V392" s="135"/>
      <c r="W392" s="135"/>
      <c r="X392" s="135"/>
      <c r="Y392" s="135"/>
    </row>
    <row r="393" spans="1:25" x14ac:dyDescent="0.25">
      <c r="A393" s="135"/>
      <c r="B393" s="135"/>
      <c r="C393" s="135"/>
      <c r="D393" s="135"/>
      <c r="E393" s="135"/>
      <c r="F393" s="135"/>
      <c r="G393" s="135"/>
      <c r="H393" s="135"/>
      <c r="I393" s="135"/>
      <c r="J393" s="135"/>
      <c r="K393" s="135"/>
      <c r="L393" s="135"/>
      <c r="M393" s="135"/>
      <c r="N393" s="135"/>
      <c r="O393" s="135"/>
      <c r="P393" s="135"/>
      <c r="Q393" s="135"/>
      <c r="R393" s="135"/>
      <c r="S393" s="135"/>
      <c r="T393" s="135"/>
      <c r="U393" s="135"/>
      <c r="V393" s="135"/>
      <c r="W393" s="135"/>
      <c r="X393" s="135"/>
      <c r="Y393" s="135"/>
    </row>
    <row r="394" spans="1:25" x14ac:dyDescent="0.25">
      <c r="A394" s="135"/>
      <c r="B394" s="135"/>
      <c r="C394" s="135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</row>
    <row r="395" spans="1:25" x14ac:dyDescent="0.25">
      <c r="A395" s="135"/>
      <c r="B395" s="135"/>
      <c r="C395" s="135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</row>
    <row r="396" spans="1:25" x14ac:dyDescent="0.25">
      <c r="A396" s="135"/>
      <c r="B396" s="135"/>
      <c r="C396" s="135"/>
      <c r="D396" s="135"/>
      <c r="E396" s="135"/>
      <c r="F396" s="135"/>
      <c r="G396" s="135"/>
      <c r="H396" s="135"/>
      <c r="I396" s="135"/>
      <c r="J396" s="135"/>
      <c r="K396" s="135"/>
      <c r="L396" s="135"/>
      <c r="M396" s="135"/>
      <c r="N396" s="135"/>
      <c r="O396" s="135"/>
      <c r="P396" s="135"/>
      <c r="Q396" s="135"/>
      <c r="R396" s="135"/>
      <c r="S396" s="135"/>
      <c r="T396" s="135"/>
      <c r="U396" s="135"/>
      <c r="V396" s="135"/>
      <c r="W396" s="135"/>
      <c r="X396" s="135"/>
      <c r="Y396" s="135"/>
    </row>
    <row r="397" spans="1:25" x14ac:dyDescent="0.25">
      <c r="A397" s="135"/>
      <c r="B397" s="135"/>
      <c r="C397" s="135"/>
      <c r="D397" s="135"/>
      <c r="E397" s="135"/>
      <c r="F397" s="135"/>
      <c r="G397" s="135"/>
      <c r="H397" s="135"/>
      <c r="I397" s="135"/>
      <c r="J397" s="135"/>
      <c r="K397" s="135"/>
      <c r="L397" s="135"/>
      <c r="M397" s="135"/>
      <c r="N397" s="135"/>
      <c r="O397" s="135"/>
      <c r="P397" s="135"/>
      <c r="Q397" s="135"/>
      <c r="R397" s="135"/>
      <c r="S397" s="135"/>
      <c r="T397" s="135"/>
      <c r="U397" s="135"/>
      <c r="V397" s="135"/>
      <c r="W397" s="135"/>
      <c r="X397" s="135"/>
      <c r="Y397" s="135"/>
    </row>
    <row r="398" spans="1:25" x14ac:dyDescent="0.25">
      <c r="A398" s="135"/>
      <c r="B398" s="135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5"/>
      <c r="N398" s="135"/>
      <c r="O398" s="135"/>
      <c r="P398" s="135"/>
      <c r="Q398" s="135"/>
      <c r="R398" s="135"/>
      <c r="S398" s="135"/>
      <c r="T398" s="135"/>
      <c r="U398" s="135"/>
      <c r="V398" s="135"/>
      <c r="W398" s="135"/>
      <c r="X398" s="135"/>
      <c r="Y398" s="135"/>
    </row>
    <row r="399" spans="1:25" x14ac:dyDescent="0.25">
      <c r="A399" s="135"/>
      <c r="B399" s="135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5"/>
      <c r="N399" s="135"/>
      <c r="O399" s="135"/>
      <c r="P399" s="135"/>
      <c r="Q399" s="135"/>
      <c r="R399" s="135"/>
      <c r="S399" s="135"/>
      <c r="T399" s="135"/>
      <c r="U399" s="135"/>
      <c r="V399" s="135"/>
      <c r="W399" s="135"/>
      <c r="X399" s="135"/>
      <c r="Y399" s="135"/>
    </row>
    <row r="400" spans="1:25" x14ac:dyDescent="0.25">
      <c r="A400" s="135"/>
      <c r="B400" s="135"/>
      <c r="C400" s="135"/>
      <c r="D400" s="135"/>
      <c r="E400" s="135"/>
      <c r="F400" s="135"/>
      <c r="G400" s="135"/>
      <c r="H400" s="135"/>
      <c r="I400" s="135"/>
      <c r="J400" s="135"/>
      <c r="K400" s="135"/>
      <c r="L400" s="135"/>
      <c r="M400" s="135"/>
      <c r="N400" s="135"/>
      <c r="O400" s="135"/>
      <c r="P400" s="135"/>
      <c r="Q400" s="135"/>
      <c r="R400" s="135"/>
      <c r="S400" s="135"/>
      <c r="T400" s="135"/>
      <c r="U400" s="135"/>
      <c r="V400" s="135"/>
      <c r="W400" s="135"/>
      <c r="X400" s="135"/>
      <c r="Y400" s="135"/>
    </row>
    <row r="404" spans="1:25" x14ac:dyDescent="0.25">
      <c r="A404" s="138" t="s">
        <v>156</v>
      </c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r="405" spans="1:25" x14ac:dyDescent="0.2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r="406" spans="1:25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5" ht="15.75" thickBot="1" x14ac:dyDescent="0.3"/>
    <row r="408" spans="1:25" ht="30" customHeight="1" x14ac:dyDescent="0.25">
      <c r="B408" s="128" t="s">
        <v>9</v>
      </c>
      <c r="C408" s="129"/>
      <c r="D408" s="129"/>
      <c r="E408" s="129"/>
      <c r="F408" s="129"/>
      <c r="G408" s="129"/>
      <c r="H408" s="129"/>
      <c r="I408" s="129"/>
      <c r="J408" s="256" t="str">
        <f>Arkusz8!C6</f>
        <v>27.11.2018 - 03.12.2018</v>
      </c>
      <c r="K408" s="256"/>
      <c r="L408" s="256"/>
      <c r="M408" s="256" t="str">
        <f>Arkusz8!C10</f>
        <v>04.12.2018 - 10.12.2018</v>
      </c>
      <c r="N408" s="256"/>
      <c r="O408" s="256"/>
      <c r="P408" s="256" t="str">
        <f>Arkusz8!C9</f>
        <v>11.12.2018 - 17.12.2018</v>
      </c>
      <c r="Q408" s="256"/>
      <c r="R408" s="256"/>
      <c r="S408" s="256" t="str">
        <f>Arkusz8!C8</f>
        <v>18.12.2018 - 24.12.2018</v>
      </c>
      <c r="T408" s="256"/>
      <c r="U408" s="256"/>
      <c r="V408" s="256" t="str">
        <f>Arkusz8!C7</f>
        <v>25.12.2018 - 31.12.2018</v>
      </c>
      <c r="W408" s="256"/>
      <c r="X408" s="257"/>
    </row>
    <row r="409" spans="1:25" x14ac:dyDescent="0.25">
      <c r="B409" s="126" t="s">
        <v>32</v>
      </c>
      <c r="C409" s="127"/>
      <c r="D409" s="127"/>
      <c r="E409" s="127"/>
      <c r="F409" s="127"/>
      <c r="G409" s="127"/>
      <c r="H409" s="127"/>
      <c r="I409" s="127"/>
      <c r="J409" s="189">
        <f>Arkusz8!A6</f>
        <v>1331</v>
      </c>
      <c r="K409" s="189"/>
      <c r="L409" s="189"/>
      <c r="M409" s="189">
        <f>Arkusz8!A5</f>
        <v>1332</v>
      </c>
      <c r="N409" s="189"/>
      <c r="O409" s="189"/>
      <c r="P409" s="189">
        <f>Arkusz8!A4</f>
        <v>1296</v>
      </c>
      <c r="Q409" s="189"/>
      <c r="R409" s="189"/>
      <c r="S409" s="189">
        <f>Arkusz8!A3</f>
        <v>1290</v>
      </c>
      <c r="T409" s="189"/>
      <c r="U409" s="189"/>
      <c r="V409" s="189">
        <f>Arkusz8!A2</f>
        <v>1290</v>
      </c>
      <c r="W409" s="189"/>
      <c r="X409" s="189"/>
    </row>
    <row r="410" spans="1:25" x14ac:dyDescent="0.25">
      <c r="B410" s="185" t="s">
        <v>5</v>
      </c>
      <c r="C410" s="186"/>
      <c r="D410" s="186"/>
      <c r="E410" s="186"/>
      <c r="F410" s="186"/>
      <c r="G410" s="186"/>
      <c r="H410" s="186"/>
      <c r="I410" s="186"/>
      <c r="J410" s="101">
        <f>Arkusz8!A11</f>
        <v>1637</v>
      </c>
      <c r="K410" s="101"/>
      <c r="L410" s="101"/>
      <c r="M410" s="101">
        <f>Arkusz8!A10</f>
        <v>1645</v>
      </c>
      <c r="N410" s="101"/>
      <c r="O410" s="101"/>
      <c r="P410" s="101">
        <f>Arkusz8!A9</f>
        <v>1640</v>
      </c>
      <c r="Q410" s="101"/>
      <c r="R410" s="101"/>
      <c r="S410" s="101">
        <f>Arkusz8!A8</f>
        <v>1630</v>
      </c>
      <c r="T410" s="101"/>
      <c r="U410" s="101"/>
      <c r="V410" s="101">
        <f>Arkusz8!A7</f>
        <v>1619</v>
      </c>
      <c r="W410" s="101"/>
      <c r="X410" s="101"/>
    </row>
    <row r="411" spans="1:25" x14ac:dyDescent="0.25">
      <c r="B411" s="126" t="s">
        <v>6</v>
      </c>
      <c r="C411" s="127"/>
      <c r="D411" s="127"/>
      <c r="E411" s="127"/>
      <c r="F411" s="127"/>
      <c r="G411" s="127"/>
      <c r="H411" s="127"/>
      <c r="I411" s="127"/>
      <c r="J411" s="189">
        <f>Arkusz8!A16</f>
        <v>28</v>
      </c>
      <c r="K411" s="189"/>
      <c r="L411" s="189"/>
      <c r="M411" s="189">
        <f>Arkusz8!A15</f>
        <v>62</v>
      </c>
      <c r="N411" s="189"/>
      <c r="O411" s="189"/>
      <c r="P411" s="189">
        <f>Arkusz8!A14</f>
        <v>80</v>
      </c>
      <c r="Q411" s="189"/>
      <c r="R411" s="189"/>
      <c r="S411" s="189">
        <f>Arkusz8!A13</f>
        <v>62</v>
      </c>
      <c r="T411" s="189"/>
      <c r="U411" s="189"/>
      <c r="V411" s="189">
        <f>Arkusz8!A12</f>
        <v>33</v>
      </c>
      <c r="W411" s="189"/>
      <c r="X411" s="189"/>
    </row>
    <row r="412" spans="1:25" x14ac:dyDescent="0.25">
      <c r="B412" s="250" t="s">
        <v>7</v>
      </c>
      <c r="C412" s="251"/>
      <c r="D412" s="251"/>
      <c r="E412" s="251"/>
      <c r="F412" s="251"/>
      <c r="G412" s="251"/>
      <c r="H412" s="251"/>
      <c r="I412" s="251"/>
      <c r="J412" s="101">
        <f>Arkusz8!A21</f>
        <v>59</v>
      </c>
      <c r="K412" s="101"/>
      <c r="L412" s="101"/>
      <c r="M412" s="101">
        <f>Arkusz8!A20</f>
        <v>59</v>
      </c>
      <c r="N412" s="101"/>
      <c r="O412" s="101"/>
      <c r="P412" s="101">
        <f>Arkusz8!A19</f>
        <v>49</v>
      </c>
      <c r="Q412" s="101"/>
      <c r="R412" s="101"/>
      <c r="S412" s="101">
        <f>Arkusz8!A18</f>
        <v>44</v>
      </c>
      <c r="T412" s="101"/>
      <c r="U412" s="101"/>
      <c r="V412" s="101">
        <f>Arkusz8!A17</f>
        <v>22</v>
      </c>
      <c r="W412" s="101"/>
      <c r="X412" s="101"/>
    </row>
    <row r="413" spans="1:25" ht="15.75" thickBot="1" x14ac:dyDescent="0.3">
      <c r="B413" s="285" t="s">
        <v>95</v>
      </c>
      <c r="C413" s="286"/>
      <c r="D413" s="286"/>
      <c r="E413" s="286"/>
      <c r="F413" s="286"/>
      <c r="G413" s="286"/>
      <c r="H413" s="286"/>
      <c r="I413" s="286"/>
      <c r="J413" s="255">
        <f>Arkusz8!A26</f>
        <v>1</v>
      </c>
      <c r="K413" s="255"/>
      <c r="L413" s="255"/>
      <c r="M413" s="255">
        <f>Arkusz8!A25</f>
        <v>1</v>
      </c>
      <c r="N413" s="255"/>
      <c r="O413" s="255"/>
      <c r="P413" s="255">
        <f>Arkusz8!A24</f>
        <v>1</v>
      </c>
      <c r="Q413" s="255"/>
      <c r="R413" s="255"/>
      <c r="S413" s="255">
        <f>Arkusz8!A23</f>
        <v>1</v>
      </c>
      <c r="T413" s="255"/>
      <c r="U413" s="255"/>
      <c r="V413" s="255">
        <f>Arkusz8!A22</f>
        <v>1</v>
      </c>
      <c r="W413" s="255"/>
      <c r="X413" s="255"/>
    </row>
    <row r="414" spans="1:25" ht="15.75" thickBot="1" x14ac:dyDescent="0.3">
      <c r="B414" s="259" t="s">
        <v>96</v>
      </c>
      <c r="C414" s="260"/>
      <c r="D414" s="260"/>
      <c r="E414" s="260"/>
      <c r="F414" s="260"/>
      <c r="G414" s="260"/>
      <c r="H414" s="260"/>
      <c r="I414" s="260"/>
      <c r="J414" s="258">
        <f>SUM(J409,J410,J413)</f>
        <v>2969</v>
      </c>
      <c r="K414" s="258"/>
      <c r="L414" s="258"/>
      <c r="M414" s="258">
        <f>SUM(M409,M410,M413)</f>
        <v>2978</v>
      </c>
      <c r="N414" s="258"/>
      <c r="O414" s="258"/>
      <c r="P414" s="258">
        <f>SUM(P409,P410,P413)</f>
        <v>2937</v>
      </c>
      <c r="Q414" s="258"/>
      <c r="R414" s="258"/>
      <c r="S414" s="258">
        <f>SUM(S409,S410,S413)</f>
        <v>2921</v>
      </c>
      <c r="T414" s="258"/>
      <c r="U414" s="258"/>
      <c r="V414" s="258">
        <f>SUM(V409,V410,V413)</f>
        <v>2910</v>
      </c>
      <c r="W414" s="258"/>
      <c r="X414" s="284"/>
    </row>
    <row r="415" spans="1:25" x14ac:dyDescent="0.25">
      <c r="B415" s="22"/>
      <c r="C415" s="22"/>
      <c r="D415" s="22"/>
      <c r="E415" s="22"/>
      <c r="F415" s="22"/>
      <c r="G415" s="22"/>
      <c r="H415" s="22"/>
      <c r="I415" s="22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5" x14ac:dyDescent="0.2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2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2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2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2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35" spans="1:2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5" x14ac:dyDescent="0.25">
      <c r="A439" s="135" t="s">
        <v>125</v>
      </c>
      <c r="B439" s="135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5"/>
      <c r="N439" s="135"/>
      <c r="O439" s="135"/>
      <c r="P439" s="135"/>
      <c r="Q439" s="135"/>
      <c r="R439" s="135"/>
      <c r="S439" s="135"/>
      <c r="T439" s="135"/>
      <c r="U439" s="135"/>
      <c r="V439" s="135"/>
      <c r="W439" s="135"/>
      <c r="X439" s="135"/>
      <c r="Y439" s="135"/>
    </row>
    <row r="440" spans="1:25" x14ac:dyDescent="0.25">
      <c r="A440" s="135"/>
      <c r="B440" s="135"/>
      <c r="C440" s="135"/>
      <c r="D440" s="135"/>
      <c r="E440" s="135"/>
      <c r="F440" s="135"/>
      <c r="G440" s="135"/>
      <c r="H440" s="135"/>
      <c r="I440" s="135"/>
      <c r="J440" s="135"/>
      <c r="K440" s="135"/>
      <c r="L440" s="135"/>
      <c r="M440" s="135"/>
      <c r="N440" s="135"/>
      <c r="O440" s="135"/>
      <c r="P440" s="135"/>
      <c r="Q440" s="135"/>
      <c r="R440" s="135"/>
      <c r="S440" s="135"/>
      <c r="T440" s="135"/>
      <c r="U440" s="135"/>
      <c r="V440" s="135"/>
      <c r="W440" s="135"/>
      <c r="X440" s="135"/>
      <c r="Y440" s="135"/>
    </row>
    <row r="441" spans="1:25" x14ac:dyDescent="0.25">
      <c r="A441" s="135"/>
      <c r="B441" s="135"/>
      <c r="C441" s="135"/>
      <c r="D441" s="135"/>
      <c r="E441" s="135"/>
      <c r="F441" s="135"/>
      <c r="G441" s="135"/>
      <c r="H441" s="135"/>
      <c r="I441" s="135"/>
      <c r="J441" s="135"/>
      <c r="K441" s="135"/>
      <c r="L441" s="135"/>
      <c r="M441" s="135"/>
      <c r="N441" s="135"/>
      <c r="O441" s="135"/>
      <c r="P441" s="135"/>
      <c r="Q441" s="135"/>
      <c r="R441" s="135"/>
      <c r="S441" s="135"/>
      <c r="T441" s="135"/>
      <c r="U441" s="135"/>
      <c r="V441" s="135"/>
      <c r="W441" s="135"/>
      <c r="X441" s="135"/>
      <c r="Y441" s="135"/>
    </row>
    <row r="442" spans="1:25" x14ac:dyDescent="0.25">
      <c r="A442" s="135"/>
      <c r="B442" s="135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35"/>
      <c r="O442" s="135"/>
      <c r="P442" s="135"/>
      <c r="Q442" s="135"/>
      <c r="R442" s="135"/>
      <c r="S442" s="135"/>
      <c r="T442" s="135"/>
      <c r="U442" s="135"/>
      <c r="V442" s="135"/>
      <c r="W442" s="135"/>
      <c r="X442" s="135"/>
      <c r="Y442" s="135"/>
    </row>
    <row r="443" spans="1:25" x14ac:dyDescent="0.25">
      <c r="A443" s="135"/>
      <c r="B443" s="135"/>
      <c r="C443" s="135"/>
      <c r="D443" s="135"/>
      <c r="E443" s="135"/>
      <c r="F443" s="135"/>
      <c r="G443" s="135"/>
      <c r="H443" s="135"/>
      <c r="I443" s="135"/>
      <c r="J443" s="135"/>
      <c r="K443" s="135"/>
      <c r="L443" s="135"/>
      <c r="M443" s="135"/>
      <c r="N443" s="135"/>
      <c r="O443" s="135"/>
      <c r="P443" s="135"/>
      <c r="Q443" s="135"/>
      <c r="R443" s="135"/>
      <c r="S443" s="135"/>
      <c r="T443" s="135"/>
      <c r="U443" s="135"/>
      <c r="V443" s="135"/>
      <c r="W443" s="135"/>
      <c r="X443" s="135"/>
      <c r="Y443" s="135"/>
    </row>
    <row r="444" spans="1:25" x14ac:dyDescent="0.25">
      <c r="A444" s="135"/>
      <c r="B444" s="135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5"/>
      <c r="N444" s="135"/>
      <c r="O444" s="135"/>
      <c r="P444" s="135"/>
      <c r="Q444" s="135"/>
      <c r="R444" s="135"/>
      <c r="S444" s="135"/>
      <c r="T444" s="135"/>
      <c r="U444" s="135"/>
      <c r="V444" s="135"/>
      <c r="W444" s="135"/>
      <c r="X444" s="135"/>
      <c r="Y444" s="135"/>
    </row>
    <row r="445" spans="1:25" x14ac:dyDescent="0.25">
      <c r="A445" s="135"/>
      <c r="B445" s="135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5"/>
      <c r="N445" s="135"/>
      <c r="O445" s="135"/>
      <c r="P445" s="135"/>
      <c r="Q445" s="135"/>
      <c r="R445" s="135"/>
      <c r="S445" s="135"/>
      <c r="T445" s="135"/>
      <c r="U445" s="135"/>
      <c r="V445" s="135"/>
      <c r="W445" s="135"/>
      <c r="X445" s="135"/>
      <c r="Y445" s="135"/>
    </row>
    <row r="446" spans="1:25" x14ac:dyDescent="0.25">
      <c r="A446" s="135"/>
      <c r="B446" s="135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5"/>
      <c r="N446" s="135"/>
      <c r="O446" s="135"/>
      <c r="P446" s="135"/>
      <c r="Q446" s="135"/>
      <c r="R446" s="135"/>
      <c r="S446" s="135"/>
      <c r="T446" s="135"/>
      <c r="U446" s="135"/>
      <c r="V446" s="135"/>
      <c r="W446" s="135"/>
      <c r="X446" s="135"/>
      <c r="Y446" s="135"/>
    </row>
    <row r="447" spans="1:25" x14ac:dyDescent="0.25">
      <c r="A447" s="135"/>
      <c r="B447" s="135"/>
      <c r="C447" s="135"/>
      <c r="D447" s="135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5"/>
      <c r="P447" s="135"/>
      <c r="Q447" s="135"/>
      <c r="R447" s="135"/>
      <c r="S447" s="135"/>
      <c r="T447" s="135"/>
      <c r="U447" s="135"/>
      <c r="V447" s="135"/>
      <c r="W447" s="135"/>
      <c r="X447" s="135"/>
      <c r="Y447" s="135"/>
    </row>
    <row r="448" spans="1:25" x14ac:dyDescent="0.25">
      <c r="A448" s="135"/>
      <c r="B448" s="135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5"/>
      <c r="N448" s="135"/>
      <c r="O448" s="135"/>
      <c r="P448" s="135"/>
      <c r="Q448" s="135"/>
      <c r="R448" s="135"/>
      <c r="S448" s="135"/>
      <c r="T448" s="135"/>
      <c r="U448" s="135"/>
      <c r="V448" s="135"/>
      <c r="W448" s="135"/>
      <c r="X448" s="135"/>
      <c r="Y448" s="135"/>
    </row>
    <row r="449" spans="1:25" x14ac:dyDescent="0.25">
      <c r="A449" s="135"/>
      <c r="B449" s="135"/>
      <c r="C449" s="135"/>
      <c r="D449" s="135"/>
      <c r="E449" s="135"/>
      <c r="F449" s="135"/>
      <c r="G449" s="135"/>
      <c r="H449" s="135"/>
      <c r="I449" s="135"/>
      <c r="J449" s="135"/>
      <c r="K449" s="135"/>
      <c r="L449" s="135"/>
      <c r="M449" s="135"/>
      <c r="N449" s="135"/>
      <c r="O449" s="135"/>
      <c r="P449" s="135"/>
      <c r="Q449" s="135"/>
      <c r="R449" s="135"/>
      <c r="S449" s="135"/>
      <c r="T449" s="135"/>
      <c r="U449" s="135"/>
      <c r="V449" s="135"/>
      <c r="W449" s="135"/>
      <c r="X449" s="135"/>
      <c r="Y449" s="135"/>
    </row>
    <row r="452" spans="1:25" x14ac:dyDescent="0.25">
      <c r="A452" s="40" t="s">
        <v>51</v>
      </c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R452" s="41"/>
      <c r="S452" s="41"/>
      <c r="T452" s="41"/>
    </row>
    <row r="453" spans="1:25" x14ac:dyDescent="0.25">
      <c r="P453" s="42"/>
      <c r="Q453" s="42"/>
      <c r="R453" s="41"/>
      <c r="S453" s="41"/>
      <c r="T453" s="41"/>
      <c r="U453" s="42"/>
    </row>
    <row r="454" spans="1:25" x14ac:dyDescent="0.25"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1:25" x14ac:dyDescent="0.25">
      <c r="A455" s="135" t="s">
        <v>125</v>
      </c>
      <c r="B455" s="135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5"/>
      <c r="N455" s="135"/>
      <c r="O455" s="135"/>
      <c r="P455" s="135"/>
      <c r="Q455" s="135"/>
      <c r="R455" s="135"/>
      <c r="S455" s="135"/>
      <c r="T455" s="135"/>
      <c r="U455" s="135"/>
      <c r="V455" s="135"/>
      <c r="W455" s="135"/>
      <c r="X455" s="135"/>
      <c r="Y455" s="135"/>
    </row>
    <row r="456" spans="1:25" x14ac:dyDescent="0.25">
      <c r="A456" s="135"/>
      <c r="B456" s="135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5"/>
      <c r="N456" s="135"/>
      <c r="O456" s="135"/>
      <c r="P456" s="135"/>
      <c r="Q456" s="135"/>
      <c r="R456" s="135"/>
      <c r="S456" s="135"/>
      <c r="T456" s="135"/>
      <c r="U456" s="135"/>
      <c r="V456" s="135"/>
      <c r="W456" s="135"/>
      <c r="X456" s="135"/>
      <c r="Y456" s="135"/>
    </row>
    <row r="457" spans="1:25" x14ac:dyDescent="0.25">
      <c r="A457" s="135"/>
      <c r="B457" s="135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5"/>
      <c r="N457" s="135"/>
      <c r="O457" s="135"/>
      <c r="P457" s="135"/>
      <c r="Q457" s="135"/>
      <c r="R457" s="135"/>
      <c r="S457" s="135"/>
      <c r="T457" s="135"/>
      <c r="U457" s="135"/>
      <c r="V457" s="135"/>
      <c r="W457" s="135"/>
      <c r="X457" s="135"/>
      <c r="Y457" s="135"/>
    </row>
    <row r="458" spans="1:25" x14ac:dyDescent="0.25">
      <c r="A458" s="135"/>
      <c r="B458" s="135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5"/>
      <c r="N458" s="135"/>
      <c r="O458" s="135"/>
      <c r="P458" s="135"/>
      <c r="Q458" s="135"/>
      <c r="R458" s="135"/>
      <c r="S458" s="135"/>
      <c r="T458" s="135"/>
      <c r="U458" s="135"/>
      <c r="V458" s="135"/>
      <c r="W458" s="135"/>
      <c r="X458" s="135"/>
      <c r="Y458" s="135"/>
    </row>
    <row r="459" spans="1:25" x14ac:dyDescent="0.25">
      <c r="A459" s="135"/>
      <c r="B459" s="135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5"/>
      <c r="N459" s="135"/>
      <c r="O459" s="135"/>
      <c r="P459" s="135"/>
      <c r="Q459" s="135"/>
      <c r="R459" s="135"/>
      <c r="S459" s="135"/>
      <c r="T459" s="135"/>
      <c r="U459" s="135"/>
      <c r="V459" s="135"/>
      <c r="W459" s="135"/>
      <c r="X459" s="135"/>
      <c r="Y459" s="135"/>
    </row>
    <row r="460" spans="1:25" x14ac:dyDescent="0.25">
      <c r="A460" s="135"/>
      <c r="B460" s="135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5"/>
      <c r="N460" s="135"/>
      <c r="O460" s="135"/>
      <c r="P460" s="135"/>
      <c r="Q460" s="135"/>
      <c r="R460" s="135"/>
      <c r="S460" s="135"/>
      <c r="T460" s="135"/>
      <c r="U460" s="135"/>
      <c r="V460" s="135"/>
      <c r="W460" s="135"/>
      <c r="X460" s="135"/>
      <c r="Y460" s="135"/>
    </row>
    <row r="461" spans="1:25" x14ac:dyDescent="0.25">
      <c r="A461" s="135"/>
      <c r="B461" s="135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5"/>
      <c r="N461" s="135"/>
      <c r="O461" s="135"/>
      <c r="P461" s="135"/>
      <c r="Q461" s="135"/>
      <c r="R461" s="135"/>
      <c r="S461" s="135"/>
      <c r="T461" s="135"/>
      <c r="U461" s="135"/>
      <c r="V461" s="135"/>
      <c r="W461" s="135"/>
      <c r="X461" s="135"/>
      <c r="Y461" s="135"/>
    </row>
    <row r="462" spans="1:25" x14ac:dyDescent="0.25">
      <c r="A462" s="135"/>
      <c r="B462" s="135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5"/>
      <c r="N462" s="135"/>
      <c r="O462" s="135"/>
      <c r="P462" s="135"/>
      <c r="Q462" s="135"/>
      <c r="R462" s="135"/>
      <c r="S462" s="135"/>
      <c r="T462" s="135"/>
      <c r="U462" s="135"/>
      <c r="V462" s="135"/>
      <c r="W462" s="135"/>
      <c r="X462" s="135"/>
      <c r="Y462" s="135"/>
    </row>
    <row r="463" spans="1:25" x14ac:dyDescent="0.25">
      <c r="A463" s="135"/>
      <c r="B463" s="135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5"/>
      <c r="N463" s="135"/>
      <c r="O463" s="135"/>
      <c r="P463" s="135"/>
      <c r="Q463" s="135"/>
      <c r="R463" s="135"/>
      <c r="S463" s="135"/>
      <c r="T463" s="135"/>
      <c r="U463" s="135"/>
      <c r="V463" s="135"/>
      <c r="W463" s="135"/>
      <c r="X463" s="135"/>
      <c r="Y463" s="135"/>
    </row>
    <row r="464" spans="1:25" x14ac:dyDescent="0.25">
      <c r="A464" s="135"/>
      <c r="B464" s="135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  <c r="O464" s="135"/>
      <c r="P464" s="135"/>
      <c r="Q464" s="135"/>
      <c r="R464" s="135"/>
      <c r="S464" s="135"/>
      <c r="T464" s="135"/>
      <c r="U464" s="135"/>
      <c r="V464" s="135"/>
      <c r="W464" s="135"/>
      <c r="X464" s="135"/>
      <c r="Y464" s="135"/>
    </row>
    <row r="465" spans="1:25" x14ac:dyDescent="0.25">
      <c r="A465" s="135"/>
      <c r="B465" s="135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5"/>
      <c r="N465" s="135"/>
      <c r="O465" s="135"/>
      <c r="P465" s="135"/>
      <c r="Q465" s="135"/>
      <c r="R465" s="135"/>
      <c r="S465" s="135"/>
      <c r="T465" s="135"/>
      <c r="U465" s="135"/>
      <c r="V465" s="135"/>
      <c r="W465" s="135"/>
      <c r="X465" s="135"/>
      <c r="Y465" s="135"/>
    </row>
    <row r="466" spans="1:25" x14ac:dyDescent="0.25">
      <c r="A466" s="135"/>
      <c r="B466" s="135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35"/>
      <c r="O466" s="135"/>
      <c r="P466" s="135"/>
      <c r="Q466" s="135"/>
      <c r="R466" s="135"/>
      <c r="S466" s="135"/>
      <c r="T466" s="135"/>
      <c r="U466" s="135"/>
      <c r="V466" s="135"/>
      <c r="W466" s="135"/>
      <c r="X466" s="135"/>
      <c r="Y466" s="135"/>
    </row>
    <row r="467" spans="1:25" x14ac:dyDescent="0.25">
      <c r="A467" s="135"/>
      <c r="B467" s="135"/>
      <c r="C467" s="135"/>
      <c r="D467" s="135"/>
      <c r="E467" s="135"/>
      <c r="F467" s="135"/>
      <c r="G467" s="135"/>
      <c r="H467" s="135"/>
      <c r="I467" s="135"/>
      <c r="J467" s="135"/>
      <c r="K467" s="135"/>
      <c r="L467" s="135"/>
      <c r="M467" s="135"/>
      <c r="N467" s="135"/>
      <c r="O467" s="135"/>
      <c r="P467" s="135"/>
      <c r="Q467" s="135"/>
      <c r="R467" s="135"/>
      <c r="S467" s="135"/>
      <c r="T467" s="135"/>
      <c r="U467" s="135"/>
      <c r="V467" s="135"/>
      <c r="W467" s="135"/>
      <c r="X467" s="135"/>
      <c r="Y467" s="135"/>
    </row>
    <row r="468" spans="1:25" x14ac:dyDescent="0.25">
      <c r="A468" s="135"/>
      <c r="B468" s="135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5"/>
      <c r="N468" s="135"/>
      <c r="O468" s="135"/>
      <c r="P468" s="135"/>
      <c r="Q468" s="135"/>
      <c r="R468" s="135"/>
      <c r="S468" s="135"/>
      <c r="T468" s="135"/>
      <c r="U468" s="135"/>
      <c r="V468" s="135"/>
      <c r="W468" s="135"/>
      <c r="X468" s="135"/>
      <c r="Y468" s="135"/>
    </row>
    <row r="469" spans="1:25" x14ac:dyDescent="0.25">
      <c r="A469" s="135"/>
      <c r="B469" s="135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5"/>
      <c r="N469" s="135"/>
      <c r="O469" s="135"/>
      <c r="P469" s="135"/>
      <c r="Q469" s="135"/>
      <c r="R469" s="135"/>
      <c r="S469" s="135"/>
      <c r="T469" s="135"/>
      <c r="U469" s="135"/>
      <c r="V469" s="135"/>
      <c r="W469" s="135"/>
      <c r="X469" s="135"/>
      <c r="Y469" s="135"/>
    </row>
    <row r="470" spans="1:25" x14ac:dyDescent="0.25">
      <c r="A470" s="135"/>
      <c r="B470" s="135"/>
      <c r="C470" s="135"/>
      <c r="D470" s="135"/>
      <c r="E470" s="135"/>
      <c r="F470" s="135"/>
      <c r="G470" s="135"/>
      <c r="H470" s="135"/>
      <c r="I470" s="135"/>
      <c r="J470" s="135"/>
      <c r="K470" s="135"/>
      <c r="L470" s="135"/>
      <c r="M470" s="135"/>
      <c r="N470" s="135"/>
      <c r="O470" s="135"/>
      <c r="P470" s="135"/>
      <c r="Q470" s="135"/>
      <c r="R470" s="135"/>
      <c r="S470" s="135"/>
      <c r="T470" s="135"/>
      <c r="U470" s="135"/>
      <c r="V470" s="135"/>
      <c r="W470" s="135"/>
      <c r="X470" s="135"/>
      <c r="Y470" s="135"/>
    </row>
    <row r="471" spans="1:25" x14ac:dyDescent="0.25">
      <c r="A471" s="135"/>
      <c r="B471" s="135"/>
      <c r="C471" s="135"/>
      <c r="D471" s="135"/>
      <c r="E471" s="135"/>
      <c r="F471" s="135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135"/>
      <c r="Y471" s="135"/>
    </row>
    <row r="472" spans="1:25" x14ac:dyDescent="0.25">
      <c r="A472" s="135"/>
      <c r="B472" s="135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135"/>
      <c r="Y472" s="135"/>
    </row>
    <row r="473" spans="1:25" x14ac:dyDescent="0.25">
      <c r="A473" s="135"/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135"/>
      <c r="Y473" s="135"/>
    </row>
    <row r="474" spans="1:25" x14ac:dyDescent="0.25">
      <c r="A474" s="135"/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135"/>
      <c r="Y474" s="135"/>
    </row>
    <row r="475" spans="1:25" x14ac:dyDescent="0.25">
      <c r="A475" s="135"/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135"/>
      <c r="Y475" s="135"/>
    </row>
    <row r="476" spans="1:25" x14ac:dyDescent="0.25">
      <c r="A476" s="135"/>
      <c r="B476" s="135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135"/>
      <c r="Y476" s="135"/>
    </row>
    <row r="477" spans="1:25" x14ac:dyDescent="0.25">
      <c r="A477" s="135"/>
      <c r="B477" s="135"/>
      <c r="C477" s="135"/>
      <c r="D477" s="135"/>
      <c r="E477" s="135"/>
      <c r="F477" s="135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135"/>
      <c r="Y477" s="135"/>
    </row>
    <row r="478" spans="1:25" x14ac:dyDescent="0.25">
      <c r="A478" s="135"/>
      <c r="B478" s="135"/>
      <c r="C478" s="135"/>
      <c r="D478" s="135"/>
      <c r="E478" s="135"/>
      <c r="F478" s="135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135"/>
      <c r="Y478" s="135"/>
    </row>
    <row r="479" spans="1:25" x14ac:dyDescent="0.25">
      <c r="A479" s="135"/>
      <c r="B479" s="135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</row>
    <row r="480" spans="1:25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</row>
    <row r="481" spans="1:24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</row>
    <row r="482" spans="1:24" x14ac:dyDescent="0.25">
      <c r="P482" s="44"/>
      <c r="Q482" s="44"/>
      <c r="R482" s="43"/>
      <c r="S482" s="43"/>
      <c r="T482" s="43"/>
      <c r="U482" s="44"/>
    </row>
    <row r="483" spans="1:24" x14ac:dyDescent="0.25">
      <c r="A483" s="45" t="s">
        <v>145</v>
      </c>
      <c r="B483" s="45"/>
      <c r="C483" s="45"/>
      <c r="D483" s="45"/>
      <c r="E483" s="45"/>
      <c r="F483" s="45"/>
      <c r="G483" s="45"/>
      <c r="H483" s="45"/>
      <c r="I483" s="45"/>
      <c r="N483" s="44" t="s">
        <v>29</v>
      </c>
      <c r="O483" s="44"/>
      <c r="P483" s="46"/>
      <c r="Q483" s="46"/>
      <c r="R483" s="43"/>
      <c r="S483" s="43"/>
      <c r="T483" s="43"/>
    </row>
    <row r="484" spans="1:24" x14ac:dyDescent="0.25">
      <c r="M484" s="47"/>
      <c r="N484" s="47" t="s">
        <v>30</v>
      </c>
      <c r="R484" s="43"/>
      <c r="S484" s="43"/>
      <c r="T484" s="43"/>
    </row>
    <row r="485" spans="1:24" x14ac:dyDescent="0.25">
      <c r="R485" s="43"/>
      <c r="S485" s="43"/>
      <c r="T485" s="43"/>
    </row>
    <row r="486" spans="1:24" x14ac:dyDescent="0.25">
      <c r="D486" s="7"/>
      <c r="E486" s="7"/>
      <c r="P486" s="47"/>
      <c r="Q486" s="47"/>
      <c r="R486" s="43"/>
      <c r="S486" s="43"/>
      <c r="T486" s="43"/>
      <c r="U486" s="47"/>
    </row>
    <row r="487" spans="1:24" x14ac:dyDescent="0.25">
      <c r="A487" s="48"/>
      <c r="B487" s="48"/>
      <c r="C487" s="48"/>
      <c r="D487" s="49"/>
      <c r="E487" s="49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U487" s="47"/>
    </row>
    <row r="488" spans="1:24" ht="17.25" customHeight="1" x14ac:dyDescent="0.25">
      <c r="A488" s="281" t="s">
        <v>28</v>
      </c>
      <c r="B488" s="281"/>
      <c r="C488" s="281"/>
      <c r="D488" s="49"/>
      <c r="E488" s="49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3"/>
      <c r="Q488" s="43"/>
      <c r="R488" s="50"/>
      <c r="U488" s="43"/>
    </row>
    <row r="489" spans="1:24" ht="120.75" customHeight="1" x14ac:dyDescent="0.25">
      <c r="A489" s="51" t="s">
        <v>147</v>
      </c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</row>
    <row r="490" spans="1:24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U490" s="43"/>
    </row>
    <row r="491" spans="1:24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U491" s="43"/>
    </row>
  </sheetData>
  <sheetProtection formatCells="0" insertColumns="0" insertRows="0" deleteColumns="0" deleteRows="0"/>
  <mergeCells count="626">
    <mergeCell ref="A390:Y400"/>
    <mergeCell ref="A439:Y449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M24:N24"/>
    <mergeCell ref="O24:P24"/>
    <mergeCell ref="Q24:R24"/>
    <mergeCell ref="Q25:R25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169:L169"/>
    <mergeCell ref="K168:L168"/>
    <mergeCell ref="C120:K120"/>
    <mergeCell ref="V123:W123"/>
    <mergeCell ref="V120:W120"/>
    <mergeCell ref="A175:Y182"/>
    <mergeCell ref="G173:J173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G172:J172"/>
    <mergeCell ref="A159:U159"/>
    <mergeCell ref="K162:L162"/>
    <mergeCell ref="K163:L163"/>
    <mergeCell ref="K164:L164"/>
    <mergeCell ref="K161:L161"/>
    <mergeCell ref="C123:K123"/>
    <mergeCell ref="L149:M149"/>
    <mergeCell ref="Q150:S150"/>
    <mergeCell ref="A488:C488"/>
    <mergeCell ref="D236:F236"/>
    <mergeCell ref="G236:I236"/>
    <mergeCell ref="J236:L236"/>
    <mergeCell ref="D227:F227"/>
    <mergeCell ref="G227:I227"/>
    <mergeCell ref="J227:L227"/>
    <mergeCell ref="A240:Y248"/>
    <mergeCell ref="A455:Y479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K27:L27"/>
    <mergeCell ref="M27:N27"/>
    <mergeCell ref="O27:P27"/>
    <mergeCell ref="Q27:R27"/>
    <mergeCell ref="J371:L371"/>
    <mergeCell ref="C372:F372"/>
    <mergeCell ref="Q23:R23"/>
    <mergeCell ref="K22:L23"/>
    <mergeCell ref="G27:J27"/>
    <mergeCell ref="K24:L24"/>
    <mergeCell ref="O23:P23"/>
    <mergeCell ref="O265:P265"/>
    <mergeCell ref="Q265:R265"/>
    <mergeCell ref="I264:J264"/>
    <mergeCell ref="M264:N264"/>
    <mergeCell ref="O264:P264"/>
    <mergeCell ref="Q264:R264"/>
    <mergeCell ref="K293:L293"/>
    <mergeCell ref="I297:J297"/>
    <mergeCell ref="K297:L297"/>
    <mergeCell ref="M297:N297"/>
    <mergeCell ref="O297:P297"/>
    <mergeCell ref="Q295:R295"/>
    <mergeCell ref="M291:N291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E5:Q8"/>
    <mergeCell ref="G293:H293"/>
    <mergeCell ref="G294:H294"/>
    <mergeCell ref="G296:H296"/>
    <mergeCell ref="Q292:R292"/>
    <mergeCell ref="O293:P293"/>
    <mergeCell ref="Q293:R293"/>
    <mergeCell ref="O294:P294"/>
    <mergeCell ref="Q294:R294"/>
    <mergeCell ref="O296:P296"/>
    <mergeCell ref="Q296:R296"/>
    <mergeCell ref="O292:P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65:T265"/>
    <mergeCell ref="D277:E277"/>
    <mergeCell ref="G265:H265"/>
    <mergeCell ref="S291:T291"/>
    <mergeCell ref="U291:V291"/>
    <mergeCell ref="I294:J294"/>
    <mergeCell ref="G290:H290"/>
    <mergeCell ref="G291:H291"/>
    <mergeCell ref="M265:N265"/>
    <mergeCell ref="K295:L295"/>
    <mergeCell ref="S297:T297"/>
    <mergeCell ref="S292:T292"/>
    <mergeCell ref="A324:Y333"/>
    <mergeCell ref="M292:N292"/>
    <mergeCell ref="M293:N293"/>
    <mergeCell ref="M294:N294"/>
    <mergeCell ref="O290:P290"/>
    <mergeCell ref="Q290:R290"/>
    <mergeCell ref="G295:H295"/>
    <mergeCell ref="I295:J295"/>
    <mergeCell ref="I291:J291"/>
    <mergeCell ref="I293:J293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E9:Q9"/>
    <mergeCell ref="G169:J169"/>
    <mergeCell ref="G168:J168"/>
    <mergeCell ref="G166:J166"/>
    <mergeCell ref="G165:J165"/>
    <mergeCell ref="G164:J164"/>
    <mergeCell ref="G163:J163"/>
    <mergeCell ref="G162:J162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M386:O386"/>
    <mergeCell ref="G381:I381"/>
    <mergeCell ref="M368:O368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S380:U380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P385:R385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C111:K111"/>
    <mergeCell ref="C112:K112"/>
    <mergeCell ref="N149:P149"/>
    <mergeCell ref="L150:M150"/>
    <mergeCell ref="N150:P150"/>
    <mergeCell ref="D150:K150"/>
    <mergeCell ref="D149:K149"/>
    <mergeCell ref="K166:L166"/>
    <mergeCell ref="K165:L165"/>
    <mergeCell ref="L112:M112"/>
    <mergeCell ref="L113:M113"/>
    <mergeCell ref="L114:M114"/>
    <mergeCell ref="L123:M123"/>
    <mergeCell ref="C263:F263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G257:J257"/>
    <mergeCell ref="G256:V256"/>
    <mergeCell ref="U264:V264"/>
    <mergeCell ref="S264:T264"/>
    <mergeCell ref="G264:H264"/>
    <mergeCell ref="C288:F290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I259:J259"/>
    <mergeCell ref="K262:L262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J382:L382"/>
    <mergeCell ref="M382:O382"/>
    <mergeCell ref="A489:X489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24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13628</v>
      </c>
      <c r="B6" t="s">
        <v>54</v>
      </c>
      <c r="C6" t="s">
        <v>68</v>
      </c>
      <c r="D6">
        <v>1</v>
      </c>
    </row>
    <row r="7" spans="1:4" x14ac:dyDescent="0.25">
      <c r="A7">
        <v>71</v>
      </c>
      <c r="B7" t="s">
        <v>54</v>
      </c>
      <c r="C7" t="s">
        <v>93</v>
      </c>
      <c r="D7">
        <v>2</v>
      </c>
    </row>
    <row r="8" spans="1:4" x14ac:dyDescent="0.25">
      <c r="A8">
        <v>266</v>
      </c>
      <c r="B8" t="s">
        <v>54</v>
      </c>
      <c r="C8" t="s">
        <v>67</v>
      </c>
      <c r="D8">
        <v>3</v>
      </c>
    </row>
    <row r="9" spans="1:4" x14ac:dyDescent="0.25">
      <c r="A9">
        <v>41</v>
      </c>
      <c r="B9" t="s">
        <v>54</v>
      </c>
      <c r="C9" t="s">
        <v>92</v>
      </c>
      <c r="D9">
        <v>4</v>
      </c>
    </row>
    <row r="10" spans="1:4" x14ac:dyDescent="0.25">
      <c r="A10">
        <v>4434</v>
      </c>
      <c r="B10" t="s">
        <v>55</v>
      </c>
      <c r="C10" t="s">
        <v>68</v>
      </c>
      <c r="D10">
        <v>1</v>
      </c>
    </row>
    <row r="11" spans="1:4" x14ac:dyDescent="0.25">
      <c r="A11">
        <v>16</v>
      </c>
      <c r="B11" t="s">
        <v>55</v>
      </c>
      <c r="C11" t="s">
        <v>93</v>
      </c>
      <c r="D11">
        <v>2</v>
      </c>
    </row>
    <row r="12" spans="1:4" x14ac:dyDescent="0.25">
      <c r="A12">
        <v>205</v>
      </c>
      <c r="B12" t="s">
        <v>55</v>
      </c>
      <c r="C12" t="s">
        <v>67</v>
      </c>
      <c r="D12">
        <v>3</v>
      </c>
    </row>
    <row r="13" spans="1:4" x14ac:dyDescent="0.25">
      <c r="A13">
        <v>22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1</v>
      </c>
      <c r="D2">
        <v>4</v>
      </c>
      <c r="E2">
        <v>0</v>
      </c>
      <c r="F2">
        <v>82</v>
      </c>
      <c r="G2">
        <v>77</v>
      </c>
    </row>
    <row r="3" spans="1:7" x14ac:dyDescent="0.25">
      <c r="A3">
        <v>2</v>
      </c>
      <c r="B3" t="s">
        <v>126</v>
      </c>
      <c r="C3">
        <v>0</v>
      </c>
      <c r="D3">
        <v>0</v>
      </c>
      <c r="E3">
        <v>0</v>
      </c>
      <c r="F3">
        <v>33</v>
      </c>
      <c r="G3">
        <v>4</v>
      </c>
    </row>
    <row r="4" spans="1:7" x14ac:dyDescent="0.25">
      <c r="A4">
        <v>3</v>
      </c>
      <c r="B4" t="s">
        <v>139</v>
      </c>
      <c r="C4">
        <v>0</v>
      </c>
      <c r="D4">
        <v>0</v>
      </c>
      <c r="E4">
        <v>0</v>
      </c>
      <c r="F4">
        <v>23</v>
      </c>
      <c r="G4">
        <v>0</v>
      </c>
    </row>
    <row r="5" spans="1:7" x14ac:dyDescent="0.25">
      <c r="A5">
        <v>4</v>
      </c>
      <c r="B5" t="s">
        <v>160</v>
      </c>
      <c r="C5">
        <v>2</v>
      </c>
      <c r="D5">
        <v>0</v>
      </c>
      <c r="E5">
        <v>0</v>
      </c>
      <c r="F5">
        <v>1</v>
      </c>
      <c r="G5">
        <v>5</v>
      </c>
    </row>
    <row r="6" spans="1:7" x14ac:dyDescent="0.25">
      <c r="A6">
        <v>5</v>
      </c>
      <c r="B6" t="s">
        <v>167</v>
      </c>
      <c r="C6">
        <v>0</v>
      </c>
      <c r="D6">
        <v>0</v>
      </c>
      <c r="E6">
        <v>0</v>
      </c>
      <c r="F6">
        <v>7</v>
      </c>
      <c r="G6">
        <v>0</v>
      </c>
    </row>
    <row r="7" spans="1:7" x14ac:dyDescent="0.25">
      <c r="A7">
        <v>6</v>
      </c>
      <c r="B7" t="s">
        <v>105</v>
      </c>
      <c r="C7">
        <v>6</v>
      </c>
      <c r="D7">
        <v>1</v>
      </c>
      <c r="E7">
        <v>0</v>
      </c>
      <c r="F7">
        <v>32</v>
      </c>
      <c r="G7">
        <v>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9</v>
      </c>
      <c r="D2">
        <v>61</v>
      </c>
      <c r="E2">
        <v>1</v>
      </c>
      <c r="F2">
        <v>1212</v>
      </c>
      <c r="G2">
        <v>1582</v>
      </c>
    </row>
    <row r="3" spans="1:7" x14ac:dyDescent="0.25">
      <c r="A3">
        <v>2</v>
      </c>
      <c r="B3" t="s">
        <v>126</v>
      </c>
      <c r="C3">
        <v>11</v>
      </c>
      <c r="D3">
        <v>74</v>
      </c>
      <c r="E3">
        <v>2</v>
      </c>
      <c r="F3">
        <v>443</v>
      </c>
      <c r="G3">
        <v>89</v>
      </c>
    </row>
    <row r="4" spans="1:7" x14ac:dyDescent="0.25">
      <c r="A4">
        <v>3</v>
      </c>
      <c r="B4" t="s">
        <v>139</v>
      </c>
      <c r="C4">
        <v>10</v>
      </c>
      <c r="D4">
        <v>14</v>
      </c>
      <c r="E4">
        <v>0</v>
      </c>
      <c r="F4">
        <v>77</v>
      </c>
      <c r="G4">
        <v>34</v>
      </c>
    </row>
    <row r="5" spans="1:7" x14ac:dyDescent="0.25">
      <c r="A5">
        <v>4</v>
      </c>
      <c r="B5" t="s">
        <v>162</v>
      </c>
      <c r="C5">
        <v>0</v>
      </c>
      <c r="D5">
        <v>0</v>
      </c>
      <c r="E5">
        <v>0</v>
      </c>
      <c r="F5">
        <v>52</v>
      </c>
      <c r="G5">
        <v>36</v>
      </c>
    </row>
    <row r="6" spans="1:7" x14ac:dyDescent="0.25">
      <c r="A6">
        <v>5</v>
      </c>
      <c r="B6" t="s">
        <v>138</v>
      </c>
      <c r="C6">
        <v>0</v>
      </c>
      <c r="D6">
        <v>0</v>
      </c>
      <c r="E6">
        <v>13</v>
      </c>
      <c r="F6">
        <v>49</v>
      </c>
      <c r="G6">
        <v>12</v>
      </c>
    </row>
    <row r="7" spans="1:7" x14ac:dyDescent="0.25">
      <c r="A7">
        <v>6</v>
      </c>
      <c r="B7" t="s">
        <v>105</v>
      </c>
      <c r="C7">
        <v>138</v>
      </c>
      <c r="D7">
        <v>42</v>
      </c>
      <c r="E7">
        <v>0</v>
      </c>
      <c r="F7">
        <v>295</v>
      </c>
      <c r="G7">
        <v>189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9</v>
      </c>
      <c r="C1" t="s">
        <v>110</v>
      </c>
    </row>
    <row r="2" spans="1:3" x14ac:dyDescent="0.25">
      <c r="A2">
        <v>1290</v>
      </c>
      <c r="B2" t="s">
        <v>111</v>
      </c>
      <c r="C2" t="s">
        <v>168</v>
      </c>
    </row>
    <row r="3" spans="1:3" x14ac:dyDescent="0.25">
      <c r="A3">
        <v>1290</v>
      </c>
      <c r="B3" t="s">
        <v>111</v>
      </c>
      <c r="C3" t="s">
        <v>169</v>
      </c>
    </row>
    <row r="4" spans="1:3" x14ac:dyDescent="0.25">
      <c r="A4">
        <v>1296</v>
      </c>
      <c r="B4" t="s">
        <v>111</v>
      </c>
      <c r="C4" t="s">
        <v>170</v>
      </c>
    </row>
    <row r="5" spans="1:3" x14ac:dyDescent="0.25">
      <c r="A5">
        <v>1332</v>
      </c>
      <c r="B5" t="s">
        <v>111</v>
      </c>
      <c r="C5" t="s">
        <v>171</v>
      </c>
    </row>
    <row r="6" spans="1:3" x14ac:dyDescent="0.25">
      <c r="A6">
        <v>1331</v>
      </c>
      <c r="B6" t="s">
        <v>111</v>
      </c>
      <c r="C6" t="s">
        <v>172</v>
      </c>
    </row>
    <row r="7" spans="1:3" x14ac:dyDescent="0.25">
      <c r="A7">
        <v>1619</v>
      </c>
      <c r="B7" t="s">
        <v>5</v>
      </c>
      <c r="C7" t="s">
        <v>168</v>
      </c>
    </row>
    <row r="8" spans="1:3" x14ac:dyDescent="0.25">
      <c r="A8">
        <v>1630</v>
      </c>
      <c r="B8" t="s">
        <v>5</v>
      </c>
      <c r="C8" t="s">
        <v>169</v>
      </c>
    </row>
    <row r="9" spans="1:3" x14ac:dyDescent="0.25">
      <c r="A9">
        <v>1640</v>
      </c>
      <c r="B9" t="s">
        <v>5</v>
      </c>
      <c r="C9" t="s">
        <v>170</v>
      </c>
    </row>
    <row r="10" spans="1:3" x14ac:dyDescent="0.25">
      <c r="A10">
        <v>1645</v>
      </c>
      <c r="B10" t="s">
        <v>5</v>
      </c>
      <c r="C10" t="s">
        <v>171</v>
      </c>
    </row>
    <row r="11" spans="1:3" x14ac:dyDescent="0.25">
      <c r="A11">
        <v>1637</v>
      </c>
      <c r="B11" t="s">
        <v>5</v>
      </c>
      <c r="C11" t="s">
        <v>172</v>
      </c>
    </row>
    <row r="12" spans="1:3" x14ac:dyDescent="0.25">
      <c r="A12">
        <v>33</v>
      </c>
      <c r="B12" t="s">
        <v>6</v>
      </c>
      <c r="C12" t="s">
        <v>168</v>
      </c>
    </row>
    <row r="13" spans="1:3" x14ac:dyDescent="0.25">
      <c r="A13">
        <v>62</v>
      </c>
      <c r="B13" t="s">
        <v>6</v>
      </c>
      <c r="C13" t="s">
        <v>169</v>
      </c>
    </row>
    <row r="14" spans="1:3" x14ac:dyDescent="0.25">
      <c r="A14">
        <v>80</v>
      </c>
      <c r="B14" t="s">
        <v>6</v>
      </c>
      <c r="C14" t="s">
        <v>170</v>
      </c>
    </row>
    <row r="15" spans="1:3" x14ac:dyDescent="0.25">
      <c r="A15">
        <v>62</v>
      </c>
      <c r="B15" t="s">
        <v>6</v>
      </c>
      <c r="C15" t="s">
        <v>171</v>
      </c>
    </row>
    <row r="16" spans="1:3" x14ac:dyDescent="0.25">
      <c r="A16">
        <v>28</v>
      </c>
      <c r="B16" t="s">
        <v>6</v>
      </c>
      <c r="C16" t="s">
        <v>172</v>
      </c>
    </row>
    <row r="17" spans="1:3" x14ac:dyDescent="0.25">
      <c r="A17">
        <v>22</v>
      </c>
      <c r="B17" t="s">
        <v>7</v>
      </c>
      <c r="C17" t="s">
        <v>168</v>
      </c>
    </row>
    <row r="18" spans="1:3" x14ac:dyDescent="0.25">
      <c r="A18">
        <v>44</v>
      </c>
      <c r="B18" t="s">
        <v>7</v>
      </c>
      <c r="C18" t="s">
        <v>169</v>
      </c>
    </row>
    <row r="19" spans="1:3" x14ac:dyDescent="0.25">
      <c r="A19">
        <v>49</v>
      </c>
      <c r="B19" t="s">
        <v>7</v>
      </c>
      <c r="C19" t="s">
        <v>170</v>
      </c>
    </row>
    <row r="20" spans="1:3" x14ac:dyDescent="0.25">
      <c r="A20">
        <v>59</v>
      </c>
      <c r="B20" t="s">
        <v>7</v>
      </c>
      <c r="C20" t="s">
        <v>171</v>
      </c>
    </row>
    <row r="21" spans="1:3" x14ac:dyDescent="0.25">
      <c r="A21" s="2">
        <v>59</v>
      </c>
      <c r="B21" s="2" t="s">
        <v>7</v>
      </c>
      <c r="C21" s="2" t="s">
        <v>172</v>
      </c>
    </row>
    <row r="22" spans="1:3" x14ac:dyDescent="0.25">
      <c r="A22" s="2">
        <v>1</v>
      </c>
      <c r="B22" s="2" t="s">
        <v>136</v>
      </c>
      <c r="C22" s="2" t="s">
        <v>168</v>
      </c>
    </row>
    <row r="23" spans="1:3" x14ac:dyDescent="0.25">
      <c r="A23" s="2">
        <v>1</v>
      </c>
      <c r="B23" s="2" t="s">
        <v>136</v>
      </c>
      <c r="C23" s="2" t="s">
        <v>169</v>
      </c>
    </row>
    <row r="24" spans="1:3" x14ac:dyDescent="0.25">
      <c r="A24" s="2">
        <v>1</v>
      </c>
      <c r="B24" s="2" t="s">
        <v>136</v>
      </c>
      <c r="C24" s="2" t="s">
        <v>170</v>
      </c>
    </row>
    <row r="25" spans="1:3" x14ac:dyDescent="0.25">
      <c r="A25" s="2">
        <v>1</v>
      </c>
      <c r="B25" s="2" t="s">
        <v>136</v>
      </c>
      <c r="C25" s="2" t="s">
        <v>171</v>
      </c>
    </row>
    <row r="26" spans="1:3" x14ac:dyDescent="0.25">
      <c r="A26" s="2">
        <v>1</v>
      </c>
      <c r="B26" s="2" t="s">
        <v>136</v>
      </c>
      <c r="C26" s="2" t="s">
        <v>172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1970</v>
      </c>
      <c r="C2" t="s">
        <v>37</v>
      </c>
    </row>
    <row r="3" spans="1:3" x14ac:dyDescent="0.25">
      <c r="A3" t="s">
        <v>115</v>
      </c>
      <c r="B3">
        <v>8953</v>
      </c>
      <c r="C3" t="s">
        <v>37</v>
      </c>
    </row>
    <row r="4" spans="1:3" x14ac:dyDescent="0.25">
      <c r="A4" t="s">
        <v>116</v>
      </c>
      <c r="B4">
        <v>507</v>
      </c>
      <c r="C4" t="s">
        <v>37</v>
      </c>
    </row>
    <row r="5" spans="1:3" x14ac:dyDescent="0.25">
      <c r="A5" t="s">
        <v>33</v>
      </c>
      <c r="B5">
        <v>17270</v>
      </c>
      <c r="C5" t="s">
        <v>37</v>
      </c>
    </row>
    <row r="6" spans="1:3" x14ac:dyDescent="0.25">
      <c r="A6" t="s">
        <v>114</v>
      </c>
      <c r="B6">
        <v>56</v>
      </c>
      <c r="C6" t="s">
        <v>24</v>
      </c>
    </row>
    <row r="7" spans="1:3" x14ac:dyDescent="0.25">
      <c r="A7" t="s">
        <v>115</v>
      </c>
      <c r="B7">
        <v>77</v>
      </c>
      <c r="C7" t="s">
        <v>24</v>
      </c>
    </row>
    <row r="8" spans="1:3" x14ac:dyDescent="0.25">
      <c r="A8" t="s">
        <v>116</v>
      </c>
      <c r="B8">
        <v>49</v>
      </c>
      <c r="C8" t="s">
        <v>24</v>
      </c>
    </row>
    <row r="9" spans="1:3" x14ac:dyDescent="0.25">
      <c r="A9" t="s">
        <v>33</v>
      </c>
      <c r="B9">
        <v>134</v>
      </c>
      <c r="C9" t="s">
        <v>24</v>
      </c>
    </row>
    <row r="10" spans="1:3" x14ac:dyDescent="0.25">
      <c r="A10" t="s">
        <v>114</v>
      </c>
      <c r="B10">
        <v>180</v>
      </c>
      <c r="C10" t="s">
        <v>38</v>
      </c>
    </row>
    <row r="11" spans="1:3" x14ac:dyDescent="0.25">
      <c r="A11" t="s">
        <v>115</v>
      </c>
      <c r="B11">
        <v>1149</v>
      </c>
      <c r="C11" t="s">
        <v>38</v>
      </c>
    </row>
    <row r="12" spans="1:3" x14ac:dyDescent="0.25">
      <c r="A12" t="s">
        <v>116</v>
      </c>
      <c r="B12">
        <v>74</v>
      </c>
      <c r="C12" t="s">
        <v>38</v>
      </c>
    </row>
    <row r="13" spans="1:3" x14ac:dyDescent="0.25">
      <c r="A13" t="s">
        <v>33</v>
      </c>
      <c r="B13">
        <v>1326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573</v>
      </c>
      <c r="B2" t="s">
        <v>137</v>
      </c>
      <c r="C2" t="s">
        <v>3</v>
      </c>
      <c r="D2">
        <v>1</v>
      </c>
    </row>
    <row r="3" spans="1:4" x14ac:dyDescent="0.25">
      <c r="A3">
        <v>725</v>
      </c>
      <c r="B3" t="s">
        <v>137</v>
      </c>
      <c r="C3" t="s">
        <v>80</v>
      </c>
      <c r="D3">
        <v>1</v>
      </c>
    </row>
    <row r="4" spans="1:4" x14ac:dyDescent="0.25">
      <c r="A4">
        <v>65</v>
      </c>
      <c r="B4" t="s">
        <v>173</v>
      </c>
      <c r="C4" t="s">
        <v>3</v>
      </c>
      <c r="D4">
        <v>2</v>
      </c>
    </row>
    <row r="5" spans="1:4" x14ac:dyDescent="0.25">
      <c r="A5">
        <v>67</v>
      </c>
      <c r="B5" t="s">
        <v>173</v>
      </c>
      <c r="C5" t="s">
        <v>80</v>
      </c>
      <c r="D5">
        <v>2</v>
      </c>
    </row>
    <row r="6" spans="1:4" x14ac:dyDescent="0.25">
      <c r="A6">
        <v>27</v>
      </c>
      <c r="B6" t="s">
        <v>174</v>
      </c>
      <c r="C6" t="s">
        <v>3</v>
      </c>
      <c r="D6">
        <v>3</v>
      </c>
    </row>
    <row r="7" spans="1:4" x14ac:dyDescent="0.25">
      <c r="A7">
        <v>37</v>
      </c>
      <c r="B7" t="s">
        <v>174</v>
      </c>
      <c r="C7" t="s">
        <v>80</v>
      </c>
      <c r="D7">
        <v>3</v>
      </c>
    </row>
    <row r="8" spans="1:4" x14ac:dyDescent="0.25">
      <c r="A8">
        <v>1</v>
      </c>
      <c r="B8" t="s">
        <v>175</v>
      </c>
      <c r="C8" t="s">
        <v>3</v>
      </c>
      <c r="D8">
        <v>4</v>
      </c>
    </row>
    <row r="9" spans="1:4" x14ac:dyDescent="0.25">
      <c r="A9">
        <v>2</v>
      </c>
      <c r="B9" t="s">
        <v>175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26932</v>
      </c>
      <c r="C2" t="s">
        <v>37</v>
      </c>
    </row>
    <row r="3" spans="1:3" x14ac:dyDescent="0.25">
      <c r="A3" t="s">
        <v>115</v>
      </c>
      <c r="B3">
        <v>114094</v>
      </c>
      <c r="C3" t="s">
        <v>37</v>
      </c>
    </row>
    <row r="4" spans="1:3" x14ac:dyDescent="0.25">
      <c r="A4" t="s">
        <v>116</v>
      </c>
      <c r="B4">
        <v>7389</v>
      </c>
      <c r="C4" t="s">
        <v>37</v>
      </c>
    </row>
    <row r="5" spans="1:3" x14ac:dyDescent="0.25">
      <c r="A5" t="s">
        <v>33</v>
      </c>
      <c r="B5">
        <v>204820</v>
      </c>
      <c r="C5" t="s">
        <v>37</v>
      </c>
    </row>
    <row r="6" spans="1:3" x14ac:dyDescent="0.25">
      <c r="A6" t="s">
        <v>114</v>
      </c>
      <c r="B6">
        <v>615</v>
      </c>
      <c r="C6" t="s">
        <v>24</v>
      </c>
    </row>
    <row r="7" spans="1:3" x14ac:dyDescent="0.25">
      <c r="A7" t="s">
        <v>115</v>
      </c>
      <c r="B7">
        <v>1591</v>
      </c>
      <c r="C7" t="s">
        <v>24</v>
      </c>
    </row>
    <row r="8" spans="1:3" x14ac:dyDescent="0.25">
      <c r="A8" t="s">
        <v>116</v>
      </c>
      <c r="B8">
        <v>519</v>
      </c>
      <c r="C8" t="s">
        <v>24</v>
      </c>
    </row>
    <row r="9" spans="1:3" x14ac:dyDescent="0.25">
      <c r="A9" t="s">
        <v>33</v>
      </c>
      <c r="B9">
        <v>2606</v>
      </c>
      <c r="C9" t="s">
        <v>24</v>
      </c>
    </row>
    <row r="10" spans="1:3" x14ac:dyDescent="0.25">
      <c r="A10" t="s">
        <v>114</v>
      </c>
      <c r="B10">
        <v>1781</v>
      </c>
      <c r="C10" t="s">
        <v>38</v>
      </c>
    </row>
    <row r="11" spans="1:3" x14ac:dyDescent="0.25">
      <c r="A11" t="s">
        <v>115</v>
      </c>
      <c r="B11">
        <v>14439</v>
      </c>
      <c r="C11" t="s">
        <v>38</v>
      </c>
    </row>
    <row r="12" spans="1:3" x14ac:dyDescent="0.25">
      <c r="A12" t="s">
        <v>116</v>
      </c>
      <c r="B12">
        <v>843</v>
      </c>
      <c r="C12" t="s">
        <v>38</v>
      </c>
    </row>
    <row r="13" spans="1:3" x14ac:dyDescent="0.25">
      <c r="A13" t="s">
        <v>33</v>
      </c>
      <c r="B13">
        <v>17466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7458</v>
      </c>
      <c r="B2" t="s">
        <v>137</v>
      </c>
      <c r="C2" t="s">
        <v>3</v>
      </c>
      <c r="D2">
        <v>1</v>
      </c>
    </row>
    <row r="3" spans="1:4" x14ac:dyDescent="0.25">
      <c r="A3">
        <v>7709</v>
      </c>
      <c r="B3" t="s">
        <v>137</v>
      </c>
      <c r="C3" t="s">
        <v>80</v>
      </c>
      <c r="D3">
        <v>1</v>
      </c>
    </row>
    <row r="4" spans="1:4" x14ac:dyDescent="0.25">
      <c r="A4">
        <v>727</v>
      </c>
      <c r="B4" t="s">
        <v>173</v>
      </c>
      <c r="C4" t="s">
        <v>3</v>
      </c>
      <c r="D4">
        <v>2</v>
      </c>
    </row>
    <row r="5" spans="1:4" x14ac:dyDescent="0.25">
      <c r="A5">
        <v>1165</v>
      </c>
      <c r="B5" t="s">
        <v>173</v>
      </c>
      <c r="C5" t="s">
        <v>80</v>
      </c>
      <c r="D5">
        <v>2</v>
      </c>
    </row>
    <row r="6" spans="1:4" x14ac:dyDescent="0.25">
      <c r="A6">
        <v>336</v>
      </c>
      <c r="B6" t="s">
        <v>174</v>
      </c>
      <c r="C6" t="s">
        <v>3</v>
      </c>
      <c r="D6">
        <v>3</v>
      </c>
    </row>
    <row r="7" spans="1:4" x14ac:dyDescent="0.25">
      <c r="A7">
        <v>354</v>
      </c>
      <c r="B7" t="s">
        <v>174</v>
      </c>
      <c r="C7" t="s">
        <v>80</v>
      </c>
      <c r="D7">
        <v>3</v>
      </c>
    </row>
    <row r="8" spans="1:4" x14ac:dyDescent="0.25">
      <c r="A8">
        <v>21</v>
      </c>
      <c r="B8" t="s">
        <v>175</v>
      </c>
      <c r="C8" t="s">
        <v>3</v>
      </c>
      <c r="D8">
        <v>4</v>
      </c>
    </row>
    <row r="9" spans="1:4" x14ac:dyDescent="0.25">
      <c r="A9">
        <v>17</v>
      </c>
      <c r="B9" t="s">
        <v>175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37</v>
      </c>
      <c r="C2">
        <v>11630</v>
      </c>
      <c r="D2" t="s">
        <v>118</v>
      </c>
      <c r="E2">
        <v>1</v>
      </c>
    </row>
    <row r="3" spans="1:5" x14ac:dyDescent="0.25">
      <c r="A3">
        <v>2</v>
      </c>
      <c r="B3" t="s">
        <v>38</v>
      </c>
      <c r="C3">
        <v>562</v>
      </c>
      <c r="D3" t="s">
        <v>118</v>
      </c>
      <c r="E3">
        <v>1</v>
      </c>
    </row>
    <row r="4" spans="1:5" x14ac:dyDescent="0.25">
      <c r="A4">
        <v>3</v>
      </c>
      <c r="B4" t="s">
        <v>39</v>
      </c>
      <c r="C4">
        <v>295</v>
      </c>
      <c r="D4" t="s">
        <v>118</v>
      </c>
      <c r="E4">
        <v>1</v>
      </c>
    </row>
    <row r="5" spans="1:5" x14ac:dyDescent="0.25">
      <c r="A5">
        <v>4</v>
      </c>
      <c r="B5" t="s">
        <v>40</v>
      </c>
      <c r="C5">
        <v>5</v>
      </c>
      <c r="D5" t="s">
        <v>118</v>
      </c>
      <c r="E5">
        <v>1</v>
      </c>
    </row>
    <row r="6" spans="1:5" x14ac:dyDescent="0.25">
      <c r="A6">
        <v>5</v>
      </c>
      <c r="B6" t="s">
        <v>41</v>
      </c>
      <c r="C6">
        <v>0</v>
      </c>
      <c r="D6" t="s">
        <v>118</v>
      </c>
      <c r="E6">
        <v>1</v>
      </c>
    </row>
    <row r="7" spans="1:5" x14ac:dyDescent="0.25">
      <c r="A7">
        <v>6</v>
      </c>
      <c r="B7" t="s">
        <v>49</v>
      </c>
      <c r="C7">
        <v>8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118</v>
      </c>
      <c r="E9">
        <v>1</v>
      </c>
    </row>
    <row r="10" spans="1:5" x14ac:dyDescent="0.25">
      <c r="A10">
        <v>9</v>
      </c>
      <c r="B10" t="s">
        <v>42</v>
      </c>
      <c r="C10">
        <v>15</v>
      </c>
      <c r="D10" t="s">
        <v>118</v>
      </c>
      <c r="E10">
        <v>1</v>
      </c>
    </row>
    <row r="11" spans="1:5" x14ac:dyDescent="0.25">
      <c r="A11">
        <v>10</v>
      </c>
      <c r="B11" t="s">
        <v>43</v>
      </c>
      <c r="C11">
        <v>1</v>
      </c>
      <c r="D11" t="s">
        <v>118</v>
      </c>
      <c r="E11">
        <v>1</v>
      </c>
    </row>
    <row r="12" spans="1:5" x14ac:dyDescent="0.25">
      <c r="A12">
        <v>11</v>
      </c>
      <c r="B12" t="s">
        <v>44</v>
      </c>
      <c r="C12">
        <v>2730</v>
      </c>
      <c r="D12" t="s">
        <v>118</v>
      </c>
      <c r="E12">
        <v>1</v>
      </c>
    </row>
    <row r="13" spans="1:5" x14ac:dyDescent="0.2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11</v>
      </c>
      <c r="C14">
        <v>11</v>
      </c>
      <c r="D14" t="s">
        <v>118</v>
      </c>
      <c r="E14">
        <v>1</v>
      </c>
    </row>
    <row r="15" spans="1:5" x14ac:dyDescent="0.25">
      <c r="A15">
        <v>14</v>
      </c>
      <c r="B15" t="s">
        <v>46</v>
      </c>
      <c r="C15">
        <v>7</v>
      </c>
      <c r="D15" t="s">
        <v>118</v>
      </c>
      <c r="E15">
        <v>1</v>
      </c>
    </row>
    <row r="16" spans="1:5" x14ac:dyDescent="0.2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48</v>
      </c>
      <c r="C17">
        <v>3</v>
      </c>
      <c r="D17" t="s">
        <v>118</v>
      </c>
      <c r="E17">
        <v>1</v>
      </c>
    </row>
    <row r="18" spans="1:5" x14ac:dyDescent="0.25">
      <c r="A18">
        <v>1</v>
      </c>
      <c r="B18" t="s">
        <v>37</v>
      </c>
      <c r="C18">
        <v>650</v>
      </c>
      <c r="D18" t="s">
        <v>12</v>
      </c>
      <c r="E18">
        <v>2</v>
      </c>
    </row>
    <row r="19" spans="1:5" x14ac:dyDescent="0.25">
      <c r="A19">
        <v>2</v>
      </c>
      <c r="B19" t="s">
        <v>38</v>
      </c>
      <c r="C19">
        <v>138</v>
      </c>
      <c r="D19" t="s">
        <v>12</v>
      </c>
      <c r="E19">
        <v>2</v>
      </c>
    </row>
    <row r="20" spans="1:5" x14ac:dyDescent="0.25">
      <c r="A20">
        <v>3</v>
      </c>
      <c r="B20" t="s">
        <v>39</v>
      </c>
      <c r="C20">
        <v>17</v>
      </c>
      <c r="D20" t="s">
        <v>12</v>
      </c>
      <c r="E20">
        <v>2</v>
      </c>
    </row>
    <row r="21" spans="1:5" x14ac:dyDescent="0.2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42</v>
      </c>
      <c r="C26">
        <v>5</v>
      </c>
      <c r="D26" t="s">
        <v>12</v>
      </c>
      <c r="E26">
        <v>2</v>
      </c>
    </row>
    <row r="27" spans="1:5" x14ac:dyDescent="0.25">
      <c r="A27">
        <v>10</v>
      </c>
      <c r="B27" t="s">
        <v>43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44</v>
      </c>
      <c r="C28">
        <v>358</v>
      </c>
      <c r="D28" t="s">
        <v>12</v>
      </c>
      <c r="E28">
        <v>2</v>
      </c>
    </row>
    <row r="29" spans="1:5" x14ac:dyDescent="0.2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46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48</v>
      </c>
      <c r="C33">
        <v>4</v>
      </c>
      <c r="D33" t="s">
        <v>12</v>
      </c>
      <c r="E33">
        <v>2</v>
      </c>
    </row>
    <row r="34" spans="1:5" x14ac:dyDescent="0.25">
      <c r="A34">
        <v>1</v>
      </c>
      <c r="B34" t="s">
        <v>37</v>
      </c>
      <c r="C34">
        <v>453</v>
      </c>
      <c r="D34" t="s">
        <v>97</v>
      </c>
      <c r="E34">
        <v>3</v>
      </c>
    </row>
    <row r="35" spans="1:5" x14ac:dyDescent="0.25">
      <c r="A35">
        <v>2</v>
      </c>
      <c r="B35" t="s">
        <v>38</v>
      </c>
      <c r="C35">
        <v>41</v>
      </c>
      <c r="D35" t="s">
        <v>97</v>
      </c>
      <c r="E35">
        <v>3</v>
      </c>
    </row>
    <row r="36" spans="1:5" x14ac:dyDescent="0.25">
      <c r="A36">
        <v>3</v>
      </c>
      <c r="B36" t="s">
        <v>39</v>
      </c>
      <c r="C36">
        <v>7</v>
      </c>
      <c r="D36" t="s">
        <v>97</v>
      </c>
      <c r="E36">
        <v>3</v>
      </c>
    </row>
    <row r="37" spans="1:5" x14ac:dyDescent="0.2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44</v>
      </c>
      <c r="C44">
        <v>32</v>
      </c>
      <c r="D44" t="s">
        <v>97</v>
      </c>
      <c r="E44">
        <v>3</v>
      </c>
    </row>
    <row r="45" spans="1:5" x14ac:dyDescent="0.2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37</v>
      </c>
      <c r="C50">
        <v>379</v>
      </c>
      <c r="D50" t="s">
        <v>87</v>
      </c>
      <c r="E50">
        <v>4</v>
      </c>
    </row>
    <row r="51" spans="1:5" x14ac:dyDescent="0.25">
      <c r="A51">
        <v>2</v>
      </c>
      <c r="B51" t="s">
        <v>38</v>
      </c>
      <c r="C51">
        <v>71</v>
      </c>
      <c r="D51" t="s">
        <v>87</v>
      </c>
      <c r="E51">
        <v>4</v>
      </c>
    </row>
    <row r="52" spans="1:5" x14ac:dyDescent="0.25">
      <c r="A52">
        <v>3</v>
      </c>
      <c r="B52" t="s">
        <v>39</v>
      </c>
      <c r="C52">
        <v>15</v>
      </c>
      <c r="D52" t="s">
        <v>87</v>
      </c>
      <c r="E52">
        <v>4</v>
      </c>
    </row>
    <row r="53" spans="1:5" x14ac:dyDescent="0.2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42</v>
      </c>
      <c r="C58">
        <v>2</v>
      </c>
      <c r="D58" t="s">
        <v>87</v>
      </c>
      <c r="E58">
        <v>4</v>
      </c>
    </row>
    <row r="59" spans="1:5" x14ac:dyDescent="0.2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44</v>
      </c>
      <c r="C60">
        <v>60</v>
      </c>
      <c r="D60" t="s">
        <v>87</v>
      </c>
      <c r="E60">
        <v>4</v>
      </c>
    </row>
    <row r="61" spans="1:5" x14ac:dyDescent="0.2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2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37</v>
      </c>
      <c r="C66">
        <v>98</v>
      </c>
      <c r="D66" t="s">
        <v>120</v>
      </c>
      <c r="E66">
        <v>5</v>
      </c>
    </row>
    <row r="67" spans="1:5" x14ac:dyDescent="0.25">
      <c r="A67">
        <v>2</v>
      </c>
      <c r="B67" t="s">
        <v>38</v>
      </c>
      <c r="C67">
        <v>5</v>
      </c>
      <c r="D67" t="s">
        <v>120</v>
      </c>
      <c r="E67">
        <v>5</v>
      </c>
    </row>
    <row r="68" spans="1:5" x14ac:dyDescent="0.25">
      <c r="A68">
        <v>3</v>
      </c>
      <c r="B68" t="s">
        <v>39</v>
      </c>
      <c r="C68">
        <v>0</v>
      </c>
      <c r="D68" t="s">
        <v>120</v>
      </c>
      <c r="E68">
        <v>5</v>
      </c>
    </row>
    <row r="69" spans="1:5" x14ac:dyDescent="0.2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44</v>
      </c>
      <c r="C76">
        <v>92</v>
      </c>
      <c r="D76" t="s">
        <v>120</v>
      </c>
      <c r="E76">
        <v>5</v>
      </c>
    </row>
    <row r="77" spans="1:5" x14ac:dyDescent="0.2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46</v>
      </c>
      <c r="C79">
        <v>2</v>
      </c>
      <c r="D79" t="s">
        <v>120</v>
      </c>
      <c r="E79">
        <v>5</v>
      </c>
    </row>
    <row r="80" spans="1:5" x14ac:dyDescent="0.2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2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2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2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2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2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25">
      <c r="A90">
        <v>9</v>
      </c>
      <c r="B90" t="s">
        <v>42</v>
      </c>
      <c r="C90">
        <v>2</v>
      </c>
      <c r="D90" t="s">
        <v>42</v>
      </c>
      <c r="E90">
        <v>6</v>
      </c>
    </row>
    <row r="91" spans="1:5" x14ac:dyDescent="0.2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25">
      <c r="A92">
        <v>11</v>
      </c>
      <c r="B92" t="s">
        <v>44</v>
      </c>
      <c r="C92">
        <v>23</v>
      </c>
      <c r="D92" t="s">
        <v>42</v>
      </c>
      <c r="E92">
        <v>6</v>
      </c>
    </row>
    <row r="93" spans="1:5" x14ac:dyDescent="0.2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2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2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2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2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2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2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2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2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2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2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2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25">
      <c r="A124" s="2">
        <v>11</v>
      </c>
      <c r="B124" s="2" t="s">
        <v>44</v>
      </c>
      <c r="C124" s="2">
        <v>199</v>
      </c>
      <c r="D124" s="2" t="s">
        <v>45</v>
      </c>
      <c r="E124" s="2">
        <v>8</v>
      </c>
    </row>
    <row r="125" spans="1:5" x14ac:dyDescent="0.2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2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2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2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25">
      <c r="A130" s="2">
        <v>1</v>
      </c>
      <c r="B130" s="2" t="s">
        <v>37</v>
      </c>
      <c r="C130" s="2">
        <v>4710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38</v>
      </c>
      <c r="C131" s="2">
        <v>436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39</v>
      </c>
      <c r="C132" s="2">
        <v>109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40</v>
      </c>
      <c r="C133" s="2">
        <v>1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49</v>
      </c>
      <c r="C135" s="2">
        <v>2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42</v>
      </c>
      <c r="C138" s="2">
        <v>9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43</v>
      </c>
      <c r="C139" s="2">
        <v>0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44</v>
      </c>
      <c r="C140" s="2">
        <v>1113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0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46</v>
      </c>
      <c r="C143" s="2">
        <v>4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48</v>
      </c>
      <c r="C145" s="2">
        <v>5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26</v>
      </c>
      <c r="C2" t="s">
        <v>88</v>
      </c>
      <c r="D2" t="s">
        <v>3</v>
      </c>
    </row>
    <row r="3" spans="1:4" x14ac:dyDescent="0.25">
      <c r="A3">
        <v>2</v>
      </c>
      <c r="B3">
        <v>26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134</v>
      </c>
      <c r="C1" t="s">
        <v>103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135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130</v>
      </c>
      <c r="C1" t="s">
        <v>33</v>
      </c>
      <c r="D1" t="s">
        <v>131</v>
      </c>
    </row>
    <row r="2" spans="1:4" x14ac:dyDescent="0.25">
      <c r="A2">
        <v>1</v>
      </c>
      <c r="B2" t="s">
        <v>132</v>
      </c>
      <c r="C2">
        <v>0</v>
      </c>
      <c r="D2">
        <v>0</v>
      </c>
    </row>
    <row r="3" spans="1:4" x14ac:dyDescent="0.25">
      <c r="A3">
        <v>2</v>
      </c>
      <c r="B3" t="s">
        <v>133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36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17</v>
      </c>
      <c r="G3">
        <v>1</v>
      </c>
    </row>
    <row r="4" spans="1:7" x14ac:dyDescent="0.25">
      <c r="A4">
        <v>3</v>
      </c>
      <c r="B4" t="s">
        <v>160</v>
      </c>
      <c r="C4" t="s">
        <v>34</v>
      </c>
      <c r="D4" t="s">
        <v>33</v>
      </c>
      <c r="E4">
        <v>1</v>
      </c>
      <c r="F4">
        <v>6</v>
      </c>
      <c r="G4">
        <v>1</v>
      </c>
    </row>
    <row r="5" spans="1:7" x14ac:dyDescent="0.25">
      <c r="A5">
        <v>4</v>
      </c>
      <c r="B5" t="s">
        <v>161</v>
      </c>
      <c r="C5" t="s">
        <v>34</v>
      </c>
      <c r="D5" t="s">
        <v>33</v>
      </c>
      <c r="E5">
        <v>1</v>
      </c>
      <c r="F5">
        <v>4</v>
      </c>
      <c r="G5">
        <v>1</v>
      </c>
    </row>
    <row r="6" spans="1:7" x14ac:dyDescent="0.25">
      <c r="A6">
        <v>5</v>
      </c>
      <c r="B6" t="s">
        <v>138</v>
      </c>
      <c r="C6" t="s">
        <v>34</v>
      </c>
      <c r="D6" t="s">
        <v>33</v>
      </c>
      <c r="E6">
        <v>1</v>
      </c>
      <c r="F6">
        <v>2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20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95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27</v>
      </c>
      <c r="G9">
        <v>1</v>
      </c>
    </row>
    <row r="10" spans="1:7" x14ac:dyDescent="0.25">
      <c r="A10">
        <v>3</v>
      </c>
      <c r="B10" t="s">
        <v>160</v>
      </c>
      <c r="C10" t="s">
        <v>34</v>
      </c>
      <c r="D10" t="s">
        <v>10</v>
      </c>
      <c r="E10">
        <v>2</v>
      </c>
      <c r="F10">
        <v>9</v>
      </c>
      <c r="G10">
        <v>1</v>
      </c>
    </row>
    <row r="11" spans="1:7" x14ac:dyDescent="0.25">
      <c r="A11">
        <v>4</v>
      </c>
      <c r="B11" t="s">
        <v>161</v>
      </c>
      <c r="C11" t="s">
        <v>34</v>
      </c>
      <c r="D11" t="s">
        <v>10</v>
      </c>
      <c r="E11">
        <v>2</v>
      </c>
      <c r="F11">
        <v>4</v>
      </c>
      <c r="G11">
        <v>1</v>
      </c>
    </row>
    <row r="12" spans="1:7" x14ac:dyDescent="0.25">
      <c r="A12">
        <v>5</v>
      </c>
      <c r="B12" t="s">
        <v>138</v>
      </c>
      <c r="C12" t="s">
        <v>34</v>
      </c>
      <c r="D12" t="s">
        <v>10</v>
      </c>
      <c r="E12">
        <v>2</v>
      </c>
      <c r="F12">
        <v>6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20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68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27</v>
      </c>
      <c r="G15">
        <v>2</v>
      </c>
    </row>
    <row r="16" spans="1:7" x14ac:dyDescent="0.25">
      <c r="A16">
        <v>3</v>
      </c>
      <c r="B16" t="s">
        <v>160</v>
      </c>
      <c r="C16" s="2" t="s">
        <v>58</v>
      </c>
      <c r="D16" t="s">
        <v>33</v>
      </c>
      <c r="E16">
        <v>1</v>
      </c>
      <c r="F16" s="2">
        <v>6</v>
      </c>
      <c r="G16">
        <v>2</v>
      </c>
    </row>
    <row r="17" spans="1:7" x14ac:dyDescent="0.25">
      <c r="A17">
        <v>4</v>
      </c>
      <c r="B17" t="s">
        <v>161</v>
      </c>
      <c r="C17" s="2" t="s">
        <v>58</v>
      </c>
      <c r="D17" t="s">
        <v>33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138</v>
      </c>
      <c r="C18" s="2" t="s">
        <v>58</v>
      </c>
      <c r="D18" t="s">
        <v>33</v>
      </c>
      <c r="E18">
        <v>1</v>
      </c>
      <c r="F18" s="2">
        <v>2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26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174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44</v>
      </c>
      <c r="G21">
        <v>2</v>
      </c>
    </row>
    <row r="22" spans="1:7" x14ac:dyDescent="0.25">
      <c r="A22">
        <v>3</v>
      </c>
      <c r="B22" t="s">
        <v>160</v>
      </c>
      <c r="C22" s="2" t="s">
        <v>58</v>
      </c>
      <c r="D22" t="s">
        <v>10</v>
      </c>
      <c r="E22">
        <v>2</v>
      </c>
      <c r="F22" s="2">
        <v>9</v>
      </c>
      <c r="G22">
        <v>2</v>
      </c>
    </row>
    <row r="23" spans="1:7" x14ac:dyDescent="0.25">
      <c r="A23">
        <v>4</v>
      </c>
      <c r="B23" t="s">
        <v>161</v>
      </c>
      <c r="C23" s="2" t="s">
        <v>58</v>
      </c>
      <c r="D23" t="s">
        <v>10</v>
      </c>
      <c r="E23">
        <v>2</v>
      </c>
      <c r="F23" s="2">
        <v>6</v>
      </c>
      <c r="G23">
        <v>2</v>
      </c>
    </row>
    <row r="24" spans="1:7" x14ac:dyDescent="0.25">
      <c r="A24">
        <v>5</v>
      </c>
      <c r="B24" t="s">
        <v>138</v>
      </c>
      <c r="C24" s="2" t="s">
        <v>58</v>
      </c>
      <c r="D24" t="s">
        <v>10</v>
      </c>
      <c r="E24">
        <v>2</v>
      </c>
      <c r="F24" s="2">
        <v>6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26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1</v>
      </c>
      <c r="G27">
        <v>3</v>
      </c>
    </row>
    <row r="28" spans="1:7" x14ac:dyDescent="0.25">
      <c r="A28">
        <v>3</v>
      </c>
      <c r="B28" t="s">
        <v>160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161</v>
      </c>
      <c r="C29" t="s">
        <v>106</v>
      </c>
      <c r="D29" t="s">
        <v>33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138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3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12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1</v>
      </c>
      <c r="G33">
        <v>3</v>
      </c>
    </row>
    <row r="34" spans="1:7" x14ac:dyDescent="0.25">
      <c r="A34">
        <v>3</v>
      </c>
      <c r="B34" t="s">
        <v>160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161</v>
      </c>
      <c r="C35" t="s">
        <v>106</v>
      </c>
      <c r="D35" t="s">
        <v>10</v>
      </c>
      <c r="E35">
        <v>2</v>
      </c>
      <c r="F35">
        <v>2</v>
      </c>
      <c r="G35">
        <v>3</v>
      </c>
    </row>
    <row r="36" spans="1:7" x14ac:dyDescent="0.25">
      <c r="A36">
        <v>5</v>
      </c>
      <c r="B36" t="s">
        <v>138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573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174</v>
      </c>
      <c r="G3">
        <v>1</v>
      </c>
    </row>
    <row r="4" spans="1:7" x14ac:dyDescent="0.25">
      <c r="A4">
        <v>3</v>
      </c>
      <c r="B4" t="s">
        <v>139</v>
      </c>
      <c r="C4" t="s">
        <v>34</v>
      </c>
      <c r="D4" t="s">
        <v>33</v>
      </c>
      <c r="E4">
        <v>1</v>
      </c>
      <c r="F4">
        <v>27</v>
      </c>
      <c r="G4">
        <v>1</v>
      </c>
    </row>
    <row r="5" spans="1:7" x14ac:dyDescent="0.25">
      <c r="A5">
        <v>4</v>
      </c>
      <c r="B5" t="s">
        <v>162</v>
      </c>
      <c r="C5" t="s">
        <v>34</v>
      </c>
      <c r="D5" t="s">
        <v>33</v>
      </c>
      <c r="E5">
        <v>1</v>
      </c>
      <c r="F5">
        <v>22</v>
      </c>
      <c r="G5">
        <v>1</v>
      </c>
    </row>
    <row r="6" spans="1:7" x14ac:dyDescent="0.25">
      <c r="A6">
        <v>5</v>
      </c>
      <c r="B6" t="s">
        <v>163</v>
      </c>
      <c r="C6" t="s">
        <v>34</v>
      </c>
      <c r="D6" t="s">
        <v>33</v>
      </c>
      <c r="E6">
        <v>1</v>
      </c>
      <c r="F6">
        <v>47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352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1653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237</v>
      </c>
      <c r="G9">
        <v>1</v>
      </c>
    </row>
    <row r="10" spans="1:7" x14ac:dyDescent="0.25">
      <c r="A10">
        <v>3</v>
      </c>
      <c r="B10" t="s">
        <v>139</v>
      </c>
      <c r="C10" t="s">
        <v>34</v>
      </c>
      <c r="D10" t="s">
        <v>10</v>
      </c>
      <c r="E10">
        <v>2</v>
      </c>
      <c r="F10">
        <v>57</v>
      </c>
      <c r="G10">
        <v>1</v>
      </c>
    </row>
    <row r="11" spans="1:7" x14ac:dyDescent="0.25">
      <c r="A11">
        <v>4</v>
      </c>
      <c r="B11" t="s">
        <v>162</v>
      </c>
      <c r="C11" t="s">
        <v>34</v>
      </c>
      <c r="D11" t="s">
        <v>10</v>
      </c>
      <c r="E11">
        <v>2</v>
      </c>
      <c r="F11">
        <v>39</v>
      </c>
      <c r="G11">
        <v>1</v>
      </c>
    </row>
    <row r="12" spans="1:7" x14ac:dyDescent="0.25">
      <c r="A12">
        <v>5</v>
      </c>
      <c r="B12" t="s">
        <v>163</v>
      </c>
      <c r="C12" t="s">
        <v>34</v>
      </c>
      <c r="D12" t="s">
        <v>10</v>
      </c>
      <c r="E12">
        <v>2</v>
      </c>
      <c r="F12">
        <v>63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452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890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315</v>
      </c>
      <c r="G15">
        <v>2</v>
      </c>
    </row>
    <row r="16" spans="1:7" x14ac:dyDescent="0.25">
      <c r="A16">
        <v>3</v>
      </c>
      <c r="B16" t="s">
        <v>139</v>
      </c>
      <c r="C16" s="2" t="s">
        <v>58</v>
      </c>
      <c r="D16" t="s">
        <v>33</v>
      </c>
      <c r="E16">
        <v>1</v>
      </c>
      <c r="F16" s="2">
        <v>55</v>
      </c>
      <c r="G16">
        <v>2</v>
      </c>
    </row>
    <row r="17" spans="1:7" x14ac:dyDescent="0.25">
      <c r="A17">
        <v>4</v>
      </c>
      <c r="B17" t="s">
        <v>162</v>
      </c>
      <c r="C17" s="2" t="s">
        <v>58</v>
      </c>
      <c r="D17" t="s">
        <v>33</v>
      </c>
      <c r="E17">
        <v>1</v>
      </c>
      <c r="F17" s="2">
        <v>38</v>
      </c>
      <c r="G17">
        <v>2</v>
      </c>
    </row>
    <row r="18" spans="1:7" x14ac:dyDescent="0.25">
      <c r="A18">
        <v>5</v>
      </c>
      <c r="B18" t="s">
        <v>163</v>
      </c>
      <c r="C18" s="2" t="s">
        <v>58</v>
      </c>
      <c r="D18" t="s">
        <v>33</v>
      </c>
      <c r="E18">
        <v>1</v>
      </c>
      <c r="F18" s="2">
        <v>50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475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2525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456</v>
      </c>
      <c r="G21">
        <v>2</v>
      </c>
    </row>
    <row r="22" spans="1:7" x14ac:dyDescent="0.25">
      <c r="A22">
        <v>3</v>
      </c>
      <c r="B22" t="s">
        <v>139</v>
      </c>
      <c r="C22" s="2" t="s">
        <v>58</v>
      </c>
      <c r="D22" t="s">
        <v>10</v>
      </c>
      <c r="E22">
        <v>2</v>
      </c>
      <c r="F22" s="2">
        <v>138</v>
      </c>
      <c r="G22">
        <v>2</v>
      </c>
    </row>
    <row r="23" spans="1:7" x14ac:dyDescent="0.25">
      <c r="A23">
        <v>4</v>
      </c>
      <c r="B23" t="s">
        <v>162</v>
      </c>
      <c r="C23" s="2" t="s">
        <v>58</v>
      </c>
      <c r="D23" t="s">
        <v>10</v>
      </c>
      <c r="E23">
        <v>2</v>
      </c>
      <c r="F23" s="2">
        <v>71</v>
      </c>
      <c r="G23">
        <v>2</v>
      </c>
    </row>
    <row r="24" spans="1:7" x14ac:dyDescent="0.25">
      <c r="A24">
        <v>5</v>
      </c>
      <c r="B24" t="s">
        <v>163</v>
      </c>
      <c r="C24" s="2" t="s">
        <v>58</v>
      </c>
      <c r="D24" t="s">
        <v>10</v>
      </c>
      <c r="E24">
        <v>2</v>
      </c>
      <c r="F24" s="2">
        <v>66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636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70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10</v>
      </c>
      <c r="G27">
        <v>3</v>
      </c>
    </row>
    <row r="28" spans="1:7" x14ac:dyDescent="0.25">
      <c r="A28">
        <v>3</v>
      </c>
      <c r="B28" t="s">
        <v>139</v>
      </c>
      <c r="C28" t="s">
        <v>106</v>
      </c>
      <c r="D28" t="s">
        <v>33</v>
      </c>
      <c r="E28">
        <v>1</v>
      </c>
      <c r="F28">
        <v>2</v>
      </c>
      <c r="G28">
        <v>3</v>
      </c>
    </row>
    <row r="29" spans="1:7" x14ac:dyDescent="0.25">
      <c r="A29">
        <v>4</v>
      </c>
      <c r="B29" t="s">
        <v>162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163</v>
      </c>
      <c r="C30" t="s">
        <v>106</v>
      </c>
      <c r="D30" t="s">
        <v>33</v>
      </c>
      <c r="E30">
        <v>1</v>
      </c>
      <c r="F30">
        <v>2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20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196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10</v>
      </c>
      <c r="G33">
        <v>3</v>
      </c>
    </row>
    <row r="34" spans="1:7" x14ac:dyDescent="0.25">
      <c r="A34">
        <v>3</v>
      </c>
      <c r="B34" t="s">
        <v>139</v>
      </c>
      <c r="C34" t="s">
        <v>106</v>
      </c>
      <c r="D34" t="s">
        <v>10</v>
      </c>
      <c r="E34">
        <v>2</v>
      </c>
      <c r="F34">
        <v>6</v>
      </c>
      <c r="G34">
        <v>3</v>
      </c>
    </row>
    <row r="35" spans="1:7" x14ac:dyDescent="0.25">
      <c r="A35">
        <v>4</v>
      </c>
      <c r="B35" t="s">
        <v>162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163</v>
      </c>
      <c r="C36" t="s">
        <v>106</v>
      </c>
      <c r="D36" t="s">
        <v>10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25">
      <c r="A2">
        <v>1</v>
      </c>
      <c r="B2" t="s">
        <v>128</v>
      </c>
      <c r="C2">
        <v>2032</v>
      </c>
      <c r="D2">
        <v>1888</v>
      </c>
      <c r="E2">
        <v>658</v>
      </c>
    </row>
    <row r="3" spans="1:5" x14ac:dyDescent="0.25">
      <c r="A3">
        <v>2</v>
      </c>
      <c r="B3" t="s">
        <v>129</v>
      </c>
      <c r="C3">
        <v>1416</v>
      </c>
      <c r="D3">
        <v>1078</v>
      </c>
      <c r="E3">
        <v>43</v>
      </c>
    </row>
    <row r="4" spans="1:5" x14ac:dyDescent="0.25">
      <c r="A4">
        <v>3</v>
      </c>
      <c r="B4" t="s">
        <v>164</v>
      </c>
      <c r="C4">
        <v>177</v>
      </c>
      <c r="D4">
        <v>181</v>
      </c>
      <c r="E4">
        <v>43</v>
      </c>
    </row>
    <row r="5" spans="1:5" x14ac:dyDescent="0.25">
      <c r="A5" s="2">
        <v>4</v>
      </c>
      <c r="B5" s="2" t="s">
        <v>141</v>
      </c>
      <c r="C5" s="2">
        <v>143</v>
      </c>
      <c r="D5" s="2">
        <v>100</v>
      </c>
      <c r="E5" s="2">
        <v>13</v>
      </c>
    </row>
    <row r="6" spans="1:5" x14ac:dyDescent="0.25">
      <c r="A6" s="2">
        <v>5</v>
      </c>
      <c r="B6" s="2" t="s">
        <v>142</v>
      </c>
      <c r="C6" s="2">
        <v>132</v>
      </c>
      <c r="D6" s="2">
        <v>104</v>
      </c>
      <c r="E6" s="2">
        <v>34</v>
      </c>
    </row>
    <row r="7" spans="1:5" x14ac:dyDescent="0.25">
      <c r="A7" s="2">
        <v>6</v>
      </c>
      <c r="B7" s="2" t="s">
        <v>105</v>
      </c>
      <c r="C7" s="2">
        <v>389</v>
      </c>
      <c r="D7" s="2">
        <v>299</v>
      </c>
      <c r="E7" s="2">
        <v>95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25">
      <c r="A2" s="2">
        <v>1</v>
      </c>
      <c r="B2" s="2" t="s">
        <v>128</v>
      </c>
      <c r="C2" s="2">
        <v>61</v>
      </c>
      <c r="D2" s="2">
        <v>68</v>
      </c>
      <c r="E2" s="2">
        <v>35</v>
      </c>
    </row>
    <row r="3" spans="1:5" x14ac:dyDescent="0.25">
      <c r="A3" s="2">
        <v>2</v>
      </c>
      <c r="B3" s="2" t="s">
        <v>129</v>
      </c>
      <c r="C3" s="2">
        <v>21</v>
      </c>
      <c r="D3" s="2">
        <v>10</v>
      </c>
      <c r="E3" s="2">
        <v>4</v>
      </c>
    </row>
    <row r="4" spans="1:5" x14ac:dyDescent="0.25">
      <c r="A4" s="2">
        <v>3</v>
      </c>
      <c r="B4" s="2" t="s">
        <v>165</v>
      </c>
      <c r="C4" s="2">
        <v>18</v>
      </c>
      <c r="D4" s="2">
        <v>3</v>
      </c>
      <c r="E4" s="2">
        <v>1</v>
      </c>
    </row>
    <row r="5" spans="1:5" x14ac:dyDescent="0.25">
      <c r="A5" s="2">
        <v>4</v>
      </c>
      <c r="B5" s="2" t="s">
        <v>166</v>
      </c>
      <c r="C5" s="2">
        <v>16</v>
      </c>
      <c r="D5" s="2">
        <v>28</v>
      </c>
      <c r="E5" s="2">
        <v>12</v>
      </c>
    </row>
    <row r="6" spans="1:5" x14ac:dyDescent="0.25">
      <c r="A6" s="2">
        <v>5</v>
      </c>
      <c r="B6" s="2" t="s">
        <v>143</v>
      </c>
      <c r="C6" s="2">
        <v>12</v>
      </c>
      <c r="D6" s="2">
        <v>13</v>
      </c>
      <c r="E6" s="2">
        <v>8</v>
      </c>
    </row>
    <row r="7" spans="1:5" x14ac:dyDescent="0.25">
      <c r="A7" s="2">
        <v>6</v>
      </c>
      <c r="B7" s="2" t="s">
        <v>105</v>
      </c>
      <c r="C7" s="2">
        <v>48</v>
      </c>
      <c r="D7" s="2">
        <v>37</v>
      </c>
      <c r="E7" s="2">
        <v>20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157</v>
      </c>
      <c r="B2" s="1" t="s">
        <v>158</v>
      </c>
      <c r="C2" s="1" t="s">
        <v>159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895</v>
      </c>
      <c r="B6" t="s">
        <v>54</v>
      </c>
      <c r="C6" t="s">
        <v>68</v>
      </c>
      <c r="D6">
        <v>1</v>
      </c>
    </row>
    <row r="7" spans="1:4" x14ac:dyDescent="0.25">
      <c r="A7">
        <v>9</v>
      </c>
      <c r="B7" t="s">
        <v>54</v>
      </c>
      <c r="C7" t="s">
        <v>93</v>
      </c>
      <c r="D7">
        <v>2</v>
      </c>
    </row>
    <row r="8" spans="1:4" x14ac:dyDescent="0.25">
      <c r="A8">
        <v>15</v>
      </c>
      <c r="B8" t="s">
        <v>54</v>
      </c>
      <c r="C8" t="s">
        <v>67</v>
      </c>
      <c r="D8">
        <v>3</v>
      </c>
    </row>
    <row r="9" spans="1:4" x14ac:dyDescent="0.25">
      <c r="A9">
        <v>3</v>
      </c>
      <c r="B9" t="s">
        <v>54</v>
      </c>
      <c r="C9" t="s">
        <v>92</v>
      </c>
      <c r="D9">
        <v>4</v>
      </c>
    </row>
    <row r="10" spans="1:4" x14ac:dyDescent="0.25">
      <c r="A10">
        <v>439</v>
      </c>
      <c r="B10" t="s">
        <v>55</v>
      </c>
      <c r="C10" t="s">
        <v>68</v>
      </c>
      <c r="D10">
        <v>1</v>
      </c>
    </row>
    <row r="11" spans="1:4" x14ac:dyDescent="0.25">
      <c r="A11">
        <v>1</v>
      </c>
      <c r="B11" t="s">
        <v>55</v>
      </c>
      <c r="C11" t="s">
        <v>93</v>
      </c>
      <c r="D11">
        <v>2</v>
      </c>
    </row>
    <row r="12" spans="1:4" x14ac:dyDescent="0.25">
      <c r="A12">
        <v>26</v>
      </c>
      <c r="B12" t="s">
        <v>55</v>
      </c>
      <c r="C12" t="s">
        <v>67</v>
      </c>
      <c r="D12">
        <v>3</v>
      </c>
    </row>
    <row r="13" spans="1:4" x14ac:dyDescent="0.25">
      <c r="A13">
        <v>3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2019-01-08T13:41:15Z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