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mc:AlternateContent xmlns:mc="http://schemas.openxmlformats.org/markup-compatibility/2006">
    <mc:Choice Requires="x15">
      <x15ac:absPath xmlns:x15ac="http://schemas.microsoft.com/office/spreadsheetml/2010/11/ac" url="\\obcy.gov.pl\udscdfs\katalogi wydziałowe\BSZ\Statystyki nowe\szablony raportów cyklicznych\meldunek miesięczny\"/>
    </mc:Choice>
  </mc:AlternateContent>
  <bookViews>
    <workbookView xWindow="0" yWindow="45" windowWidth="12525" windowHeight="14640"/>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Arkusz13!$A$1:$E$145</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52511"/>
</workbook>
</file>

<file path=xl/calcChain.xml><?xml version="1.0" encoding="utf-8"?>
<calcChain xmlns="http://schemas.openxmlformats.org/spreadsheetml/2006/main">
  <c r="T431" i="1" l="1"/>
  <c r="T430" i="1"/>
  <c r="T429" i="1"/>
  <c r="T428" i="1"/>
  <c r="T427" i="1"/>
  <c r="T426" i="1"/>
  <c r="T425" i="1"/>
  <c r="T424" i="1"/>
  <c r="T423" i="1"/>
  <c r="T422" i="1"/>
  <c r="T421" i="1"/>
  <c r="T420" i="1"/>
  <c r="T419" i="1"/>
  <c r="T418" i="1"/>
  <c r="T417" i="1"/>
  <c r="S431" i="1"/>
  <c r="T432" i="1" l="1"/>
  <c r="S418" i="1"/>
  <c r="S419" i="1"/>
  <c r="S420" i="1"/>
  <c r="S421" i="1"/>
  <c r="S422" i="1"/>
  <c r="S423" i="1"/>
  <c r="S424" i="1"/>
  <c r="S425" i="1"/>
  <c r="S426" i="1"/>
  <c r="S427" i="1"/>
  <c r="S428" i="1"/>
  <c r="S429" i="1"/>
  <c r="S430" i="1"/>
  <c r="S417" i="1"/>
  <c r="R418" i="1"/>
  <c r="R419" i="1"/>
  <c r="R420" i="1"/>
  <c r="R421" i="1"/>
  <c r="R422" i="1"/>
  <c r="R423" i="1"/>
  <c r="R424" i="1"/>
  <c r="R425" i="1"/>
  <c r="R426" i="1"/>
  <c r="R427" i="1"/>
  <c r="R428" i="1"/>
  <c r="R429" i="1"/>
  <c r="R430" i="1"/>
  <c r="R431" i="1"/>
  <c r="R417" i="1"/>
  <c r="Q418" i="1"/>
  <c r="Q419" i="1"/>
  <c r="Q420" i="1"/>
  <c r="Q421" i="1"/>
  <c r="Q422" i="1"/>
  <c r="Q423" i="1"/>
  <c r="Q424" i="1"/>
  <c r="Q425" i="1"/>
  <c r="Q426" i="1"/>
  <c r="Q427" i="1"/>
  <c r="Q428" i="1"/>
  <c r="Q429" i="1"/>
  <c r="Q430" i="1"/>
  <c r="Q431" i="1"/>
  <c r="Q417" i="1"/>
  <c r="P418" i="1"/>
  <c r="P419" i="1"/>
  <c r="P420" i="1"/>
  <c r="P421" i="1"/>
  <c r="P422" i="1"/>
  <c r="P423" i="1"/>
  <c r="P424" i="1"/>
  <c r="P425" i="1"/>
  <c r="P426" i="1"/>
  <c r="P427" i="1"/>
  <c r="P428" i="1"/>
  <c r="P429" i="1"/>
  <c r="P430" i="1"/>
  <c r="P431" i="1"/>
  <c r="P417" i="1"/>
  <c r="O418" i="1"/>
  <c r="O419" i="1"/>
  <c r="O420" i="1"/>
  <c r="O421" i="1"/>
  <c r="O422" i="1"/>
  <c r="O423" i="1"/>
  <c r="O424" i="1"/>
  <c r="O425" i="1"/>
  <c r="O426" i="1"/>
  <c r="O427" i="1"/>
  <c r="O428" i="1"/>
  <c r="O429" i="1"/>
  <c r="O430" i="1"/>
  <c r="O431" i="1"/>
  <c r="O417" i="1"/>
  <c r="N418" i="1"/>
  <c r="N419" i="1"/>
  <c r="N420" i="1"/>
  <c r="N421" i="1"/>
  <c r="N422" i="1"/>
  <c r="N423" i="1"/>
  <c r="N424" i="1"/>
  <c r="N425" i="1"/>
  <c r="N426" i="1"/>
  <c r="N427" i="1"/>
  <c r="N428" i="1"/>
  <c r="N429" i="1"/>
  <c r="N430" i="1"/>
  <c r="N431" i="1"/>
  <c r="N417" i="1"/>
  <c r="L418" i="1"/>
  <c r="L419" i="1"/>
  <c r="L420" i="1"/>
  <c r="L421" i="1"/>
  <c r="L422" i="1"/>
  <c r="L423" i="1"/>
  <c r="L424" i="1"/>
  <c r="L425" i="1"/>
  <c r="L426" i="1"/>
  <c r="L427" i="1"/>
  <c r="L428" i="1"/>
  <c r="L429" i="1"/>
  <c r="L430" i="1"/>
  <c r="L431" i="1"/>
  <c r="U431" i="1" l="1"/>
  <c r="V431" i="1" s="1"/>
  <c r="U423" i="1"/>
  <c r="V423" i="1" s="1"/>
  <c r="U419" i="1"/>
  <c r="V419" i="1" s="1"/>
  <c r="U427" i="1"/>
  <c r="V427" i="1" s="1"/>
  <c r="U430" i="1"/>
  <c r="V430" i="1" s="1"/>
  <c r="U426" i="1"/>
  <c r="V426" i="1" s="1"/>
  <c r="U422" i="1"/>
  <c r="V422" i="1" s="1"/>
  <c r="U418" i="1"/>
  <c r="V418" i="1" s="1"/>
  <c r="U421" i="1"/>
  <c r="V421" i="1" s="1"/>
  <c r="U429" i="1"/>
  <c r="V429" i="1" s="1"/>
  <c r="U425" i="1"/>
  <c r="V425" i="1" s="1"/>
  <c r="U417" i="1"/>
  <c r="U428" i="1"/>
  <c r="V428" i="1" s="1"/>
  <c r="U424" i="1"/>
  <c r="V424" i="1" s="1"/>
  <c r="U420" i="1"/>
  <c r="V420" i="1" s="1"/>
  <c r="J264" i="1"/>
  <c r="V265" i="1" l="1"/>
  <c r="S265" i="1"/>
  <c r="P265" i="1"/>
  <c r="M265" i="1"/>
  <c r="J265" i="1"/>
  <c r="O25" i="1" l="1"/>
  <c r="S25" i="1" s="1"/>
  <c r="I23" i="1" l="1"/>
  <c r="M23" i="1" s="1"/>
  <c r="O22" i="1"/>
  <c r="S22" i="1" s="1"/>
  <c r="T177" i="1" l="1"/>
  <c r="T178" i="1"/>
  <c r="T179" i="1"/>
  <c r="T180" i="1"/>
  <c r="T181" i="1"/>
  <c r="T176" i="1"/>
  <c r="R177" i="1"/>
  <c r="R178" i="1"/>
  <c r="R179" i="1"/>
  <c r="R180" i="1"/>
  <c r="R181" i="1"/>
  <c r="R176" i="1"/>
  <c r="P177" i="1"/>
  <c r="P178" i="1"/>
  <c r="P179" i="1"/>
  <c r="P180" i="1"/>
  <c r="P181" i="1"/>
  <c r="P176" i="1"/>
  <c r="M177" i="1"/>
  <c r="M178" i="1"/>
  <c r="M179" i="1"/>
  <c r="M180" i="1"/>
  <c r="M181" i="1"/>
  <c r="M176" i="1"/>
  <c r="H177" i="1"/>
  <c r="H178" i="1"/>
  <c r="H179" i="1"/>
  <c r="H180" i="1"/>
  <c r="H181" i="1"/>
  <c r="F177" i="1"/>
  <c r="F178" i="1"/>
  <c r="F179" i="1"/>
  <c r="F180" i="1"/>
  <c r="F181" i="1"/>
  <c r="D177" i="1"/>
  <c r="D178" i="1"/>
  <c r="D179" i="1"/>
  <c r="D180" i="1"/>
  <c r="D181" i="1"/>
  <c r="A177" i="1"/>
  <c r="A178" i="1"/>
  <c r="A179" i="1"/>
  <c r="A180" i="1"/>
  <c r="A181" i="1"/>
  <c r="R182" i="1" l="1"/>
  <c r="T182" i="1"/>
  <c r="P182" i="1"/>
  <c r="G489" i="1"/>
  <c r="G480" i="1"/>
  <c r="M337" i="1"/>
  <c r="L415" i="1"/>
  <c r="M303" i="1"/>
  <c r="G201" i="1"/>
  <c r="G19" i="1"/>
  <c r="G213" i="1"/>
  <c r="M173" i="1"/>
  <c r="A173" i="1"/>
  <c r="G51" i="1"/>
  <c r="E9" i="1"/>
  <c r="P493" i="1"/>
  <c r="M493" i="1"/>
  <c r="J493" i="1"/>
  <c r="G493" i="1"/>
  <c r="P492" i="1"/>
  <c r="M492" i="1"/>
  <c r="J492" i="1"/>
  <c r="G492" i="1"/>
  <c r="P491" i="1"/>
  <c r="M491" i="1"/>
  <c r="M494" i="1" s="1"/>
  <c r="J491" i="1"/>
  <c r="J494" i="1" s="1"/>
  <c r="G491" i="1"/>
  <c r="G494" i="1" s="1"/>
  <c r="P484" i="1"/>
  <c r="M484" i="1"/>
  <c r="J484" i="1"/>
  <c r="G484" i="1"/>
  <c r="J483" i="1"/>
  <c r="M483" i="1"/>
  <c r="P483" i="1"/>
  <c r="G483" i="1"/>
  <c r="P482" i="1"/>
  <c r="M482" i="1"/>
  <c r="M485" i="1" s="1"/>
  <c r="J482" i="1"/>
  <c r="G482" i="1"/>
  <c r="Q459" i="1"/>
  <c r="N459" i="1"/>
  <c r="L459" i="1"/>
  <c r="L417" i="1"/>
  <c r="Q368" i="1"/>
  <c r="O368" i="1"/>
  <c r="Q367" i="1"/>
  <c r="O367" i="1"/>
  <c r="Q366" i="1"/>
  <c r="O366" i="1"/>
  <c r="Q365" i="1"/>
  <c r="O365" i="1"/>
  <c r="Q341" i="1"/>
  <c r="O341" i="1"/>
  <c r="M341" i="1"/>
  <c r="K341" i="1"/>
  <c r="Q340" i="1"/>
  <c r="O340" i="1"/>
  <c r="M340" i="1"/>
  <c r="K340" i="1"/>
  <c r="Q339" i="1"/>
  <c r="Q342" i="1" s="1"/>
  <c r="O339" i="1"/>
  <c r="M339" i="1"/>
  <c r="K339" i="1"/>
  <c r="Q307" i="1"/>
  <c r="O307" i="1"/>
  <c r="M307" i="1"/>
  <c r="K307" i="1"/>
  <c r="Q306" i="1"/>
  <c r="O306" i="1"/>
  <c r="M306" i="1"/>
  <c r="K306" i="1"/>
  <c r="Q305" i="1"/>
  <c r="O305" i="1"/>
  <c r="M305" i="1"/>
  <c r="K305" i="1"/>
  <c r="Q332" i="1"/>
  <c r="O332" i="1"/>
  <c r="Q331" i="1"/>
  <c r="O331" i="1"/>
  <c r="Q330" i="1"/>
  <c r="O330" i="1"/>
  <c r="Q329" i="1"/>
  <c r="O329" i="1"/>
  <c r="V264" i="1"/>
  <c r="S264" i="1"/>
  <c r="P264" i="1"/>
  <c r="M264" i="1"/>
  <c r="V263" i="1"/>
  <c r="S263" i="1"/>
  <c r="P263" i="1"/>
  <c r="M263" i="1"/>
  <c r="J263" i="1"/>
  <c r="V262" i="1"/>
  <c r="S262" i="1"/>
  <c r="P262" i="1"/>
  <c r="M262" i="1"/>
  <c r="J262" i="1"/>
  <c r="V261" i="1"/>
  <c r="S261" i="1"/>
  <c r="P261" i="1"/>
  <c r="M261" i="1"/>
  <c r="J261" i="1"/>
  <c r="V260" i="1"/>
  <c r="S260" i="1"/>
  <c r="P260" i="1"/>
  <c r="M260" i="1"/>
  <c r="J260" i="1"/>
  <c r="S216" i="1"/>
  <c r="S217" i="1"/>
  <c r="S218" i="1"/>
  <c r="S219" i="1"/>
  <c r="S220" i="1"/>
  <c r="S215" i="1"/>
  <c r="P216" i="1"/>
  <c r="P217" i="1"/>
  <c r="P218" i="1"/>
  <c r="P219" i="1"/>
  <c r="P220" i="1"/>
  <c r="P215" i="1"/>
  <c r="M216" i="1"/>
  <c r="M217" i="1"/>
  <c r="M218" i="1"/>
  <c r="M219" i="1"/>
  <c r="M220" i="1"/>
  <c r="M215" i="1"/>
  <c r="J216" i="1"/>
  <c r="J217" i="1"/>
  <c r="J218" i="1"/>
  <c r="J219" i="1"/>
  <c r="J220" i="1"/>
  <c r="J215" i="1"/>
  <c r="G216" i="1"/>
  <c r="G217" i="1"/>
  <c r="G218" i="1"/>
  <c r="G219" i="1"/>
  <c r="G220" i="1"/>
  <c r="G215" i="1"/>
  <c r="C216" i="1"/>
  <c r="C217" i="1"/>
  <c r="C218" i="1"/>
  <c r="C219" i="1"/>
  <c r="C220" i="1"/>
  <c r="C215" i="1"/>
  <c r="S204" i="1"/>
  <c r="S205" i="1"/>
  <c r="S206" i="1"/>
  <c r="S207" i="1"/>
  <c r="S208" i="1"/>
  <c r="S203" i="1"/>
  <c r="P204" i="1"/>
  <c r="P205" i="1"/>
  <c r="P206" i="1"/>
  <c r="P207" i="1"/>
  <c r="P208" i="1"/>
  <c r="P203" i="1"/>
  <c r="M204" i="1"/>
  <c r="M205" i="1"/>
  <c r="M206" i="1"/>
  <c r="M207" i="1"/>
  <c r="M208" i="1"/>
  <c r="M203" i="1"/>
  <c r="J204" i="1"/>
  <c r="J205" i="1"/>
  <c r="J206" i="1"/>
  <c r="J207" i="1"/>
  <c r="J208" i="1"/>
  <c r="J203" i="1"/>
  <c r="G204" i="1"/>
  <c r="G205" i="1"/>
  <c r="G206" i="1"/>
  <c r="G207" i="1"/>
  <c r="G208" i="1"/>
  <c r="G203" i="1"/>
  <c r="C204" i="1"/>
  <c r="C205" i="1"/>
  <c r="C206" i="1"/>
  <c r="C207" i="1"/>
  <c r="C208" i="1"/>
  <c r="C203" i="1"/>
  <c r="H176" i="1"/>
  <c r="F176" i="1"/>
  <c r="D176" i="1"/>
  <c r="A176" i="1"/>
  <c r="Q55" i="1"/>
  <c r="U55" i="1" s="1"/>
  <c r="Q56" i="1"/>
  <c r="U56" i="1" s="1"/>
  <c r="Q57" i="1"/>
  <c r="U57" i="1" s="1"/>
  <c r="Q58" i="1"/>
  <c r="U58" i="1" s="1"/>
  <c r="Q59" i="1"/>
  <c r="U59" i="1" s="1"/>
  <c r="Q54" i="1"/>
  <c r="U54" i="1" s="1"/>
  <c r="O55" i="1"/>
  <c r="S55" i="1" s="1"/>
  <c r="O56" i="1"/>
  <c r="S56" i="1" s="1"/>
  <c r="O57" i="1"/>
  <c r="S57" i="1" s="1"/>
  <c r="O58" i="1"/>
  <c r="S58" i="1" s="1"/>
  <c r="O59" i="1"/>
  <c r="S59" i="1" s="1"/>
  <c r="O54" i="1"/>
  <c r="S54" i="1" s="1"/>
  <c r="I55" i="1"/>
  <c r="M55" i="1" s="1"/>
  <c r="I56" i="1"/>
  <c r="M56" i="1" s="1"/>
  <c r="I57" i="1"/>
  <c r="M57" i="1" s="1"/>
  <c r="I58" i="1"/>
  <c r="M58" i="1" s="1"/>
  <c r="I59" i="1"/>
  <c r="M59" i="1" s="1"/>
  <c r="I54" i="1"/>
  <c r="M54" i="1" s="1"/>
  <c r="G54" i="1"/>
  <c r="K54" i="1" s="1"/>
  <c r="G55" i="1"/>
  <c r="K55" i="1" s="1"/>
  <c r="G56" i="1"/>
  <c r="K56" i="1" s="1"/>
  <c r="G57" i="1"/>
  <c r="K57" i="1" s="1"/>
  <c r="G58" i="1"/>
  <c r="K58" i="1" s="1"/>
  <c r="G59" i="1"/>
  <c r="K59" i="1" s="1"/>
  <c r="C55" i="1"/>
  <c r="C56" i="1"/>
  <c r="C57" i="1"/>
  <c r="C58" i="1"/>
  <c r="C59" i="1"/>
  <c r="C54" i="1"/>
  <c r="Q23" i="1"/>
  <c r="U23" i="1" s="1"/>
  <c r="Q24" i="1"/>
  <c r="U24" i="1" s="1"/>
  <c r="Q25" i="1"/>
  <c r="U25" i="1" s="1"/>
  <c r="Q26" i="1"/>
  <c r="U26" i="1" s="1"/>
  <c r="Q27" i="1"/>
  <c r="U27" i="1" s="1"/>
  <c r="Q22" i="1"/>
  <c r="U22" i="1" s="1"/>
  <c r="O23" i="1"/>
  <c r="S23" i="1" s="1"/>
  <c r="O24" i="1"/>
  <c r="S24" i="1" s="1"/>
  <c r="O26" i="1"/>
  <c r="S26" i="1" s="1"/>
  <c r="O27" i="1"/>
  <c r="S27" i="1" s="1"/>
  <c r="C23" i="1"/>
  <c r="C24" i="1"/>
  <c r="C25" i="1"/>
  <c r="C26" i="1"/>
  <c r="C27" i="1"/>
  <c r="I24" i="1"/>
  <c r="M24" i="1" s="1"/>
  <c r="I25" i="1"/>
  <c r="M25" i="1" s="1"/>
  <c r="I26" i="1"/>
  <c r="M26" i="1" s="1"/>
  <c r="I27" i="1"/>
  <c r="M27" i="1" s="1"/>
  <c r="I22" i="1"/>
  <c r="M22" i="1" s="1"/>
  <c r="G23" i="1"/>
  <c r="K23" i="1" s="1"/>
  <c r="G24" i="1"/>
  <c r="K24" i="1" s="1"/>
  <c r="G25" i="1"/>
  <c r="K25" i="1" s="1"/>
  <c r="G26" i="1"/>
  <c r="K26" i="1" s="1"/>
  <c r="G27" i="1"/>
  <c r="K27" i="1" s="1"/>
  <c r="G22" i="1"/>
  <c r="K22" i="1" s="1"/>
  <c r="C22" i="1"/>
  <c r="M342" i="1" l="1"/>
  <c r="P494" i="1"/>
  <c r="M28" i="1"/>
  <c r="K342" i="1"/>
  <c r="J266" i="1"/>
  <c r="V266" i="1"/>
  <c r="S266" i="1"/>
  <c r="V417" i="1"/>
  <c r="P266" i="1"/>
  <c r="M266" i="1"/>
  <c r="O342" i="1"/>
  <c r="G485" i="1"/>
  <c r="J485" i="1"/>
  <c r="Q369" i="1"/>
  <c r="S221" i="1"/>
  <c r="P485" i="1"/>
  <c r="G209" i="1"/>
  <c r="M209" i="1"/>
  <c r="S209" i="1"/>
  <c r="F182" i="1"/>
  <c r="O369" i="1"/>
  <c r="J221" i="1"/>
  <c r="P221" i="1"/>
  <c r="G221" i="1"/>
  <c r="M221" i="1"/>
  <c r="P209" i="1"/>
  <c r="J209" i="1"/>
  <c r="D182" i="1"/>
  <c r="H182" i="1"/>
  <c r="S432" i="1"/>
  <c r="R432" i="1"/>
  <c r="Q432" i="1"/>
  <c r="P432" i="1"/>
  <c r="O432" i="1"/>
  <c r="N432" i="1"/>
  <c r="L432" i="1"/>
  <c r="Q333" i="1"/>
  <c r="O333" i="1"/>
  <c r="Q308" i="1"/>
  <c r="O308" i="1"/>
  <c r="M308" i="1"/>
  <c r="K308" i="1"/>
  <c r="Q60" i="1"/>
  <c r="O60" i="1"/>
  <c r="M60" i="1"/>
  <c r="K60" i="1"/>
  <c r="I60" i="1"/>
  <c r="G60" i="1"/>
  <c r="Q28" i="1"/>
  <c r="O28" i="1"/>
  <c r="I28" i="1"/>
  <c r="G28" i="1"/>
  <c r="U432" i="1" l="1"/>
  <c r="V432" i="1"/>
  <c r="S28" i="1"/>
  <c r="U28" i="1"/>
  <c r="S60" i="1"/>
  <c r="U60" i="1"/>
  <c r="K28" i="1"/>
</calcChain>
</file>

<file path=xl/connections.xml><?xml version="1.0" encoding="utf-8"?>
<connections xmlns="http://schemas.openxmlformats.org/spreadsheetml/2006/main">
  <connection id="1" keepAlive="1" name="SP_Meldunek_parametry" type="5" refreshedVersion="4" savePassword="1" deleted="1" background="1" saveData="1" credentials="none">
    <dbPr connection="" command=""/>
  </connection>
  <connection id="2" keepAlive="1" name="SP_Meldunek_sekcja_I_tab_1" type="5" refreshedVersion="4" savePassword="1" deleted="1" background="1" saveData="1" credentials="none">
    <dbPr connection="" command=""/>
  </connection>
  <connection id="3" keepAlive="1" name="SP_Meldunek_sekcja_I_tab_2" type="5" refreshedVersion="4" savePassword="1" deleted="1" background="1" saveData="1" credentials="none">
    <dbPr connection="" command=""/>
  </connection>
  <connection id="4" keepAlive="1" name="SP_Meldunek_sekcja_II_tab_1" type="5" refreshedVersion="4" savePassword="1" deleted="1" background="1" saveData="1" credentials="none">
    <dbPr connection="" command=""/>
  </connection>
  <connection id="5" keepAlive="1" name="SP_Meldunek_sekcja_II_tab_2" type="5" refreshedVersion="4" savePassword="1" deleted="1" background="1" saveData="1" credentials="none">
    <dbPr connection="" command=""/>
  </connection>
  <connection id="6" keepAlive="1" name="SP_Meldunek_sekcja_III_tab_1" type="5" refreshedVersion="4" savePassword="1" deleted="1" background="1" saveData="1" credentials="none">
    <dbPr connection="" command=""/>
  </connection>
  <connection id="7" keepAlive="1" name="SP_Meldunek_sekcja_III_tab_2" type="5" refreshedVersion="4" savePassword="1" deleted="1" background="1" saveData="1" credentials="none">
    <dbPr connection="" command=""/>
  </connection>
  <connection id="8" keepAlive="1" name="SP_Meldunek_sekcja_IV" type="5" refreshedVersion="4" savePassword="1" deleted="1" background="1" saveData="1" credentials="none">
    <dbPr connection="" command=""/>
  </connection>
  <connection id="9" keepAlive="1" name="SP_Meldunek_sekcja_IX_tab_1" type="5" refreshedVersion="4" savePassword="1" deleted="1" background="1" saveData="1" credentials="none">
    <dbPr connection="" command=""/>
  </connection>
  <connection id="10" keepAlive="1" name="SP_Meldunek_sekcja_IX_tab_2" type="5" refreshedVersion="4" savePassword="1" deleted="1" background="1" saveData="1" credentials="none">
    <dbPr connection="" command=""/>
  </connection>
  <connection id="11" keepAlive="1" name="SP_Meldunek_sekcja_V_tab_1" type="5" refreshedVersion="4" savePassword="1" deleted="1" background="1" saveData="1" credentials="none">
    <dbPr connection="" command=""/>
  </connection>
  <connection id="12" keepAlive="1" name="SP_Meldunek_sekcja_V_tab_2" type="5" refreshedVersion="4" savePassword="1" deleted="1" background="1" saveData="1" credentials="none">
    <dbPr connection="" command=""/>
  </connection>
  <connection id="13" keepAlive="1" name="SP_Meldunek_sekcja_V_tab_3" type="5" refreshedVersion="4" savePassword="1" deleted="1" background="1" saveData="1" credentials="none">
    <dbPr connection="" command=""/>
  </connection>
  <connection id="14" keepAlive="1" name="SP_Meldunek_sekcja_V_tab_4" type="5" refreshedVersion="4" savePassword="1" deleted="1" background="1" saveData="1" credentials="none">
    <dbPr connection="" command=""/>
  </connection>
  <connection id="15" keepAlive="1" name="SP_Meldunek_sekcja_VI_tab_1" type="5" refreshedVersion="4" savePassword="1" deleted="1" background="1" saveData="1" credentials="none">
    <dbPr connection="" command=""/>
  </connection>
  <connection id="16" keepAlive="1" name="SP_Meldunek_sekcja_VI_tab_2" type="5" refreshedVersion="4" savePassword="1" deleted="1" background="1" saveData="1" credentials="none">
    <dbPr connection="" command=""/>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deleted="1" background="1" saveData="1" credentials="none">
    <dbPr connection="" command=""/>
  </connection>
</connections>
</file>

<file path=xl/sharedStrings.xml><?xml version="1.0" encoding="utf-8"?>
<sst xmlns="http://schemas.openxmlformats.org/spreadsheetml/2006/main" count="977" uniqueCount="168">
  <si>
    <t>Obywatelstwo</t>
  </si>
  <si>
    <t>Razem</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</si>
  <si>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</si>
  <si>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</si>
  <si>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</si>
  <si>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</si>
  <si>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</si>
  <si>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</si>
  <si>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</si>
  <si>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</si>
  <si>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</si>
  <si>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</si>
  <si>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</si>
  <si>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</si>
  <si>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</si>
  <si>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</si>
  <si>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</si>
  <si>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</si>
  <si>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</si>
  <si>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fakultatywne</t>
  </si>
  <si>
    <t>pobyt rezyd. UE</t>
  </si>
  <si>
    <t>pozytywne</t>
  </si>
  <si>
    <t>negatywne</t>
  </si>
  <si>
    <t>umorzenia</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</si>
  <si>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</si>
  <si>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</si>
  <si>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</si>
  <si>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</si>
  <si>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</si>
  <si>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</si>
  <si>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</si>
  <si>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</si>
  <si>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</si>
  <si>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</si>
  <si>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</si>
  <si>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</si>
  <si>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</si>
  <si>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</si>
  <si>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</si>
  <si>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</si>
  <si>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</si>
  <si>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</si>
  <si>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</si>
  <si>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</si>
  <si>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</si>
  <si>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</si>
  <si>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</si>
  <si>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</si>
  <si>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</si>
  <si>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</si>
  <si>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</si>
  <si>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</si>
  <si>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</si>
  <si>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</si>
  <si>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</si>
  <si>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</si>
  <si>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</si>
  <si>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</si>
  <si>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</si>
  <si>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</si>
  <si>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</si>
  <si>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</si>
  <si>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</si>
  <si>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</si>
  <si>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</si>
  <si>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</si>
  <si>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</si>
  <si>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</si>
  <si>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</si>
  <si>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</si>
  <si>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</si>
  <si>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</si>
  <si>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</si>
  <si>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</si>
  <si>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</si>
  <si>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</si>
  <si>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</si>
  <si>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</si>
  <si>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</si>
  <si>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</si>
  <si>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</si>
  <si>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</si>
  <si>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</si>
  <si>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</si>
  <si>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</si>
  <si>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</si>
  <si>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</si>
  <si>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</si>
  <si>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</si>
  <si>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</si>
  <si>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</si>
  <si>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</si>
  <si>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</si>
  <si>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</si>
  <si>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</si>
  <si>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</si>
  <si>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</si>
  <si>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</si>
  <si>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</si>
  <si>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</si>
  <si>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</si>
  <si>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</si>
  <si>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</si>
  <si>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</si>
  <si>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</si>
  <si>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</si>
  <si>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</si>
  <si>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</si>
  <si>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</si>
  <si>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</si>
  <si>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</si>
  <si>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</si>
  <si>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</si>
  <si>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</si>
  <si>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</si>
  <si>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</si>
  <si>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</si>
  <si>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</si>
  <si>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</si>
  <si>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</si>
  <si>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</si>
  <si>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</si>
  <si>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Wnioskujacy</t>
  </si>
  <si>
    <t>Decyzje</t>
  </si>
  <si>
    <t>Inne_panstwo</t>
  </si>
  <si>
    <t>Konsul_RP</t>
  </si>
  <si>
    <t>Czynnosc</t>
  </si>
  <si>
    <t>zawieszenie wpisów</t>
  </si>
  <si>
    <t>małoletni</t>
  </si>
  <si>
    <t>WNIOSEK O ZAREJESTROWANIE POBYTU OBYWATELA UE</t>
  </si>
  <si>
    <t>TADŻYKISTAN</t>
  </si>
  <si>
    <t>WZNOWIENIA</t>
  </si>
  <si>
    <t>BELGIA</t>
  </si>
  <si>
    <t>SZWECJA</t>
  </si>
  <si>
    <t>WŁOCHY</t>
  </si>
  <si>
    <t>I. Przyjęte wnioski o udzielenie ochrony międzynarodowej w RP:</t>
  </si>
  <si>
    <t>III. Wydane decyzje w sprawie o udzielenie ochrony międzynarodowej:</t>
  </si>
  <si>
    <t>IV. Cudzoziemcy, w sprawie których wszczęto postępowanie o udzielenie ochrony międzynarodowej i którym zapewniono zakwaterowanie w ośrodkach dla cudzoziemców:</t>
  </si>
  <si>
    <r>
      <t>*</t>
    </r>
    <r>
      <rPr>
        <i/>
        <sz val="6"/>
        <color theme="1"/>
        <rFont val="Roboto"/>
        <charset val="238"/>
      </rPr>
      <t xml:space="preserve"> zgodnie z nowym aquis azylowym od 1.01.2014 r. wznowienie postępowania po tzw. transferze dublińskim liczy się jako kolejny wniosek o nadanie statusu uchodźcy</t>
    </r>
  </si>
  <si>
    <t>01.05.2018</t>
  </si>
  <si>
    <t>31.05.2018</t>
  </si>
  <si>
    <t>01.01.2018</t>
  </si>
  <si>
    <t>ARMENIA</t>
  </si>
  <si>
    <t>AZERBEJDŻAN</t>
  </si>
  <si>
    <t>NIDERLANDY</t>
  </si>
  <si>
    <t>GRECJA</t>
  </si>
  <si>
    <t>BUŁGARIA</t>
  </si>
  <si>
    <t>TURCJA</t>
  </si>
  <si>
    <t>25.05.2018 - 31.05.2018</t>
  </si>
  <si>
    <t>18.05.2018 - 24.05.2018</t>
  </si>
  <si>
    <t>11.05.2018 - 17.05.2018</t>
  </si>
  <si>
    <t>04.05.2018 - 10.05.2018</t>
  </si>
  <si>
    <t>27.04.2018 - 03.05.2018</t>
  </si>
  <si>
    <t>WNIOSEK O WYDANIE DOKUMENTU POTWIERDZAJĄCEGO PRAWO STAŁEGO POBYTU</t>
  </si>
  <si>
    <t>WNIOSEK O WYDANIE KARTY POBYTU CZŁONKA RODZINY OBYWATELA UE</t>
  </si>
  <si>
    <t>WNIOSEK O WYDANIE KARTY STAŁEGO POBYTU CZŁONKA RODZINY OBYWATELA UE</t>
  </si>
  <si>
    <r>
      <t>Zdecydowaną większość działań związanych ze stosowaniem Procedur Dublińskich stanowią sprawy dotyczące przejęcia odpowiedzialności za wniosek o udzielenie ochrony złożony na terytorium innego państwa członkowskiego (tzw. IN). Liczba spraw 27-krotnie przekracza liczbę takich wniosków złożonych przez Polskę. Jest to związane z położeniem geograficznym naszego kraju (zewnętrzne państwo Strefy Schengen) i traktowaniem terytorium RP jako strefy tranzytowej do krajów docelowych UE (Niemcy, Francja, Austria, Niderlandy, Belgia i Szw</t>
    </r>
    <r>
      <rPr>
        <sz val="11"/>
        <rFont val="Roboto"/>
        <charset val="238"/>
      </rPr>
      <t>ecja).  54% wniosków IN dotyczyło ob. Rosji, 10% Iraku.</t>
    </r>
    <r>
      <rPr>
        <sz val="11"/>
        <color rgb="FFFF0000"/>
        <rFont val="Roboto"/>
        <charset val="238"/>
      </rPr>
      <t xml:space="preserve">
</t>
    </r>
    <r>
      <rPr>
        <sz val="11"/>
        <rFont val="Roboto"/>
        <charset val="238"/>
      </rPr>
      <t>Liczba cudzoziemców objętych wnioskami IN wyniosła od początku roku 1 837 os. Polska wystąpiła z takim wnioskiem do innych krajów europejskich (OUT) w przypadku 69 os., z czego 82% wniosków IN i 41% wniosków OUT zostało rozpatrzonych pozytywnie. 50% wniosków IN oraz 41% wniosków OUT dotyczy współpracy z Niemcami. Drugim kolejnym krajem, z którym współpracuje Polska jest Francja. Z tego kraju wpłynęło 32% wniosków IN oraz do niego skierowano 9% wniosków OUT. Poza tym, osoby, które ubiegały się o ochronę międzynarodową w Polsce składały  kolejne wnioski (oprócz Niemiec i Francji) w Belgii, Szwecji i Niderlandach. Z kolei dalsze wnioski OUT z Polski kierowane były poza Niemcami i Francją do Bułgarii, Włoch i Grecji.</t>
    </r>
  </si>
  <si>
    <t xml:space="preserve">Szef Urzędu do Spraw Cudzoziemców w 2018 r. wydał 2 048 decyzji: udzielił ochrony 200 os. (10% ogółu), 1 070 os. (52% ogółu) uzyskało decyzję negatywną,  a  778 postępowań (38% ogółu) umorzono. Głównymi beneficjentami decyzji przyznających w 2018 r. ochronę (status uchodźcy, ochrona uzupełniająca i pobyt tolerowany) byli obywatele z grupy TOP 10 wnioskodawców:
* Ukraina (26% ogółu; 49 os. - ochrona uzupełniająca) uznawalność: 18%,
* Rosja (15% ogółu;  1 os. - status uchodźcy, 27 os. - ochrona uzupełniająca, 1 os. pobyt tolerowany), uznawalność: 4%,
* Tadżykistan (10% ogółu; 1 os. - status uchodźcy, 12 os. ochrona uzupełniająca) uznawalność: 40%,
* Turcja (8% ogółu; 16 os. - status uchodźcy) uznawalność: 52%,
* Irak (8% ogółu, 8 os. - status uchodźcy, 7 os. - ochrona uzupełniająca) uznawalność: 83%.
Pozostali wnioskodawcy z grupy TOP 10 otrzymali niewielką liczbę pozytywnych decyzji, co znalazło odbicie w niskiej uznawalności: Armenia - 0%, Azerbejdżan -21%, Gruzja - 30%, Białoruś – 13%, Kirgistan - 9%.
Z kolei  obywatelstwa z najwyższą uznawalnością pochodzą z krajów nielicznie składających wnioski w Polsce i otrzymujących na tle ogółu niewielką liczbę pozytywnych decyzji. Najwyższą, bo 100% uznawalność miały: Syria (7 dec.), Senegal (1 dec.), Somalia (1 dec.),  Turkmenistan (1 dec.), i Kamerun;  88% - Egipt i bezpaństwowcy (po 7 dec.), 78% - Afganistan (7 dec.).
Całkowita uznawalność w 2018 r. to 15% (16% z pobytem tolerowanym), w analogicznym okresie zeszłego roku: 13%.
Ponadto decyzje o udzieleniu ochrony kolejnym 28 osobom wydała Rada do Spraw Uchodźców (Ukraina -10 os. ochrona uzupełniająca,  Rosja - 4 os. ochrona uzupełniająca, 5 os. pobyt tolerowany,  Kazachstan – 4 os. – ochrona uzupełniająca; Gambia  - 4os. pobyt tolerowany), Białoruś – 1 os ochrona uzupełniająca). 
Podsumowując, w RP organy obydwu instancji wydały wnioskodawcom w 2018 r. w sumie 228 decyzji o udzieleniu jednej z form ochrony: 88% z nich wydał  Szef Urzędu do Spraw Cudzoziemców, 12% Rada do Spraw Uchodźców.
Rozstrzygnięcia merytoryczne stanowiły jednak niespełna dwie trzecie wydanych decyzji (62%). Pozostałe decyzje wydane przez Szefa Urzędu to umorzenia (38%) wydane w związku z brakiem zainteresowania kontynuacją postępowania ze strony cudzoziemca, z czego 81% z nich dotyczyło Rosjan (627 os.). Warto zwrócić uwagę, że w 2018 r. cudzoziemcy częściej decydują się na pozostanie w Polsce do końca trwania procedury o udzielenie ochrony. W analogicznym okresie zeszłego  roku prawię połowę decyzji stanowiły umorzenia, w tym roku – nieco ponad jedną trzecią.
Wg stanu na 31 maja na rozstrzygnięcie spraw o udzielenie ochrony oczekiwały  3 102 os., głównie z Rosji (75%). 2/3 wszustkich wnioskodawców na  na zakończenie procedury oczekuje ponad 6 miesięcy. niemal 3/4 obywateie Federacji Rosyjskiej czeka na otrzymanie decyzji powyżej 6 miesięcy. </t>
  </si>
  <si>
    <t>Szef Urzędu do Spraw Cudzoziemców miał w maju pod swoją opieką średnio 3 168. os. Od marca 2017. - w związku ze spadkiem liczby wniosków - widoczna jest tendencja spadkowa (ze śr. 4,2 tys. na śr. 3,1 tys.). Liczba osób pozostających pod opieką Szefa z ostatnich  tygodni maja jest najniższa od ponad trzech lat.
Ponad połowa wnioskodawców przebywa poza ośrodkami dla cudzoziemców, wynajmując mieszkania i utrzymujeąc się ze środków otrzymywanych z Urzędu.
W przypadku 10 najliczniejszych obywatelstw wnioskodawców można zaobserwować zdecydowane preferencje odnośnie miejsca pobytu na czas trwania postępowania w RP. Na pobyt w ośrodku decydują się głównie obywatele Rosji - 68% i Azerbejdżanu - 93%. Oczekiwanie na zakończenie procedury poza ośrodkiem preferują pozostałe obywatelstwa TOP 10 osób pozostających pod opieką: obywatele Ukrainy, Tadżykistanu, Gruzji, Armenii, Kirgistanu, Białorusi, Turcji (pomiędzy 67% a 97% wnioskodawców z danego kraju) oraz nieco ponad połowa obywateli Iraku.</t>
  </si>
  <si>
    <t xml:space="preserve">Liczba składanych wniosków legalizacyjnych piąty rok z rzędu wykazuje tendencję wzrostową. 
Do końca maja liczba złożonych wniosków wyniosła ponad 89 tys. 90% dotyczyło otrzymania zezwolenia na pobyt czasowy, 9% zezwolenia na pobyt stały, a 2% zezwolenia na pobyt rezydenta UE. W sprawie zezwolenia na pobyt czasowy spośród prawie 80 tys. wniosków 65% (52 tys.) złożyli obywatele Ukrainy, po 4% - Hindusi  Gruzini, po 3% - Chińczycy, Wietnamczycy, Białorusini, po 2% -  Turcy i Rosjanie. O zezwolenie na pobyt stały ubiegało się ponad 7,7 tys. cudzoziemców, w tym 52% (4 tys.) to obywatele Ukrainy, 33% - Białorusini, 4% - Rosjanie. Wnioski o zezwolenie na pobyt rezydenta długoterminowego UE, (1,5  tys. wniosków) zdominowali również obywatele Ukrainy (666) - złożyli 45% wniosków, 17% - Wietnamczycy, 6% -  Chińczycy, 5% - Rosjanie, po 4% Białorusini i Ormianie, po 3%- Turcy i Hindusi. 
W podziale na obywatelstwo wnioskodawców w 2018 r. o legalizację pobytu (ww. zezwolenia) najczęściej ubiegali się obywatele Ukrainy: 64% - (56,3 tys. Ukraińców na 89,1 tys. ogółu wnioskujących), w pierwszych pięciu miesiącach 2017 r. odsetek ten był podobny, ale liczba złożonych wniosków o 18% niższa w porównaniu do 2018 r. (56,3 tys. w 2018 r., 47,6 tys. w 2017 r.). Za opisany wzrost w 2017 r. odpowiedzialna jest zwiększona - w porównaniu z zeszłym rokiem - liczba wniosków o zezwolenie na pobyt czasowy składanych przez obywateli Ukrainy, (+23% - z 42,4 tys. w 2017 r. na 52,3 tys. w 2018 r.). 
Wzrost zainteresowania legalizacją pobytu zanotowano także w stosunku do obywateli Gruzji (5-krotny, głównie pobyt czasowy). W zeszłym roku w maju Gruzini byli na ósmym miejscu pod względem liczby złożonych wniosków legalizacyjnych, aktualnie- na czwartym (649 os. – 2017 r., 3 255 os. – 2018 r.)  W dalszym ciągu wzrasta liczba obywateli Indii  legalizujących pobyt w Polsce (+22%, głównie pobyt czasowy). Hindusi, podobnie jak w maju 2018 r. pozostają na trzecim miejscu pod względem liczby złożonych wniosków, ale liczba rośnie (2017 r. – 2 828 os, 2018 r. – 3298 os.).
Ogółem w 2017 r. złożono łącznie 21% wniosków legalizacyjnych więcej (+25% wniosków na pobyt czasowy, -10% wniosków na pobyt stały, +5% wniosków na pobyt rezydenta długoterminowego UE). 83% wszystkich procedur zakończyło się decyzją przyznającą zezwolenie pobytowe), 11% odmową wydania zezwolenia, a 5% umorzeniem sprawy. 
Analiza celu pobytu podawanego przez cudzoziemców podczas składania wniosków na pobyt czasowy wykazała, że zdecydowanie najczęstszym powodem przyjazdu do RP jest aktywność zawodowa (73%): wykonywanie pracy (70% ogółu), prowadzenie działalności gospodarczej (1%), praca w zawodzie wymagającym wysokich kwalifikacji (1%), praca sezonowa, pracownicy delegowani, przeniesienia wewnątrz przedsiębiorstwa (poniżej 1%). Dalsze 8% wnioskodawców przyjechało do Polski w związku z podjęciem lub kontynuacją studiów, kolejne 10% - w związku z powodami związanymi z rodziną:  pobytem z cudzoziemcem (łączenie rodzin) – 7%  i pobytem z obywatelem RP (3%).
Biorąc pod uwagę rozmieszczenie wnioskodawców na terenie RP, najwięcej wniosków przyjęli: Wojewoda Mazowiecki (32%), Wojewoda Wielkopolski (10%), Dolnośląski (9%) oraz Małopolski (8%). Najmniejsze zainteresowanie legalizacją pobytu miało miejsce w województwach podkarpackim i świętokrzyskim.
</t>
  </si>
  <si>
    <t>VIII.  Informacja o Małym Ruchu Granicznym</t>
  </si>
  <si>
    <t>IX. Ogólne trendy</t>
  </si>
  <si>
    <r>
      <t xml:space="preserve">Liczba odwołań od decyzji zaczęła rosnąć w 2016 r. i od tej pory utrzymuje się na poziomie trzykrotnie wyższym niż w poprzednich latach. Liczba odwołań złożonych w tym miesiącu jest drugą najwyższą w okresie od 2015 roku..
Przez pierwsze pięć miesięcy 2018 r. cudzoziemcy złożyli blisko  3,1 tys. odwołań od decyzji organów pierwszej instancji, z czego 65% dotyczyło pobytu czasowego, 26% - zobowiązania do powrotu, 6% - pobytu stałego. Cudzoziemcy uzyskali w tym samym czasie 2,1 tys. decyzji Szefa UdSC w sprawach o legalizację pobytu na terytorium RP, z czego 14% stanowiło utrzymanie decyzji, od której się odwołano. 7% decyzji uchylono i przekazano do ponownego rozpatrzenia, a 9% postępowań odwoławczych zakończyło się uchyleniem decyzji organu pierwszej instancji i udzieleniem zezwolenia.
Uwzględniając obywatelstwo osób składających odwołania, najwięcej - bo 61% odwołań - złożyli obywatele Ukrainy, </t>
    </r>
    <r>
      <rPr>
        <sz val="11"/>
        <rFont val="Roboto"/>
        <charset val="238"/>
      </rPr>
      <t xml:space="preserve">głównie w sprawach zezwolenia na pobyt czasowy  oraz zobowiązania cudzoziemca do powrotu. Kolejne obywatelstwa licznie składające odwołania to Białoruś (5%), Indie (3%), Rosja (3%), Gruzja (3%), Wietnam (2% ogółu) i Chiny (2% ogółu). Pierwszą sprawą w jakiej wymienieni w poprzednim zdaniu cudzoziemcy składali odwołania to zezwolenie na pobyt czasowy (powyżej 90%). </t>
    </r>
    <r>
      <rPr>
        <sz val="11"/>
        <color rgb="FFFF0000"/>
        <rFont val="Roboto"/>
        <charset val="238"/>
      </rPr>
      <t xml:space="preserve">
</t>
    </r>
    <r>
      <rPr>
        <sz val="11"/>
        <rFont val="Roboto"/>
        <charset val="238"/>
      </rPr>
      <t>W porównaniu z analogicznym okresem zeszłego roku liczba składanych odwołań jest wyższa o 14%.</t>
    </r>
  </si>
  <si>
    <t>Od początku 2018 roku wszystkie zezwolenia MRG wydano na Ukrainie,  79% wydano przez wydział konsularny w we Lwowie, 21 w Łucku. 
Odmowa wydania zezwoleń MRG odmówiono 25 obywatelom: 87% w stosunku do obywateli Ukrainy. Cofnięcie zezwoleń miało miejsce w stosunku do 172 osób. Zezwolenia unieważniono 29 obywatelom Ukrainy.</t>
  </si>
  <si>
    <t>* Zdecydowanie większy napływ cudzoziemców do Polski obserwujemy od 2014 r. 
* Liczba ważnych dokumentów potwierdzających prawo pobytu na terytorium RP - wg stanu na dzień 1.01.2018 r. - wynosi ponad 325 tys.
* Sytuacja migracyjna w Polsce jest nadal zdominowana przez zwiększony napływ obywateli Ukrainy. Wzrost liczby obywateli tego państwa na terytorium RP jest stale monitorowany.
Obywatele Ukrainy stanowią najliczniejszą grupę narodowościową w populacji cudzoziemców - około 145 tys. 76% z nich przebywa w Polsce na podstawie zezwolenia na pobyt czasowy, 21% ma zezwolenie na pobyt stały, niespełna 3% to rezydenci długoterminowi UE. Zezwolenia związane z którąś formą ochrony (status uchodźcy, ochrona uzupełniająca, pobyt tolerowany, pobyt humanitarny) mają około 753 osoby. Zdecydowana większość obywateli Ukrainy przybywających do Polski preferuje legalizację pobytu umożliwiającą podjęcie pracy (nie ma takiej możliwości w trakcie pierwszych 6 miesięcy procedury uchodźczej) i samodzielne utrzymanie rodziny. 
* O zezwolenie na pobyt stały występują głównie cudzoziemcy, którzy od lat przedłużali swój pobyt czasowy w Polsce. Zdecydowana większość z nich to osoby polskiego pochodzenia, w tym legitymujące się Kartą Polaka bądź małżonkowie obywateli RP. 
* Wśród pobytów czasowych największym zainteresowaniem cieszą się te uzasadniane podjęciem pracy, w tym tzw. jednolite zezwolenia na pobyt i pracę. 
• Dominują migracje czasowe (9 razy więcej wniosków o pobyt czasowy niż stały).
• Szczególnie dużym zainteresowaniem wśród cudzoziemców cieszy się imigracja zarobkowa do Polski (71% wniosków o pobyt czasowy w 2017 roku uzasadnionych było chęcią podjęcia pracy).
* Wnioski o udzielenie ochrony międzynarodowej stanowiły w 2017 r. ok 3% ogółu wszystkich wniosków cudzoziemców.</t>
  </si>
  <si>
    <t>opracowała: Małgorzata Jankowska</t>
  </si>
  <si>
    <t>Warszawa, 15 czerwca 2018 r.</t>
  </si>
  <si>
    <t xml:space="preserve">W  2018 r. wnioski o udzielenie ochrony międzynarodowej złożyło 1 761 os., z czego 58% stanowiły wnioski pierwsze. Niemal wszyscy wnioskodawcy (90%)  pochodzili z państw należących do byłego ZSRR (głównie: Rosja, Ukraina, Tadżykistan, Armenia, Azerbejdżan, Gruzja, Białoruś, Kirgistan). 
Dwie największe grupy obywateli ubiegających się ochronę pochodziły z Rosji (1 188 os., 67%) i Ukrainy (184 os., 10%). W gronie pozostałych dominujących wnioskodawców znaleźli się mieszkańcy Azji Centralnej (7%): Tadżykistanu (131 os., 3%), Azerbejdżanu (28 os., 2%) i Kirgistanu (46 os., 1%), Zakaukazia (3%): Armenii (39 os., 2%) i Gruzji (21 os. 1%) i Bliskiego Wschodu (3%): Turcji (18 os., 1%), Iraku (28 os., 2%). Oprócz wymienionych krajów w zestawieniu państw najliczniej składających wnioski o udzielenie ochrony znajduje się jeszcze Białoruś (19 os., 1%).
Wśród wszystkich złożonych wniosków, wnioskodawcy z Afryki stanowią mniej niż 2%, podobnie jak wnioskodawcy z Azji Południowej (Indie, Pakistan, Bangladesz).
Jeden wniosek obejmował średnio 2 os,. przy czym w przypadku obywateli Rosji i Tadżykistanu- 3 os.
Ponad połowa wnioskodawców (58%) dostała się na teren RP przez drogowe i kolejowe przejścia graniczne, najczęściej przekraczając wschodnią granicę kraju. Najwięcej wniosków przyjęły placówki Straży Granicznej w Terespolu (35%) oraz Warszawa-Okęcie (31%). Do 2016 r. w Terespolu wnioski składało ponad 70% cudzoziemców, ale  2016 r. zapoczątkował spadek popularności tego przejścia (2015 r.-71%, 2016 r. – 73%, 2017 r. – 43%). Jednocześnie od 2016 r. zaczął rosnąć odsetek wnioskodawców kierujących się do Polski poprzez lotnicze przejście graniczne na Okęciu (2015 r – 2%, 2016 r. –7%, 2017 r. – 26%). Obecnie proporcja wniosków składanych na tych dwóch przejściach jest niemal wyrównana. Należy zauważyć, że  Szef Urzędu do Spraw Cudzoziemców wznowił 88 postepowań, co stanowi odsetek 5% wszystkich wniosków.
Wartym zwrócenia uwagi jest fakt, że cudzoziemcy rzadziej korzystają z drogi lądowej, a coraz częściej składają wnioski o udzielenie ochrony w portach lotniczych.  W 2015 r. tylko 2 wnioski na 100 były składane w porcie lotniczym, w 2016 r. - jeden na 10, a w 2017 r. – niemal co trzeci, w 2018 r. – już co trzeci. Drogą powietrzną przybywają w największej liczbie obywatele Rosji i Ukrainy, przy czym, o ile na lotnisku składa wnioski tylko 19% Rosjan (Rosjanie dostają się do Polski w większości przez lądowe przejścia graniczne, głównie w Terespolu), o tyle w przypadku obywateli Ukrainy, jest to droga, którą wybiera trzy czwarte wnioskodawców z tego kraju. W dalszej kolejności spośród obywatelstw TOP 10 na przylot samolotem i złożenie wniosku na lotnisku decydują się w większej liczbie cudzoziemcy z: Tadżykistanu (74%), Azerbejdżanu (82%), Kirgistanu (100%), Białorusi (79%), Gruzji (71%). Pozostali wnioskodawcy TOP 10 (Turcja, Irak, Armenia) nie preferują tak zdecydowanie przekraczania jednego typu przejścia granicznego.
Widoczna jest kontynuacja trendu z poprzedniego roku odnośnie wzrostu udziału wniosków kolejnych. W 2016 r. udział wniosków pierwszych w ogólnej liczbie wniosków wynosił 80%, w 2017 r. – 57%, w 2018 – 58%, a udział wniosków kolejnych i wznowień postępowania wzrósł: 20% – 2016 r., 2017 r. – 43%, 2018 r. – 42%. Obywatelstwa TOP 5 charakteryzujące się najwyższym odsetkiem  wniosków kolejnych w 2018 r. to Tadżykistan (70%), Ukraina (54%), Rosja (43%) i Armenia (41%). 
W podziale na płeć i wiek odsetek pełnoletnich wnioskodawców nieco przeważa i wynosi 54% (45% kobiety i 55% mężczyźni), a niepełnoletnich - 47% (48% dziewczynki i 52% chłopcy). W grupie TOP 10 tylko wśród wnioskodawców z Rosji i Kirgistanu jest więcej osób niepełnoletnich (odpowiednio: 55% i 53%). Wśród pozostałych obywatelstw TOP 10 dominują jednak dorośli (Ukraina - 76%, Tadżykistan - 51%, Armenia - 64%, Azerbejdżan – 57%, Irak -82%, Gruzja - 76%, Białoruś - 79%, Turcja - 72%. W podziale na płeć w krajach grupy TOP 10 proporcje rozłożone są mniej więcej po równo, za wyjątkiem Azerbejdżanu, Turcji, Gruzji, Białorusi (przewaga mężczyzn – powyżej 86%).
W dłuższej perspektywie czasowej widoczny jest spadek liczby wnioskodawców, którego początek miał miejsce w lipcu 2016, a wartości z ostatnich jedenastu miesięcy są najniższe w historii. W 2018 r. Polska przyjęła 31% mniej wszystkich wniosków i o 30% mniej wniosków pierwszych w stosunku do analogicznego okresu 2017 r. Spadek dotyczy wszystkich głównych grup, które zazwyczaj ubiegały się w Polsce o ochronę międzynarodową.
Prezentując szczegółowo zmiany w porównaniu do pierwszych 5 miesięcy 2017 r., widoczny jest:
 * spadek liczby wniosków z Rosji o 33%. Tradycyjnie Rosja od 2007 znajduje się na I pozycji pod względem liczby złożonych wniosków, a odsetek wnioskodawców z tego kraju wciąż jest wysoki (67%) chociaż liczba osób składających wnioski znacznie spadła (1188 os. - 2018 r., 1763 os. – 2017 r., 4040 os. – 2016 r.).
* 2-krotny spadek liczby wniosków z Ukrainy. Ukraina od 2014 r. niezmiennie znajduje się na II pozycji w zestawieniu TOP 5. Jednak na przestrzeni lat widoczny jest stały spadek liczby ubiegających się o ochronę z tego kraju. W 2018 r. liczba wnioskodawców nie przekroczyła 50 os. miesięcznie.
* spadek liczby wniosków z Tadżykistanu o 15%. Znaczący wzrost liczby wniosków z Tadżykistanu miał miejsce w okresie sierpień 2015-sierpień 2016 i wynikał z narastającego konfliktu wewnętrznego (8% ogółu wnioskodawców). Aktualnie obywatele tego kraju stanowią 4% ogółu osób ubiegających się o udzielenie ochrony.
*Odsetek Armenii na tle innych wnioskodawców (2%) i pozycja w TOP 10 (IV) pozostały w porównaniu z zeszłym rokiem bez zmian, ale widoczny jest 17% spadek liczby wniosków. 
* 7-krotny wzrost liczby wniosków z Azerbejdżanu, co sprawiło, że kraj po raz pierwszy w historii znalazł się w zestawieniu TOP 5. Aktualnie państwo to zmaga się z konfliktem wewnętrznym o podobnym charakterze, co w 2015/2016 r. w Tadżykistanie. W analogicznym okresie 2017 r. Azerbejdżan znajdował się na 19-tej pozycji pod względem liczby złożonych wniosków (odsetek poniżej 1%), aktualnie 5-ta pozycja (2% ogółu).
* wzrost o 40% wnioskodawców z Iraku, który przełożył się na zmianę pozycji w TOP 10 z 10-tej na 6-tą. Nieznacznie, wzrósł także odsetek na tle ogółu (z 1% na 2%). W analogicznym okresie 2017 r. wszyscy wnioskodawcy składali w Polsce wnioski o ochronę po raz pierwszy, a w 2018 r. – w grupie z Iraku pojawiły się osoby składające wnioski kolejne.
* 2-krotny spadek liczby wniosków z Gruzji. Gruzja po raz pierwszy od wielu lat opuściła grupę krajów TOP 5,  przesunięta o dwie pozycje niżej przez Azerbejdżan oraz Irak. Wnioskodawcy z Gruzji charakteryzują się na tle innych obywatelstw znaczną przewagą wniosków kolejnych (74% w 2017 r, 62% w 2018 r.) , podczas gdy w całej populacji wnioskodawców odsetek ten wynosi 42%.
* Niewielki spadek wniosków z Turcji, Białorusi i Kirgistanu. Obywatele każdego z tych krajów  choć zarówno w 2018 r., jak i 2017 r. znajdowali się w grupie państw TOP 10, złożyli mniej niż 1% ogółu wniosków.
* 4-krotny spadek liczby wniosków z Syrii. W analogicznym okresie 2017 r. Syria znajdowała się na 7 pozycji w TOP 10, w 2018 r. – przesunęła się na 18 pozycję.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</si>
</sst>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41"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sz val="11"/>
      <color theme="1"/>
      <name val="Roboto"/>
      <charset val="238"/>
    </font>
    <font>
      <b/>
      <sz val="11"/>
      <color theme="1"/>
      <name val="Roboto"/>
      <charset val="238"/>
    </font>
    <font>
      <b/>
      <sz val="18"/>
      <name val="Roboto"/>
      <charset val="238"/>
    </font>
    <font>
      <b/>
      <sz val="15"/>
      <name val="Roboto"/>
      <charset val="238"/>
    </font>
    <font>
      <b/>
      <i/>
      <sz val="14"/>
      <color theme="1"/>
      <name val="Roboto"/>
      <charset val="238"/>
    </font>
    <font>
      <sz val="11"/>
      <name val="Roboto"/>
      <charset val="238"/>
    </font>
    <font>
      <b/>
      <sz val="10"/>
      <color theme="1"/>
      <name val="Roboto"/>
      <charset val="238"/>
    </font>
    <font>
      <b/>
      <sz val="9"/>
      <name val="Roboto"/>
      <charset val="238"/>
    </font>
    <font>
      <sz val="9"/>
      <name val="Roboto"/>
      <charset val="238"/>
    </font>
    <font>
      <sz val="10"/>
      <name val="Roboto"/>
      <charset val="238"/>
    </font>
    <font>
      <sz val="6"/>
      <color theme="1"/>
      <name val="Roboto"/>
      <charset val="238"/>
    </font>
    <font>
      <i/>
      <sz val="6"/>
      <color theme="1"/>
      <name val="Roboto"/>
      <charset val="238"/>
    </font>
    <font>
      <i/>
      <sz val="9"/>
      <color theme="1"/>
      <name val="Roboto"/>
      <charset val="238"/>
    </font>
    <font>
      <b/>
      <sz val="8"/>
      <name val="Roboto"/>
      <charset val="238"/>
    </font>
    <font>
      <i/>
      <sz val="8"/>
      <color theme="1"/>
      <name val="Roboto"/>
      <charset val="238"/>
    </font>
    <font>
      <b/>
      <sz val="7"/>
      <name val="Roboto"/>
      <charset val="238"/>
    </font>
    <font>
      <sz val="10"/>
      <color theme="1"/>
      <name val="Roboto"/>
      <charset val="238"/>
    </font>
    <font>
      <sz val="9"/>
      <color theme="1"/>
      <name val="Roboto"/>
      <charset val="238"/>
    </font>
    <font>
      <sz val="8"/>
      <name val="Roboto"/>
      <charset val="238"/>
    </font>
    <font>
      <sz val="8"/>
      <color theme="1"/>
      <name val="Roboto"/>
      <charset val="238"/>
    </font>
    <font>
      <sz val="11"/>
      <color rgb="FFFF0000"/>
      <name val="Roboto"/>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xf numFmtId="9" fontId="1" fillId="0" borderId="0" applyFont="0" applyFill="0" applyBorder="0" applyAlignment="0" applyProtection="0"/>
  </cellStyleXfs>
  <cellXfs count="291">
    <xf numFmtId="0" fontId="0" fillId="0" borderId="0" xfId="0"/>
    <xf numFmtId="0" fontId="0" fillId="0" borderId="0" xfId="0"/>
    <xf numFmtId="0" fontId="0" fillId="0" borderId="0" xfId="0"/>
    <xf numFmtId="0" fontId="20" fillId="0" borderId="0" xfId="0" applyFont="1" applyProtection="1">
      <protection locked="0"/>
    </xf>
    <xf numFmtId="0" fontId="20" fillId="0" borderId="0" xfId="0" applyFont="1" applyBorder="1" applyProtection="1">
      <protection locked="0"/>
    </xf>
    <xf numFmtId="14" fontId="20" fillId="0" borderId="0" xfId="0" applyNumberFormat="1" applyFont="1" applyProtection="1">
      <protection locked="0"/>
    </xf>
    <xf numFmtId="165" fontId="20" fillId="0" borderId="0" xfId="0" applyNumberFormat="1" applyFont="1" applyProtection="1">
      <protection locked="0"/>
    </xf>
    <xf numFmtId="0" fontId="20" fillId="0" borderId="0" xfId="0" applyFont="1" applyAlignment="1" applyProtection="1">
      <protection locked="0"/>
    </xf>
    <xf numFmtId="0" fontId="24" fillId="0" borderId="0" xfId="0" applyFont="1" applyAlignment="1" applyProtection="1">
      <alignment vertical="center"/>
      <protection locked="0"/>
    </xf>
    <xf numFmtId="0" fontId="25" fillId="0" borderId="0" xfId="0" applyFont="1" applyProtection="1">
      <protection locked="0"/>
    </xf>
    <xf numFmtId="0" fontId="26" fillId="0" borderId="0" xfId="0" applyFont="1" applyAlignment="1" applyProtection="1">
      <alignment horizontal="left" vertical="center"/>
      <protection locked="0"/>
    </xf>
    <xf numFmtId="0" fontId="29" fillId="0" borderId="0" xfId="43" applyFont="1" applyProtection="1">
      <protection locked="0"/>
    </xf>
    <xf numFmtId="0" fontId="20" fillId="0" borderId="0" xfId="0" applyFont="1" applyFill="1" applyBorder="1" applyProtection="1">
      <protection locked="0"/>
    </xf>
    <xf numFmtId="0" fontId="27" fillId="0" borderId="0" xfId="10" applyFont="1" applyFill="1" applyBorder="1" applyAlignment="1" applyProtection="1">
      <alignment horizontal="left" vertical="center"/>
      <protection locked="0"/>
    </xf>
    <xf numFmtId="0" fontId="27" fillId="0" borderId="0" xfId="10" applyFont="1" applyFill="1" applyBorder="1" applyAlignment="1" applyProtection="1">
      <alignment horizontal="center" vertical="center"/>
      <protection locked="0"/>
    </xf>
    <xf numFmtId="0" fontId="30" fillId="0" borderId="0" xfId="0" applyFont="1" applyAlignment="1" applyProtection="1">
      <alignment horizontal="center" vertical="center" wrapText="1"/>
      <protection locked="0"/>
    </xf>
    <xf numFmtId="165" fontId="30" fillId="0" borderId="0" xfId="0" applyNumberFormat="1" applyFont="1" applyAlignment="1" applyProtection="1">
      <alignment horizontal="center" vertical="center" wrapText="1"/>
      <protection locked="0"/>
    </xf>
    <xf numFmtId="0" fontId="20" fillId="0" borderId="0" xfId="0" applyFont="1" applyAlignment="1" applyProtection="1">
      <alignment wrapText="1"/>
      <protection locked="0"/>
    </xf>
    <xf numFmtId="165" fontId="20" fillId="0" borderId="0" xfId="0" applyNumberFormat="1" applyFont="1" applyAlignment="1" applyProtection="1">
      <alignment wrapText="1"/>
      <protection locked="0"/>
    </xf>
    <xf numFmtId="0" fontId="32" fillId="0" borderId="0" xfId="0" applyFont="1" applyAlignment="1" applyProtection="1">
      <alignment vertical="top" wrapText="1"/>
      <protection locked="0"/>
    </xf>
    <xf numFmtId="0" fontId="26" fillId="0" borderId="0" xfId="0" applyFont="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27" fillId="0" borderId="0" xfId="24" applyFont="1" applyFill="1" applyBorder="1" applyAlignment="1" applyProtection="1">
      <alignment horizontal="center" vertical="center" wrapText="1"/>
      <protection locked="0"/>
    </xf>
    <xf numFmtId="3" fontId="27" fillId="0" borderId="0" xfId="0" applyNumberFormat="1" applyFont="1" applyFill="1" applyBorder="1" applyAlignment="1" applyProtection="1">
      <alignment horizontal="center" vertical="center"/>
    </xf>
    <xf numFmtId="0" fontId="34" fillId="0" borderId="0" xfId="0" applyFont="1" applyAlignment="1" applyProtection="1">
      <alignment vertical="top"/>
      <protection locked="0"/>
    </xf>
    <xf numFmtId="165" fontId="34" fillId="0" borderId="0" xfId="0" applyNumberFormat="1" applyFont="1" applyAlignment="1" applyProtection="1">
      <alignment vertical="top"/>
      <protection locked="0"/>
    </xf>
    <xf numFmtId="0" fontId="27" fillId="35" borderId="0" xfId="0" applyFont="1" applyFill="1" applyBorder="1" applyAlignment="1" applyProtection="1">
      <alignment horizontal="center" vertical="center"/>
      <protection locked="0"/>
    </xf>
    <xf numFmtId="3" fontId="27" fillId="35" borderId="0" xfId="0" applyNumberFormat="1" applyFont="1" applyFill="1" applyBorder="1" applyAlignment="1" applyProtection="1">
      <alignment horizontal="center" vertical="center"/>
      <protection locked="0"/>
    </xf>
    <xf numFmtId="3" fontId="27" fillId="35" borderId="0" xfId="24" applyNumberFormat="1" applyFont="1" applyFill="1" applyBorder="1" applyAlignment="1" applyProtection="1">
      <alignment horizontal="center" vertical="center" wrapText="1"/>
      <protection locked="0"/>
    </xf>
    <xf numFmtId="165" fontId="27" fillId="35" borderId="0" xfId="24" applyNumberFormat="1" applyFont="1" applyFill="1" applyBorder="1" applyAlignment="1" applyProtection="1">
      <alignment horizontal="center" vertical="center" wrapText="1"/>
      <protection locked="0"/>
    </xf>
    <xf numFmtId="0" fontId="27" fillId="36" borderId="21" xfId="0" applyFont="1" applyFill="1" applyBorder="1" applyAlignment="1" applyProtection="1">
      <alignment horizontal="center" vertical="center" textRotation="90" wrapText="1"/>
      <protection locked="0"/>
    </xf>
    <xf numFmtId="3" fontId="28" fillId="0" borderId="10" xfId="0" applyNumberFormat="1" applyFont="1" applyBorder="1" applyAlignment="1" applyProtection="1">
      <alignment horizontal="right" vertical="center"/>
    </xf>
    <xf numFmtId="3" fontId="27" fillId="35" borderId="45" xfId="10" applyNumberFormat="1" applyFont="1" applyFill="1" applyBorder="1" applyAlignment="1" applyProtection="1">
      <alignment horizontal="center" vertical="center"/>
    </xf>
    <xf numFmtId="0" fontId="35" fillId="35" borderId="0" xfId="10" applyFont="1" applyFill="1" applyBorder="1" applyAlignment="1" applyProtection="1">
      <alignment horizontal="center" vertical="center" wrapText="1"/>
      <protection locked="0"/>
    </xf>
    <xf numFmtId="0" fontId="35" fillId="35" borderId="0" xfId="10" applyFont="1" applyFill="1" applyBorder="1" applyAlignment="1" applyProtection="1">
      <alignment horizontal="center" vertical="center"/>
      <protection locked="0"/>
    </xf>
    <xf numFmtId="0" fontId="35" fillId="35" borderId="0" xfId="10" applyFont="1" applyFill="1" applyBorder="1" applyAlignment="1" applyProtection="1">
      <alignment horizontal="left" vertical="center" indent="1"/>
      <protection locked="0"/>
    </xf>
    <xf numFmtId="0" fontId="26" fillId="0" borderId="0" xfId="0" applyFont="1" applyAlignment="1" applyProtection="1">
      <alignment horizontal="left"/>
      <protection locked="0"/>
    </xf>
    <xf numFmtId="0" fontId="36" fillId="0" borderId="0" xfId="0" applyFont="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9" fillId="0" borderId="0" xfId="0" applyFont="1" applyAlignment="1" applyProtection="1">
      <alignment horizontal="center" vertical="center"/>
      <protection locked="0"/>
    </xf>
    <xf numFmtId="0" fontId="39" fillId="0" borderId="0" xfId="0" applyFont="1" applyAlignment="1" applyProtection="1">
      <alignment horizontal="left" vertical="center" indent="1"/>
      <protection locked="0"/>
    </xf>
    <xf numFmtId="0" fontId="39" fillId="0" borderId="0" xfId="0" applyFont="1" applyAlignment="1" applyProtection="1">
      <alignment horizontal="center"/>
      <protection locked="0"/>
    </xf>
    <xf numFmtId="0" fontId="39" fillId="0" borderId="0" xfId="0" applyFont="1" applyProtection="1">
      <protection locked="0"/>
    </xf>
    <xf numFmtId="0" fontId="39" fillId="0" borderId="0" xfId="0" applyFont="1" applyAlignment="1" applyProtection="1">
      <alignment horizontal="left" vertical="center"/>
      <protection locked="0"/>
    </xf>
    <xf numFmtId="0" fontId="39" fillId="0" borderId="0" xfId="0" applyFont="1" applyAlignment="1" applyProtection="1">
      <protection locked="0"/>
    </xf>
    <xf numFmtId="0" fontId="36" fillId="0" borderId="0" xfId="0" applyFont="1" applyProtection="1">
      <protection locked="0"/>
    </xf>
    <xf numFmtId="0" fontId="20" fillId="0" borderId="0" xfId="0" applyFont="1" applyProtection="1">
      <protection locked="0"/>
    </xf>
    <xf numFmtId="0" fontId="20" fillId="0" borderId="0" xfId="0" applyFont="1" applyBorder="1" applyAlignment="1" applyProtection="1">
      <protection locked="0"/>
    </xf>
    <xf numFmtId="0" fontId="0" fillId="0" borderId="0" xfId="0" applyBorder="1" applyAlignment="1"/>
    <xf numFmtId="9" fontId="20" fillId="0" borderId="0" xfId="46" applyFont="1" applyProtection="1">
      <protection locked="0"/>
    </xf>
    <xf numFmtId="0" fontId="20" fillId="0" borderId="0" xfId="0" applyFont="1" applyProtection="1">
      <protection locked="0"/>
    </xf>
    <xf numFmtId="0" fontId="20" fillId="0" borderId="0" xfId="0" applyNumberFormat="1" applyFont="1" applyProtection="1">
      <protection locked="0"/>
    </xf>
    <xf numFmtId="0" fontId="20" fillId="0" borderId="0" xfId="0" applyFont="1" applyProtection="1">
      <protection locked="0"/>
    </xf>
    <xf numFmtId="0" fontId="30" fillId="0" borderId="0" xfId="0" applyFont="1" applyAlignment="1" applyProtection="1">
      <alignment horizontal="center" vertical="center" wrapText="1"/>
      <protection locked="0"/>
    </xf>
    <xf numFmtId="0" fontId="20" fillId="0" borderId="0" xfId="0" applyFont="1" applyProtection="1">
      <protection locked="0"/>
    </xf>
    <xf numFmtId="3" fontId="28" fillId="0" borderId="10" xfId="0" applyNumberFormat="1" applyFont="1" applyBorder="1" applyAlignment="1" applyProtection="1">
      <alignment horizontal="right" vertical="center" wrapText="1"/>
    </xf>
    <xf numFmtId="3" fontId="28" fillId="0" borderId="32" xfId="0" applyNumberFormat="1" applyFont="1" applyBorder="1" applyAlignment="1" applyProtection="1">
      <alignment horizontal="right" vertical="center" wrapText="1"/>
    </xf>
    <xf numFmtId="3" fontId="28" fillId="36" borderId="10" xfId="24" applyNumberFormat="1" applyFont="1" applyFill="1" applyBorder="1" applyAlignment="1" applyProtection="1">
      <alignment horizontal="right" vertical="center" wrapText="1"/>
    </xf>
    <xf numFmtId="3" fontId="28" fillId="36" borderId="32" xfId="24" applyNumberFormat="1" applyFont="1" applyFill="1" applyBorder="1" applyAlignment="1" applyProtection="1">
      <alignment horizontal="right" vertical="center" wrapText="1"/>
    </xf>
    <xf numFmtId="3" fontId="28" fillId="0" borderId="42" xfId="0" applyNumberFormat="1" applyFont="1" applyBorder="1" applyAlignment="1" applyProtection="1">
      <alignment horizontal="right" vertical="center" wrapText="1"/>
    </xf>
    <xf numFmtId="0" fontId="26" fillId="0" borderId="0" xfId="0" applyFont="1" applyAlignment="1" applyProtection="1">
      <alignment horizontal="left" vertical="center" wrapText="1"/>
      <protection locked="0"/>
    </xf>
    <xf numFmtId="0" fontId="27" fillId="36" borderId="44" xfId="0" applyFont="1" applyFill="1" applyBorder="1" applyAlignment="1" applyProtection="1">
      <alignment horizontal="center" vertical="center"/>
    </xf>
    <xf numFmtId="0" fontId="27" fillId="36" borderId="45" xfId="0" applyFont="1" applyFill="1" applyBorder="1" applyAlignment="1" applyProtection="1">
      <alignment horizontal="center" vertical="center"/>
    </xf>
    <xf numFmtId="3" fontId="27" fillId="36" borderId="45" xfId="0" applyNumberFormat="1" applyFont="1" applyFill="1" applyBorder="1" applyAlignment="1" applyProtection="1">
      <alignment horizontal="center" vertical="center"/>
    </xf>
    <xf numFmtId="3" fontId="27" fillId="36" borderId="46" xfId="0" applyNumberFormat="1" applyFont="1" applyFill="1" applyBorder="1" applyAlignment="1" applyProtection="1">
      <alignment horizontal="center" vertical="center"/>
    </xf>
    <xf numFmtId="0" fontId="28" fillId="36" borderId="25" xfId="24" applyFont="1" applyFill="1" applyBorder="1" applyAlignment="1" applyProtection="1">
      <alignment horizontal="left" vertical="center" wrapText="1"/>
    </xf>
    <xf numFmtId="0" fontId="28" fillId="36" borderId="10" xfId="24" applyFont="1" applyFill="1" applyBorder="1" applyAlignment="1" applyProtection="1">
      <alignment horizontal="left" vertical="center" wrapText="1"/>
    </xf>
    <xf numFmtId="3" fontId="28" fillId="36" borderId="10" xfId="24" applyNumberFormat="1" applyFont="1" applyFill="1" applyBorder="1" applyAlignment="1" applyProtection="1">
      <alignment horizontal="right" vertical="center"/>
    </xf>
    <xf numFmtId="0" fontId="28" fillId="35" borderId="27" xfId="0" applyFont="1" applyFill="1" applyBorder="1" applyAlignment="1" applyProtection="1">
      <alignment horizontal="center" vertical="center"/>
      <protection locked="0"/>
    </xf>
    <xf numFmtId="0" fontId="28" fillId="35" borderId="28" xfId="0" applyFont="1" applyFill="1" applyBorder="1" applyAlignment="1" applyProtection="1">
      <alignment horizontal="center" vertical="center"/>
      <protection locked="0"/>
    </xf>
    <xf numFmtId="0" fontId="27" fillId="35" borderId="20" xfId="0" applyFont="1" applyFill="1" applyBorder="1" applyAlignment="1" applyProtection="1">
      <alignment horizontal="center" vertical="center"/>
      <protection locked="0"/>
    </xf>
    <xf numFmtId="0" fontId="27" fillId="35" borderId="21" xfId="0" applyFont="1" applyFill="1" applyBorder="1" applyAlignment="1" applyProtection="1">
      <alignment horizontal="center" vertical="center"/>
      <protection locked="0"/>
    </xf>
    <xf numFmtId="3" fontId="27" fillId="35" borderId="45" xfId="10" applyNumberFormat="1" applyFont="1" applyFill="1" applyBorder="1" applyAlignment="1" applyProtection="1">
      <alignment horizontal="center" vertical="center"/>
    </xf>
    <xf numFmtId="3" fontId="28" fillId="0" borderId="10" xfId="0" applyNumberFormat="1" applyFont="1" applyBorder="1" applyAlignment="1" applyProtection="1">
      <alignment horizontal="right" vertical="center"/>
    </xf>
    <xf numFmtId="3" fontId="28" fillId="0" borderId="32" xfId="0" applyNumberFormat="1" applyFont="1" applyBorder="1" applyAlignment="1" applyProtection="1">
      <alignment horizontal="right" vertical="center"/>
    </xf>
    <xf numFmtId="0" fontId="28" fillId="34" borderId="41" xfId="0" applyFont="1" applyFill="1" applyBorder="1" applyAlignment="1" applyProtection="1">
      <alignment horizontal="left" vertical="center" wrapText="1"/>
      <protection locked="0"/>
    </xf>
    <xf numFmtId="0" fontId="28" fillId="34" borderId="42" xfId="0" applyFont="1" applyFill="1" applyBorder="1" applyAlignment="1" applyProtection="1">
      <alignment horizontal="left" vertical="center" wrapText="1"/>
      <protection locked="0"/>
    </xf>
    <xf numFmtId="0" fontId="27" fillId="35" borderId="44" xfId="10" applyFont="1" applyFill="1" applyBorder="1" applyAlignment="1" applyProtection="1">
      <alignment horizontal="center" vertical="center" wrapText="1"/>
      <protection locked="0"/>
    </xf>
    <xf numFmtId="0" fontId="27" fillId="35" borderId="45" xfId="10" applyFont="1" applyFill="1" applyBorder="1" applyAlignment="1" applyProtection="1">
      <alignment horizontal="center" vertical="center" wrapText="1"/>
      <protection locked="0"/>
    </xf>
    <xf numFmtId="3" fontId="27" fillId="35" borderId="46" xfId="10" applyNumberFormat="1" applyFont="1" applyFill="1" applyBorder="1" applyAlignment="1" applyProtection="1">
      <alignment horizontal="center" vertical="center"/>
    </xf>
    <xf numFmtId="0" fontId="27" fillId="33" borderId="10" xfId="0" applyFont="1" applyFill="1" applyBorder="1" applyAlignment="1" applyProtection="1">
      <alignment horizontal="center" vertical="center" wrapText="1"/>
      <protection locked="0"/>
    </xf>
    <xf numFmtId="0" fontId="27" fillId="33" borderId="32" xfId="0" applyFont="1" applyFill="1" applyBorder="1" applyAlignment="1" applyProtection="1">
      <alignment horizontal="center" vertical="center" wrapText="1"/>
      <protection locked="0"/>
    </xf>
    <xf numFmtId="3" fontId="27" fillId="33" borderId="45" xfId="10" applyNumberFormat="1" applyFont="1" applyFill="1" applyBorder="1" applyAlignment="1" applyProtection="1">
      <alignment horizontal="center" vertical="center"/>
    </xf>
    <xf numFmtId="3" fontId="27" fillId="33" borderId="46" xfId="10" applyNumberFormat="1" applyFont="1" applyFill="1" applyBorder="1" applyAlignment="1" applyProtection="1">
      <alignment horizontal="center" vertical="center"/>
    </xf>
    <xf numFmtId="0" fontId="28" fillId="33" borderId="25" xfId="0" applyFont="1" applyFill="1" applyBorder="1" applyAlignment="1" applyProtection="1">
      <alignment horizontal="left" vertical="center" indent="1"/>
      <protection locked="0"/>
    </xf>
    <xf numFmtId="0" fontId="28" fillId="33" borderId="10" xfId="0" applyFont="1" applyFill="1" applyBorder="1" applyAlignment="1" applyProtection="1">
      <alignment horizontal="left" vertical="center" indent="1"/>
      <protection locked="0"/>
    </xf>
    <xf numFmtId="3" fontId="28" fillId="33" borderId="10" xfId="24" applyNumberFormat="1" applyFont="1" applyFill="1" applyBorder="1" applyAlignment="1" applyProtection="1">
      <alignment horizontal="right" vertical="center"/>
    </xf>
    <xf numFmtId="3" fontId="28" fillId="0" borderId="42" xfId="24" applyNumberFormat="1" applyFont="1" applyFill="1" applyBorder="1" applyAlignment="1" applyProtection="1">
      <alignment horizontal="right" vertical="center"/>
    </xf>
    <xf numFmtId="0" fontId="28" fillId="0" borderId="25" xfId="0" applyFont="1" applyFill="1" applyBorder="1" applyAlignment="1" applyProtection="1">
      <alignment horizontal="left" vertical="center" wrapText="1"/>
      <protection locked="0"/>
    </xf>
    <xf numFmtId="0" fontId="28" fillId="0" borderId="10" xfId="0" applyFont="1" applyFill="1" applyBorder="1" applyAlignment="1" applyProtection="1">
      <alignment horizontal="left" vertical="center" wrapText="1"/>
      <protection locked="0"/>
    </xf>
    <xf numFmtId="0" fontId="27" fillId="35" borderId="22" xfId="0" applyFont="1" applyFill="1" applyBorder="1" applyAlignment="1" applyProtection="1">
      <alignment horizontal="center" vertical="center" wrapText="1"/>
      <protection locked="0"/>
    </xf>
    <xf numFmtId="0" fontId="27" fillId="35" borderId="23" xfId="0" applyFont="1" applyFill="1" applyBorder="1" applyAlignment="1" applyProtection="1">
      <alignment horizontal="center" vertical="center" wrapText="1"/>
      <protection locked="0"/>
    </xf>
    <xf numFmtId="0" fontId="27" fillId="35" borderId="24" xfId="0" applyFont="1" applyFill="1" applyBorder="1" applyAlignment="1" applyProtection="1">
      <alignment horizontal="center" vertical="center" wrapText="1"/>
      <protection locked="0"/>
    </xf>
    <xf numFmtId="3" fontId="28" fillId="35" borderId="29" xfId="0" applyNumberFormat="1" applyFont="1" applyFill="1" applyBorder="1" applyAlignment="1" applyProtection="1">
      <alignment horizontal="right" vertical="center" wrapText="1"/>
    </xf>
    <xf numFmtId="3" fontId="28" fillId="35" borderId="37" xfId="0" applyNumberFormat="1" applyFont="1" applyFill="1" applyBorder="1" applyAlignment="1" applyProtection="1">
      <alignment horizontal="right" vertical="center" wrapText="1"/>
    </xf>
    <xf numFmtId="3" fontId="28" fillId="35" borderId="30" xfId="0" applyNumberFormat="1" applyFont="1" applyFill="1" applyBorder="1" applyAlignment="1" applyProtection="1">
      <alignment horizontal="right" vertical="center" wrapText="1"/>
    </xf>
    <xf numFmtId="0" fontId="27" fillId="35" borderId="21" xfId="0" applyFont="1" applyFill="1" applyBorder="1" applyAlignment="1" applyProtection="1">
      <alignment horizontal="center" vertical="center" wrapText="1"/>
      <protection locked="0"/>
    </xf>
    <xf numFmtId="3" fontId="28" fillId="35" borderId="28" xfId="0" applyNumberFormat="1" applyFont="1" applyFill="1" applyBorder="1" applyAlignment="1" applyProtection="1">
      <alignment horizontal="right" vertical="center" wrapText="1"/>
    </xf>
    <xf numFmtId="0" fontId="27" fillId="33" borderId="21" xfId="0" applyFont="1" applyFill="1" applyBorder="1" applyAlignment="1" applyProtection="1">
      <alignment horizontal="center" vertical="center"/>
    </xf>
    <xf numFmtId="0" fontId="27" fillId="33" borderId="31" xfId="0" applyFont="1" applyFill="1" applyBorder="1" applyAlignment="1" applyProtection="1">
      <alignment horizontal="center" vertical="center"/>
    </xf>
    <xf numFmtId="0" fontId="28" fillId="0" borderId="25" xfId="24" applyFont="1" applyFill="1" applyBorder="1" applyAlignment="1" applyProtection="1">
      <alignment horizontal="left" vertical="center" indent="1"/>
      <protection locked="0"/>
    </xf>
    <xf numFmtId="0" fontId="28" fillId="0" borderId="10" xfId="24" applyFont="1" applyFill="1" applyBorder="1" applyAlignment="1" applyProtection="1">
      <alignment horizontal="left" vertical="center" indent="1"/>
      <protection locked="0"/>
    </xf>
    <xf numFmtId="3" fontId="28" fillId="0" borderId="10" xfId="24" applyNumberFormat="1" applyFont="1" applyFill="1" applyBorder="1" applyAlignment="1" applyProtection="1">
      <alignment horizontal="right" vertical="center"/>
    </xf>
    <xf numFmtId="0" fontId="27" fillId="33" borderId="44" xfId="10" applyFont="1" applyFill="1" applyBorder="1" applyAlignment="1" applyProtection="1">
      <alignment horizontal="center" vertical="center"/>
      <protection locked="0"/>
    </xf>
    <xf numFmtId="0" fontId="27" fillId="33" borderId="45" xfId="10" applyFont="1" applyFill="1" applyBorder="1" applyAlignment="1" applyProtection="1">
      <alignment horizontal="center" vertical="center"/>
      <protection locked="0"/>
    </xf>
    <xf numFmtId="0" fontId="27" fillId="33" borderId="20" xfId="0" applyFont="1" applyFill="1" applyBorder="1" applyAlignment="1" applyProtection="1">
      <alignment horizontal="center" vertical="center"/>
      <protection locked="0"/>
    </xf>
    <xf numFmtId="0" fontId="27" fillId="33" borderId="21" xfId="0" applyFont="1" applyFill="1" applyBorder="1" applyAlignment="1" applyProtection="1">
      <alignment horizontal="center" vertical="center"/>
      <protection locked="0"/>
    </xf>
    <xf numFmtId="0" fontId="27" fillId="33" borderId="25" xfId="0" applyFont="1" applyFill="1" applyBorder="1" applyAlignment="1" applyProtection="1">
      <alignment horizontal="center" vertical="center"/>
      <protection locked="0"/>
    </xf>
    <xf numFmtId="0" fontId="27" fillId="33" borderId="10" xfId="0" applyFont="1" applyFill="1" applyBorder="1" applyAlignment="1" applyProtection="1">
      <alignment horizontal="center" vertical="center"/>
      <protection locked="0"/>
    </xf>
    <xf numFmtId="0" fontId="39" fillId="0" borderId="0" xfId="0" applyFont="1" applyAlignment="1" applyProtection="1">
      <alignment horizontal="left" vertical="center"/>
      <protection locked="0"/>
    </xf>
    <xf numFmtId="0" fontId="28" fillId="0" borderId="41" xfId="24" applyFont="1" applyFill="1" applyBorder="1" applyAlignment="1" applyProtection="1">
      <alignment horizontal="left" vertical="center" indent="1"/>
      <protection locked="0"/>
    </xf>
    <xf numFmtId="0" fontId="28" fillId="0" borderId="42" xfId="24" applyFont="1" applyFill="1" applyBorder="1" applyAlignment="1" applyProtection="1">
      <alignment horizontal="left" vertical="center" indent="1"/>
      <protection locked="0"/>
    </xf>
    <xf numFmtId="0" fontId="20" fillId="33" borderId="0" xfId="0" applyFont="1" applyFill="1" applyAlignment="1" applyProtection="1">
      <alignment horizontal="left" vertical="top" wrapText="1"/>
      <protection locked="0"/>
    </xf>
    <xf numFmtId="0" fontId="20" fillId="33" borderId="0" xfId="0" applyFont="1" applyFill="1" applyAlignment="1" applyProtection="1">
      <alignment horizontal="left" vertical="top"/>
      <protection locked="0"/>
    </xf>
    <xf numFmtId="0" fontId="28" fillId="0" borderId="41" xfId="0" applyFont="1" applyFill="1" applyBorder="1" applyAlignment="1" applyProtection="1">
      <alignment horizontal="left" vertical="center" wrapText="1"/>
    </xf>
    <xf numFmtId="0" fontId="28" fillId="0" borderId="42" xfId="0" applyFont="1" applyFill="1" applyBorder="1" applyAlignment="1" applyProtection="1">
      <alignment horizontal="left" vertical="center" wrapText="1"/>
    </xf>
    <xf numFmtId="3" fontId="28" fillId="0" borderId="42" xfId="0" applyNumberFormat="1" applyFont="1" applyBorder="1" applyAlignment="1" applyProtection="1">
      <alignment horizontal="right" vertical="center"/>
    </xf>
    <xf numFmtId="3" fontId="28" fillId="0" borderId="43" xfId="0" applyNumberFormat="1" applyFont="1" applyBorder="1" applyAlignment="1" applyProtection="1">
      <alignment horizontal="right" vertical="center" wrapText="1"/>
    </xf>
    <xf numFmtId="3" fontId="27" fillId="34" borderId="45" xfId="0" applyNumberFormat="1" applyFont="1" applyFill="1" applyBorder="1" applyAlignment="1" applyProtection="1">
      <alignment horizontal="center" vertical="center"/>
    </xf>
    <xf numFmtId="3" fontId="27" fillId="34" borderId="46" xfId="0" applyNumberFormat="1" applyFont="1" applyFill="1" applyBorder="1" applyAlignment="1" applyProtection="1">
      <alignment horizontal="center" vertical="center"/>
    </xf>
    <xf numFmtId="0" fontId="27" fillId="34" borderId="44" xfId="24" applyFont="1" applyFill="1" applyBorder="1" applyAlignment="1" applyProtection="1">
      <alignment horizontal="center" vertical="center" wrapText="1"/>
      <protection locked="0"/>
    </xf>
    <xf numFmtId="0" fontId="27" fillId="34" borderId="45" xfId="24" applyFont="1" applyFill="1" applyBorder="1" applyAlignment="1" applyProtection="1">
      <alignment horizontal="center" vertical="center" wrapText="1"/>
      <protection locked="0"/>
    </xf>
    <xf numFmtId="0" fontId="27" fillId="36" borderId="21" xfId="0" applyFont="1" applyFill="1" applyBorder="1" applyAlignment="1" applyProtection="1">
      <alignment horizontal="center" vertical="center" wrapText="1"/>
    </xf>
    <xf numFmtId="0" fontId="27" fillId="36" borderId="31" xfId="0" applyFont="1" applyFill="1" applyBorder="1" applyAlignment="1" applyProtection="1">
      <alignment horizontal="center" vertical="center" wrapText="1"/>
    </xf>
    <xf numFmtId="0" fontId="27" fillId="36" borderId="10" xfId="0" applyFont="1" applyFill="1" applyBorder="1" applyAlignment="1" applyProtection="1">
      <alignment horizontal="center" vertical="center" textRotation="90"/>
      <protection locked="0"/>
    </xf>
    <xf numFmtId="0" fontId="28" fillId="0" borderId="25" xfId="0" applyFont="1" applyFill="1" applyBorder="1" applyAlignment="1" applyProtection="1">
      <alignment horizontal="left" vertical="center" wrapText="1"/>
    </xf>
    <xf numFmtId="0" fontId="28" fillId="0" borderId="10" xfId="0" applyFont="1" applyFill="1" applyBorder="1" applyAlignment="1" applyProtection="1">
      <alignment horizontal="left" vertical="center" wrapText="1"/>
    </xf>
    <xf numFmtId="0" fontId="27" fillId="36" borderId="20" xfId="0" applyFont="1" applyFill="1" applyBorder="1" applyAlignment="1" applyProtection="1">
      <alignment horizontal="center" vertical="center"/>
      <protection locked="0"/>
    </xf>
    <xf numFmtId="0" fontId="27" fillId="36" borderId="21" xfId="0" applyFont="1" applyFill="1" applyBorder="1" applyAlignment="1" applyProtection="1">
      <alignment horizontal="center" vertical="center"/>
      <protection locked="0"/>
    </xf>
    <xf numFmtId="0" fontId="27" fillId="36" borderId="25" xfId="0" applyFont="1" applyFill="1" applyBorder="1" applyAlignment="1" applyProtection="1">
      <alignment horizontal="center" vertical="center"/>
      <protection locked="0"/>
    </xf>
    <xf numFmtId="0" fontId="27" fillId="36" borderId="10" xfId="0" applyFont="1" applyFill="1" applyBorder="1" applyAlignment="1" applyProtection="1">
      <alignment horizontal="center" vertical="center"/>
      <protection locked="0"/>
    </xf>
    <xf numFmtId="3" fontId="28" fillId="34" borderId="10" xfId="0" applyNumberFormat="1" applyFont="1" applyFill="1" applyBorder="1" applyAlignment="1" applyProtection="1">
      <alignment horizontal="right" vertical="center"/>
    </xf>
    <xf numFmtId="3" fontId="28" fillId="35" borderId="42" xfId="0" applyNumberFormat="1" applyFont="1" applyFill="1" applyBorder="1" applyAlignment="1" applyProtection="1">
      <alignment horizontal="right" vertical="center"/>
    </xf>
    <xf numFmtId="0" fontId="28" fillId="35" borderId="41" xfId="0" applyFont="1" applyFill="1" applyBorder="1" applyAlignment="1" applyProtection="1">
      <alignment horizontal="left" vertical="center" wrapText="1"/>
    </xf>
    <xf numFmtId="0" fontId="28" fillId="35" borderId="42" xfId="0" applyFont="1" applyFill="1" applyBorder="1" applyAlignment="1" applyProtection="1">
      <alignment horizontal="left" vertical="center" wrapText="1"/>
    </xf>
    <xf numFmtId="3" fontId="27" fillId="36" borderId="45" xfId="10" applyNumberFormat="1" applyFont="1" applyFill="1" applyBorder="1" applyAlignment="1" applyProtection="1">
      <alignment horizontal="center" vertical="center"/>
    </xf>
    <xf numFmtId="0" fontId="27" fillId="36" borderId="44" xfId="10" applyFont="1" applyFill="1" applyBorder="1" applyAlignment="1" applyProtection="1">
      <alignment vertical="center" wrapText="1"/>
    </xf>
    <xf numFmtId="0" fontId="27" fillId="36" borderId="45" xfId="10" applyFont="1" applyFill="1" applyBorder="1" applyAlignment="1" applyProtection="1">
      <alignment vertical="center" wrapText="1"/>
    </xf>
    <xf numFmtId="0" fontId="27" fillId="35" borderId="20" xfId="0" applyFont="1" applyFill="1" applyBorder="1" applyAlignment="1" applyProtection="1">
      <alignment horizontal="center" vertical="center" wrapText="1"/>
      <protection locked="0"/>
    </xf>
    <xf numFmtId="0" fontId="27" fillId="35" borderId="25" xfId="0" applyFont="1" applyFill="1" applyBorder="1" applyAlignment="1" applyProtection="1">
      <alignment horizontal="center" vertical="center" wrapText="1"/>
      <protection locked="0"/>
    </xf>
    <xf numFmtId="0" fontId="27" fillId="35" borderId="10" xfId="0" applyFont="1" applyFill="1" applyBorder="1" applyAlignment="1" applyProtection="1">
      <alignment horizontal="center" vertical="center" wrapText="1"/>
      <protection locked="0"/>
    </xf>
    <xf numFmtId="0" fontId="33" fillId="35" borderId="21" xfId="0" applyFont="1" applyFill="1" applyBorder="1" applyAlignment="1" applyProtection="1">
      <alignment horizontal="center" vertical="center" wrapText="1"/>
    </xf>
    <xf numFmtId="0" fontId="28" fillId="0" borderId="41" xfId="0" applyFont="1" applyFill="1" applyBorder="1" applyAlignment="1" applyProtection="1">
      <alignment horizontal="left" vertical="center" wrapText="1"/>
      <protection locked="0"/>
    </xf>
    <xf numFmtId="0" fontId="28" fillId="0" borderId="42" xfId="0" applyFont="1" applyFill="1" applyBorder="1" applyAlignment="1" applyProtection="1">
      <alignment horizontal="left" vertical="center" wrapText="1"/>
      <protection locked="0"/>
    </xf>
    <xf numFmtId="0" fontId="28" fillId="35" borderId="25" xfId="0" applyFont="1" applyFill="1" applyBorder="1" applyAlignment="1" applyProtection="1">
      <alignment horizontal="left" vertical="center" wrapText="1"/>
    </xf>
    <xf numFmtId="0" fontId="28" fillId="35" borderId="10" xfId="0" applyFont="1" applyFill="1" applyBorder="1" applyAlignment="1" applyProtection="1">
      <alignment horizontal="left" vertical="center" wrapText="1"/>
    </xf>
    <xf numFmtId="3" fontId="28" fillId="34" borderId="32" xfId="0" applyNumberFormat="1" applyFont="1" applyFill="1" applyBorder="1" applyAlignment="1" applyProtection="1">
      <alignment horizontal="right" vertical="center"/>
    </xf>
    <xf numFmtId="0" fontId="28" fillId="34" borderId="25" xfId="24" applyFont="1" applyFill="1" applyBorder="1" applyAlignment="1" applyProtection="1">
      <alignment horizontal="left" vertical="center" wrapText="1"/>
      <protection locked="0"/>
    </xf>
    <xf numFmtId="0" fontId="28" fillId="34" borderId="10" xfId="24" applyFont="1" applyFill="1" applyBorder="1" applyAlignment="1" applyProtection="1">
      <alignment horizontal="left" vertical="center" wrapText="1"/>
      <protection locked="0"/>
    </xf>
    <xf numFmtId="3" fontId="28" fillId="0" borderId="10" xfId="0" applyNumberFormat="1" applyFont="1" applyFill="1" applyBorder="1" applyAlignment="1" applyProtection="1">
      <alignment horizontal="right" vertical="center"/>
    </xf>
    <xf numFmtId="3" fontId="28" fillId="0" borderId="42" xfId="0" applyNumberFormat="1" applyFont="1" applyFill="1" applyBorder="1" applyAlignment="1" applyProtection="1">
      <alignment horizontal="right" vertical="center"/>
    </xf>
    <xf numFmtId="3" fontId="28" fillId="0" borderId="43" xfId="0" applyNumberFormat="1" applyFont="1" applyFill="1" applyBorder="1" applyAlignment="1" applyProtection="1">
      <alignment horizontal="right" vertical="center"/>
    </xf>
    <xf numFmtId="3" fontId="28" fillId="0" borderId="32" xfId="0" applyNumberFormat="1" applyFont="1" applyFill="1" applyBorder="1" applyAlignment="1" applyProtection="1">
      <alignment horizontal="right" vertical="center"/>
    </xf>
    <xf numFmtId="0" fontId="33" fillId="35" borderId="31" xfId="0" applyFont="1" applyFill="1" applyBorder="1" applyAlignment="1" applyProtection="1">
      <alignment horizontal="center" vertical="center" wrapText="1"/>
    </xf>
    <xf numFmtId="0" fontId="28" fillId="34" borderId="10" xfId="43" applyFont="1" applyFill="1" applyBorder="1" applyAlignment="1" applyProtection="1">
      <alignment horizontal="right" vertical="center"/>
    </xf>
    <xf numFmtId="0" fontId="28" fillId="34" borderId="32" xfId="43" applyFont="1" applyFill="1" applyBorder="1" applyAlignment="1" applyProtection="1">
      <alignment horizontal="right" vertical="center"/>
    </xf>
    <xf numFmtId="0" fontId="28" fillId="35" borderId="10" xfId="43" applyFont="1" applyFill="1" applyBorder="1" applyAlignment="1" applyProtection="1">
      <alignment horizontal="right" vertical="center"/>
    </xf>
    <xf numFmtId="0" fontId="28" fillId="35" borderId="32" xfId="43" applyFont="1" applyFill="1" applyBorder="1" applyAlignment="1" applyProtection="1">
      <alignment horizontal="right" vertical="center"/>
    </xf>
    <xf numFmtId="0" fontId="22" fillId="35" borderId="0" xfId="1" applyFont="1" applyFill="1" applyBorder="1" applyAlignment="1" applyProtection="1">
      <alignment horizontal="center" vertical="center" wrapText="1"/>
      <protection locked="0"/>
    </xf>
    <xf numFmtId="0" fontId="28" fillId="35" borderId="42" xfId="43" applyFont="1" applyFill="1" applyBorder="1" applyAlignment="1" applyProtection="1">
      <alignment horizontal="right" vertical="center"/>
    </xf>
    <xf numFmtId="0" fontId="27" fillId="35" borderId="10" xfId="44" applyFont="1" applyFill="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7" fillId="35" borderId="21" xfId="0" applyFont="1" applyFill="1" applyBorder="1" applyAlignment="1" applyProtection="1">
      <alignment horizontal="center" vertical="center"/>
    </xf>
    <xf numFmtId="0" fontId="27" fillId="35" borderId="31" xfId="0" applyFont="1" applyFill="1" applyBorder="1" applyAlignment="1" applyProtection="1">
      <alignment horizontal="center" vertical="center"/>
    </xf>
    <xf numFmtId="0" fontId="27" fillId="35" borderId="32" xfId="44" applyFont="1" applyFill="1" applyBorder="1" applyAlignment="1" applyProtection="1">
      <alignment horizontal="center" vertical="center"/>
      <protection locked="0"/>
    </xf>
    <xf numFmtId="0" fontId="27" fillId="35" borderId="10" xfId="44" applyFont="1" applyFill="1" applyBorder="1" applyAlignment="1" applyProtection="1">
      <alignment horizontal="center" vertical="center" wrapText="1"/>
      <protection locked="0"/>
    </xf>
    <xf numFmtId="0" fontId="27" fillId="35" borderId="17" xfId="44" applyFont="1" applyFill="1" applyBorder="1" applyAlignment="1" applyProtection="1">
      <alignment horizontal="center" vertical="center"/>
      <protection locked="0"/>
    </xf>
    <xf numFmtId="0" fontId="27" fillId="35" borderId="18" xfId="44" applyFont="1" applyFill="1" applyBorder="1" applyAlignment="1" applyProtection="1">
      <alignment horizontal="center" vertical="center"/>
      <protection locked="0"/>
    </xf>
    <xf numFmtId="0" fontId="27" fillId="35" borderId="19" xfId="44" applyFont="1" applyFill="1" applyBorder="1" applyAlignment="1" applyProtection="1">
      <alignment horizontal="center" vertical="center"/>
      <protection locked="0"/>
    </xf>
    <xf numFmtId="0" fontId="27" fillId="35" borderId="17" xfId="44" applyFont="1" applyFill="1" applyBorder="1" applyAlignment="1" applyProtection="1">
      <alignment horizontal="center" vertical="center" wrapText="1"/>
      <protection locked="0"/>
    </xf>
    <xf numFmtId="0" fontId="27" fillId="35" borderId="19" xfId="44" applyFont="1" applyFill="1" applyBorder="1" applyAlignment="1" applyProtection="1">
      <alignment horizontal="center" vertical="center" wrapText="1"/>
      <protection locked="0"/>
    </xf>
    <xf numFmtId="0" fontId="27" fillId="36" borderId="47" xfId="10" applyFont="1" applyFill="1" applyBorder="1" applyAlignment="1" applyProtection="1">
      <alignment horizontal="center" vertical="center"/>
    </xf>
    <xf numFmtId="0" fontId="27" fillId="36" borderId="48" xfId="10" applyFont="1" applyFill="1" applyBorder="1" applyAlignment="1" applyProtection="1">
      <alignment horizontal="center" vertical="center"/>
    </xf>
    <xf numFmtId="0" fontId="28" fillId="35" borderId="11" xfId="43" applyFont="1" applyFill="1" applyBorder="1" applyAlignment="1" applyProtection="1">
      <alignment horizontal="right" vertical="center"/>
    </xf>
    <xf numFmtId="0" fontId="28" fillId="35" borderId="13" xfId="43" applyFont="1" applyFill="1" applyBorder="1" applyAlignment="1" applyProtection="1">
      <alignment horizontal="right" vertical="center"/>
    </xf>
    <xf numFmtId="0" fontId="27" fillId="35" borderId="11" xfId="44" applyFont="1" applyFill="1" applyBorder="1" applyAlignment="1" applyProtection="1">
      <alignment horizontal="center" vertical="center" textRotation="90" wrapText="1"/>
      <protection locked="0"/>
    </xf>
    <xf numFmtId="0" fontId="27" fillId="35" borderId="13" xfId="44" applyFont="1" applyFill="1" applyBorder="1" applyAlignment="1" applyProtection="1">
      <alignment horizontal="center" vertical="center" textRotation="90" wrapText="1"/>
      <protection locked="0"/>
    </xf>
    <xf numFmtId="0" fontId="27" fillId="35" borderId="14" xfId="44" applyFont="1" applyFill="1" applyBorder="1" applyAlignment="1" applyProtection="1">
      <alignment horizontal="center" vertical="center" textRotation="90" wrapText="1"/>
      <protection locked="0"/>
    </xf>
    <xf numFmtId="0" fontId="27" fillId="35" borderId="16" xfId="44" applyFont="1" applyFill="1" applyBorder="1" applyAlignment="1" applyProtection="1">
      <alignment horizontal="center" vertical="center" textRotation="90" wrapText="1"/>
      <protection locked="0"/>
    </xf>
    <xf numFmtId="0" fontId="27" fillId="36" borderId="51" xfId="10" applyFont="1" applyFill="1" applyBorder="1" applyAlignment="1" applyProtection="1">
      <alignment horizontal="center" vertical="center"/>
    </xf>
    <xf numFmtId="0" fontId="28" fillId="35" borderId="43" xfId="43" applyFont="1" applyFill="1" applyBorder="1" applyAlignment="1" applyProtection="1">
      <alignment horizontal="right" vertical="center"/>
    </xf>
    <xf numFmtId="0" fontId="27" fillId="35" borderId="20" xfId="0" applyFont="1" applyFill="1" applyBorder="1" applyAlignment="1" applyProtection="1">
      <alignment horizontal="center"/>
    </xf>
    <xf numFmtId="0" fontId="27" fillId="35" borderId="21" xfId="0" applyFont="1" applyFill="1" applyBorder="1" applyAlignment="1" applyProtection="1">
      <alignment horizontal="center"/>
    </xf>
    <xf numFmtId="0" fontId="27" fillId="35" borderId="31" xfId="0" applyFont="1" applyFill="1" applyBorder="1" applyAlignment="1" applyProtection="1">
      <alignment horizontal="center"/>
    </xf>
    <xf numFmtId="0" fontId="27" fillId="35" borderId="35" xfId="44" applyFont="1" applyFill="1" applyBorder="1" applyAlignment="1" applyProtection="1">
      <alignment horizontal="center" vertical="center" textRotation="90" wrapText="1"/>
      <protection locked="0"/>
    </xf>
    <xf numFmtId="0" fontId="27" fillId="35" borderId="36" xfId="44" applyFont="1" applyFill="1" applyBorder="1" applyAlignment="1" applyProtection="1">
      <alignment horizontal="center" vertical="center" textRotation="90" wrapText="1"/>
      <protection locked="0"/>
    </xf>
    <xf numFmtId="0" fontId="27" fillId="36" borderId="49" xfId="10" applyFont="1" applyFill="1" applyBorder="1" applyAlignment="1" applyProtection="1">
      <alignment horizontal="center" vertical="center"/>
    </xf>
    <xf numFmtId="0" fontId="28" fillId="34" borderId="10" xfId="0" applyFont="1" applyFill="1" applyBorder="1" applyAlignment="1" applyProtection="1">
      <alignment horizontal="right" vertical="center"/>
    </xf>
    <xf numFmtId="0" fontId="28" fillId="35" borderId="10" xfId="0" applyFont="1" applyFill="1" applyBorder="1" applyAlignment="1" applyProtection="1">
      <alignment horizontal="right" vertical="center"/>
    </xf>
    <xf numFmtId="0" fontId="28" fillId="35" borderId="42" xfId="0" applyFont="1" applyFill="1" applyBorder="1" applyAlignment="1" applyProtection="1">
      <alignment horizontal="right" vertical="center"/>
    </xf>
    <xf numFmtId="0" fontId="20" fillId="0" borderId="0" xfId="0" applyFont="1" applyProtection="1">
      <protection locked="0"/>
    </xf>
    <xf numFmtId="0" fontId="28" fillId="35" borderId="25" xfId="0" applyFont="1" applyFill="1" applyBorder="1" applyAlignment="1" applyProtection="1">
      <alignment horizontal="left" vertical="center" wrapText="1" indent="1"/>
    </xf>
    <xf numFmtId="0" fontId="28" fillId="35" borderId="10" xfId="0" applyFont="1" applyFill="1" applyBorder="1" applyAlignment="1" applyProtection="1">
      <alignment horizontal="left" vertical="center" wrapText="1" indent="1"/>
    </xf>
    <xf numFmtId="164" fontId="23" fillId="0" borderId="0" xfId="2" applyNumberFormat="1" applyFont="1" applyBorder="1" applyAlignment="1" applyProtection="1">
      <alignment horizontal="center"/>
    </xf>
    <xf numFmtId="0" fontId="28" fillId="34" borderId="25" xfId="0" applyFont="1" applyFill="1" applyBorder="1" applyAlignment="1" applyProtection="1">
      <alignment horizontal="left" vertical="center"/>
    </xf>
    <xf numFmtId="0" fontId="28" fillId="34" borderId="10" xfId="0" applyFont="1" applyFill="1" applyBorder="1" applyAlignment="1" applyProtection="1">
      <alignment horizontal="left" vertical="center"/>
    </xf>
    <xf numFmtId="0" fontId="28" fillId="35" borderId="25" xfId="0" applyFont="1" applyFill="1" applyBorder="1" applyAlignment="1" applyProtection="1">
      <alignment horizontal="left" vertical="center"/>
    </xf>
    <xf numFmtId="0" fontId="28" fillId="35" borderId="10" xfId="0" applyFont="1" applyFill="1" applyBorder="1" applyAlignment="1" applyProtection="1">
      <alignment horizontal="left" vertical="center"/>
    </xf>
    <xf numFmtId="0" fontId="27" fillId="35" borderId="33" xfId="44" applyFont="1" applyFill="1" applyBorder="1" applyAlignment="1" applyProtection="1">
      <alignment horizontal="center" vertical="center" textRotation="90"/>
      <protection locked="0"/>
    </xf>
    <xf numFmtId="0" fontId="27" fillId="35" borderId="12" xfId="44" applyFont="1" applyFill="1" applyBorder="1" applyAlignment="1" applyProtection="1">
      <alignment horizontal="center" vertical="center" textRotation="90"/>
      <protection locked="0"/>
    </xf>
    <xf numFmtId="0" fontId="27" fillId="35" borderId="13" xfId="44" applyFont="1" applyFill="1" applyBorder="1" applyAlignment="1" applyProtection="1">
      <alignment horizontal="center" vertical="center" textRotation="90"/>
      <protection locked="0"/>
    </xf>
    <xf numFmtId="0" fontId="27" fillId="35" borderId="34" xfId="44" applyFont="1" applyFill="1" applyBorder="1" applyAlignment="1" applyProtection="1">
      <alignment horizontal="center" vertical="center" textRotation="90"/>
      <protection locked="0"/>
    </xf>
    <xf numFmtId="0" fontId="27" fillId="35" borderId="15" xfId="44" applyFont="1" applyFill="1" applyBorder="1" applyAlignment="1" applyProtection="1">
      <alignment horizontal="center" vertical="center" textRotation="90"/>
      <protection locked="0"/>
    </xf>
    <xf numFmtId="0" fontId="27" fillId="35" borderId="16" xfId="44" applyFont="1" applyFill="1" applyBorder="1" applyAlignment="1" applyProtection="1">
      <alignment horizontal="center" vertical="center" textRotation="90"/>
      <protection locked="0"/>
    </xf>
    <xf numFmtId="0" fontId="28" fillId="35" borderId="41" xfId="0" applyFont="1" applyFill="1" applyBorder="1" applyAlignment="1" applyProtection="1">
      <alignment horizontal="left" vertical="center"/>
    </xf>
    <xf numFmtId="0" fontId="28" fillId="35" borderId="42" xfId="0" applyFont="1" applyFill="1" applyBorder="1" applyAlignment="1" applyProtection="1">
      <alignment horizontal="left" vertical="center"/>
    </xf>
    <xf numFmtId="0" fontId="27" fillId="36" borderId="50" xfId="10" applyFont="1" applyFill="1" applyBorder="1" applyAlignment="1" applyProtection="1">
      <alignment horizontal="left" vertical="center"/>
    </xf>
    <xf numFmtId="0" fontId="27" fillId="36" borderId="51" xfId="10" applyFont="1" applyFill="1" applyBorder="1" applyAlignment="1" applyProtection="1">
      <alignment horizontal="left" vertical="center"/>
    </xf>
    <xf numFmtId="0" fontId="30" fillId="0" borderId="0" xfId="0" applyFont="1" applyAlignment="1" applyProtection="1">
      <alignment horizontal="center" vertical="center" wrapText="1"/>
      <protection locked="0"/>
    </xf>
    <xf numFmtId="0" fontId="28" fillId="34" borderId="17" xfId="43" applyFont="1" applyFill="1" applyBorder="1" applyAlignment="1" applyProtection="1">
      <alignment horizontal="right" vertical="center"/>
    </xf>
    <xf numFmtId="0" fontId="28" fillId="34" borderId="19" xfId="43" applyFont="1" applyFill="1" applyBorder="1" applyAlignment="1" applyProtection="1">
      <alignment horizontal="right" vertical="center"/>
    </xf>
    <xf numFmtId="0" fontId="28" fillId="35" borderId="17" xfId="43" applyFont="1" applyFill="1" applyBorder="1" applyAlignment="1" applyProtection="1">
      <alignment horizontal="right" vertical="center"/>
    </xf>
    <xf numFmtId="0" fontId="28" fillId="35" borderId="19" xfId="43" applyFont="1" applyFill="1" applyBorder="1" applyAlignment="1" applyProtection="1">
      <alignment horizontal="right" vertical="center"/>
    </xf>
    <xf numFmtId="0" fontId="28" fillId="34" borderId="26" xfId="43" applyFont="1" applyFill="1" applyBorder="1" applyAlignment="1" applyProtection="1">
      <alignment horizontal="right" vertical="center"/>
    </xf>
    <xf numFmtId="0" fontId="27" fillId="36" borderId="45" xfId="10" applyFont="1" applyFill="1" applyBorder="1" applyAlignment="1" applyProtection="1">
      <alignment horizontal="center" vertical="center"/>
    </xf>
    <xf numFmtId="0" fontId="27" fillId="36" borderId="46" xfId="10" applyFont="1" applyFill="1" applyBorder="1" applyAlignment="1" applyProtection="1">
      <alignment horizontal="center" vertical="center"/>
    </xf>
    <xf numFmtId="0" fontId="27" fillId="36" borderId="44" xfId="10" applyFont="1" applyFill="1" applyBorder="1" applyAlignment="1" applyProtection="1">
      <alignment horizontal="left" vertical="center" indent="1"/>
    </xf>
    <xf numFmtId="0" fontId="27" fillId="36" borderId="45" xfId="10" applyFont="1" applyFill="1" applyBorder="1" applyAlignment="1" applyProtection="1">
      <alignment horizontal="left" vertical="center" indent="1"/>
    </xf>
    <xf numFmtId="0" fontId="27" fillId="35" borderId="17" xfId="0" applyFont="1" applyFill="1" applyBorder="1" applyAlignment="1" applyProtection="1">
      <alignment horizontal="center" vertical="center" textRotation="90" wrapText="1"/>
      <protection locked="0"/>
    </xf>
    <xf numFmtId="0" fontId="27" fillId="35" borderId="18" xfId="0" applyFont="1" applyFill="1" applyBorder="1" applyAlignment="1" applyProtection="1">
      <alignment horizontal="center" vertical="center" textRotation="90" wrapText="1"/>
      <protection locked="0"/>
    </xf>
    <xf numFmtId="0" fontId="27" fillId="35" borderId="19" xfId="0" applyFont="1" applyFill="1" applyBorder="1" applyAlignment="1" applyProtection="1">
      <alignment horizontal="center" vertical="center" textRotation="90" wrapText="1"/>
      <protection locked="0"/>
    </xf>
    <xf numFmtId="0" fontId="28" fillId="34" borderId="25" xfId="0" applyFont="1" applyFill="1" applyBorder="1" applyAlignment="1" applyProtection="1">
      <alignment horizontal="left" vertical="center" wrapText="1" indent="1"/>
    </xf>
    <xf numFmtId="0" fontId="28" fillId="34" borderId="10" xfId="0" applyFont="1" applyFill="1" applyBorder="1" applyAlignment="1" applyProtection="1">
      <alignment horizontal="left" vertical="center" wrapText="1" indent="1"/>
    </xf>
    <xf numFmtId="0" fontId="28" fillId="35" borderId="41" xfId="0" applyFont="1" applyFill="1" applyBorder="1" applyAlignment="1" applyProtection="1">
      <alignment horizontal="left" vertical="center" wrapText="1" indent="1"/>
    </xf>
    <xf numFmtId="0" fontId="28" fillId="35" borderId="42" xfId="0" applyFont="1" applyFill="1" applyBorder="1" applyAlignment="1" applyProtection="1">
      <alignment horizontal="left" vertical="center" wrapText="1" indent="1"/>
    </xf>
    <xf numFmtId="3" fontId="28" fillId="35" borderId="10" xfId="0" applyNumberFormat="1" applyFont="1" applyFill="1" applyBorder="1" applyAlignment="1" applyProtection="1">
      <alignment horizontal="right" vertical="center"/>
    </xf>
    <xf numFmtId="0" fontId="28" fillId="34" borderId="25" xfId="0" applyFont="1" applyFill="1" applyBorder="1" applyAlignment="1" applyProtection="1">
      <alignment horizontal="left" vertical="center" wrapText="1"/>
    </xf>
    <xf numFmtId="0" fontId="28" fillId="34" borderId="10" xfId="0" applyFont="1" applyFill="1" applyBorder="1" applyAlignment="1" applyProtection="1">
      <alignment horizontal="left" vertical="center" wrapText="1"/>
    </xf>
    <xf numFmtId="0" fontId="28" fillId="35" borderId="32" xfId="0" applyFont="1" applyFill="1" applyBorder="1" applyAlignment="1" applyProtection="1">
      <alignment horizontal="right" vertical="center"/>
    </xf>
    <xf numFmtId="0" fontId="27" fillId="35" borderId="26" xfId="0" applyFont="1" applyFill="1" applyBorder="1" applyAlignment="1" applyProtection="1">
      <alignment horizontal="center" vertical="center" textRotation="90" wrapText="1"/>
      <protection locked="0"/>
    </xf>
    <xf numFmtId="3" fontId="27" fillId="36" borderId="46" xfId="10" applyNumberFormat="1" applyFont="1" applyFill="1" applyBorder="1" applyAlignment="1" applyProtection="1">
      <alignment horizontal="center" vertical="center"/>
    </xf>
    <xf numFmtId="0" fontId="28" fillId="34" borderId="32" xfId="0" applyFont="1" applyFill="1" applyBorder="1" applyAlignment="1" applyProtection="1">
      <alignment horizontal="right" vertical="center"/>
    </xf>
    <xf numFmtId="0" fontId="28" fillId="0" borderId="25"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28" fillId="34" borderId="25" xfId="24" applyFont="1" applyFill="1" applyBorder="1" applyAlignment="1" applyProtection="1">
      <alignment horizontal="left" vertical="center"/>
      <protection locked="0"/>
    </xf>
    <xf numFmtId="0" fontId="28" fillId="34" borderId="10" xfId="24" applyFont="1" applyFill="1" applyBorder="1" applyAlignment="1" applyProtection="1">
      <alignment horizontal="left" vertical="center"/>
      <protection locked="0"/>
    </xf>
    <xf numFmtId="3" fontId="28" fillId="36" borderId="42" xfId="24" applyNumberFormat="1" applyFont="1" applyFill="1" applyBorder="1" applyAlignment="1" applyProtection="1">
      <alignment horizontal="right" vertical="center" wrapText="1"/>
    </xf>
    <xf numFmtId="0" fontId="27" fillId="36" borderId="20" xfId="0" applyFont="1" applyFill="1" applyBorder="1" applyAlignment="1" applyProtection="1">
      <alignment horizontal="center" vertical="center" wrapText="1"/>
      <protection locked="0"/>
    </xf>
    <xf numFmtId="0" fontId="27" fillId="36" borderId="21" xfId="0" applyFont="1" applyFill="1" applyBorder="1" applyAlignment="1" applyProtection="1">
      <alignment horizontal="center" vertical="center" wrapText="1"/>
      <protection locked="0"/>
    </xf>
    <xf numFmtId="0" fontId="28" fillId="34" borderId="25" xfId="0" applyFont="1" applyFill="1" applyBorder="1" applyAlignment="1" applyProtection="1">
      <alignment horizontal="left" vertical="center" wrapText="1"/>
      <protection locked="0"/>
    </xf>
    <xf numFmtId="0" fontId="28" fillId="34" borderId="10" xfId="0" applyFont="1" applyFill="1" applyBorder="1" applyAlignment="1" applyProtection="1">
      <alignment horizontal="left" vertical="center" wrapText="1"/>
      <protection locked="0"/>
    </xf>
    <xf numFmtId="0" fontId="27" fillId="36" borderId="21" xfId="0" applyFont="1" applyFill="1" applyBorder="1" applyAlignment="1" applyProtection="1">
      <alignment horizontal="center" vertical="center" textRotation="90" wrapText="1"/>
      <protection locked="0"/>
    </xf>
    <xf numFmtId="0" fontId="27" fillId="36" borderId="31" xfId="0" applyFont="1" applyFill="1" applyBorder="1" applyAlignment="1" applyProtection="1">
      <alignment horizontal="center" vertical="center" textRotation="90" wrapText="1"/>
      <protection locked="0"/>
    </xf>
    <xf numFmtId="3" fontId="28" fillId="33" borderId="17" xfId="24" applyNumberFormat="1" applyFont="1" applyFill="1" applyBorder="1" applyAlignment="1" applyProtection="1">
      <alignment horizontal="right" vertical="center"/>
    </xf>
    <xf numFmtId="3" fontId="28" fillId="33" borderId="18" xfId="24" applyNumberFormat="1" applyFont="1" applyFill="1" applyBorder="1" applyAlignment="1" applyProtection="1">
      <alignment horizontal="right" vertical="center"/>
    </xf>
    <xf numFmtId="3" fontId="28" fillId="33" borderId="19" xfId="24" applyNumberFormat="1" applyFont="1" applyFill="1" applyBorder="1" applyAlignment="1" applyProtection="1">
      <alignment horizontal="right" vertical="center"/>
    </xf>
    <xf numFmtId="0" fontId="27" fillId="35" borderId="20" xfId="44" applyFont="1" applyFill="1" applyBorder="1" applyAlignment="1" applyProtection="1">
      <alignment horizontal="center" vertical="center"/>
      <protection locked="0"/>
    </xf>
    <xf numFmtId="0" fontId="27" fillId="35" borderId="21" xfId="44" applyFont="1" applyFill="1" applyBorder="1" applyAlignment="1" applyProtection="1">
      <alignment horizontal="center" vertical="center"/>
      <protection locked="0"/>
    </xf>
    <xf numFmtId="0" fontId="27" fillId="35" borderId="25" xfId="44" applyFont="1" applyFill="1" applyBorder="1" applyAlignment="1" applyProtection="1">
      <alignment horizontal="center" vertical="center"/>
      <protection locked="0"/>
    </xf>
    <xf numFmtId="0" fontId="28" fillId="34" borderId="44" xfId="0" applyFont="1" applyFill="1" applyBorder="1" applyAlignment="1" applyProtection="1">
      <alignment horizontal="left" vertical="center"/>
    </xf>
    <xf numFmtId="0" fontId="28" fillId="34" borderId="45" xfId="0" applyFont="1" applyFill="1" applyBorder="1" applyAlignment="1" applyProtection="1">
      <alignment horizontal="left" vertical="center"/>
    </xf>
    <xf numFmtId="0" fontId="27" fillId="35" borderId="44" xfId="0" applyFont="1" applyFill="1" applyBorder="1" applyAlignment="1" applyProtection="1">
      <alignment horizontal="center" vertical="center"/>
    </xf>
    <xf numFmtId="0" fontId="27" fillId="35" borderId="45" xfId="0" applyFont="1" applyFill="1" applyBorder="1" applyAlignment="1" applyProtection="1">
      <alignment horizontal="center" vertical="center"/>
    </xf>
    <xf numFmtId="0" fontId="28" fillId="36" borderId="41" xfId="0" applyFont="1" applyFill="1" applyBorder="1" applyAlignment="1" applyProtection="1">
      <alignment horizontal="left" vertical="center"/>
    </xf>
    <xf numFmtId="0" fontId="28" fillId="36" borderId="42" xfId="0" applyFont="1" applyFill="1" applyBorder="1" applyAlignment="1" applyProtection="1">
      <alignment horizontal="left" vertical="center"/>
    </xf>
    <xf numFmtId="0" fontId="27" fillId="36" borderId="52" xfId="10" applyFont="1" applyFill="1" applyBorder="1" applyAlignment="1" applyProtection="1">
      <alignment horizontal="center" vertical="center"/>
    </xf>
    <xf numFmtId="0" fontId="28" fillId="35" borderId="43" xfId="0" applyFont="1" applyFill="1" applyBorder="1" applyAlignment="1" applyProtection="1">
      <alignment horizontal="right" vertical="center"/>
    </xf>
    <xf numFmtId="0" fontId="27" fillId="35" borderId="26" xfId="44" applyFont="1" applyFill="1" applyBorder="1" applyAlignment="1" applyProtection="1">
      <alignment horizontal="center" vertical="center"/>
      <protection locked="0"/>
    </xf>
    <xf numFmtId="0" fontId="27" fillId="35" borderId="22" xfId="0" applyFont="1" applyFill="1" applyBorder="1" applyAlignment="1" applyProtection="1">
      <alignment horizontal="center" vertical="center"/>
    </xf>
    <xf numFmtId="0" fontId="27" fillId="35" borderId="23" xfId="0" applyFont="1" applyFill="1" applyBorder="1" applyAlignment="1" applyProtection="1">
      <alignment horizontal="center" vertical="center"/>
    </xf>
    <xf numFmtId="0" fontId="27" fillId="35" borderId="24" xfId="0" applyFont="1" applyFill="1" applyBorder="1" applyAlignment="1" applyProtection="1">
      <alignment horizontal="center" vertical="center"/>
    </xf>
    <xf numFmtId="0" fontId="28" fillId="35" borderId="35" xfId="43" applyFont="1" applyFill="1" applyBorder="1" applyAlignment="1" applyProtection="1">
      <alignment horizontal="right" vertical="center"/>
    </xf>
    <xf numFmtId="0" fontId="28" fillId="35" borderId="26" xfId="43" applyFont="1" applyFill="1" applyBorder="1" applyAlignment="1" applyProtection="1">
      <alignment horizontal="right" vertical="center"/>
    </xf>
    <xf numFmtId="0" fontId="27" fillId="36" borderId="32" xfId="0" applyFont="1" applyFill="1" applyBorder="1" applyAlignment="1" applyProtection="1">
      <alignment horizontal="center" vertical="center" textRotation="90"/>
      <protection locked="0"/>
    </xf>
    <xf numFmtId="0" fontId="21" fillId="36" borderId="20" xfId="0" applyFont="1" applyFill="1" applyBorder="1" applyAlignment="1" applyProtection="1">
      <alignment horizontal="center" vertical="center"/>
      <protection locked="0"/>
    </xf>
    <xf numFmtId="0" fontId="21" fillId="36" borderId="21" xfId="0" applyFont="1" applyFill="1" applyBorder="1" applyAlignment="1" applyProtection="1">
      <alignment horizontal="center" vertical="center"/>
      <protection locked="0"/>
    </xf>
    <xf numFmtId="0" fontId="21" fillId="36" borderId="25" xfId="0" applyFont="1" applyFill="1" applyBorder="1" applyAlignment="1" applyProtection="1">
      <alignment horizontal="center" vertical="center"/>
      <protection locked="0"/>
    </xf>
    <xf numFmtId="0" fontId="21" fillId="36" borderId="10" xfId="0" applyFont="1" applyFill="1" applyBorder="1" applyAlignment="1" applyProtection="1">
      <alignment horizontal="center" vertical="center"/>
      <protection locked="0"/>
    </xf>
    <xf numFmtId="0" fontId="21" fillId="36" borderId="21" xfId="0" applyFont="1" applyFill="1" applyBorder="1" applyAlignment="1" applyProtection="1">
      <alignment horizontal="center" vertical="center" textRotation="90"/>
      <protection locked="0"/>
    </xf>
    <xf numFmtId="0" fontId="21" fillId="36" borderId="10" xfId="0" applyFont="1" applyFill="1" applyBorder="1" applyAlignment="1" applyProtection="1">
      <alignment horizontal="center" vertical="center" textRotation="90"/>
      <protection locked="0"/>
    </xf>
    <xf numFmtId="3" fontId="27" fillId="35" borderId="45" xfId="0" applyNumberFormat="1" applyFont="1" applyFill="1" applyBorder="1" applyAlignment="1" applyProtection="1">
      <alignment horizontal="center" vertical="center"/>
    </xf>
    <xf numFmtId="0" fontId="28" fillId="36" borderId="25" xfId="0" applyFont="1" applyFill="1" applyBorder="1" applyAlignment="1" applyProtection="1">
      <alignment horizontal="left" vertical="center"/>
    </xf>
    <xf numFmtId="0" fontId="28" fillId="36" borderId="10" xfId="0" applyFont="1" applyFill="1" applyBorder="1" applyAlignment="1" applyProtection="1">
      <alignment horizontal="left" vertical="center"/>
    </xf>
    <xf numFmtId="3" fontId="28" fillId="35" borderId="10" xfId="0" applyNumberFormat="1" applyFont="1" applyFill="1" applyBorder="1" applyAlignment="1" applyProtection="1">
      <alignment horizontal="right" vertical="center" wrapText="1"/>
    </xf>
    <xf numFmtId="3" fontId="28" fillId="36" borderId="10" xfId="0" applyNumberFormat="1" applyFont="1" applyFill="1" applyBorder="1" applyAlignment="1" applyProtection="1">
      <alignment horizontal="right" vertical="center" wrapText="1"/>
    </xf>
    <xf numFmtId="0" fontId="21" fillId="36" borderId="38" xfId="0" applyFont="1" applyFill="1" applyBorder="1" applyAlignment="1" applyProtection="1">
      <alignment horizontal="center" vertical="center" textRotation="90" wrapText="1"/>
      <protection locked="0"/>
    </xf>
    <xf numFmtId="0" fontId="21" fillId="36" borderId="39" xfId="0" applyFont="1" applyFill="1" applyBorder="1" applyAlignment="1" applyProtection="1">
      <alignment horizontal="center" vertical="center" textRotation="90" wrapText="1"/>
      <protection locked="0"/>
    </xf>
    <xf numFmtId="0" fontId="21" fillId="36" borderId="14" xfId="0" applyFont="1" applyFill="1" applyBorder="1" applyAlignment="1" applyProtection="1">
      <alignment horizontal="center" vertical="center" textRotation="90" wrapText="1"/>
      <protection locked="0"/>
    </xf>
    <xf numFmtId="0" fontId="21" fillId="36" borderId="36" xfId="0" applyFont="1" applyFill="1" applyBorder="1" applyAlignment="1" applyProtection="1">
      <alignment horizontal="center" vertical="center" textRotation="90" wrapText="1"/>
      <protection locked="0"/>
    </xf>
    <xf numFmtId="3" fontId="28" fillId="35" borderId="17" xfId="0" applyNumberFormat="1" applyFont="1" applyFill="1" applyBorder="1" applyAlignment="1" applyProtection="1">
      <alignment horizontal="right" vertical="center" wrapText="1"/>
    </xf>
    <xf numFmtId="3" fontId="28" fillId="35" borderId="26" xfId="0" applyNumberFormat="1" applyFont="1" applyFill="1" applyBorder="1" applyAlignment="1" applyProtection="1">
      <alignment horizontal="right" vertical="center" wrapText="1"/>
    </xf>
    <xf numFmtId="3" fontId="28" fillId="36" borderId="17" xfId="0" applyNumberFormat="1" applyFont="1" applyFill="1" applyBorder="1" applyAlignment="1" applyProtection="1">
      <alignment horizontal="right" vertical="center" wrapText="1"/>
    </xf>
    <xf numFmtId="3" fontId="28" fillId="36" borderId="26" xfId="0" applyNumberFormat="1" applyFont="1" applyFill="1" applyBorder="1" applyAlignment="1" applyProtection="1">
      <alignment horizontal="right" vertical="center" wrapText="1"/>
    </xf>
    <xf numFmtId="0" fontId="34" fillId="0" borderId="0" xfId="0" applyFont="1" applyAlignment="1" applyProtection="1">
      <alignment horizontal="left" vertical="top" wrapText="1"/>
      <protection locked="0"/>
    </xf>
    <xf numFmtId="3" fontId="28" fillId="36" borderId="11" xfId="0" applyNumberFormat="1" applyFont="1" applyFill="1" applyBorder="1" applyAlignment="1" applyProtection="1">
      <alignment horizontal="right" vertical="center" wrapText="1"/>
    </xf>
    <xf numFmtId="3" fontId="28" fillId="36" borderId="35" xfId="0" applyNumberFormat="1" applyFont="1" applyFill="1" applyBorder="1" applyAlignment="1" applyProtection="1">
      <alignment horizontal="right" vertical="center" wrapText="1"/>
    </xf>
    <xf numFmtId="3" fontId="27" fillId="35" borderId="47" xfId="24" applyNumberFormat="1" applyFont="1" applyFill="1" applyBorder="1" applyAlignment="1" applyProtection="1">
      <alignment horizontal="center" vertical="center" wrapText="1"/>
    </xf>
    <xf numFmtId="3" fontId="27" fillId="35" borderId="49" xfId="24" applyNumberFormat="1" applyFont="1" applyFill="1" applyBorder="1" applyAlignment="1" applyProtection="1">
      <alignment horizontal="center" vertical="center" wrapText="1"/>
    </xf>
    <xf numFmtId="3" fontId="27" fillId="35" borderId="46" xfId="0" applyNumberFormat="1" applyFont="1" applyFill="1" applyBorder="1" applyAlignment="1" applyProtection="1">
      <alignment horizontal="center" vertical="center"/>
    </xf>
    <xf numFmtId="0" fontId="26" fillId="0" borderId="40" xfId="0" applyFont="1" applyBorder="1" applyAlignment="1" applyProtection="1">
      <alignment horizontal="center" vertical="center" wrapText="1"/>
    </xf>
  </cellXfs>
  <cellStyles count="47">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Normalny 2" xfId="43"/>
    <cellStyle name="Normalny 3" xfId="34"/>
    <cellStyle name="Normalny 4" xfId="45"/>
    <cellStyle name="Obliczenia" xfId="11" builtinId="22" customBuiltin="1"/>
    <cellStyle name="Procentowy" xfId="46" builtinId="5"/>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y"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tygodniowy'!$C$54</c:f>
              <c:strCache>
                <c:ptCount val="1"/>
                <c:pt idx="0">
                  <c:v>ROSJA</c:v>
                </c:pt>
              </c:strCache>
            </c:strRef>
          </c:tx>
          <c:spPr>
            <a:solidFill>
              <a:srgbClr val="FF0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tygodniowy'!$G$54:$R$54</c:f>
              <c:numCache>
                <c:formatCode>General</c:formatCode>
                <c:ptCount val="12"/>
                <c:pt idx="0">
                  <c:v>239</c:v>
                </c:pt>
                <c:pt idx="2">
                  <c:v>683</c:v>
                </c:pt>
                <c:pt idx="4">
                  <c:v>159</c:v>
                </c:pt>
                <c:pt idx="6">
                  <c:v>425</c:v>
                </c:pt>
                <c:pt idx="8">
                  <c:v>28</c:v>
                </c:pt>
                <c:pt idx="10">
                  <c:v>80</c:v>
                </c:pt>
              </c:numCache>
            </c:numRef>
          </c:val>
        </c:ser>
        <c:ser>
          <c:idx val="1"/>
          <c:order val="1"/>
          <c:tx>
            <c:strRef>
              <c:f>'Meldunek tygodniowy'!$C$55</c:f>
              <c:strCache>
                <c:ptCount val="1"/>
                <c:pt idx="0">
                  <c:v>UKRAINA</c:v>
                </c:pt>
              </c:strCache>
            </c:strRef>
          </c:tx>
          <c:spPr>
            <a:solidFill>
              <a:srgbClr val="FFC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tygodniowy'!$G$55:$R$55</c:f>
              <c:numCache>
                <c:formatCode>General</c:formatCode>
                <c:ptCount val="12"/>
                <c:pt idx="0">
                  <c:v>70</c:v>
                </c:pt>
                <c:pt idx="2">
                  <c:v>85</c:v>
                </c:pt>
                <c:pt idx="4">
                  <c:v>58</c:v>
                </c:pt>
                <c:pt idx="6">
                  <c:v>97</c:v>
                </c:pt>
                <c:pt idx="8">
                  <c:v>2</c:v>
                </c:pt>
                <c:pt idx="10">
                  <c:v>2</c:v>
                </c:pt>
              </c:numCache>
            </c:numRef>
          </c:val>
        </c:ser>
        <c:ser>
          <c:idx val="2"/>
          <c:order val="2"/>
          <c:tx>
            <c:strRef>
              <c:f>'Meldunek tygodniowy'!$C$56</c:f>
              <c:strCache>
                <c:ptCount val="1"/>
                <c:pt idx="0">
                  <c:v>TADŻYKISTAN</c:v>
                </c:pt>
              </c:strCache>
            </c:strRef>
          </c:tx>
          <c:spPr>
            <a:solidFill>
              <a:srgbClr val="00B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tygodniowy'!$G$56:$R$56</c:f>
              <c:numCache>
                <c:formatCode>General</c:formatCode>
                <c:ptCount val="12"/>
                <c:pt idx="0">
                  <c:v>10</c:v>
                </c:pt>
                <c:pt idx="2">
                  <c:v>21</c:v>
                </c:pt>
                <c:pt idx="4">
                  <c:v>15</c:v>
                </c:pt>
                <c:pt idx="6">
                  <c:v>44</c:v>
                </c:pt>
                <c:pt idx="8">
                  <c:v>1</c:v>
                </c:pt>
                <c:pt idx="10">
                  <c:v>4</c:v>
                </c:pt>
              </c:numCache>
            </c:numRef>
          </c:val>
        </c:ser>
        <c:ser>
          <c:idx val="3"/>
          <c:order val="3"/>
          <c:tx>
            <c:strRef>
              <c:f>'Meldunek tygodniowy'!$C$57</c:f>
              <c:strCache>
                <c:ptCount val="1"/>
                <c:pt idx="0">
                  <c:v>ARMENIA</c:v>
                </c:pt>
              </c:strCache>
            </c:strRef>
          </c:tx>
          <c:spPr>
            <a:solidFill>
              <a:srgbClr val="92D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tygodniowy'!$G$57:$R$57</c:f>
              <c:numCache>
                <c:formatCode>General</c:formatCode>
                <c:ptCount val="12"/>
                <c:pt idx="0">
                  <c:v>10</c:v>
                </c:pt>
                <c:pt idx="2">
                  <c:v>23</c:v>
                </c:pt>
                <c:pt idx="4">
                  <c:v>8</c:v>
                </c:pt>
                <c:pt idx="6">
                  <c:v>16</c:v>
                </c:pt>
                <c:pt idx="8">
                  <c:v>0</c:v>
                </c:pt>
                <c:pt idx="10">
                  <c:v>0</c:v>
                </c:pt>
              </c:numCache>
            </c:numRef>
          </c:val>
        </c:ser>
        <c:ser>
          <c:idx val="5"/>
          <c:order val="4"/>
          <c:tx>
            <c:strRef>
              <c:f>'Meldunek tygodniowy'!$C$58</c:f>
              <c:strCache>
                <c:ptCount val="1"/>
                <c:pt idx="0">
                  <c:v>AZERBEJDŻAN</c:v>
                </c:pt>
              </c:strCache>
            </c:strRef>
          </c:tx>
          <c:spPr>
            <a:solidFill>
              <a:srgbClr val="0070C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tygodniowy'!$G$58:$R$58</c:f>
              <c:numCache>
                <c:formatCode>General</c:formatCode>
                <c:ptCount val="12"/>
                <c:pt idx="0">
                  <c:v>9</c:v>
                </c:pt>
                <c:pt idx="2">
                  <c:v>24</c:v>
                </c:pt>
                <c:pt idx="4">
                  <c:v>1</c:v>
                </c:pt>
                <c:pt idx="6">
                  <c:v>4</c:v>
                </c:pt>
                <c:pt idx="8">
                  <c:v>0</c:v>
                </c:pt>
                <c:pt idx="10">
                  <c:v>0</c:v>
                </c:pt>
              </c:numCache>
            </c:numRef>
          </c:val>
        </c:ser>
        <c:ser>
          <c:idx val="4"/>
          <c:order val="5"/>
          <c:tx>
            <c:strRef>
              <c:f>'Meldunek tygodniowy'!$C$59</c:f>
              <c:strCache>
                <c:ptCount val="1"/>
                <c:pt idx="0">
                  <c:v>Pozostałe</c:v>
                </c:pt>
              </c:strCache>
            </c:strRef>
          </c:tx>
          <c:spPr>
            <a:solidFill>
              <a:srgbClr val="00206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tygodniowy'!$G$59:$R$59</c:f>
              <c:numCache>
                <c:formatCode>General</c:formatCode>
                <c:ptCount val="12"/>
                <c:pt idx="0">
                  <c:v>151</c:v>
                </c:pt>
                <c:pt idx="2">
                  <c:v>183</c:v>
                </c:pt>
                <c:pt idx="4">
                  <c:v>45</c:v>
                </c:pt>
                <c:pt idx="6">
                  <c:v>64</c:v>
                </c:pt>
                <c:pt idx="8">
                  <c:v>4</c:v>
                </c:pt>
                <c:pt idx="10">
                  <c:v>6</c:v>
                </c:pt>
              </c:numCache>
            </c:numRef>
          </c:val>
        </c:ser>
        <c:dLbls>
          <c:showLegendKey val="0"/>
          <c:showVal val="0"/>
          <c:showCatName val="0"/>
          <c:showSerName val="0"/>
          <c:showPercent val="0"/>
          <c:showBubbleSize val="0"/>
        </c:dLbls>
        <c:gapWidth val="55"/>
        <c:gapDepth val="55"/>
        <c:shape val="box"/>
        <c:axId val="571143040"/>
        <c:axId val="571142256"/>
        <c:axId val="0"/>
      </c:bar3DChart>
      <c:catAx>
        <c:axId val="571143040"/>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571142256"/>
        <c:crosses val="autoZero"/>
        <c:auto val="1"/>
        <c:lblAlgn val="ctr"/>
        <c:lblOffset val="100"/>
        <c:noMultiLvlLbl val="0"/>
      </c:catAx>
      <c:valAx>
        <c:axId val="571142256"/>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571143040"/>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tygodniowy'!$B$261</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tygodniowy'!$J$260,'Meldunek tygodniowy'!$M$260,'Meldunek tygodniowy'!$P$260,'Meldunek tygodniowy'!$S$260,'Meldunek tygodniowy'!$V$260)</c:f>
              <c:strCache>
                <c:ptCount val="5"/>
                <c:pt idx="0">
                  <c:v>27.04.2018 - 03.05.2018</c:v>
                </c:pt>
                <c:pt idx="1">
                  <c:v>04.05.2018 - 10.05.2018</c:v>
                </c:pt>
                <c:pt idx="2">
                  <c:v>11.05.2018 - 17.05.2018</c:v>
                </c:pt>
                <c:pt idx="3">
                  <c:v>18.05.2018 - 24.05.2018</c:v>
                </c:pt>
                <c:pt idx="4">
                  <c:v>25.05.2018 - 31.05.2018</c:v>
                </c:pt>
              </c:strCache>
            </c:strRef>
          </c:cat>
          <c:val>
            <c:numRef>
              <c:f>('Meldunek tygodniowy'!$J$261,'Meldunek tygodniowy'!$M$261,'Meldunek tygodniowy'!$P$261,'Meldunek tygodniowy'!$S$261,'Meldunek tygodniowy'!$V$261)</c:f>
              <c:numCache>
                <c:formatCode>#,##0</c:formatCode>
                <c:ptCount val="5"/>
                <c:pt idx="0">
                  <c:v>1449</c:v>
                </c:pt>
                <c:pt idx="1">
                  <c:v>1447</c:v>
                </c:pt>
                <c:pt idx="2">
                  <c:v>1435</c:v>
                </c:pt>
                <c:pt idx="3">
                  <c:v>1423</c:v>
                </c:pt>
                <c:pt idx="4">
                  <c:v>1416</c:v>
                </c:pt>
              </c:numCache>
            </c:numRef>
          </c:val>
        </c:ser>
        <c:ser>
          <c:idx val="1"/>
          <c:order val="1"/>
          <c:tx>
            <c:strRef>
              <c:f>'Meldunek tygodniowy'!$B$262</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tygodniowy'!$J$260,'Meldunek tygodniowy'!$M$260,'Meldunek tygodniowy'!$P$260,'Meldunek tygodniowy'!$S$260,'Meldunek tygodniowy'!$V$260)</c:f>
              <c:strCache>
                <c:ptCount val="5"/>
                <c:pt idx="0">
                  <c:v>27.04.2018 - 03.05.2018</c:v>
                </c:pt>
                <c:pt idx="1">
                  <c:v>04.05.2018 - 10.05.2018</c:v>
                </c:pt>
                <c:pt idx="2">
                  <c:v>11.05.2018 - 17.05.2018</c:v>
                </c:pt>
                <c:pt idx="3">
                  <c:v>18.05.2018 - 24.05.2018</c:v>
                </c:pt>
                <c:pt idx="4">
                  <c:v>25.05.2018 - 31.05.2018</c:v>
                </c:pt>
              </c:strCache>
            </c:strRef>
          </c:cat>
          <c:val>
            <c:numRef>
              <c:f>('Meldunek tygodniowy'!$J$262,'Meldunek tygodniowy'!$M$262,'Meldunek tygodniowy'!$P$262,'Meldunek tygodniowy'!$S$262,'Meldunek tygodniowy'!$V$262)</c:f>
              <c:numCache>
                <c:formatCode>#,##0</c:formatCode>
                <c:ptCount val="5"/>
                <c:pt idx="0">
                  <c:v>1755</c:v>
                </c:pt>
                <c:pt idx="1">
                  <c:v>1729</c:v>
                </c:pt>
                <c:pt idx="2">
                  <c:v>1728</c:v>
                </c:pt>
                <c:pt idx="3">
                  <c:v>1734</c:v>
                </c:pt>
                <c:pt idx="4">
                  <c:v>1722</c:v>
                </c:pt>
              </c:numCache>
            </c:numRef>
          </c:val>
        </c:ser>
        <c:ser>
          <c:idx val="5"/>
          <c:order val="2"/>
          <c:tx>
            <c:strRef>
              <c:f>'Meldunek tygodniowy'!$B$265</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('Meldunek tygodniowy'!$J$260,'Meldunek tygodniowy'!$M$260,'Meldunek tygodniowy'!$P$260,'Meldunek tygodniowy'!$S$260,'Meldunek tygodniowy'!$V$260)</c:f>
              <c:strCache>
                <c:ptCount val="5"/>
                <c:pt idx="0">
                  <c:v>27.04.2018 - 03.05.2018</c:v>
                </c:pt>
                <c:pt idx="1">
                  <c:v>04.05.2018 - 10.05.2018</c:v>
                </c:pt>
                <c:pt idx="2">
                  <c:v>11.05.2018 - 17.05.2018</c:v>
                </c:pt>
                <c:pt idx="3">
                  <c:v>18.05.2018 - 24.05.2018</c:v>
                </c:pt>
                <c:pt idx="4">
                  <c:v>25.05.2018 - 31.05.2018</c:v>
                </c:pt>
              </c:strCache>
            </c:strRef>
          </c:cat>
          <c:val>
            <c:numRef>
              <c:f>('Meldunek tygodniowy'!$J$265,'Meldunek tygodniowy'!$M$265,'Meldunek tygodniowy'!$P$265,'Meldunek tygodniowy'!$S$265,'Meldunek tygodniowy'!$V$265)</c:f>
              <c:numCache>
                <c:formatCode>#,##0</c:formatCode>
                <c:ptCount val="5"/>
                <c:pt idx="0">
                  <c:v>2</c:v>
                </c:pt>
                <c:pt idx="1">
                  <c:v>2</c:v>
                </c:pt>
                <c:pt idx="2">
                  <c:v>2</c:v>
                </c:pt>
                <c:pt idx="3">
                  <c:v>2</c:v>
                </c:pt>
                <c:pt idx="4">
                  <c:v>2</c:v>
                </c:pt>
              </c:numCache>
            </c:numRef>
          </c:val>
        </c:ser>
        <c:dLbls>
          <c:showLegendKey val="0"/>
          <c:showVal val="1"/>
          <c:showCatName val="0"/>
          <c:showSerName val="0"/>
          <c:showPercent val="0"/>
          <c:showBubbleSize val="0"/>
        </c:dLbls>
        <c:gapWidth val="75"/>
        <c:gapDepth val="195"/>
        <c:shape val="cylinder"/>
        <c:axId val="571144608"/>
        <c:axId val="571147352"/>
        <c:axId val="0"/>
      </c:bar3DChart>
      <c:catAx>
        <c:axId val="571144608"/>
        <c:scaling>
          <c:orientation val="minMax"/>
        </c:scaling>
        <c:delete val="0"/>
        <c:axPos val="l"/>
        <c:numFmt formatCode="General" sourceLinked="0"/>
        <c:majorTickMark val="none"/>
        <c:minorTickMark val="none"/>
        <c:tickLblPos val="nextTo"/>
        <c:crossAx val="571147352"/>
        <c:crosses val="autoZero"/>
        <c:auto val="1"/>
        <c:lblAlgn val="ctr"/>
        <c:lblOffset val="100"/>
        <c:noMultiLvlLbl val="0"/>
      </c:catAx>
      <c:valAx>
        <c:axId val="571147352"/>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571144608"/>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tygodniowy'!$C$417</c:f>
              <c:strCache>
                <c:ptCount val="1"/>
                <c:pt idx="0">
                  <c:v>pobyt czasowy</c:v>
                </c:pt>
              </c:strCache>
            </c:strRef>
          </c:tx>
          <c:spPr>
            <a:solidFill>
              <a:srgbClr val="FF0000"/>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tygodniowy'!$L$417:$U$417</c:f>
              <c:numCache>
                <c:formatCode>#,##0</c:formatCode>
                <c:ptCount val="10"/>
                <c:pt idx="0">
                  <c:v>1996</c:v>
                </c:pt>
                <c:pt idx="2">
                  <c:v>135</c:v>
                </c:pt>
                <c:pt idx="3">
                  <c:v>163</c:v>
                </c:pt>
                <c:pt idx="4">
                  <c:v>105</c:v>
                </c:pt>
                <c:pt idx="5">
                  <c:v>20</c:v>
                </c:pt>
                <c:pt idx="6">
                  <c:v>0</c:v>
                </c:pt>
                <c:pt idx="7">
                  <c:v>0</c:v>
                </c:pt>
                <c:pt idx="8">
                  <c:v>0</c:v>
                </c:pt>
                <c:pt idx="9">
                  <c:v>1052</c:v>
                </c:pt>
              </c:numCache>
            </c:numRef>
          </c:val>
        </c:ser>
        <c:ser>
          <c:idx val="0"/>
          <c:order val="1"/>
          <c:tx>
            <c:strRef>
              <c:f>'Meldunek tygodniowy'!$C$418</c:f>
              <c:strCache>
                <c:ptCount val="1"/>
                <c:pt idx="0">
                  <c:v>pobyt stały</c:v>
                </c:pt>
              </c:strCache>
            </c:strRef>
          </c:tx>
          <c:spPr>
            <a:solidFill>
              <a:srgbClr val="FFC000"/>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tygodniowy'!$L$418:$U$418</c:f>
              <c:numCache>
                <c:formatCode>#,##0</c:formatCode>
                <c:ptCount val="10"/>
                <c:pt idx="0">
                  <c:v>187</c:v>
                </c:pt>
                <c:pt idx="2">
                  <c:v>53</c:v>
                </c:pt>
                <c:pt idx="3">
                  <c:v>17</c:v>
                </c:pt>
                <c:pt idx="4">
                  <c:v>24</c:v>
                </c:pt>
                <c:pt idx="5">
                  <c:v>2</c:v>
                </c:pt>
                <c:pt idx="6">
                  <c:v>0</c:v>
                </c:pt>
                <c:pt idx="7">
                  <c:v>0</c:v>
                </c:pt>
                <c:pt idx="8">
                  <c:v>0</c:v>
                </c:pt>
                <c:pt idx="9">
                  <c:v>79</c:v>
                </c:pt>
              </c:numCache>
            </c:numRef>
          </c:val>
        </c:ser>
        <c:ser>
          <c:idx val="1"/>
          <c:order val="2"/>
          <c:tx>
            <c:strRef>
              <c:f>'Meldunek tygodniowy'!$C$419</c:f>
              <c:strCache>
                <c:ptCount val="1"/>
                <c:pt idx="0">
                  <c:v>pobyt rezydenta długoterminowego UE</c:v>
                </c:pt>
              </c:strCache>
            </c:strRef>
          </c:tx>
          <c:spPr>
            <a:solidFill>
              <a:srgbClr val="FFFF00"/>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tygodniowy'!$L$419:$U$419</c:f>
              <c:numCache>
                <c:formatCode>#,##0</c:formatCode>
                <c:ptCount val="10"/>
                <c:pt idx="0">
                  <c:v>64</c:v>
                </c:pt>
                <c:pt idx="2">
                  <c:v>3</c:v>
                </c:pt>
                <c:pt idx="3">
                  <c:v>3</c:v>
                </c:pt>
                <c:pt idx="4">
                  <c:v>2</c:v>
                </c:pt>
                <c:pt idx="5">
                  <c:v>0</c:v>
                </c:pt>
                <c:pt idx="6">
                  <c:v>0</c:v>
                </c:pt>
                <c:pt idx="7">
                  <c:v>0</c:v>
                </c:pt>
                <c:pt idx="8">
                  <c:v>0</c:v>
                </c:pt>
                <c:pt idx="9">
                  <c:v>35</c:v>
                </c:pt>
              </c:numCache>
            </c:numRef>
          </c:val>
        </c:ser>
        <c:ser>
          <c:idx val="2"/>
          <c:order val="3"/>
          <c:tx>
            <c:strRef>
              <c:f>'Meldunek tygodniowy'!$C$420</c:f>
              <c:strCache>
                <c:ptCount val="1"/>
                <c:pt idx="0">
                  <c:v>prawo pobytu ob. UE</c:v>
                </c:pt>
              </c:strCache>
            </c:strRef>
          </c:tx>
          <c:spPr>
            <a:solidFill>
              <a:srgbClr val="92D050"/>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tygodniowy'!$L$420:$U$420</c:f>
              <c:numCache>
                <c:formatCode>#,##0</c:formatCode>
                <c:ptCount val="10"/>
                <c:pt idx="0">
                  <c:v>5</c:v>
                </c:pt>
                <c:pt idx="2">
                  <c:v>0</c:v>
                </c:pt>
                <c:pt idx="3">
                  <c:v>0</c:v>
                </c:pt>
                <c:pt idx="4">
                  <c:v>0</c:v>
                </c:pt>
                <c:pt idx="5">
                  <c:v>0</c:v>
                </c:pt>
                <c:pt idx="6">
                  <c:v>0</c:v>
                </c:pt>
                <c:pt idx="7">
                  <c:v>0</c:v>
                </c:pt>
                <c:pt idx="8">
                  <c:v>0</c:v>
                </c:pt>
                <c:pt idx="9">
                  <c:v>0</c:v>
                </c:pt>
              </c:numCache>
            </c:numRef>
          </c:val>
        </c:ser>
        <c:ser>
          <c:idx val="3"/>
          <c:order val="4"/>
          <c:tx>
            <c:strRef>
              <c:f>'Meldunek tygodniowy'!$C$421</c:f>
              <c:strCache>
                <c:ptCount val="1"/>
                <c:pt idx="0">
                  <c:v>prawo stałego pobytu obywatela UE</c:v>
                </c:pt>
              </c:strCache>
            </c:strRef>
          </c:tx>
          <c:spPr>
            <a:solidFill>
              <a:srgbClr val="00B050"/>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tygodniowy'!$L$421:$U$421</c:f>
              <c:numCache>
                <c:formatCode>#,##0</c:formatCode>
                <c:ptCount val="10"/>
                <c:pt idx="0">
                  <c:v>0</c:v>
                </c:pt>
                <c:pt idx="2">
                  <c:v>0</c:v>
                </c:pt>
                <c:pt idx="3">
                  <c:v>0</c:v>
                </c:pt>
                <c:pt idx="4">
                  <c:v>0</c:v>
                </c:pt>
                <c:pt idx="5">
                  <c:v>0</c:v>
                </c:pt>
                <c:pt idx="6">
                  <c:v>0</c:v>
                </c:pt>
                <c:pt idx="7">
                  <c:v>0</c:v>
                </c:pt>
                <c:pt idx="8">
                  <c:v>0</c:v>
                </c:pt>
                <c:pt idx="9">
                  <c:v>0</c:v>
                </c:pt>
              </c:numCache>
            </c:numRef>
          </c:val>
        </c:ser>
        <c:ser>
          <c:idx val="4"/>
          <c:order val="5"/>
          <c:tx>
            <c:strRef>
              <c:f>'Meldunek tygodniowy'!$C$422</c:f>
              <c:strCache>
                <c:ptCount val="1"/>
                <c:pt idx="0">
                  <c:v>prawo pobytu członka rodziny ob. UE</c:v>
                </c:pt>
              </c:strCache>
            </c:strRef>
          </c:tx>
          <c:spPr>
            <a:solidFill>
              <a:srgbClr val="00B0F0"/>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tygodniowy'!$L$422:$U$422</c:f>
              <c:numCache>
                <c:formatCode>#,##0</c:formatCode>
                <c:ptCount val="10"/>
                <c:pt idx="0">
                  <c:v>3</c:v>
                </c:pt>
                <c:pt idx="2">
                  <c:v>0</c:v>
                </c:pt>
                <c:pt idx="3">
                  <c:v>0</c:v>
                </c:pt>
                <c:pt idx="4">
                  <c:v>0</c:v>
                </c:pt>
                <c:pt idx="5">
                  <c:v>0</c:v>
                </c:pt>
                <c:pt idx="6">
                  <c:v>0</c:v>
                </c:pt>
                <c:pt idx="7">
                  <c:v>0</c:v>
                </c:pt>
                <c:pt idx="8">
                  <c:v>0</c:v>
                </c:pt>
                <c:pt idx="9">
                  <c:v>0</c:v>
                </c:pt>
              </c:numCache>
            </c:numRef>
          </c:val>
        </c:ser>
        <c:ser>
          <c:idx val="5"/>
          <c:order val="6"/>
          <c:tx>
            <c:strRef>
              <c:f>'Meldunek tygodniowy'!$C$423</c:f>
              <c:strCache>
                <c:ptCount val="1"/>
                <c:pt idx="0">
                  <c:v>prawo stałego pobytu członka rodziny ob.. UE</c:v>
                </c:pt>
              </c:strCache>
            </c:strRef>
          </c:tx>
          <c:spPr>
            <a:solidFill>
              <a:srgbClr val="0070C0"/>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tygodniowy'!$L$423:$U$423</c:f>
              <c:numCache>
                <c:formatCode>#,##0</c:formatCode>
                <c:ptCount val="10"/>
                <c:pt idx="0">
                  <c:v>0</c:v>
                </c:pt>
                <c:pt idx="2">
                  <c:v>0</c:v>
                </c:pt>
                <c:pt idx="3">
                  <c:v>0</c:v>
                </c:pt>
                <c:pt idx="4">
                  <c:v>0</c:v>
                </c:pt>
                <c:pt idx="5">
                  <c:v>0</c:v>
                </c:pt>
                <c:pt idx="6">
                  <c:v>0</c:v>
                </c:pt>
                <c:pt idx="7">
                  <c:v>0</c:v>
                </c:pt>
                <c:pt idx="8">
                  <c:v>0</c:v>
                </c:pt>
                <c:pt idx="9">
                  <c:v>0</c:v>
                </c:pt>
              </c:numCache>
            </c:numRef>
          </c:val>
        </c:ser>
        <c:ser>
          <c:idx val="6"/>
          <c:order val="7"/>
          <c:tx>
            <c:strRef>
              <c:f>'Meldunek tygodniowy'!$C$424</c:f>
              <c:strCache>
                <c:ptCount val="1"/>
                <c:pt idx="0">
                  <c:v>pobyt tolerowany</c:v>
                </c:pt>
              </c:strCache>
            </c:strRef>
          </c:tx>
          <c:spPr>
            <a:solidFill>
              <a:srgbClr val="002060"/>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tygodniowy'!$L$424:$U$424</c:f>
              <c:numCache>
                <c:formatCode>#,##0</c:formatCode>
                <c:ptCount val="10"/>
                <c:pt idx="0">
                  <c:v>0</c:v>
                </c:pt>
                <c:pt idx="2">
                  <c:v>0</c:v>
                </c:pt>
                <c:pt idx="3">
                  <c:v>0</c:v>
                </c:pt>
                <c:pt idx="4">
                  <c:v>0</c:v>
                </c:pt>
                <c:pt idx="5">
                  <c:v>0</c:v>
                </c:pt>
                <c:pt idx="6">
                  <c:v>0</c:v>
                </c:pt>
                <c:pt idx="7">
                  <c:v>0</c:v>
                </c:pt>
                <c:pt idx="8">
                  <c:v>0</c:v>
                </c:pt>
                <c:pt idx="9">
                  <c:v>0</c:v>
                </c:pt>
              </c:numCache>
            </c:numRef>
          </c:val>
        </c:ser>
        <c:ser>
          <c:idx val="7"/>
          <c:order val="8"/>
          <c:tx>
            <c:strRef>
              <c:f>'Meldunek tygodniowy'!$C$425</c:f>
              <c:strCache>
                <c:ptCount val="1"/>
                <c:pt idx="0">
                  <c:v>pobyt humanitarny</c:v>
                </c:pt>
              </c:strCache>
            </c:strRef>
          </c:tx>
          <c:spPr>
            <a:solidFill>
              <a:srgbClr val="7030A0"/>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tygodniowy'!$L$425:$U$425</c:f>
              <c:numCache>
                <c:formatCode>#,##0</c:formatCode>
                <c:ptCount val="10"/>
                <c:pt idx="0">
                  <c:v>5</c:v>
                </c:pt>
                <c:pt idx="2">
                  <c:v>5</c:v>
                </c:pt>
                <c:pt idx="3">
                  <c:v>0</c:v>
                </c:pt>
                <c:pt idx="4">
                  <c:v>0</c:v>
                </c:pt>
                <c:pt idx="5">
                  <c:v>0</c:v>
                </c:pt>
                <c:pt idx="6">
                  <c:v>0</c:v>
                </c:pt>
                <c:pt idx="7">
                  <c:v>0</c:v>
                </c:pt>
                <c:pt idx="8">
                  <c:v>0</c:v>
                </c:pt>
                <c:pt idx="9">
                  <c:v>0</c:v>
                </c:pt>
              </c:numCache>
            </c:numRef>
          </c:val>
        </c:ser>
        <c:ser>
          <c:idx val="9"/>
          <c:order val="9"/>
          <c:tx>
            <c:strRef>
              <c:f>'Meldunek tygodniowy'!$C$426</c:f>
              <c:strCache>
                <c:ptCount val="1"/>
                <c:pt idx="0">
                  <c:v>wydalenie</c:v>
                </c:pt>
              </c:strCache>
            </c:strRef>
          </c:tx>
          <c:spPr>
            <a:solidFill>
              <a:schemeClr val="bg1">
                <a:lumMod val="85000"/>
              </a:schemeClr>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tygodniowy'!$L$426:$U$426</c:f>
              <c:numCache>
                <c:formatCode>#,##0</c:formatCode>
                <c:ptCount val="10"/>
                <c:pt idx="0">
                  <c:v>0</c:v>
                </c:pt>
                <c:pt idx="2">
                  <c:v>0</c:v>
                </c:pt>
                <c:pt idx="3">
                  <c:v>0</c:v>
                </c:pt>
                <c:pt idx="4">
                  <c:v>0</c:v>
                </c:pt>
                <c:pt idx="5">
                  <c:v>0</c:v>
                </c:pt>
                <c:pt idx="6">
                  <c:v>0</c:v>
                </c:pt>
                <c:pt idx="7">
                  <c:v>0</c:v>
                </c:pt>
                <c:pt idx="8">
                  <c:v>0</c:v>
                </c:pt>
                <c:pt idx="9">
                  <c:v>0</c:v>
                </c:pt>
              </c:numCache>
            </c:numRef>
          </c:val>
        </c:ser>
        <c:ser>
          <c:idx val="10"/>
          <c:order val="10"/>
          <c:tx>
            <c:strRef>
              <c:f>'Meldunek tygodniowy'!$C$427</c:f>
              <c:strCache>
                <c:ptCount val="1"/>
                <c:pt idx="0">
                  <c:v>zobowiązanie do powrotu</c:v>
                </c:pt>
              </c:strCache>
            </c:strRef>
          </c:tx>
          <c:spPr>
            <a:solidFill>
              <a:schemeClr val="bg1">
                <a:lumMod val="65000"/>
              </a:schemeClr>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tygodniowy'!$L$427:$U$427</c:f>
              <c:numCache>
                <c:formatCode>#,##0</c:formatCode>
                <c:ptCount val="10"/>
                <c:pt idx="0">
                  <c:v>804</c:v>
                </c:pt>
                <c:pt idx="2">
                  <c:v>102</c:v>
                </c:pt>
                <c:pt idx="3">
                  <c:v>15</c:v>
                </c:pt>
                <c:pt idx="4">
                  <c:v>17</c:v>
                </c:pt>
                <c:pt idx="5">
                  <c:v>36</c:v>
                </c:pt>
                <c:pt idx="6">
                  <c:v>15</c:v>
                </c:pt>
                <c:pt idx="7">
                  <c:v>0</c:v>
                </c:pt>
                <c:pt idx="8">
                  <c:v>70</c:v>
                </c:pt>
                <c:pt idx="9">
                  <c:v>148</c:v>
                </c:pt>
              </c:numCache>
            </c:numRef>
          </c:val>
        </c:ser>
        <c:ser>
          <c:idx val="11"/>
          <c:order val="11"/>
          <c:tx>
            <c:strRef>
              <c:f>'Meldunek tygodniowy'!$C$428</c:f>
              <c:strCache>
                <c:ptCount val="1"/>
                <c:pt idx="0">
                  <c:v>zaproszenie</c:v>
                </c:pt>
              </c:strCache>
            </c:strRef>
          </c:tx>
          <c:spPr>
            <a:solidFill>
              <a:schemeClr val="tx1">
                <a:lumMod val="50000"/>
                <a:lumOff val="50000"/>
              </a:schemeClr>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tygodniowy'!$L$428:$U$428</c:f>
              <c:numCache>
                <c:formatCode>#,##0</c:formatCode>
                <c:ptCount val="10"/>
                <c:pt idx="0">
                  <c:v>6</c:v>
                </c:pt>
                <c:pt idx="2">
                  <c:v>0</c:v>
                </c:pt>
                <c:pt idx="3">
                  <c:v>0</c:v>
                </c:pt>
                <c:pt idx="4">
                  <c:v>0</c:v>
                </c:pt>
                <c:pt idx="5">
                  <c:v>0</c:v>
                </c:pt>
                <c:pt idx="6">
                  <c:v>0</c:v>
                </c:pt>
                <c:pt idx="7">
                  <c:v>0</c:v>
                </c:pt>
                <c:pt idx="8">
                  <c:v>0</c:v>
                </c:pt>
                <c:pt idx="9">
                  <c:v>0</c:v>
                </c:pt>
              </c:numCache>
            </c:numRef>
          </c:val>
        </c:ser>
        <c:ser>
          <c:idx val="12"/>
          <c:order val="12"/>
          <c:tx>
            <c:strRef>
              <c:f>'Meldunek tygodniowy'!$C$429</c:f>
              <c:strCache>
                <c:ptCount val="1"/>
                <c:pt idx="0">
                  <c:v>polski dokument podróży</c:v>
                </c:pt>
              </c:strCache>
            </c:strRef>
          </c:tx>
          <c:spPr>
            <a:solidFill>
              <a:schemeClr val="tx1">
                <a:lumMod val="75000"/>
                <a:lumOff val="25000"/>
              </a:schemeClr>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tygodniowy'!$L$429:$U$429</c:f>
              <c:numCache>
                <c:formatCode>#,##0</c:formatCode>
                <c:ptCount val="10"/>
                <c:pt idx="0">
                  <c:v>5</c:v>
                </c:pt>
                <c:pt idx="2">
                  <c:v>0</c:v>
                </c:pt>
                <c:pt idx="3">
                  <c:v>0</c:v>
                </c:pt>
                <c:pt idx="4">
                  <c:v>0</c:v>
                </c:pt>
                <c:pt idx="5">
                  <c:v>0</c:v>
                </c:pt>
                <c:pt idx="6">
                  <c:v>0</c:v>
                </c:pt>
                <c:pt idx="7">
                  <c:v>0</c:v>
                </c:pt>
                <c:pt idx="8">
                  <c:v>0</c:v>
                </c:pt>
                <c:pt idx="9">
                  <c:v>0</c:v>
                </c:pt>
              </c:numCache>
            </c:numRef>
          </c:val>
        </c:ser>
        <c:ser>
          <c:idx val="13"/>
          <c:order val="13"/>
          <c:tx>
            <c:strRef>
              <c:f>'Meldunek tygodniowy'!$C$430</c:f>
              <c:strCache>
                <c:ptCount val="1"/>
                <c:pt idx="0">
                  <c:v>polski dokument tożsamości cudzoziemca</c:v>
                </c:pt>
              </c:strCache>
            </c:strRef>
          </c:tx>
          <c:spPr>
            <a:solidFill>
              <a:schemeClr val="tx1">
                <a:lumMod val="95000"/>
                <a:lumOff val="5000"/>
              </a:schemeClr>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tygodniowy'!$L$430:$U$430</c:f>
              <c:numCache>
                <c:formatCode>#,##0</c:formatCode>
                <c:ptCount val="10"/>
                <c:pt idx="0">
                  <c:v>0</c:v>
                </c:pt>
                <c:pt idx="2">
                  <c:v>0</c:v>
                </c:pt>
                <c:pt idx="3">
                  <c:v>0</c:v>
                </c:pt>
                <c:pt idx="4">
                  <c:v>0</c:v>
                </c:pt>
                <c:pt idx="5">
                  <c:v>0</c:v>
                </c:pt>
                <c:pt idx="6">
                  <c:v>0</c:v>
                </c:pt>
                <c:pt idx="7">
                  <c:v>0</c:v>
                </c:pt>
                <c:pt idx="8">
                  <c:v>0</c:v>
                </c:pt>
                <c:pt idx="9">
                  <c:v>0</c:v>
                </c:pt>
              </c:numCache>
            </c:numRef>
          </c:val>
        </c:ser>
        <c:ser>
          <c:idx val="14"/>
          <c:order val="14"/>
          <c:tx>
            <c:strRef>
              <c:f>'Meldunek tygodniowy'!$C$431</c:f>
              <c:strCache>
                <c:ptCount val="1"/>
                <c:pt idx="0">
                  <c:v>wiza (nowa + Schengen)</c:v>
                </c:pt>
              </c:strCache>
            </c:strRef>
          </c:tx>
          <c:spPr>
            <a:solidFill>
              <a:schemeClr val="bg2">
                <a:lumMod val="90000"/>
              </a:schemeClr>
            </a:solidFill>
          </c:spPr>
          <c:invertIfNegative val="0"/>
          <c:cat>
            <c:strRef>
              <c:f>'Meldunek tygodniowy'!$L$416:$U$416</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tygodniowy'!$L$431:$U$431</c:f>
              <c:numCache>
                <c:formatCode>#,##0</c:formatCode>
                <c:ptCount val="10"/>
                <c:pt idx="0">
                  <c:v>3</c:v>
                </c:pt>
                <c:pt idx="2">
                  <c:v>0</c:v>
                </c:pt>
                <c:pt idx="3">
                  <c:v>0</c:v>
                </c:pt>
                <c:pt idx="4">
                  <c:v>0</c:v>
                </c:pt>
                <c:pt idx="5">
                  <c:v>0</c:v>
                </c:pt>
                <c:pt idx="6">
                  <c:v>0</c:v>
                </c:pt>
                <c:pt idx="7">
                  <c:v>0</c:v>
                </c:pt>
                <c:pt idx="8">
                  <c:v>0</c:v>
                </c:pt>
                <c:pt idx="9">
                  <c:v>1</c:v>
                </c:pt>
              </c:numCache>
            </c:numRef>
          </c:val>
        </c:ser>
        <c:dLbls>
          <c:showLegendKey val="0"/>
          <c:showVal val="0"/>
          <c:showCatName val="0"/>
          <c:showSerName val="0"/>
          <c:showPercent val="0"/>
          <c:showBubbleSize val="0"/>
        </c:dLbls>
        <c:gapWidth val="55"/>
        <c:gapDepth val="55"/>
        <c:shape val="box"/>
        <c:axId val="571145000"/>
        <c:axId val="571147744"/>
        <c:axId val="0"/>
      </c:bar3DChart>
      <c:catAx>
        <c:axId val="571145000"/>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571147744"/>
        <c:crosses val="autoZero"/>
        <c:auto val="1"/>
        <c:lblAlgn val="ctr"/>
        <c:lblOffset val="100"/>
        <c:noMultiLvlLbl val="0"/>
      </c:catAx>
      <c:valAx>
        <c:axId val="571147744"/>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571145000"/>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tygodniowy'!$C$22</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61</c:v>
                </c:pt>
                <c:pt idx="2">
                  <c:v>150</c:v>
                </c:pt>
                <c:pt idx="4">
                  <c:v>28</c:v>
                </c:pt>
                <c:pt idx="6">
                  <c:v>84</c:v>
                </c:pt>
                <c:pt idx="8">
                  <c:v>3</c:v>
                </c:pt>
                <c:pt idx="10">
                  <c:v>5</c:v>
                </c:pt>
              </c:numCache>
            </c:numRef>
          </c:val>
        </c:ser>
        <c:ser>
          <c:idx val="1"/>
          <c:order val="1"/>
          <c:tx>
            <c:strRef>
              <c:f>'Meldunek tygodniowy'!$C$23</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10</c:v>
                </c:pt>
                <c:pt idx="2">
                  <c:v>11</c:v>
                </c:pt>
                <c:pt idx="4">
                  <c:v>12</c:v>
                </c:pt>
                <c:pt idx="6">
                  <c:v>20</c:v>
                </c:pt>
                <c:pt idx="8">
                  <c:v>0</c:v>
                </c:pt>
                <c:pt idx="10">
                  <c:v>0</c:v>
                </c:pt>
              </c:numCache>
            </c:numRef>
          </c:val>
        </c:ser>
        <c:ser>
          <c:idx val="2"/>
          <c:order val="2"/>
          <c:tx>
            <c:strRef>
              <c:f>'Meldunek tygodniowy'!$C$24</c:f>
              <c:strCache>
                <c:ptCount val="1"/>
                <c:pt idx="0">
                  <c:v>TADŻYKISTAN</c:v>
                </c:pt>
              </c:strCache>
            </c:strRef>
          </c:tx>
          <c:spPr>
            <a:solidFill>
              <a:srgbClr val="00B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tygodniowy'!$G$24:$R$24</c:f>
              <c:numCache>
                <c:formatCode>General</c:formatCode>
                <c:ptCount val="12"/>
                <c:pt idx="0">
                  <c:v>1</c:v>
                </c:pt>
                <c:pt idx="2">
                  <c:v>1</c:v>
                </c:pt>
                <c:pt idx="4">
                  <c:v>2</c:v>
                </c:pt>
                <c:pt idx="6">
                  <c:v>6</c:v>
                </c:pt>
                <c:pt idx="8">
                  <c:v>0</c:v>
                </c:pt>
                <c:pt idx="10">
                  <c:v>0</c:v>
                </c:pt>
              </c:numCache>
            </c:numRef>
          </c:val>
        </c:ser>
        <c:ser>
          <c:idx val="3"/>
          <c:order val="3"/>
          <c:tx>
            <c:strRef>
              <c:f>'Meldunek tygodniowy'!$C$25</c:f>
              <c:strCache>
                <c:ptCount val="1"/>
                <c:pt idx="0">
                  <c:v>ARMENIA</c:v>
                </c:pt>
              </c:strCache>
            </c:strRef>
          </c:tx>
          <c:spPr>
            <a:solidFill>
              <a:srgbClr val="92D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2</c:v>
                </c:pt>
                <c:pt idx="2">
                  <c:v>7</c:v>
                </c:pt>
                <c:pt idx="4">
                  <c:v>1</c:v>
                </c:pt>
                <c:pt idx="6">
                  <c:v>1</c:v>
                </c:pt>
                <c:pt idx="8">
                  <c:v>0</c:v>
                </c:pt>
                <c:pt idx="10">
                  <c:v>0</c:v>
                </c:pt>
              </c:numCache>
            </c:numRef>
          </c:val>
        </c:ser>
        <c:ser>
          <c:idx val="5"/>
          <c:order val="4"/>
          <c:tx>
            <c:strRef>
              <c:f>'Meldunek tygodniowy'!$C$26</c:f>
              <c:strCache>
                <c:ptCount val="1"/>
                <c:pt idx="0">
                  <c:v>AZERBEJDŻAN</c:v>
                </c:pt>
              </c:strCache>
            </c:strRef>
          </c:tx>
          <c:spPr>
            <a:solidFill>
              <a:srgbClr val="0070C0"/>
            </a:solidFill>
            <a:ln>
              <a:solidFill>
                <a:sysClr val="windowText" lastClr="000000"/>
              </a:solidFill>
            </a:ln>
          </c:spPr>
          <c:invertIfNegative val="0"/>
          <c:val>
            <c:numRef>
              <c:f>'Meldunek tygodniowy'!$G$26:$R$26</c:f>
              <c:numCache>
                <c:formatCode>General</c:formatCode>
                <c:ptCount val="12"/>
                <c:pt idx="0">
                  <c:v>2</c:v>
                </c:pt>
                <c:pt idx="2">
                  <c:v>5</c:v>
                </c:pt>
                <c:pt idx="4">
                  <c:v>1</c:v>
                </c:pt>
                <c:pt idx="6">
                  <c:v>4</c:v>
                </c:pt>
                <c:pt idx="8">
                  <c:v>0</c:v>
                </c:pt>
                <c:pt idx="10">
                  <c:v>0</c:v>
                </c:pt>
              </c:numCache>
            </c:numRef>
          </c:val>
        </c:ser>
        <c:ser>
          <c:idx val="4"/>
          <c:order val="5"/>
          <c:tx>
            <c:strRef>
              <c:f>'Meldunek tygodniowy'!$C$27</c:f>
              <c:strCache>
                <c:ptCount val="1"/>
                <c:pt idx="0">
                  <c:v>Pozostałe</c:v>
                </c:pt>
              </c:strCache>
            </c:strRef>
          </c:tx>
          <c:spPr>
            <a:solidFill>
              <a:srgbClr val="00206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33</c:v>
                </c:pt>
                <c:pt idx="2">
                  <c:v>33</c:v>
                </c:pt>
                <c:pt idx="4">
                  <c:v>8</c:v>
                </c:pt>
                <c:pt idx="6">
                  <c:v>22</c:v>
                </c:pt>
                <c:pt idx="8">
                  <c:v>1</c:v>
                </c:pt>
                <c:pt idx="10">
                  <c:v>1</c:v>
                </c:pt>
              </c:numCache>
            </c:numRef>
          </c:val>
        </c:ser>
        <c:dLbls>
          <c:showLegendKey val="0"/>
          <c:showVal val="0"/>
          <c:showCatName val="0"/>
          <c:showSerName val="0"/>
          <c:showPercent val="0"/>
          <c:showBubbleSize val="0"/>
        </c:dLbls>
        <c:gapWidth val="55"/>
        <c:gapDepth val="55"/>
        <c:shape val="box"/>
        <c:axId val="571148920"/>
        <c:axId val="571145392"/>
        <c:axId val="0"/>
      </c:bar3DChart>
      <c:catAx>
        <c:axId val="571148920"/>
        <c:scaling>
          <c:orientation val="minMax"/>
        </c:scaling>
        <c:delete val="0"/>
        <c:axPos val="b"/>
        <c:numFmt formatCode="General" sourceLinked="0"/>
        <c:majorTickMark val="none"/>
        <c:minorTickMark val="none"/>
        <c:tickLblPos val="nextTo"/>
        <c:txPr>
          <a:bodyPr/>
          <a:lstStyle/>
          <a:p>
            <a:pPr algn="ctr">
              <a:defRPr/>
            </a:pPr>
            <a:endParaRPr lang="pl-PL"/>
          </a:p>
        </c:txPr>
        <c:crossAx val="571145392"/>
        <c:crosses val="autoZero"/>
        <c:auto val="1"/>
        <c:lblAlgn val="ctr"/>
        <c:lblOffset val="100"/>
        <c:noMultiLvlLbl val="0"/>
      </c:catAx>
      <c:valAx>
        <c:axId val="571145392"/>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571148920"/>
        <c:crosses val="autoZero"/>
        <c:crossBetween val="between"/>
      </c:valAx>
      <c:spPr>
        <a:noFill/>
        <a:ln w="25400">
          <a:noFill/>
        </a:ln>
      </c:spPr>
    </c:plotArea>
    <c:legend>
      <c:legendPos val="b"/>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tygodniowy'!$G$305</c:f>
              <c:strCache>
                <c:ptCount val="1"/>
                <c:pt idx="0">
                  <c:v>pobyt czasowy</c:v>
                </c:pt>
              </c:strCache>
            </c:strRef>
          </c:tx>
          <c:spPr>
            <a:solidFill>
              <a:srgbClr val="FF0000"/>
            </a:solidFill>
          </c:spPr>
          <c:invertIfNegative val="0"/>
          <c:cat>
            <c:multiLvlStrRef>
              <c:f>('Meldunek tygodniowy'!$K$303:$K$304,'Meldunek tygodniowy'!$M$303:$M$304,'Meldunek tygodniowy'!$O$303:$O$304,'Meldunek tygodniowy'!$Q$303:$Q$304)</c:f>
              <c:multiLvlStrCache>
                <c:ptCount val="4"/>
                <c:lvl>
                  <c:pt idx="1">
                    <c:v>pozytywne</c:v>
                  </c:pt>
                  <c:pt idx="2">
                    <c:v>negatywne</c:v>
                  </c:pt>
                  <c:pt idx="3">
                    <c:v>umorzenia</c:v>
                  </c:pt>
                </c:lvl>
                <c:lvl>
                  <c:pt idx="0">
                    <c:v>wnioski</c:v>
                  </c:pt>
                  <c:pt idx="1">
                    <c:v>decyzje 01.05.2018 - 31.05.2018 r.</c:v>
                  </c:pt>
                </c:lvl>
              </c:multiLvlStrCache>
            </c:multiLvlStrRef>
          </c:cat>
          <c:val>
            <c:numRef>
              <c:f>('Meldunek tygodniowy'!$K$305,'Meldunek tygodniowy'!$M$305,'Meldunek tygodniowy'!$O$305,'Meldunek tygodniowy'!$Q$305)</c:f>
              <c:numCache>
                <c:formatCode>#,##0</c:formatCode>
                <c:ptCount val="4"/>
                <c:pt idx="0">
                  <c:v>19398</c:v>
                </c:pt>
                <c:pt idx="1">
                  <c:v>9423</c:v>
                </c:pt>
                <c:pt idx="2">
                  <c:v>2200</c:v>
                </c:pt>
                <c:pt idx="3">
                  <c:v>654</c:v>
                </c:pt>
              </c:numCache>
            </c:numRef>
          </c:val>
        </c:ser>
        <c:ser>
          <c:idx val="2"/>
          <c:order val="1"/>
          <c:tx>
            <c:strRef>
              <c:f>'Meldunek tygodniowy'!$G$306</c:f>
              <c:strCache>
                <c:ptCount val="1"/>
                <c:pt idx="0">
                  <c:v>pobyt stały</c:v>
                </c:pt>
              </c:strCache>
            </c:strRef>
          </c:tx>
          <c:spPr>
            <a:solidFill>
              <a:srgbClr val="FFC000"/>
            </a:solidFill>
          </c:spPr>
          <c:invertIfNegative val="0"/>
          <c:cat>
            <c:multiLvlStrRef>
              <c:f>('Meldunek tygodniowy'!$K$303:$K$304,'Meldunek tygodniowy'!$M$303:$M$304,'Meldunek tygodniowy'!$O$303:$O$304,'Meldunek tygodniowy'!$Q$303:$Q$304)</c:f>
              <c:multiLvlStrCache>
                <c:ptCount val="4"/>
                <c:lvl>
                  <c:pt idx="1">
                    <c:v>pozytywne</c:v>
                  </c:pt>
                  <c:pt idx="2">
                    <c:v>negatywne</c:v>
                  </c:pt>
                  <c:pt idx="3">
                    <c:v>umorzenia</c:v>
                  </c:pt>
                </c:lvl>
                <c:lvl>
                  <c:pt idx="0">
                    <c:v>wnioski</c:v>
                  </c:pt>
                  <c:pt idx="1">
                    <c:v>decyzje 01.05.2018 - 31.05.2018 r.</c:v>
                  </c:pt>
                </c:lvl>
              </c:multiLvlStrCache>
            </c:multiLvlStrRef>
          </c:cat>
          <c:val>
            <c:numRef>
              <c:f>('Meldunek tygodniowy'!$K$306,'Meldunek tygodniowy'!$M$306,'Meldunek tygodniowy'!$O$306,'Meldunek tygodniowy'!$Q$306)</c:f>
              <c:numCache>
                <c:formatCode>#,##0</c:formatCode>
                <c:ptCount val="4"/>
                <c:pt idx="0">
                  <c:v>1546</c:v>
                </c:pt>
                <c:pt idx="1">
                  <c:v>1273</c:v>
                </c:pt>
                <c:pt idx="2">
                  <c:v>110</c:v>
                </c:pt>
                <c:pt idx="3">
                  <c:v>56</c:v>
                </c:pt>
              </c:numCache>
            </c:numRef>
          </c:val>
        </c:ser>
        <c:ser>
          <c:idx val="4"/>
          <c:order val="2"/>
          <c:tx>
            <c:strRef>
              <c:f>'Meldunek tygodniowy'!$G$307</c:f>
              <c:strCache>
                <c:ptCount val="1"/>
                <c:pt idx="0">
                  <c:v>pobyt rezyd. UE</c:v>
                </c:pt>
              </c:strCache>
            </c:strRef>
          </c:tx>
          <c:spPr>
            <a:solidFill>
              <a:srgbClr val="92D050"/>
            </a:solidFill>
          </c:spPr>
          <c:invertIfNegative val="0"/>
          <c:cat>
            <c:multiLvlStrRef>
              <c:f>('Meldunek tygodniowy'!$K$303:$K$304,'Meldunek tygodniowy'!$M$303:$M$304,'Meldunek tygodniowy'!$O$303:$O$304,'Meldunek tygodniowy'!$Q$303:$Q$304)</c:f>
              <c:multiLvlStrCache>
                <c:ptCount val="4"/>
                <c:lvl>
                  <c:pt idx="1">
                    <c:v>pozytywne</c:v>
                  </c:pt>
                  <c:pt idx="2">
                    <c:v>negatywne</c:v>
                  </c:pt>
                  <c:pt idx="3">
                    <c:v>umorzenia</c:v>
                  </c:pt>
                </c:lvl>
                <c:lvl>
                  <c:pt idx="0">
                    <c:v>wnioski</c:v>
                  </c:pt>
                  <c:pt idx="1">
                    <c:v>decyzje 01.05.2018 - 31.05.2018 r.</c:v>
                  </c:pt>
                </c:lvl>
              </c:multiLvlStrCache>
            </c:multiLvlStrRef>
          </c:cat>
          <c:val>
            <c:numRef>
              <c:f>('Meldunek tygodniowy'!$K$307,'Meldunek tygodniowy'!$M$307,'Meldunek tygodniowy'!$O$307,'Meldunek tygodniowy'!$Q$307)</c:f>
              <c:numCache>
                <c:formatCode>#,##0</c:formatCode>
                <c:ptCount val="4"/>
                <c:pt idx="0">
                  <c:v>309</c:v>
                </c:pt>
                <c:pt idx="1">
                  <c:v>165</c:v>
                </c:pt>
                <c:pt idx="2">
                  <c:v>39</c:v>
                </c:pt>
                <c:pt idx="3">
                  <c:v>40</c:v>
                </c:pt>
              </c:numCache>
            </c:numRef>
          </c:val>
        </c:ser>
        <c:dLbls>
          <c:showLegendKey val="0"/>
          <c:showVal val="0"/>
          <c:showCatName val="0"/>
          <c:showSerName val="0"/>
          <c:showPercent val="0"/>
          <c:showBubbleSize val="0"/>
        </c:dLbls>
        <c:gapWidth val="150"/>
        <c:shape val="box"/>
        <c:axId val="571141864"/>
        <c:axId val="571142648"/>
        <c:axId val="0"/>
      </c:bar3DChart>
      <c:catAx>
        <c:axId val="571141864"/>
        <c:scaling>
          <c:orientation val="minMax"/>
        </c:scaling>
        <c:delete val="0"/>
        <c:axPos val="b"/>
        <c:numFmt formatCode="General" sourceLinked="0"/>
        <c:majorTickMark val="out"/>
        <c:minorTickMark val="none"/>
        <c:tickLblPos val="nextTo"/>
        <c:crossAx val="571142648"/>
        <c:crosses val="autoZero"/>
        <c:auto val="1"/>
        <c:lblAlgn val="ctr"/>
        <c:lblOffset val="100"/>
        <c:noMultiLvlLbl val="0"/>
      </c:catAx>
      <c:valAx>
        <c:axId val="571142648"/>
        <c:scaling>
          <c:orientation val="minMax"/>
        </c:scaling>
        <c:delete val="0"/>
        <c:axPos val="l"/>
        <c:majorGridlines/>
        <c:numFmt formatCode="#,##0" sourceLinked="1"/>
        <c:majorTickMark val="out"/>
        <c:minorTickMark val="none"/>
        <c:tickLblPos val="nextTo"/>
        <c:crossAx val="571141864"/>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tygodniowy'!$G$339</c:f>
              <c:strCache>
                <c:ptCount val="1"/>
                <c:pt idx="0">
                  <c:v>pobyt czasowy</c:v>
                </c:pt>
              </c:strCache>
            </c:strRef>
          </c:tx>
          <c:spPr>
            <a:solidFill>
              <a:srgbClr val="FF0000"/>
            </a:solidFill>
          </c:spPr>
          <c:invertIfNegative val="0"/>
          <c:cat>
            <c:multiLvlStrRef>
              <c:f>('Meldunek tygodniowy'!$K$337:$K$338,'Meldunek tygodniowy'!$M$337:$M$338,'Meldunek tygodniowy'!$O$337:$O$338,'Meldunek tygodniowy'!$Q$337:$Q$338)</c:f>
              <c:multiLvlStrCache>
                <c:ptCount val="4"/>
                <c:lvl>
                  <c:pt idx="1">
                    <c:v>pozytywne</c:v>
                  </c:pt>
                  <c:pt idx="2">
                    <c:v>negatywne</c:v>
                  </c:pt>
                  <c:pt idx="3">
                    <c:v>umorzenia</c:v>
                  </c:pt>
                </c:lvl>
                <c:lvl>
                  <c:pt idx="0">
                    <c:v>wnioski</c:v>
                  </c:pt>
                  <c:pt idx="1">
                    <c:v>decyzje 01.01.2018 - 31.05.2018 r.</c:v>
                  </c:pt>
                </c:lvl>
              </c:multiLvlStrCache>
            </c:multiLvlStrRef>
          </c:cat>
          <c:val>
            <c:numRef>
              <c:f>('Meldunek tygodniowy'!$K$339,'Meldunek tygodniowy'!$M$339,'Meldunek tygodniowy'!$O$339,'Meldunek tygodniowy'!$Q$339)</c:f>
              <c:numCache>
                <c:formatCode>#,##0</c:formatCode>
                <c:ptCount val="4"/>
                <c:pt idx="0">
                  <c:v>79896</c:v>
                </c:pt>
                <c:pt idx="1">
                  <c:v>45704</c:v>
                </c:pt>
                <c:pt idx="2">
                  <c:v>6517</c:v>
                </c:pt>
                <c:pt idx="3">
                  <c:v>2753</c:v>
                </c:pt>
              </c:numCache>
            </c:numRef>
          </c:val>
        </c:ser>
        <c:ser>
          <c:idx val="2"/>
          <c:order val="1"/>
          <c:tx>
            <c:strRef>
              <c:f>'Meldunek tygodniowy'!$G$340</c:f>
              <c:strCache>
                <c:ptCount val="1"/>
                <c:pt idx="0">
                  <c:v>pobyt stały</c:v>
                </c:pt>
              </c:strCache>
            </c:strRef>
          </c:tx>
          <c:spPr>
            <a:solidFill>
              <a:srgbClr val="FFC000"/>
            </a:solidFill>
          </c:spPr>
          <c:invertIfNegative val="0"/>
          <c:cat>
            <c:multiLvlStrRef>
              <c:f>('Meldunek tygodniowy'!$K$337:$K$338,'Meldunek tygodniowy'!$M$337:$M$338,'Meldunek tygodniowy'!$O$337:$O$338,'Meldunek tygodniowy'!$Q$337:$Q$338)</c:f>
              <c:multiLvlStrCache>
                <c:ptCount val="4"/>
                <c:lvl>
                  <c:pt idx="1">
                    <c:v>pozytywne</c:v>
                  </c:pt>
                  <c:pt idx="2">
                    <c:v>negatywne</c:v>
                  </c:pt>
                  <c:pt idx="3">
                    <c:v>umorzenia</c:v>
                  </c:pt>
                </c:lvl>
                <c:lvl>
                  <c:pt idx="0">
                    <c:v>wnioski</c:v>
                  </c:pt>
                  <c:pt idx="1">
                    <c:v>decyzje 01.01.2018 - 31.05.2018 r.</c:v>
                  </c:pt>
                </c:lvl>
              </c:multiLvlStrCache>
            </c:multiLvlStrRef>
          </c:cat>
          <c:val>
            <c:numRef>
              <c:f>('Meldunek tygodniowy'!$K$340,'Meldunek tygodniowy'!$M$340,'Meldunek tygodniowy'!$O$340,'Meldunek tygodniowy'!$Q$340)</c:f>
              <c:numCache>
                <c:formatCode>#,##0</c:formatCode>
                <c:ptCount val="4"/>
                <c:pt idx="0">
                  <c:v>7730</c:v>
                </c:pt>
                <c:pt idx="1">
                  <c:v>5982</c:v>
                </c:pt>
                <c:pt idx="2">
                  <c:v>486</c:v>
                </c:pt>
                <c:pt idx="3">
                  <c:v>317</c:v>
                </c:pt>
              </c:numCache>
            </c:numRef>
          </c:val>
        </c:ser>
        <c:ser>
          <c:idx val="4"/>
          <c:order val="2"/>
          <c:tx>
            <c:strRef>
              <c:f>'Meldunek tygodniowy'!$G$341</c:f>
              <c:strCache>
                <c:ptCount val="1"/>
                <c:pt idx="0">
                  <c:v>pobyt rezyd. UE</c:v>
                </c:pt>
              </c:strCache>
            </c:strRef>
          </c:tx>
          <c:spPr>
            <a:solidFill>
              <a:srgbClr val="92D050"/>
            </a:solidFill>
          </c:spPr>
          <c:invertIfNegative val="0"/>
          <c:cat>
            <c:multiLvlStrRef>
              <c:f>('Meldunek tygodniowy'!$K$337:$K$338,'Meldunek tygodniowy'!$M$337:$M$338,'Meldunek tygodniowy'!$O$337:$O$338,'Meldunek tygodniowy'!$Q$337:$Q$338)</c:f>
              <c:multiLvlStrCache>
                <c:ptCount val="4"/>
                <c:lvl>
                  <c:pt idx="1">
                    <c:v>pozytywne</c:v>
                  </c:pt>
                  <c:pt idx="2">
                    <c:v>negatywne</c:v>
                  </c:pt>
                  <c:pt idx="3">
                    <c:v>umorzenia</c:v>
                  </c:pt>
                </c:lvl>
                <c:lvl>
                  <c:pt idx="0">
                    <c:v>wnioski</c:v>
                  </c:pt>
                  <c:pt idx="1">
                    <c:v>decyzje 01.01.2018 - 31.05.2018 r.</c:v>
                  </c:pt>
                </c:lvl>
              </c:multiLvlStrCache>
            </c:multiLvlStrRef>
          </c:cat>
          <c:val>
            <c:numRef>
              <c:f>('Meldunek tygodniowy'!$K$341,'Meldunek tygodniowy'!$M$341,'Meldunek tygodniowy'!$O$341,'Meldunek tygodniowy'!$Q$341)</c:f>
              <c:numCache>
                <c:formatCode>#,##0</c:formatCode>
                <c:ptCount val="4"/>
                <c:pt idx="0">
                  <c:v>1496</c:v>
                </c:pt>
                <c:pt idx="1">
                  <c:v>754</c:v>
                </c:pt>
                <c:pt idx="2">
                  <c:v>145</c:v>
                </c:pt>
                <c:pt idx="3">
                  <c:v>196</c:v>
                </c:pt>
              </c:numCache>
            </c:numRef>
          </c:val>
        </c:ser>
        <c:dLbls>
          <c:showLegendKey val="0"/>
          <c:showVal val="0"/>
          <c:showCatName val="0"/>
          <c:showSerName val="0"/>
          <c:showPercent val="0"/>
          <c:showBubbleSize val="0"/>
        </c:dLbls>
        <c:gapWidth val="150"/>
        <c:shape val="box"/>
        <c:axId val="571146176"/>
        <c:axId val="571143432"/>
        <c:axId val="0"/>
      </c:bar3DChart>
      <c:catAx>
        <c:axId val="571146176"/>
        <c:scaling>
          <c:orientation val="minMax"/>
        </c:scaling>
        <c:delete val="0"/>
        <c:axPos val="b"/>
        <c:numFmt formatCode="General" sourceLinked="0"/>
        <c:majorTickMark val="out"/>
        <c:minorTickMark val="none"/>
        <c:tickLblPos val="nextTo"/>
        <c:crossAx val="571143432"/>
        <c:crosses val="autoZero"/>
        <c:auto val="1"/>
        <c:lblAlgn val="ctr"/>
        <c:lblOffset val="100"/>
        <c:noMultiLvlLbl val="0"/>
      </c:catAx>
      <c:valAx>
        <c:axId val="571143432"/>
        <c:scaling>
          <c:orientation val="minMax"/>
        </c:scaling>
        <c:delete val="0"/>
        <c:axPos val="l"/>
        <c:majorGridlines/>
        <c:numFmt formatCode="#,##0" sourceLinked="1"/>
        <c:majorTickMark val="out"/>
        <c:minorTickMark val="none"/>
        <c:tickLblPos val="nextTo"/>
        <c:crossAx val="571146176"/>
        <c:crosses val="autoZero"/>
        <c:crossBetween val="between"/>
      </c:valAx>
    </c:plotArea>
    <c:legend>
      <c:legendPos val="b"/>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302560</xdr:colOff>
      <xdr:row>72</xdr:row>
      <xdr:rowOff>97212</xdr:rowOff>
    </xdr:from>
    <xdr:to>
      <xdr:col>25</xdr:col>
      <xdr:colOff>0</xdr:colOff>
      <xdr:row>93</xdr:row>
      <xdr:rowOff>178174</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267</xdr:row>
      <xdr:rowOff>0</xdr:rowOff>
    </xdr:from>
    <xdr:to>
      <xdr:col>23</xdr:col>
      <xdr:colOff>9525</xdr:colOff>
      <xdr:row>279</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433</xdr:row>
      <xdr:rowOff>69397</xdr:rowOff>
    </xdr:from>
    <xdr:to>
      <xdr:col>23</xdr:col>
      <xdr:colOff>1</xdr:colOff>
      <xdr:row>455</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28</xdr:row>
      <xdr:rowOff>142193</xdr:rowOff>
    </xdr:from>
    <xdr:to>
      <xdr:col>23</xdr:col>
      <xdr:colOff>238126</xdr:colOff>
      <xdr:row>47</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309</xdr:row>
      <xdr:rowOff>9526</xdr:rowOff>
    </xdr:from>
    <xdr:to>
      <xdr:col>23</xdr:col>
      <xdr:colOff>9525</xdr:colOff>
      <xdr:row>323</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34925</xdr:colOff>
      <xdr:row>194</xdr:row>
      <xdr:rowOff>0</xdr:rowOff>
    </xdr:from>
    <xdr:to>
      <xdr:col>20</xdr:col>
      <xdr:colOff>234084</xdr:colOff>
      <xdr:row>194</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56</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347</xdr:row>
      <xdr:rowOff>0</xdr:rowOff>
    </xdr:from>
    <xdr:to>
      <xdr:col>22</xdr:col>
      <xdr:colOff>266700</xdr:colOff>
      <xdr:row>360</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10583</xdr:colOff>
      <xdr:row>96</xdr:row>
      <xdr:rowOff>31751</xdr:rowOff>
    </xdr:from>
    <xdr:to>
      <xdr:col>25</xdr:col>
      <xdr:colOff>0</xdr:colOff>
      <xdr:row>164</xdr:row>
      <xdr:rowOff>21167</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183</xdr:row>
      <xdr:rowOff>0</xdr:rowOff>
    </xdr:from>
    <xdr:to>
      <xdr:col>25</xdr:col>
      <xdr:colOff>0</xdr:colOff>
      <xdr:row>194</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222</xdr:row>
      <xdr:rowOff>0</xdr:rowOff>
    </xdr:from>
    <xdr:to>
      <xdr:col>25</xdr:col>
      <xdr:colOff>0</xdr:colOff>
      <xdr:row>255</xdr:row>
      <xdr:rowOff>0</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281</xdr:row>
      <xdr:rowOff>0</xdr:rowOff>
    </xdr:from>
    <xdr:to>
      <xdr:col>25</xdr:col>
      <xdr:colOff>0</xdr:colOff>
      <xdr:row>291</xdr:row>
      <xdr:rowOff>179916</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370</xdr:row>
      <xdr:rowOff>190499</xdr:rowOff>
    </xdr:from>
    <xdr:to>
      <xdr:col>25</xdr:col>
      <xdr:colOff>0</xdr:colOff>
      <xdr:row>401</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460</xdr:row>
      <xdr:rowOff>0</xdr:rowOff>
    </xdr:from>
    <xdr:to>
      <xdr:col>25</xdr:col>
      <xdr:colOff>0</xdr:colOff>
      <xdr:row>474</xdr:row>
      <xdr:rowOff>0</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496</xdr:row>
      <xdr:rowOff>0</xdr:rowOff>
    </xdr:from>
    <xdr:to>
      <xdr:col>25</xdr:col>
      <xdr:colOff>0</xdr:colOff>
      <xdr:row>501</xdr:row>
      <xdr:rowOff>0</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505</xdr:row>
      <xdr:rowOff>190499</xdr:rowOff>
    </xdr:from>
    <xdr:to>
      <xdr:col>25</xdr:col>
      <xdr:colOff>0</xdr:colOff>
      <xdr:row>531</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7</xdr:col>
      <xdr:colOff>95250</xdr:colOff>
      <xdr:row>3</xdr:row>
      <xdr:rowOff>20149</xdr:rowOff>
    </xdr:to>
    <xdr:pic>
      <xdr:nvPicPr>
        <xdr:cNvPr id="28" name="Obraz 2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0"/>
          <a:ext cx="2428875" cy="59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45" tableType="queryTable" totalsRowShown="0">
  <autoFilter ref="A1:E145"/>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Y545"/>
  <sheetViews>
    <sheetView showGridLines="0" tabSelected="1" view="pageBreakPreview" topLeftCell="A276" zoomScaleNormal="100" zoomScaleSheetLayoutView="100" zoomScalePageLayoutView="70" workbookViewId="0">
      <selection activeCell="K308" sqref="K308:L308"/>
    </sheetView>
  </sheetViews>
  <sheetFormatPr defaultColWidth="4.140625" defaultRowHeight="15" x14ac:dyDescent="0.25"/>
  <cols>
    <col min="1" max="20" width="5" style="3" customWidth="1"/>
    <col min="21" max="21" width="5.5703125" style="3" bestFit="1" customWidth="1"/>
    <col min="22" max="24" width="5" style="3" customWidth="1"/>
    <col min="25" max="25" width="8.5703125" style="6" customWidth="1"/>
    <col min="26" max="16384" width="4.140625" style="3"/>
  </cols>
  <sheetData>
    <row r="1" spans="1:25" x14ac:dyDescent="0.25">
      <c r="T1" s="48"/>
      <c r="U1" s="49"/>
      <c r="V1" s="49"/>
      <c r="W1" s="49"/>
      <c r="X1" s="49"/>
      <c r="Y1" s="49"/>
    </row>
    <row r="2" spans="1:25" x14ac:dyDescent="0.25">
      <c r="Q2" s="5"/>
      <c r="T2" s="49"/>
      <c r="U2" s="49"/>
      <c r="V2" s="49"/>
      <c r="W2" s="49"/>
      <c r="X2" s="49"/>
      <c r="Y2" s="49"/>
    </row>
    <row r="3" spans="1:25" x14ac:dyDescent="0.25">
      <c r="T3" s="49"/>
      <c r="U3" s="49"/>
      <c r="V3" s="49"/>
      <c r="W3" s="49"/>
      <c r="X3" s="49"/>
      <c r="Y3" s="49"/>
    </row>
    <row r="4" spans="1:25" x14ac:dyDescent="0.25">
      <c r="T4" s="49"/>
      <c r="U4" s="49"/>
      <c r="V4" s="49"/>
      <c r="W4" s="49"/>
      <c r="X4" s="49"/>
      <c r="Y4" s="49"/>
    </row>
    <row r="5" spans="1:25" x14ac:dyDescent="0.25">
      <c r="E5" s="159" t="s">
        <v>61</v>
      </c>
      <c r="F5" s="159"/>
      <c r="G5" s="159"/>
      <c r="H5" s="159"/>
      <c r="I5" s="159"/>
      <c r="J5" s="159"/>
      <c r="K5" s="159"/>
      <c r="L5" s="159"/>
      <c r="M5" s="159"/>
      <c r="N5" s="159"/>
      <c r="O5" s="159"/>
      <c r="P5" s="159"/>
      <c r="Q5" s="159"/>
      <c r="T5" s="49"/>
      <c r="U5" s="49"/>
      <c r="V5" s="49"/>
      <c r="W5" s="49"/>
      <c r="X5" s="49"/>
      <c r="Y5" s="49"/>
    </row>
    <row r="6" spans="1:25" x14ac:dyDescent="0.25">
      <c r="E6" s="159"/>
      <c r="F6" s="159"/>
      <c r="G6" s="159"/>
      <c r="H6" s="159"/>
      <c r="I6" s="159"/>
      <c r="J6" s="159"/>
      <c r="K6" s="159"/>
      <c r="L6" s="159"/>
      <c r="M6" s="159"/>
      <c r="N6" s="159"/>
      <c r="O6" s="159"/>
      <c r="P6" s="159"/>
      <c r="Q6" s="159"/>
      <c r="T6" s="49"/>
      <c r="U6" s="49"/>
      <c r="V6" s="49"/>
      <c r="W6" s="49"/>
      <c r="X6" s="49"/>
      <c r="Y6" s="49"/>
    </row>
    <row r="7" spans="1:25" x14ac:dyDescent="0.25">
      <c r="E7" s="159"/>
      <c r="F7" s="159"/>
      <c r="G7" s="159"/>
      <c r="H7" s="159"/>
      <c r="I7" s="159"/>
      <c r="J7" s="159"/>
      <c r="K7" s="159"/>
      <c r="L7" s="159"/>
      <c r="M7" s="159"/>
      <c r="N7" s="159"/>
      <c r="O7" s="159"/>
      <c r="P7" s="159"/>
      <c r="Q7" s="159"/>
      <c r="T7" s="49"/>
      <c r="U7" s="49"/>
      <c r="V7" s="49"/>
      <c r="W7" s="49"/>
      <c r="X7" s="49"/>
      <c r="Y7" s="49"/>
    </row>
    <row r="8" spans="1:25" x14ac:dyDescent="0.25">
      <c r="E8" s="159"/>
      <c r="F8" s="159"/>
      <c r="G8" s="159"/>
      <c r="H8" s="159"/>
      <c r="I8" s="159"/>
      <c r="J8" s="159"/>
      <c r="K8" s="159"/>
      <c r="L8" s="159"/>
      <c r="M8" s="159"/>
      <c r="N8" s="159"/>
      <c r="O8" s="159"/>
      <c r="P8" s="159"/>
      <c r="Q8" s="159"/>
      <c r="T8" s="49"/>
      <c r="U8" s="49"/>
      <c r="V8" s="49"/>
      <c r="W8" s="49"/>
      <c r="X8" s="49"/>
      <c r="Y8" s="49"/>
    </row>
    <row r="9" spans="1:25" ht="19.5" x14ac:dyDescent="0.3">
      <c r="E9" s="194" t="str">
        <f>CONCATENATE("w okresie ",Arkusz18!A2," - ",Arkusz18!B2," r.")</f>
        <v>w okresie 01.05.2018 - 31.05.2018 r.</v>
      </c>
      <c r="F9" s="194"/>
      <c r="G9" s="194"/>
      <c r="H9" s="194"/>
      <c r="I9" s="194"/>
      <c r="J9" s="194"/>
      <c r="K9" s="194"/>
      <c r="L9" s="194"/>
      <c r="M9" s="194"/>
      <c r="N9" s="194"/>
      <c r="O9" s="194"/>
      <c r="P9" s="194"/>
      <c r="Q9" s="194"/>
      <c r="T9" s="49"/>
      <c r="U9" s="49"/>
      <c r="V9" s="49"/>
      <c r="W9" s="49"/>
      <c r="X9" s="49"/>
      <c r="Y9" s="49"/>
    </row>
    <row r="10" spans="1:25" x14ac:dyDescent="0.25">
      <c r="T10" s="49"/>
      <c r="U10" s="49"/>
      <c r="V10" s="49"/>
      <c r="W10" s="49"/>
      <c r="X10" s="49"/>
      <c r="Y10" s="49"/>
    </row>
    <row r="11" spans="1:25" x14ac:dyDescent="0.25">
      <c r="T11" s="49"/>
      <c r="U11" s="49"/>
      <c r="V11" s="49"/>
      <c r="W11" s="49"/>
      <c r="X11" s="49"/>
      <c r="Y11" s="49"/>
    </row>
    <row r="12" spans="1:25" x14ac:dyDescent="0.25">
      <c r="T12" s="49"/>
      <c r="U12" s="49"/>
      <c r="V12" s="49"/>
      <c r="W12" s="49"/>
      <c r="X12" s="49"/>
      <c r="Y12" s="49"/>
    </row>
    <row r="13" spans="1:25" x14ac:dyDescent="0.25">
      <c r="T13" s="49"/>
      <c r="U13" s="49"/>
      <c r="V13" s="49"/>
      <c r="W13" s="49"/>
      <c r="X13" s="49"/>
      <c r="Y13" s="49"/>
    </row>
    <row r="14" spans="1:25" ht="18.75" x14ac:dyDescent="0.25">
      <c r="A14" s="8" t="s">
        <v>62</v>
      </c>
      <c r="F14" s="9"/>
      <c r="T14" s="49"/>
      <c r="U14" s="49"/>
      <c r="V14" s="49"/>
      <c r="W14" s="49"/>
      <c r="X14" s="49"/>
      <c r="Y14" s="49"/>
    </row>
    <row r="15" spans="1:25" x14ac:dyDescent="0.25">
      <c r="F15" s="9"/>
      <c r="T15" s="49"/>
      <c r="U15" s="49"/>
      <c r="V15" s="49"/>
      <c r="W15" s="49"/>
      <c r="X15" s="49"/>
      <c r="Y15" s="49"/>
    </row>
    <row r="16" spans="1:25" x14ac:dyDescent="0.25">
      <c r="A16" s="162" t="s">
        <v>135</v>
      </c>
      <c r="B16" s="162"/>
      <c r="C16" s="162"/>
      <c r="D16" s="162"/>
      <c r="E16" s="162"/>
      <c r="F16" s="162"/>
      <c r="G16" s="162"/>
      <c r="H16" s="162"/>
      <c r="I16" s="162"/>
      <c r="J16" s="162"/>
      <c r="K16" s="162"/>
      <c r="L16" s="162"/>
      <c r="M16" s="162"/>
      <c r="N16" s="162"/>
      <c r="O16" s="162"/>
      <c r="P16" s="162"/>
      <c r="Q16" s="162"/>
      <c r="R16" s="162"/>
      <c r="S16" s="162"/>
      <c r="T16" s="162"/>
      <c r="U16" s="162"/>
    </row>
    <row r="17" spans="1:22" x14ac:dyDescent="0.25">
      <c r="A17" s="10"/>
      <c r="B17" s="10"/>
      <c r="C17" s="10"/>
      <c r="D17" s="10"/>
      <c r="E17" s="10"/>
      <c r="F17" s="10"/>
      <c r="G17" s="10"/>
      <c r="H17" s="10"/>
      <c r="I17" s="10"/>
      <c r="J17" s="10"/>
      <c r="K17" s="10"/>
      <c r="L17" s="10"/>
      <c r="M17" s="10"/>
      <c r="N17" s="10"/>
      <c r="O17" s="10"/>
      <c r="P17" s="10"/>
      <c r="Q17" s="10"/>
      <c r="R17" s="10"/>
      <c r="S17" s="10"/>
      <c r="T17" s="10"/>
      <c r="U17" s="10"/>
    </row>
    <row r="18" spans="1:22" ht="15.75" thickBot="1" x14ac:dyDescent="0.3">
      <c r="A18" s="10"/>
      <c r="B18" s="10"/>
      <c r="C18" s="10"/>
      <c r="D18" s="10"/>
      <c r="E18" s="10"/>
      <c r="F18" s="10"/>
      <c r="G18" s="10"/>
      <c r="H18" s="10"/>
      <c r="I18" s="10"/>
      <c r="J18" s="10"/>
      <c r="K18" s="10"/>
      <c r="L18" s="10"/>
      <c r="M18" s="10"/>
      <c r="N18" s="10"/>
      <c r="O18" s="10"/>
      <c r="P18" s="10"/>
      <c r="Q18" s="10"/>
      <c r="R18" s="10"/>
      <c r="S18" s="10"/>
      <c r="T18" s="10"/>
      <c r="U18" s="10"/>
    </row>
    <row r="19" spans="1:22" x14ac:dyDescent="0.25">
      <c r="C19" s="247" t="s">
        <v>0</v>
      </c>
      <c r="D19" s="248"/>
      <c r="E19" s="248"/>
      <c r="F19" s="248"/>
      <c r="G19" s="259" t="str">
        <f>CONCATENATE(Arkusz18!A2," - ",Arkusz18!B2," r.")</f>
        <v>01.05.2018 - 31.05.2018 r.</v>
      </c>
      <c r="H19" s="260"/>
      <c r="I19" s="260"/>
      <c r="J19" s="260"/>
      <c r="K19" s="260"/>
      <c r="L19" s="260"/>
      <c r="M19" s="260"/>
      <c r="N19" s="260"/>
      <c r="O19" s="260"/>
      <c r="P19" s="260"/>
      <c r="Q19" s="260"/>
      <c r="R19" s="260"/>
      <c r="S19" s="260"/>
      <c r="T19" s="260"/>
      <c r="U19" s="260"/>
      <c r="V19" s="261"/>
    </row>
    <row r="20" spans="1:22" x14ac:dyDescent="0.25">
      <c r="C20" s="249"/>
      <c r="D20" s="161"/>
      <c r="E20" s="161"/>
      <c r="F20" s="161"/>
      <c r="G20" s="167" t="s">
        <v>26</v>
      </c>
      <c r="H20" s="168"/>
      <c r="I20" s="168"/>
      <c r="J20" s="169"/>
      <c r="K20" s="167" t="s">
        <v>27</v>
      </c>
      <c r="L20" s="168"/>
      <c r="M20" s="168"/>
      <c r="N20" s="169"/>
      <c r="O20" s="167" t="s">
        <v>99</v>
      </c>
      <c r="P20" s="168"/>
      <c r="Q20" s="168"/>
      <c r="R20" s="169"/>
      <c r="S20" s="167" t="s">
        <v>49</v>
      </c>
      <c r="T20" s="168"/>
      <c r="U20" s="168"/>
      <c r="V20" s="258"/>
    </row>
    <row r="21" spans="1:22" ht="15" customHeight="1" x14ac:dyDescent="0.25">
      <c r="C21" s="249"/>
      <c r="D21" s="161"/>
      <c r="E21" s="161"/>
      <c r="F21" s="161"/>
      <c r="G21" s="170" t="s">
        <v>25</v>
      </c>
      <c r="H21" s="171"/>
      <c r="I21" s="167" t="s">
        <v>9</v>
      </c>
      <c r="J21" s="169"/>
      <c r="K21" s="170" t="s">
        <v>28</v>
      </c>
      <c r="L21" s="171"/>
      <c r="M21" s="167" t="s">
        <v>9</v>
      </c>
      <c r="N21" s="169"/>
      <c r="O21" s="170" t="s">
        <v>25</v>
      </c>
      <c r="P21" s="171"/>
      <c r="Q21" s="167" t="s">
        <v>9</v>
      </c>
      <c r="R21" s="169"/>
      <c r="S21" s="170" t="s">
        <v>25</v>
      </c>
      <c r="T21" s="171"/>
      <c r="U21" s="167" t="s">
        <v>9</v>
      </c>
      <c r="V21" s="258"/>
    </row>
    <row r="22" spans="1:22" x14ac:dyDescent="0.25">
      <c r="C22" s="195" t="str">
        <f>Arkusz2!B2</f>
        <v>ROSJA</v>
      </c>
      <c r="D22" s="196"/>
      <c r="E22" s="196"/>
      <c r="F22" s="196"/>
      <c r="G22" s="210">
        <f>Arkusz2!F2</f>
        <v>61</v>
      </c>
      <c r="H22" s="211"/>
      <c r="I22" s="210">
        <f>Arkusz2!F8</f>
        <v>150</v>
      </c>
      <c r="J22" s="211"/>
      <c r="K22" s="210">
        <f>SUM(Arkusz2!F14,-G22)</f>
        <v>28</v>
      </c>
      <c r="L22" s="211"/>
      <c r="M22" s="210">
        <f>SUM(Arkusz2!F20,-I22)</f>
        <v>84</v>
      </c>
      <c r="N22" s="211"/>
      <c r="O22" s="210">
        <f>Arkusz2!F26</f>
        <v>3</v>
      </c>
      <c r="P22" s="211"/>
      <c r="Q22" s="210">
        <f>Arkusz2!F32</f>
        <v>5</v>
      </c>
      <c r="R22" s="211"/>
      <c r="S22" s="210">
        <f>SUM(Arkusz2!F14,O22)</f>
        <v>92</v>
      </c>
      <c r="T22" s="211"/>
      <c r="U22" s="210">
        <f>SUM(Arkusz2!F20,Q22)</f>
        <v>239</v>
      </c>
      <c r="V22" s="214"/>
    </row>
    <row r="23" spans="1:22" x14ac:dyDescent="0.25">
      <c r="C23" s="197" t="str">
        <f>Arkusz2!B3</f>
        <v>UKRAINA</v>
      </c>
      <c r="D23" s="198"/>
      <c r="E23" s="198"/>
      <c r="F23" s="198"/>
      <c r="G23" s="212">
        <f>Arkusz2!F3</f>
        <v>10</v>
      </c>
      <c r="H23" s="213"/>
      <c r="I23" s="212">
        <f>Arkusz2!F9</f>
        <v>11</v>
      </c>
      <c r="J23" s="213"/>
      <c r="K23" s="212">
        <f>SUM(Arkusz2!F15,-G23)</f>
        <v>12</v>
      </c>
      <c r="L23" s="213"/>
      <c r="M23" s="212">
        <f>SUM(Arkusz2!F21,-I23)</f>
        <v>20</v>
      </c>
      <c r="N23" s="213"/>
      <c r="O23" s="212">
        <f>Arkusz2!F27</f>
        <v>0</v>
      </c>
      <c r="P23" s="213"/>
      <c r="Q23" s="212">
        <f>Arkusz2!F33</f>
        <v>0</v>
      </c>
      <c r="R23" s="213"/>
      <c r="S23" s="212">
        <f>SUM(Arkusz2!F15,O23)</f>
        <v>22</v>
      </c>
      <c r="T23" s="213"/>
      <c r="U23" s="212">
        <f>SUM(Arkusz2!F21,Q23)</f>
        <v>31</v>
      </c>
      <c r="V23" s="263"/>
    </row>
    <row r="24" spans="1:22" x14ac:dyDescent="0.25">
      <c r="C24" s="195" t="str">
        <f>Arkusz2!B4</f>
        <v>TADŻYKISTAN</v>
      </c>
      <c r="D24" s="196"/>
      <c r="E24" s="196"/>
      <c r="F24" s="196"/>
      <c r="G24" s="210">
        <f>Arkusz2!F4</f>
        <v>1</v>
      </c>
      <c r="H24" s="211"/>
      <c r="I24" s="210">
        <f>Arkusz2!F10</f>
        <v>1</v>
      </c>
      <c r="J24" s="211"/>
      <c r="K24" s="210">
        <f>SUM(Arkusz2!F16,-G24)</f>
        <v>2</v>
      </c>
      <c r="L24" s="211"/>
      <c r="M24" s="210">
        <f>SUM(Arkusz2!F22,-I24)</f>
        <v>6</v>
      </c>
      <c r="N24" s="211"/>
      <c r="O24" s="210">
        <f>Arkusz2!F28</f>
        <v>0</v>
      </c>
      <c r="P24" s="211"/>
      <c r="Q24" s="210">
        <f>Arkusz2!F34</f>
        <v>0</v>
      </c>
      <c r="R24" s="211"/>
      <c r="S24" s="210">
        <f>SUM(Arkusz2!F16,O24)</f>
        <v>3</v>
      </c>
      <c r="T24" s="211"/>
      <c r="U24" s="210">
        <f>SUM(Arkusz2!F22,Q24)</f>
        <v>7</v>
      </c>
      <c r="V24" s="214"/>
    </row>
    <row r="25" spans="1:22" x14ac:dyDescent="0.25">
      <c r="C25" s="197" t="str">
        <f>Arkusz2!B5</f>
        <v>ARMENIA</v>
      </c>
      <c r="D25" s="198"/>
      <c r="E25" s="198"/>
      <c r="F25" s="198"/>
      <c r="G25" s="212">
        <f>Arkusz2!F5</f>
        <v>2</v>
      </c>
      <c r="H25" s="213"/>
      <c r="I25" s="212">
        <f>Arkusz2!F11</f>
        <v>7</v>
      </c>
      <c r="J25" s="213"/>
      <c r="K25" s="212">
        <f>SUM(Arkusz2!F17,-G25)</f>
        <v>1</v>
      </c>
      <c r="L25" s="213"/>
      <c r="M25" s="212">
        <f>SUM(Arkusz2!F23,-I25)</f>
        <v>1</v>
      </c>
      <c r="N25" s="213"/>
      <c r="O25" s="212">
        <f>Arkusz2!F29</f>
        <v>0</v>
      </c>
      <c r="P25" s="213"/>
      <c r="Q25" s="212">
        <f>Arkusz2!F35</f>
        <v>0</v>
      </c>
      <c r="R25" s="213"/>
      <c r="S25" s="212">
        <f>SUM(Arkusz2!F17,O25)</f>
        <v>3</v>
      </c>
      <c r="T25" s="213"/>
      <c r="U25" s="212">
        <f>SUM(Arkusz2!F23,Q25)</f>
        <v>8</v>
      </c>
      <c r="V25" s="263"/>
    </row>
    <row r="26" spans="1:22" x14ac:dyDescent="0.25">
      <c r="C26" s="195" t="str">
        <f>Arkusz2!B6</f>
        <v>AZERBEJDŻAN</v>
      </c>
      <c r="D26" s="196"/>
      <c r="E26" s="196"/>
      <c r="F26" s="196"/>
      <c r="G26" s="210">
        <f>Arkusz2!F6</f>
        <v>2</v>
      </c>
      <c r="H26" s="211"/>
      <c r="I26" s="210">
        <f>Arkusz2!F12</f>
        <v>5</v>
      </c>
      <c r="J26" s="211"/>
      <c r="K26" s="210">
        <f>SUM(Arkusz2!F18,-G26)</f>
        <v>1</v>
      </c>
      <c r="L26" s="211"/>
      <c r="M26" s="210">
        <f>SUM(Arkusz2!F24,-I26)</f>
        <v>4</v>
      </c>
      <c r="N26" s="211"/>
      <c r="O26" s="210">
        <f>Arkusz2!F30</f>
        <v>0</v>
      </c>
      <c r="P26" s="211"/>
      <c r="Q26" s="210">
        <f>Arkusz2!F36</f>
        <v>0</v>
      </c>
      <c r="R26" s="211"/>
      <c r="S26" s="210">
        <f>SUM(Arkusz2!F18,O26)</f>
        <v>3</v>
      </c>
      <c r="T26" s="211"/>
      <c r="U26" s="210">
        <f>SUM(Arkusz2!F24,Q26)</f>
        <v>9</v>
      </c>
      <c r="V26" s="214"/>
    </row>
    <row r="27" spans="1:22" ht="15.75" thickBot="1" x14ac:dyDescent="0.3">
      <c r="C27" s="205" t="str">
        <f>Arkusz2!B7</f>
        <v>Pozostałe</v>
      </c>
      <c r="D27" s="206"/>
      <c r="E27" s="206"/>
      <c r="F27" s="206"/>
      <c r="G27" s="174">
        <f>Arkusz2!F7</f>
        <v>33</v>
      </c>
      <c r="H27" s="175"/>
      <c r="I27" s="174">
        <f>Arkusz2!F13</f>
        <v>33</v>
      </c>
      <c r="J27" s="175"/>
      <c r="K27" s="174">
        <f>SUM(Arkusz2!F19,-G27)</f>
        <v>8</v>
      </c>
      <c r="L27" s="175"/>
      <c r="M27" s="174">
        <f>SUM(Arkusz2!F25,-I27)</f>
        <v>22</v>
      </c>
      <c r="N27" s="175"/>
      <c r="O27" s="174">
        <f>Arkusz2!F31</f>
        <v>1</v>
      </c>
      <c r="P27" s="175"/>
      <c r="Q27" s="174">
        <f>Arkusz2!F37</f>
        <v>1</v>
      </c>
      <c r="R27" s="175"/>
      <c r="S27" s="174">
        <f>SUM(Arkusz2!F19,O27)</f>
        <v>42</v>
      </c>
      <c r="T27" s="175"/>
      <c r="U27" s="174">
        <f>SUM(Arkusz2!F25,Q27)</f>
        <v>56</v>
      </c>
      <c r="V27" s="262"/>
    </row>
    <row r="28" spans="1:22" ht="15.75" thickBot="1" x14ac:dyDescent="0.3">
      <c r="C28" s="250" t="s">
        <v>1</v>
      </c>
      <c r="D28" s="251"/>
      <c r="E28" s="251"/>
      <c r="F28" s="251"/>
      <c r="G28" s="172">
        <f>SUM(G22:G27)</f>
        <v>109</v>
      </c>
      <c r="H28" s="173"/>
      <c r="I28" s="172">
        <f>SUM(I22:I27)</f>
        <v>207</v>
      </c>
      <c r="J28" s="173"/>
      <c r="K28" s="172">
        <f>SUM(K22:K27)</f>
        <v>52</v>
      </c>
      <c r="L28" s="173"/>
      <c r="M28" s="172">
        <f>SUM(M22:M27)</f>
        <v>137</v>
      </c>
      <c r="N28" s="173"/>
      <c r="O28" s="172">
        <f>SUM(O22:O27)</f>
        <v>4</v>
      </c>
      <c r="P28" s="173"/>
      <c r="Q28" s="172">
        <f>SUM(Q22:Q27)</f>
        <v>6</v>
      </c>
      <c r="R28" s="173"/>
      <c r="S28" s="172">
        <f>SUM(S22:S27)</f>
        <v>165</v>
      </c>
      <c r="T28" s="173"/>
      <c r="U28" s="172">
        <f>SUM(U22:U27)</f>
        <v>350</v>
      </c>
      <c r="V28" s="187"/>
    </row>
    <row r="32" spans="1:22" x14ac:dyDescent="0.25">
      <c r="M32" s="11"/>
      <c r="N32" s="11"/>
      <c r="O32" s="11"/>
      <c r="P32" s="11"/>
      <c r="Q32" s="11"/>
      <c r="R32" s="11"/>
      <c r="S32" s="11"/>
    </row>
    <row r="33" spans="1:19" x14ac:dyDescent="0.25">
      <c r="M33" s="11"/>
      <c r="N33" s="11"/>
      <c r="O33" s="11"/>
      <c r="P33" s="11"/>
      <c r="Q33" s="11"/>
      <c r="R33" s="11"/>
      <c r="S33" s="11"/>
    </row>
    <row r="34" spans="1:19" x14ac:dyDescent="0.25">
      <c r="M34" s="11"/>
      <c r="N34" s="11"/>
      <c r="O34" s="11"/>
      <c r="P34" s="11"/>
      <c r="Q34" s="11"/>
      <c r="R34" s="11"/>
      <c r="S34" s="11"/>
    </row>
    <row r="35" spans="1:19" x14ac:dyDescent="0.25">
      <c r="M35" s="11"/>
      <c r="N35" s="11"/>
      <c r="O35" s="11"/>
      <c r="P35" s="11"/>
      <c r="Q35" s="11"/>
      <c r="R35" s="11"/>
      <c r="S35" s="11"/>
    </row>
    <row r="36" spans="1:19" x14ac:dyDescent="0.25">
      <c r="M36" s="11"/>
      <c r="N36" s="11"/>
      <c r="O36" s="11"/>
      <c r="P36" s="11"/>
      <c r="Q36" s="11"/>
      <c r="R36" s="11"/>
      <c r="S36" s="11"/>
    </row>
    <row r="37" spans="1:19" x14ac:dyDescent="0.25">
      <c r="M37" s="11"/>
      <c r="N37" s="11"/>
      <c r="O37" s="11"/>
      <c r="P37" s="11"/>
      <c r="Q37" s="11"/>
      <c r="R37" s="11"/>
      <c r="S37" s="11"/>
    </row>
    <row r="38" spans="1:19" x14ac:dyDescent="0.25">
      <c r="M38" s="11"/>
      <c r="N38" s="11"/>
      <c r="O38" s="11"/>
      <c r="P38" s="11"/>
      <c r="Q38" s="11"/>
      <c r="R38" s="11"/>
      <c r="S38" s="11"/>
    </row>
    <row r="39" spans="1:19" x14ac:dyDescent="0.25">
      <c r="M39" s="11"/>
      <c r="N39" s="11"/>
      <c r="O39" s="11"/>
      <c r="P39" s="11"/>
      <c r="Q39" s="11"/>
      <c r="R39" s="11"/>
      <c r="S39" s="11"/>
    </row>
    <row r="40" spans="1:19" x14ac:dyDescent="0.25">
      <c r="D40" s="191"/>
      <c r="E40" s="191"/>
    </row>
    <row r="44" spans="1:19" x14ac:dyDescent="0.25">
      <c r="A44" s="7"/>
      <c r="B44" s="7"/>
      <c r="C44" s="7"/>
      <c r="D44" s="7"/>
      <c r="E44" s="7"/>
      <c r="F44" s="7"/>
      <c r="G44" s="7"/>
      <c r="H44" s="7"/>
      <c r="I44" s="7"/>
      <c r="J44" s="7"/>
      <c r="K44" s="7"/>
      <c r="L44" s="7"/>
      <c r="M44" s="7"/>
      <c r="N44" s="7"/>
      <c r="O44" s="7"/>
      <c r="P44" s="7"/>
      <c r="Q44" s="7"/>
      <c r="R44" s="7"/>
      <c r="S44" s="7"/>
    </row>
    <row r="50" spans="1:25" ht="15.75" thickBot="1" x14ac:dyDescent="0.3"/>
    <row r="51" spans="1:25" x14ac:dyDescent="0.25">
      <c r="C51" s="247" t="s">
        <v>0</v>
      </c>
      <c r="D51" s="248"/>
      <c r="E51" s="248"/>
      <c r="F51" s="248"/>
      <c r="G51" s="163" t="str">
        <f>CONCATENATE(Arkusz18!C2," - ",Arkusz18!B2," r.")</f>
        <v>01.01.2018 - 31.05.2018 r.</v>
      </c>
      <c r="H51" s="163"/>
      <c r="I51" s="163"/>
      <c r="J51" s="163"/>
      <c r="K51" s="163"/>
      <c r="L51" s="163"/>
      <c r="M51" s="163"/>
      <c r="N51" s="163"/>
      <c r="O51" s="163"/>
      <c r="P51" s="163"/>
      <c r="Q51" s="163"/>
      <c r="R51" s="163"/>
      <c r="S51" s="163"/>
      <c r="T51" s="163"/>
      <c r="U51" s="163"/>
      <c r="V51" s="164"/>
    </row>
    <row r="52" spans="1:25" x14ac:dyDescent="0.25">
      <c r="C52" s="249"/>
      <c r="D52" s="161"/>
      <c r="E52" s="161"/>
      <c r="F52" s="161"/>
      <c r="G52" s="161" t="s">
        <v>26</v>
      </c>
      <c r="H52" s="161"/>
      <c r="I52" s="161"/>
      <c r="J52" s="161"/>
      <c r="K52" s="161" t="s">
        <v>27</v>
      </c>
      <c r="L52" s="161"/>
      <c r="M52" s="161"/>
      <c r="N52" s="161"/>
      <c r="O52" s="161" t="s">
        <v>131</v>
      </c>
      <c r="P52" s="161"/>
      <c r="Q52" s="161"/>
      <c r="R52" s="161"/>
      <c r="S52" s="161" t="s">
        <v>49</v>
      </c>
      <c r="T52" s="161"/>
      <c r="U52" s="161"/>
      <c r="V52" s="165"/>
    </row>
    <row r="53" spans="1:25" x14ac:dyDescent="0.25">
      <c r="C53" s="249"/>
      <c r="D53" s="161"/>
      <c r="E53" s="161"/>
      <c r="F53" s="161"/>
      <c r="G53" s="166" t="s">
        <v>25</v>
      </c>
      <c r="H53" s="166"/>
      <c r="I53" s="161" t="s">
        <v>9</v>
      </c>
      <c r="J53" s="161"/>
      <c r="K53" s="166" t="s">
        <v>28</v>
      </c>
      <c r="L53" s="166"/>
      <c r="M53" s="161" t="s">
        <v>9</v>
      </c>
      <c r="N53" s="161"/>
      <c r="O53" s="166" t="s">
        <v>25</v>
      </c>
      <c r="P53" s="166"/>
      <c r="Q53" s="161" t="s">
        <v>9</v>
      </c>
      <c r="R53" s="161"/>
      <c r="S53" s="166" t="s">
        <v>25</v>
      </c>
      <c r="T53" s="166"/>
      <c r="U53" s="161" t="s">
        <v>9</v>
      </c>
      <c r="V53" s="165"/>
      <c r="X53" s="50"/>
    </row>
    <row r="54" spans="1:25" x14ac:dyDescent="0.25">
      <c r="C54" s="195" t="str">
        <f>Arkusz3!B2</f>
        <v>ROSJA</v>
      </c>
      <c r="D54" s="196"/>
      <c r="E54" s="196"/>
      <c r="F54" s="196"/>
      <c r="G54" s="155">
        <f>Arkusz3!F2</f>
        <v>239</v>
      </c>
      <c r="H54" s="155"/>
      <c r="I54" s="155">
        <f>Arkusz3!F8</f>
        <v>683</v>
      </c>
      <c r="J54" s="155"/>
      <c r="K54" s="155">
        <f>SUM(Arkusz3!F14,-G54)</f>
        <v>159</v>
      </c>
      <c r="L54" s="155"/>
      <c r="M54" s="155">
        <f>SUM(Arkusz3!F20,-I54)</f>
        <v>425</v>
      </c>
      <c r="N54" s="155"/>
      <c r="O54" s="155">
        <f>Arkusz3!F26</f>
        <v>28</v>
      </c>
      <c r="P54" s="155"/>
      <c r="Q54" s="155">
        <f>Arkusz3!F32</f>
        <v>80</v>
      </c>
      <c r="R54" s="155"/>
      <c r="S54" s="155">
        <f>SUM(Arkusz3!F14,O54)</f>
        <v>426</v>
      </c>
      <c r="T54" s="155"/>
      <c r="U54" s="155">
        <f>SUM(Arkusz3!F20,Q54)</f>
        <v>1188</v>
      </c>
      <c r="V54" s="156"/>
    </row>
    <row r="55" spans="1:25" x14ac:dyDescent="0.25">
      <c r="C55" s="197" t="str">
        <f>Arkusz3!B3</f>
        <v>UKRAINA</v>
      </c>
      <c r="D55" s="198"/>
      <c r="E55" s="198"/>
      <c r="F55" s="198"/>
      <c r="G55" s="157">
        <f>Arkusz3!F3</f>
        <v>70</v>
      </c>
      <c r="H55" s="157"/>
      <c r="I55" s="157">
        <f>Arkusz3!F9</f>
        <v>85</v>
      </c>
      <c r="J55" s="157"/>
      <c r="K55" s="157">
        <f>SUM(Arkusz3!F15,-G55)</f>
        <v>58</v>
      </c>
      <c r="L55" s="157"/>
      <c r="M55" s="157">
        <f>SUM(Arkusz3!F21,-I55)</f>
        <v>97</v>
      </c>
      <c r="N55" s="157"/>
      <c r="O55" s="157">
        <f>Arkusz3!F27</f>
        <v>2</v>
      </c>
      <c r="P55" s="157"/>
      <c r="Q55" s="157">
        <f>Arkusz3!F33</f>
        <v>2</v>
      </c>
      <c r="R55" s="157"/>
      <c r="S55" s="157">
        <f>SUM(Arkusz3!F15,O55)</f>
        <v>130</v>
      </c>
      <c r="T55" s="157"/>
      <c r="U55" s="157">
        <f>SUM(Arkusz3!F21,Q55)</f>
        <v>184</v>
      </c>
      <c r="V55" s="158"/>
    </row>
    <row r="56" spans="1:25" x14ac:dyDescent="0.25">
      <c r="C56" s="195" t="str">
        <f>Arkusz3!B4</f>
        <v>TADŻYKISTAN</v>
      </c>
      <c r="D56" s="196"/>
      <c r="E56" s="196"/>
      <c r="F56" s="196"/>
      <c r="G56" s="155">
        <f>Arkusz3!F4</f>
        <v>10</v>
      </c>
      <c r="H56" s="155"/>
      <c r="I56" s="155">
        <f>Arkusz3!F10</f>
        <v>21</v>
      </c>
      <c r="J56" s="155"/>
      <c r="K56" s="155">
        <f>SUM(Arkusz3!F16,-G56)</f>
        <v>15</v>
      </c>
      <c r="L56" s="155"/>
      <c r="M56" s="155">
        <f>SUM(Arkusz3!F22,-I56)</f>
        <v>44</v>
      </c>
      <c r="N56" s="155"/>
      <c r="O56" s="155">
        <f>Arkusz3!F28</f>
        <v>1</v>
      </c>
      <c r="P56" s="155"/>
      <c r="Q56" s="155">
        <f>Arkusz3!F34</f>
        <v>4</v>
      </c>
      <c r="R56" s="155"/>
      <c r="S56" s="155">
        <f>SUM(Arkusz3!F16,O56)</f>
        <v>26</v>
      </c>
      <c r="T56" s="155"/>
      <c r="U56" s="155">
        <f>SUM(Arkusz3!F22,Q56)</f>
        <v>69</v>
      </c>
      <c r="V56" s="156"/>
    </row>
    <row r="57" spans="1:25" x14ac:dyDescent="0.25">
      <c r="C57" s="197" t="str">
        <f>Arkusz3!B5</f>
        <v>ARMENIA</v>
      </c>
      <c r="D57" s="198"/>
      <c r="E57" s="198"/>
      <c r="F57" s="198"/>
      <c r="G57" s="157">
        <f>Arkusz3!F5</f>
        <v>10</v>
      </c>
      <c r="H57" s="157"/>
      <c r="I57" s="157">
        <f>Arkusz3!F11</f>
        <v>23</v>
      </c>
      <c r="J57" s="157"/>
      <c r="K57" s="157">
        <f>SUM(Arkusz3!F17,-G57)</f>
        <v>8</v>
      </c>
      <c r="L57" s="157"/>
      <c r="M57" s="157">
        <f>SUM(Arkusz3!F23,-I57)</f>
        <v>16</v>
      </c>
      <c r="N57" s="157"/>
      <c r="O57" s="157">
        <f>Arkusz3!F29</f>
        <v>0</v>
      </c>
      <c r="P57" s="157"/>
      <c r="Q57" s="157">
        <f>Arkusz3!F35</f>
        <v>0</v>
      </c>
      <c r="R57" s="157"/>
      <c r="S57" s="157">
        <f>SUM(Arkusz3!F17,O57)</f>
        <v>18</v>
      </c>
      <c r="T57" s="157"/>
      <c r="U57" s="157">
        <f>SUM(Arkusz3!F23,Q57)</f>
        <v>39</v>
      </c>
      <c r="V57" s="158"/>
    </row>
    <row r="58" spans="1:25" x14ac:dyDescent="0.25">
      <c r="C58" s="195" t="str">
        <f>Arkusz3!B6</f>
        <v>AZERBEJDŻAN</v>
      </c>
      <c r="D58" s="196"/>
      <c r="E58" s="196"/>
      <c r="F58" s="196"/>
      <c r="G58" s="155">
        <f>Arkusz3!F6</f>
        <v>9</v>
      </c>
      <c r="H58" s="155"/>
      <c r="I58" s="155">
        <f>Arkusz3!F12</f>
        <v>24</v>
      </c>
      <c r="J58" s="155"/>
      <c r="K58" s="155">
        <f>SUM(Arkusz3!F18,-G58)</f>
        <v>1</v>
      </c>
      <c r="L58" s="155"/>
      <c r="M58" s="155">
        <f>SUM(Arkusz3!F24,-I58)</f>
        <v>4</v>
      </c>
      <c r="N58" s="155"/>
      <c r="O58" s="155">
        <f>Arkusz3!F30</f>
        <v>0</v>
      </c>
      <c r="P58" s="155"/>
      <c r="Q58" s="155">
        <f>Arkusz3!F36</f>
        <v>0</v>
      </c>
      <c r="R58" s="155"/>
      <c r="S58" s="155">
        <f>SUM(Arkusz3!F18,O58)</f>
        <v>10</v>
      </c>
      <c r="T58" s="155"/>
      <c r="U58" s="155">
        <f>SUM(Arkusz3!F24,Q58)</f>
        <v>28</v>
      </c>
      <c r="V58" s="156"/>
    </row>
    <row r="59" spans="1:25" ht="15.75" thickBot="1" x14ac:dyDescent="0.3">
      <c r="C59" s="205" t="str">
        <f>Arkusz3!B7</f>
        <v>Pozostałe</v>
      </c>
      <c r="D59" s="206"/>
      <c r="E59" s="206"/>
      <c r="F59" s="206"/>
      <c r="G59" s="160">
        <f>Arkusz3!F7</f>
        <v>151</v>
      </c>
      <c r="H59" s="160"/>
      <c r="I59" s="160">
        <f>Arkusz3!F13</f>
        <v>183</v>
      </c>
      <c r="J59" s="160"/>
      <c r="K59" s="160">
        <f>SUM(Arkusz3!F19,-G59)</f>
        <v>45</v>
      </c>
      <c r="L59" s="160"/>
      <c r="M59" s="160">
        <f>SUM(Arkusz3!F25,-I59)</f>
        <v>64</v>
      </c>
      <c r="N59" s="160"/>
      <c r="O59" s="160">
        <f>Arkusz3!F31</f>
        <v>4</v>
      </c>
      <c r="P59" s="160"/>
      <c r="Q59" s="160">
        <f>Arkusz3!F37</f>
        <v>6</v>
      </c>
      <c r="R59" s="160"/>
      <c r="S59" s="160">
        <f>SUM(Arkusz3!F19,O59)</f>
        <v>200</v>
      </c>
      <c r="T59" s="160"/>
      <c r="U59" s="160">
        <f>SUM(Arkusz3!F25,Q59)</f>
        <v>253</v>
      </c>
      <c r="V59" s="181"/>
    </row>
    <row r="60" spans="1:25" x14ac:dyDescent="0.25">
      <c r="C60" s="207" t="s">
        <v>1</v>
      </c>
      <c r="D60" s="208"/>
      <c r="E60" s="208"/>
      <c r="F60" s="208"/>
      <c r="G60" s="180">
        <f>SUM(G54:G59)</f>
        <v>489</v>
      </c>
      <c r="H60" s="180"/>
      <c r="I60" s="180">
        <f>SUM(I54:I59)</f>
        <v>1019</v>
      </c>
      <c r="J60" s="180"/>
      <c r="K60" s="180">
        <f>SUM(K54:K59)</f>
        <v>286</v>
      </c>
      <c r="L60" s="180"/>
      <c r="M60" s="180">
        <f>SUM(M54:M59)</f>
        <v>650</v>
      </c>
      <c r="N60" s="180"/>
      <c r="O60" s="180">
        <f>SUM(O54:O59)</f>
        <v>35</v>
      </c>
      <c r="P60" s="180"/>
      <c r="Q60" s="180">
        <f>SUM(Q54:Q59)</f>
        <v>92</v>
      </c>
      <c r="R60" s="180"/>
      <c r="S60" s="180">
        <f>SUM(S54:S59)</f>
        <v>810</v>
      </c>
      <c r="T60" s="180"/>
      <c r="U60" s="180">
        <f>SUM(U54:U59)</f>
        <v>1761</v>
      </c>
      <c r="V60" s="256"/>
    </row>
    <row r="61" spans="1:25" x14ac:dyDescent="0.25">
      <c r="A61" s="4"/>
      <c r="B61" s="12"/>
      <c r="C61" s="13"/>
      <c r="D61" s="13"/>
      <c r="E61" s="13"/>
      <c r="F61" s="13"/>
      <c r="G61" s="14"/>
      <c r="H61" s="14"/>
      <c r="I61" s="14"/>
      <c r="J61" s="14"/>
      <c r="K61" s="14"/>
      <c r="L61" s="14"/>
      <c r="M61" s="14"/>
      <c r="N61" s="14"/>
      <c r="O61" s="14"/>
      <c r="P61" s="14"/>
      <c r="Q61" s="14"/>
      <c r="R61" s="14"/>
      <c r="S61" s="14"/>
      <c r="T61" s="14"/>
      <c r="U61" s="14"/>
      <c r="V61" s="14"/>
      <c r="W61" s="12"/>
    </row>
    <row r="62" spans="1:25" ht="15" customHeight="1" x14ac:dyDescent="0.25">
      <c r="A62" s="209" t="s">
        <v>138</v>
      </c>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row>
    <row r="63" spans="1:25" s="55" customFormat="1" ht="15" customHeight="1" x14ac:dyDescent="0.25">
      <c r="A63" s="54"/>
      <c r="B63" s="54"/>
      <c r="C63" s="54"/>
      <c r="D63" s="54"/>
      <c r="E63" s="54"/>
      <c r="F63" s="54"/>
      <c r="G63" s="54"/>
      <c r="H63" s="54"/>
      <c r="I63" s="54"/>
      <c r="J63" s="54"/>
      <c r="K63" s="54"/>
      <c r="L63" s="54"/>
      <c r="M63" s="54"/>
      <c r="N63" s="54"/>
      <c r="O63" s="54"/>
      <c r="P63" s="54"/>
      <c r="Q63" s="54"/>
      <c r="R63" s="54"/>
      <c r="S63" s="54"/>
      <c r="T63" s="54"/>
      <c r="U63" s="54"/>
      <c r="V63" s="54"/>
      <c r="W63" s="54"/>
      <c r="X63" s="54"/>
      <c r="Y63" s="54"/>
    </row>
    <row r="64" spans="1:25" s="55" customFormat="1" ht="15" customHeight="1" x14ac:dyDescent="0.25">
      <c r="A64" s="54"/>
      <c r="B64" s="54"/>
      <c r="C64" s="54"/>
      <c r="D64" s="54"/>
      <c r="E64" s="54"/>
      <c r="F64" s="54"/>
      <c r="G64" s="54"/>
      <c r="H64" s="54"/>
      <c r="I64" s="54"/>
      <c r="J64" s="54"/>
      <c r="K64" s="54"/>
      <c r="L64" s="54"/>
      <c r="M64" s="54"/>
      <c r="N64" s="54"/>
      <c r="O64" s="54"/>
      <c r="P64" s="54"/>
      <c r="Q64" s="54"/>
      <c r="R64" s="54"/>
      <c r="S64" s="54"/>
      <c r="T64" s="54"/>
      <c r="U64" s="54"/>
      <c r="V64" s="54"/>
      <c r="W64" s="54"/>
      <c r="X64" s="54"/>
      <c r="Y64" s="54"/>
    </row>
    <row r="65" spans="1:25" s="55" customFormat="1" ht="15" customHeight="1" x14ac:dyDescent="0.25">
      <c r="A65" s="54"/>
      <c r="B65" s="54"/>
      <c r="C65" s="54"/>
      <c r="D65" s="54"/>
      <c r="E65" s="54"/>
      <c r="F65" s="54"/>
      <c r="G65" s="54"/>
      <c r="H65" s="54"/>
      <c r="I65" s="54"/>
      <c r="J65" s="54"/>
      <c r="K65" s="54"/>
      <c r="L65" s="54"/>
      <c r="M65" s="54"/>
      <c r="N65" s="54"/>
      <c r="O65" s="54"/>
      <c r="P65" s="54"/>
      <c r="Q65" s="54"/>
      <c r="R65" s="54"/>
      <c r="S65" s="54"/>
      <c r="T65" s="54"/>
      <c r="U65" s="54"/>
      <c r="V65" s="54"/>
      <c r="W65" s="54"/>
      <c r="X65" s="54"/>
      <c r="Y65" s="54"/>
    </row>
    <row r="66" spans="1:25" s="55" customFormat="1" ht="15" customHeight="1" x14ac:dyDescent="0.25">
      <c r="A66" s="54"/>
      <c r="B66" s="54"/>
      <c r="C66" s="54"/>
      <c r="D66" s="54"/>
      <c r="E66" s="54"/>
      <c r="F66" s="54"/>
      <c r="G66" s="54"/>
      <c r="H66" s="54"/>
      <c r="I66" s="54"/>
      <c r="J66" s="54"/>
      <c r="K66" s="54"/>
      <c r="L66" s="54"/>
      <c r="M66" s="54"/>
      <c r="N66" s="54"/>
      <c r="O66" s="54"/>
      <c r="P66" s="54"/>
      <c r="Q66" s="54"/>
      <c r="R66" s="54"/>
      <c r="S66" s="54"/>
      <c r="T66" s="54"/>
      <c r="U66" s="54"/>
      <c r="V66" s="54"/>
      <c r="W66" s="54"/>
      <c r="X66" s="54"/>
      <c r="Y66" s="54"/>
    </row>
    <row r="67" spans="1:25" s="55" customFormat="1" ht="15" customHeight="1" x14ac:dyDescent="0.25">
      <c r="A67" s="54"/>
      <c r="B67" s="54"/>
      <c r="C67" s="54"/>
      <c r="D67" s="54"/>
      <c r="E67" s="54"/>
      <c r="F67" s="54"/>
      <c r="G67" s="54"/>
      <c r="H67" s="54"/>
      <c r="I67" s="54"/>
      <c r="J67" s="54"/>
      <c r="K67" s="54"/>
      <c r="L67" s="54"/>
      <c r="M67" s="54"/>
      <c r="N67" s="54"/>
      <c r="O67" s="54"/>
      <c r="P67" s="54"/>
      <c r="Q67" s="54"/>
      <c r="R67" s="54"/>
      <c r="S67" s="54"/>
      <c r="T67" s="54"/>
      <c r="U67" s="54"/>
      <c r="V67" s="54"/>
      <c r="W67" s="54"/>
      <c r="X67" s="54"/>
      <c r="Y67" s="54"/>
    </row>
    <row r="68" spans="1:25" s="55" customFormat="1" ht="15" customHeight="1" x14ac:dyDescent="0.25">
      <c r="A68" s="54"/>
      <c r="B68" s="54"/>
      <c r="C68" s="54"/>
      <c r="D68" s="54"/>
      <c r="E68" s="54"/>
      <c r="F68" s="54"/>
      <c r="G68" s="54"/>
      <c r="H68" s="54"/>
      <c r="I68" s="54"/>
      <c r="J68" s="54"/>
      <c r="K68" s="54"/>
      <c r="L68" s="54"/>
      <c r="M68" s="54"/>
      <c r="N68" s="54"/>
      <c r="O68" s="54"/>
      <c r="P68" s="54"/>
      <c r="Q68" s="54"/>
      <c r="R68" s="54"/>
      <c r="S68" s="54"/>
      <c r="T68" s="54"/>
      <c r="U68" s="54"/>
      <c r="V68" s="54"/>
      <c r="W68" s="54"/>
      <c r="X68" s="54"/>
      <c r="Y68" s="54"/>
    </row>
    <row r="69" spans="1:25" s="55" customFormat="1" ht="15" customHeight="1" x14ac:dyDescent="0.25">
      <c r="A69" s="54"/>
      <c r="B69" s="54"/>
      <c r="C69" s="54"/>
      <c r="D69" s="54"/>
      <c r="E69" s="54"/>
      <c r="F69" s="54"/>
      <c r="G69" s="54"/>
      <c r="H69" s="54"/>
      <c r="I69" s="54"/>
      <c r="J69" s="54"/>
      <c r="K69" s="54"/>
      <c r="L69" s="54"/>
      <c r="M69" s="54"/>
      <c r="N69" s="54"/>
      <c r="O69" s="54"/>
      <c r="P69" s="54"/>
      <c r="Q69" s="54"/>
      <c r="R69" s="54"/>
      <c r="S69" s="54"/>
      <c r="T69" s="54"/>
      <c r="U69" s="54"/>
      <c r="V69" s="54"/>
      <c r="W69" s="54"/>
      <c r="X69" s="54"/>
      <c r="Y69" s="54"/>
    </row>
    <row r="70" spans="1:25" s="55" customFormat="1" ht="15" customHeight="1" x14ac:dyDescent="0.25">
      <c r="A70" s="54"/>
      <c r="B70" s="54"/>
      <c r="C70" s="54"/>
      <c r="D70" s="54"/>
      <c r="E70" s="54"/>
      <c r="F70" s="54"/>
      <c r="G70" s="54"/>
      <c r="H70" s="54"/>
      <c r="I70" s="54"/>
      <c r="J70" s="54"/>
      <c r="K70" s="54"/>
      <c r="L70" s="54"/>
      <c r="M70" s="54"/>
      <c r="N70" s="54"/>
      <c r="O70" s="54"/>
      <c r="P70" s="54"/>
      <c r="Q70" s="54"/>
      <c r="R70" s="54"/>
      <c r="S70" s="54"/>
      <c r="T70" s="54"/>
      <c r="U70" s="54"/>
      <c r="V70" s="54"/>
      <c r="W70" s="54"/>
      <c r="X70" s="54"/>
      <c r="Y70" s="54"/>
    </row>
    <row r="71" spans="1:25" s="55" customFormat="1" ht="15" customHeight="1" x14ac:dyDescent="0.25">
      <c r="A71" s="54"/>
      <c r="B71" s="54"/>
      <c r="C71" s="54"/>
      <c r="D71" s="54"/>
      <c r="E71" s="54"/>
      <c r="F71" s="54"/>
      <c r="G71" s="54"/>
      <c r="H71" s="54"/>
      <c r="I71" s="54"/>
      <c r="J71" s="54"/>
      <c r="K71" s="54"/>
      <c r="L71" s="54"/>
      <c r="M71" s="54"/>
      <c r="N71" s="54"/>
      <c r="O71" s="54"/>
      <c r="P71" s="54"/>
      <c r="Q71" s="54"/>
      <c r="R71" s="54"/>
      <c r="S71" s="54"/>
      <c r="T71" s="54"/>
      <c r="U71" s="54"/>
      <c r="V71" s="54"/>
      <c r="W71" s="54"/>
      <c r="X71" s="54"/>
      <c r="Y71" s="54"/>
    </row>
    <row r="72" spans="1:25" s="55" customFormat="1" ht="15" customHeight="1" x14ac:dyDescent="0.25">
      <c r="A72" s="54"/>
      <c r="B72" s="54"/>
      <c r="C72" s="54"/>
      <c r="D72" s="54"/>
      <c r="E72" s="54"/>
      <c r="F72" s="54"/>
      <c r="G72" s="54"/>
      <c r="H72" s="54"/>
      <c r="I72" s="54"/>
      <c r="J72" s="54"/>
      <c r="K72" s="54"/>
      <c r="L72" s="54"/>
      <c r="M72" s="54"/>
      <c r="N72" s="54"/>
      <c r="O72" s="54"/>
      <c r="P72" s="54"/>
      <c r="Q72" s="54"/>
      <c r="R72" s="54"/>
      <c r="S72" s="54"/>
      <c r="T72" s="54"/>
      <c r="U72" s="54"/>
      <c r="V72" s="54"/>
      <c r="W72" s="54"/>
      <c r="X72" s="54"/>
      <c r="Y72" s="54"/>
    </row>
    <row r="73" spans="1:25" ht="15" customHeight="1"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6"/>
    </row>
    <row r="77" spans="1:25" x14ac:dyDescent="0.25">
      <c r="M77" s="11"/>
      <c r="N77" s="11"/>
      <c r="O77" s="11"/>
      <c r="P77" s="11"/>
      <c r="Q77" s="11"/>
      <c r="R77" s="11"/>
      <c r="S77" s="11"/>
    </row>
    <row r="78" spans="1:25" x14ac:dyDescent="0.25">
      <c r="M78" s="11"/>
      <c r="N78" s="11"/>
      <c r="O78" s="11"/>
      <c r="P78" s="11"/>
      <c r="Q78" s="11"/>
      <c r="R78" s="11"/>
      <c r="S78" s="11"/>
    </row>
    <row r="79" spans="1:25" x14ac:dyDescent="0.25">
      <c r="M79" s="11"/>
      <c r="N79" s="11"/>
      <c r="O79" s="11"/>
      <c r="P79" s="11"/>
      <c r="Q79" s="11"/>
      <c r="R79" s="11"/>
      <c r="S79" s="11"/>
    </row>
    <row r="80" spans="1:25" x14ac:dyDescent="0.25">
      <c r="M80" s="11"/>
      <c r="N80" s="11"/>
      <c r="O80" s="11"/>
      <c r="P80" s="11"/>
      <c r="Q80" s="11"/>
      <c r="R80" s="11"/>
      <c r="S80" s="11"/>
    </row>
    <row r="81" spans="1:25" x14ac:dyDescent="0.25">
      <c r="M81" s="11"/>
      <c r="N81" s="11"/>
      <c r="O81" s="11"/>
      <c r="P81" s="11"/>
      <c r="Q81" s="11"/>
      <c r="R81" s="11"/>
      <c r="S81" s="11"/>
    </row>
    <row r="82" spans="1:25" x14ac:dyDescent="0.25">
      <c r="M82" s="11"/>
      <c r="N82" s="11"/>
      <c r="O82" s="11"/>
      <c r="P82" s="11"/>
      <c r="Q82" s="11"/>
      <c r="R82" s="11"/>
      <c r="S82" s="11"/>
    </row>
    <row r="83" spans="1:25" x14ac:dyDescent="0.25">
      <c r="M83" s="11"/>
      <c r="N83" s="11"/>
      <c r="O83" s="11"/>
      <c r="P83" s="11"/>
      <c r="Q83" s="11"/>
      <c r="R83" s="11"/>
      <c r="S83" s="11"/>
    </row>
    <row r="84" spans="1:25" x14ac:dyDescent="0.25">
      <c r="M84" s="11"/>
      <c r="N84" s="11"/>
      <c r="O84" s="11"/>
      <c r="P84" s="11"/>
      <c r="Q84" s="11"/>
      <c r="R84" s="11"/>
      <c r="S84" s="11"/>
    </row>
    <row r="85" spans="1:25" x14ac:dyDescent="0.25">
      <c r="D85" s="191"/>
      <c r="E85" s="191"/>
    </row>
    <row r="90" spans="1:25" x14ac:dyDescent="0.25">
      <c r="V90" s="17"/>
      <c r="W90" s="17"/>
      <c r="X90" s="17"/>
      <c r="Y90" s="18"/>
    </row>
    <row r="91" spans="1:25" x14ac:dyDescent="0.25">
      <c r="V91" s="17"/>
      <c r="W91" s="17"/>
      <c r="X91" s="17"/>
      <c r="Y91" s="18"/>
    </row>
    <row r="92" spans="1:25" x14ac:dyDescent="0.25">
      <c r="A92" s="19"/>
      <c r="B92" s="19"/>
      <c r="C92" s="19"/>
      <c r="D92" s="19"/>
      <c r="E92" s="19"/>
      <c r="F92" s="19"/>
      <c r="G92" s="19"/>
      <c r="H92" s="19"/>
      <c r="I92" s="19"/>
      <c r="J92" s="19"/>
      <c r="K92" s="19"/>
      <c r="L92" s="19"/>
      <c r="M92" s="19"/>
      <c r="N92" s="19"/>
      <c r="O92" s="19"/>
      <c r="P92" s="19"/>
      <c r="Q92" s="19"/>
      <c r="R92" s="19"/>
      <c r="S92" s="19"/>
      <c r="T92" s="19"/>
      <c r="U92" s="19"/>
      <c r="V92" s="17"/>
      <c r="W92" s="17"/>
      <c r="X92" s="17"/>
      <c r="Y92" s="18"/>
    </row>
    <row r="93" spans="1:25" x14ac:dyDescent="0.25">
      <c r="A93" s="19"/>
      <c r="B93" s="19"/>
      <c r="C93" s="19"/>
      <c r="D93" s="19"/>
      <c r="E93" s="19"/>
      <c r="F93" s="19"/>
      <c r="G93" s="19"/>
      <c r="H93" s="19"/>
      <c r="I93" s="19"/>
      <c r="J93" s="19"/>
      <c r="K93" s="19"/>
      <c r="L93" s="19"/>
      <c r="M93" s="19"/>
      <c r="N93" s="19"/>
      <c r="O93" s="19"/>
      <c r="P93" s="19"/>
      <c r="Q93" s="19"/>
      <c r="R93" s="19"/>
      <c r="S93" s="19"/>
      <c r="T93" s="19"/>
      <c r="U93" s="19"/>
      <c r="V93" s="17"/>
      <c r="W93" s="17"/>
      <c r="X93" s="17"/>
      <c r="Y93" s="18"/>
    </row>
    <row r="94" spans="1:25" x14ac:dyDescent="0.25">
      <c r="A94" s="19"/>
      <c r="B94" s="19"/>
      <c r="C94" s="19"/>
      <c r="D94" s="19"/>
      <c r="E94" s="19"/>
      <c r="F94" s="19"/>
      <c r="G94" s="19"/>
      <c r="H94" s="19"/>
      <c r="I94" s="19"/>
      <c r="J94" s="19"/>
      <c r="K94" s="19"/>
      <c r="L94" s="19"/>
      <c r="M94" s="19"/>
      <c r="N94" s="19"/>
      <c r="O94" s="19"/>
      <c r="P94" s="19"/>
      <c r="Q94" s="19"/>
      <c r="R94" s="19"/>
      <c r="S94" s="19"/>
      <c r="T94" s="19"/>
      <c r="U94" s="19"/>
      <c r="V94" s="17"/>
      <c r="W94" s="17"/>
      <c r="X94" s="17"/>
      <c r="Y94" s="18"/>
    </row>
    <row r="95" spans="1:25" x14ac:dyDescent="0.25">
      <c r="A95" s="19"/>
      <c r="B95" s="19"/>
      <c r="C95" s="19"/>
      <c r="D95" s="19"/>
      <c r="E95" s="19"/>
      <c r="F95" s="19"/>
      <c r="G95" s="19"/>
      <c r="H95" s="19"/>
      <c r="I95" s="19"/>
      <c r="J95" s="19"/>
      <c r="K95" s="19"/>
      <c r="L95" s="19"/>
      <c r="M95" s="19"/>
      <c r="N95" s="19"/>
      <c r="O95" s="19"/>
      <c r="P95" s="19"/>
      <c r="Q95" s="19"/>
      <c r="R95" s="19"/>
      <c r="S95" s="19"/>
      <c r="T95" s="19"/>
      <c r="U95" s="19"/>
      <c r="V95" s="17"/>
      <c r="W95" s="17"/>
      <c r="X95" s="17"/>
      <c r="Y95" s="18"/>
    </row>
    <row r="96" spans="1:25" x14ac:dyDescent="0.25">
      <c r="A96" s="19"/>
      <c r="B96" s="19"/>
      <c r="C96" s="19"/>
      <c r="D96" s="19"/>
      <c r="E96" s="19"/>
      <c r="F96" s="19"/>
      <c r="G96" s="19"/>
      <c r="H96" s="19"/>
      <c r="I96" s="19"/>
      <c r="J96" s="19"/>
      <c r="K96" s="19"/>
      <c r="L96" s="19"/>
      <c r="M96" s="19"/>
      <c r="N96" s="19"/>
      <c r="O96" s="19"/>
      <c r="P96" s="19"/>
      <c r="Q96" s="19"/>
      <c r="R96" s="19"/>
      <c r="S96" s="19"/>
      <c r="T96" s="19"/>
      <c r="U96" s="19"/>
      <c r="V96" s="17"/>
      <c r="W96" s="17"/>
      <c r="X96" s="17"/>
      <c r="Y96" s="18"/>
    </row>
    <row r="97" spans="1:25" x14ac:dyDescent="0.25">
      <c r="A97" s="113" t="s">
        <v>167</v>
      </c>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row>
    <row r="98" spans="1:25" s="47" customFormat="1" x14ac:dyDescent="0.25">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row>
    <row r="99" spans="1:25" s="47" customFormat="1" x14ac:dyDescent="0.25">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row>
    <row r="100" spans="1:25" s="47" customFormat="1" x14ac:dyDescent="0.25">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row>
    <row r="101" spans="1:25" s="47" customFormat="1" x14ac:dyDescent="0.25">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row>
    <row r="102" spans="1:25" s="47" customFormat="1" x14ac:dyDescent="0.25">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row>
    <row r="103" spans="1:25" s="47" customFormat="1" x14ac:dyDescent="0.25">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row>
    <row r="104" spans="1:25" s="47" customFormat="1" x14ac:dyDescent="0.25">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row>
    <row r="105" spans="1:25" s="47" customFormat="1" x14ac:dyDescent="0.25">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row>
    <row r="106" spans="1:25" s="47" customFormat="1" x14ac:dyDescent="0.25">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row>
    <row r="107" spans="1:25" s="47" customFormat="1" x14ac:dyDescent="0.25">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row>
    <row r="108" spans="1:25" s="47" customFormat="1" x14ac:dyDescent="0.25">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row>
    <row r="109" spans="1:25" s="47" customFormat="1" x14ac:dyDescent="0.25">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row>
    <row r="110" spans="1:25" s="47" customFormat="1" x14ac:dyDescent="0.25">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row>
    <row r="111" spans="1:25" s="47" customFormat="1" x14ac:dyDescent="0.25">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row>
    <row r="112" spans="1:25" s="47" customFormat="1" x14ac:dyDescent="0.25">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row>
    <row r="113" spans="1:25" s="47" customFormat="1" x14ac:dyDescent="0.25">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row>
    <row r="114" spans="1:25" s="47" customFormat="1" x14ac:dyDescent="0.25">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row>
    <row r="115" spans="1:25" s="47" customFormat="1" x14ac:dyDescent="0.25">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row>
    <row r="116" spans="1:25" s="47" customFormat="1" x14ac:dyDescent="0.25">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row>
    <row r="117" spans="1:25" s="47" customFormat="1" x14ac:dyDescent="0.25">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row>
    <row r="118" spans="1:25" s="47" customFormat="1" x14ac:dyDescent="0.25">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row>
    <row r="119" spans="1:25" s="47" customFormat="1" x14ac:dyDescent="0.25">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row>
    <row r="120" spans="1:25" s="47" customFormat="1" x14ac:dyDescent="0.25">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row>
    <row r="121" spans="1:25" s="47" customFormat="1" x14ac:dyDescent="0.25">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row>
    <row r="122" spans="1:25" s="47" customFormat="1" x14ac:dyDescent="0.25">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row>
    <row r="123" spans="1:25" s="47" customFormat="1" x14ac:dyDescent="0.25">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row>
    <row r="124" spans="1:25" s="47" customFormat="1" x14ac:dyDescent="0.25">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row>
    <row r="125" spans="1:25" s="47" customFormat="1" x14ac:dyDescent="0.25">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row>
    <row r="126" spans="1:25" s="47" customFormat="1" x14ac:dyDescent="0.25">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row>
    <row r="127" spans="1:25" s="47" customFormat="1" x14ac:dyDescent="0.25">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row>
    <row r="128" spans="1:25" s="47" customFormat="1" x14ac:dyDescent="0.25">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row>
    <row r="129" spans="1:25" s="47" customFormat="1" x14ac:dyDescent="0.25">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row>
    <row r="130" spans="1:25" s="47" customFormat="1" x14ac:dyDescent="0.25">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row>
    <row r="131" spans="1:25" s="47" customFormat="1" x14ac:dyDescent="0.25">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row>
    <row r="132" spans="1:25" s="47" customFormat="1" x14ac:dyDescent="0.25">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row>
    <row r="133" spans="1:25" s="47" customFormat="1" x14ac:dyDescent="0.25">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row>
    <row r="134" spans="1:25" s="47" customFormat="1" x14ac:dyDescent="0.25">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row>
    <row r="135" spans="1:25" s="47" customFormat="1" x14ac:dyDescent="0.25">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row>
    <row r="136" spans="1:25" s="47" customFormat="1" x14ac:dyDescent="0.25">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row>
    <row r="137" spans="1:25" s="47" customFormat="1" x14ac:dyDescent="0.25">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row>
    <row r="138" spans="1:25" s="47" customFormat="1" x14ac:dyDescent="0.25">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row>
    <row r="139" spans="1:25" s="47" customFormat="1" x14ac:dyDescent="0.25">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row>
    <row r="140" spans="1:25" s="47" customFormat="1" x14ac:dyDescent="0.25">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row>
    <row r="141" spans="1:25" s="47" customFormat="1" x14ac:dyDescent="0.25">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row>
    <row r="142" spans="1:25" s="47" customFormat="1" x14ac:dyDescent="0.25">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row>
    <row r="143" spans="1:25" s="47" customFormat="1" x14ac:dyDescent="0.25">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row>
    <row r="144" spans="1:25" s="47" customFormat="1" x14ac:dyDescent="0.25">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row>
    <row r="145" spans="1:25" s="47" customFormat="1" x14ac:dyDescent="0.25">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row>
    <row r="146" spans="1:25" s="47" customFormat="1" x14ac:dyDescent="0.25">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row>
    <row r="147" spans="1:25" s="47" customFormat="1" x14ac:dyDescent="0.25">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row>
    <row r="148" spans="1:25" s="47" customFormat="1" x14ac:dyDescent="0.25">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row>
    <row r="149" spans="1:25" s="47" customFormat="1" x14ac:dyDescent="0.25">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row>
    <row r="150" spans="1:25" s="47" customFormat="1" x14ac:dyDescent="0.25">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row>
    <row r="151" spans="1:25" s="47" customFormat="1" x14ac:dyDescent="0.25">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row>
    <row r="152" spans="1:25" s="47" customFormat="1" x14ac:dyDescent="0.25">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row>
    <row r="153" spans="1:25" s="47" customFormat="1" x14ac:dyDescent="0.25">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row>
    <row r="154" spans="1:25" x14ac:dyDescent="0.25">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row>
    <row r="155" spans="1:25" x14ac:dyDescent="0.25">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row>
    <row r="156" spans="1:25" x14ac:dyDescent="0.25">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row>
    <row r="157" spans="1:25" x14ac:dyDescent="0.25">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row>
    <row r="158" spans="1:25" x14ac:dyDescent="0.25">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row>
    <row r="159" spans="1:25" x14ac:dyDescent="0.25">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row>
    <row r="160" spans="1:25" x14ac:dyDescent="0.25">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row>
    <row r="161" spans="1:25" x14ac:dyDescent="0.25">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row>
    <row r="162" spans="1:25" s="47" customFormat="1" x14ac:dyDescent="0.25">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row>
    <row r="163" spans="1:25" s="47" customFormat="1" x14ac:dyDescent="0.25">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row>
    <row r="164" spans="1:25" x14ac:dyDescent="0.25">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row>
    <row r="169" spans="1:25" x14ac:dyDescent="0.25">
      <c r="A169" s="61" t="s">
        <v>63</v>
      </c>
      <c r="B169" s="61"/>
      <c r="C169" s="61"/>
      <c r="D169" s="61"/>
      <c r="E169" s="61"/>
      <c r="F169" s="61"/>
      <c r="G169" s="61"/>
      <c r="H169" s="61"/>
      <c r="I169" s="61"/>
      <c r="J169" s="61"/>
      <c r="K169" s="61"/>
      <c r="L169" s="61"/>
      <c r="M169" s="61"/>
      <c r="N169" s="61"/>
      <c r="O169" s="61"/>
      <c r="P169" s="61"/>
      <c r="Q169" s="61"/>
      <c r="R169" s="61"/>
      <c r="S169" s="61"/>
      <c r="T169" s="61"/>
      <c r="U169" s="61"/>
    </row>
    <row r="170" spans="1:25" x14ac:dyDescent="0.25">
      <c r="A170" s="20"/>
      <c r="B170" s="20"/>
      <c r="C170" s="20"/>
      <c r="D170" s="20"/>
      <c r="E170" s="20"/>
      <c r="F170" s="20"/>
      <c r="G170" s="20"/>
      <c r="H170" s="20"/>
      <c r="I170" s="20"/>
      <c r="J170" s="20"/>
      <c r="K170" s="20"/>
      <c r="L170" s="20"/>
      <c r="M170" s="20"/>
      <c r="N170" s="20"/>
      <c r="O170" s="20"/>
      <c r="P170" s="20"/>
      <c r="Q170" s="20"/>
      <c r="R170" s="20"/>
      <c r="S170" s="20"/>
      <c r="T170" s="20"/>
      <c r="U170" s="20"/>
    </row>
    <row r="172" spans="1:25" ht="15.75" thickBot="1" x14ac:dyDescent="0.3"/>
    <row r="173" spans="1:25" x14ac:dyDescent="0.25">
      <c r="A173" s="182" t="str">
        <f>CONCATENATE(Arkusz18!C2," - ",Arkusz18!B2," r.")</f>
        <v>01.01.2018 - 31.05.2018 r.</v>
      </c>
      <c r="B173" s="183"/>
      <c r="C173" s="183"/>
      <c r="D173" s="183"/>
      <c r="E173" s="183"/>
      <c r="F173" s="183"/>
      <c r="G173" s="183"/>
      <c r="H173" s="183"/>
      <c r="I173" s="184"/>
      <c r="M173" s="182" t="str">
        <f>CONCATENATE(Arkusz18!C2," - ",Arkusz18!B2," r.")</f>
        <v>01.01.2018 - 31.05.2018 r.</v>
      </c>
      <c r="N173" s="183"/>
      <c r="O173" s="183"/>
      <c r="P173" s="183"/>
      <c r="Q173" s="183"/>
      <c r="R173" s="183"/>
      <c r="S173" s="183"/>
      <c r="T173" s="183"/>
      <c r="U173" s="184"/>
    </row>
    <row r="174" spans="1:25" ht="15" customHeight="1" x14ac:dyDescent="0.25">
      <c r="A174" s="199" t="s">
        <v>50</v>
      </c>
      <c r="B174" s="200"/>
      <c r="C174" s="201"/>
      <c r="D174" s="176" t="s">
        <v>51</v>
      </c>
      <c r="E174" s="177"/>
      <c r="F174" s="176" t="s">
        <v>52</v>
      </c>
      <c r="G174" s="177"/>
      <c r="H174" s="176" t="s">
        <v>48</v>
      </c>
      <c r="I174" s="185"/>
      <c r="M174" s="199" t="s">
        <v>50</v>
      </c>
      <c r="N174" s="200"/>
      <c r="O174" s="201"/>
      <c r="P174" s="176" t="s">
        <v>53</v>
      </c>
      <c r="Q174" s="177"/>
      <c r="R174" s="176" t="s">
        <v>52</v>
      </c>
      <c r="S174" s="177"/>
      <c r="T174" s="176" t="s">
        <v>48</v>
      </c>
      <c r="U174" s="185"/>
    </row>
    <row r="175" spans="1:25" ht="46.5" customHeight="1" x14ac:dyDescent="0.25">
      <c r="A175" s="202"/>
      <c r="B175" s="203"/>
      <c r="C175" s="204"/>
      <c r="D175" s="178"/>
      <c r="E175" s="179"/>
      <c r="F175" s="178"/>
      <c r="G175" s="179"/>
      <c r="H175" s="178"/>
      <c r="I175" s="186"/>
      <c r="M175" s="202"/>
      <c r="N175" s="203"/>
      <c r="O175" s="204"/>
      <c r="P175" s="178"/>
      <c r="Q175" s="179"/>
      <c r="R175" s="178"/>
      <c r="S175" s="179"/>
      <c r="T175" s="178"/>
      <c r="U175" s="186"/>
    </row>
    <row r="176" spans="1:25" ht="15" customHeight="1" x14ac:dyDescent="0.25">
      <c r="A176" s="222" t="str">
        <f>Arkusz4!B2</f>
        <v>NIEMCY</v>
      </c>
      <c r="B176" s="223"/>
      <c r="C176" s="223"/>
      <c r="D176" s="188">
        <f>Arkusz4!C2</f>
        <v>915</v>
      </c>
      <c r="E176" s="188"/>
      <c r="F176" s="188">
        <f>Arkusz4!D2</f>
        <v>843</v>
      </c>
      <c r="G176" s="188"/>
      <c r="H176" s="188">
        <f>Arkusz4!E2</f>
        <v>278</v>
      </c>
      <c r="I176" s="188"/>
      <c r="M176" s="222" t="str">
        <f>Arkusz5!B2</f>
        <v>NIEMCY</v>
      </c>
      <c r="N176" s="223"/>
      <c r="O176" s="223"/>
      <c r="P176" s="188">
        <f>Arkusz5!C2</f>
        <v>22</v>
      </c>
      <c r="Q176" s="188"/>
      <c r="R176" s="188">
        <f>Arkusz5!D2</f>
        <v>16</v>
      </c>
      <c r="S176" s="188"/>
      <c r="T176" s="188">
        <f>Arkusz5!E2</f>
        <v>12</v>
      </c>
      <c r="U176" s="232"/>
    </row>
    <row r="177" spans="1:25" ht="15" customHeight="1" x14ac:dyDescent="0.25">
      <c r="A177" s="192" t="str">
        <f>Arkusz4!B3</f>
        <v>FRANCJA</v>
      </c>
      <c r="B177" s="193"/>
      <c r="C177" s="193"/>
      <c r="D177" s="189">
        <f>Arkusz4!C3</f>
        <v>589</v>
      </c>
      <c r="E177" s="189"/>
      <c r="F177" s="189">
        <f>Arkusz4!D3</f>
        <v>415</v>
      </c>
      <c r="G177" s="189"/>
      <c r="H177" s="189">
        <f>Arkusz4!E3</f>
        <v>9</v>
      </c>
      <c r="I177" s="189"/>
      <c r="M177" s="192" t="str">
        <f>Arkusz5!B3</f>
        <v>FRANCJA</v>
      </c>
      <c r="N177" s="193"/>
      <c r="O177" s="193"/>
      <c r="P177" s="189">
        <f>Arkusz5!C3</f>
        <v>6</v>
      </c>
      <c r="Q177" s="189"/>
      <c r="R177" s="189">
        <f>Arkusz5!D3</f>
        <v>1</v>
      </c>
      <c r="S177" s="189"/>
      <c r="T177" s="189">
        <f>Arkusz5!E3</f>
        <v>1</v>
      </c>
      <c r="U177" s="229"/>
    </row>
    <row r="178" spans="1:25" ht="15" customHeight="1" x14ac:dyDescent="0.25">
      <c r="A178" s="222" t="str">
        <f>Arkusz4!B4</f>
        <v>NIDERLANDY</v>
      </c>
      <c r="B178" s="223"/>
      <c r="C178" s="223"/>
      <c r="D178" s="188">
        <f>Arkusz4!C4</f>
        <v>63</v>
      </c>
      <c r="E178" s="188"/>
      <c r="F178" s="188">
        <f>Arkusz4!D4</f>
        <v>65</v>
      </c>
      <c r="G178" s="188"/>
      <c r="H178" s="188">
        <f>Arkusz4!E4</f>
        <v>27</v>
      </c>
      <c r="I178" s="188"/>
      <c r="M178" s="222" t="str">
        <f>Arkusz5!B4</f>
        <v>GRECJA</v>
      </c>
      <c r="N178" s="223"/>
      <c r="O178" s="223"/>
      <c r="P178" s="188">
        <f>Arkusz5!C4</f>
        <v>6</v>
      </c>
      <c r="Q178" s="188"/>
      <c r="R178" s="188">
        <f>Arkusz5!D4</f>
        <v>0</v>
      </c>
      <c r="S178" s="188"/>
      <c r="T178" s="188">
        <f>Arkusz5!E4</f>
        <v>0</v>
      </c>
      <c r="U178" s="232"/>
    </row>
    <row r="179" spans="1:25" ht="15" customHeight="1" x14ac:dyDescent="0.25">
      <c r="A179" s="192" t="str">
        <f>Arkusz4!B5</f>
        <v>SZWECJA</v>
      </c>
      <c r="B179" s="193"/>
      <c r="C179" s="193"/>
      <c r="D179" s="189">
        <f>Arkusz4!C5</f>
        <v>58</v>
      </c>
      <c r="E179" s="189"/>
      <c r="F179" s="189">
        <f>Arkusz4!D5</f>
        <v>46</v>
      </c>
      <c r="G179" s="189"/>
      <c r="H179" s="189">
        <f>Arkusz4!E5</f>
        <v>15</v>
      </c>
      <c r="I179" s="189"/>
      <c r="M179" s="192" t="str">
        <f>Arkusz5!B5</f>
        <v>WŁOCHY</v>
      </c>
      <c r="N179" s="193"/>
      <c r="O179" s="193"/>
      <c r="P179" s="189">
        <f>Arkusz5!C5</f>
        <v>6</v>
      </c>
      <c r="Q179" s="189"/>
      <c r="R179" s="189">
        <f>Arkusz5!D5</f>
        <v>0</v>
      </c>
      <c r="S179" s="189"/>
      <c r="T179" s="189">
        <f>Arkusz5!E5</f>
        <v>0</v>
      </c>
      <c r="U179" s="229"/>
    </row>
    <row r="180" spans="1:25" ht="15" customHeight="1" x14ac:dyDescent="0.25">
      <c r="A180" s="222" t="str">
        <f>Arkusz4!B6</f>
        <v>BELGIA</v>
      </c>
      <c r="B180" s="223"/>
      <c r="C180" s="223"/>
      <c r="D180" s="188">
        <f>Arkusz4!C6</f>
        <v>47</v>
      </c>
      <c r="E180" s="188"/>
      <c r="F180" s="188">
        <f>Arkusz4!D6</f>
        <v>32</v>
      </c>
      <c r="G180" s="188"/>
      <c r="H180" s="188">
        <f>Arkusz4!E6</f>
        <v>7</v>
      </c>
      <c r="I180" s="188"/>
      <c r="M180" s="222" t="str">
        <f>Arkusz5!B6</f>
        <v>BUŁGARIA</v>
      </c>
      <c r="N180" s="223"/>
      <c r="O180" s="223"/>
      <c r="P180" s="188">
        <f>Arkusz5!C6</f>
        <v>5</v>
      </c>
      <c r="Q180" s="188"/>
      <c r="R180" s="188">
        <f>Arkusz5!D6</f>
        <v>1</v>
      </c>
      <c r="S180" s="188"/>
      <c r="T180" s="188">
        <f>Arkusz5!E6</f>
        <v>1</v>
      </c>
      <c r="U180" s="232"/>
    </row>
    <row r="181" spans="1:25" ht="15" customHeight="1" thickBot="1" x14ac:dyDescent="0.3">
      <c r="A181" s="224" t="str">
        <f>Arkusz4!B7</f>
        <v>Pozostałe</v>
      </c>
      <c r="B181" s="225"/>
      <c r="C181" s="225"/>
      <c r="D181" s="190">
        <f>Arkusz4!C7</f>
        <v>165</v>
      </c>
      <c r="E181" s="190"/>
      <c r="F181" s="190">
        <f>Arkusz4!D7</f>
        <v>108</v>
      </c>
      <c r="G181" s="190"/>
      <c r="H181" s="190">
        <f>Arkusz4!E7</f>
        <v>46</v>
      </c>
      <c r="I181" s="190"/>
      <c r="M181" s="224" t="str">
        <f>Arkusz5!B7</f>
        <v>Pozostałe</v>
      </c>
      <c r="N181" s="225"/>
      <c r="O181" s="225"/>
      <c r="P181" s="190">
        <f>Arkusz5!C7</f>
        <v>24</v>
      </c>
      <c r="Q181" s="190"/>
      <c r="R181" s="190">
        <f>Arkusz5!D7</f>
        <v>10</v>
      </c>
      <c r="S181" s="190"/>
      <c r="T181" s="190">
        <f>Arkusz5!E7</f>
        <v>6</v>
      </c>
      <c r="U181" s="257"/>
    </row>
    <row r="182" spans="1:25" ht="15.75" thickBot="1" x14ac:dyDescent="0.3">
      <c r="A182" s="217" t="s">
        <v>65</v>
      </c>
      <c r="B182" s="218"/>
      <c r="C182" s="218"/>
      <c r="D182" s="215">
        <f>SUM(D176:E181)</f>
        <v>1837</v>
      </c>
      <c r="E182" s="215"/>
      <c r="F182" s="215">
        <f>SUM(F176:G181)</f>
        <v>1509</v>
      </c>
      <c r="G182" s="215"/>
      <c r="H182" s="215">
        <f>SUM(H176:I181)</f>
        <v>382</v>
      </c>
      <c r="I182" s="216"/>
      <c r="M182" s="217" t="s">
        <v>65</v>
      </c>
      <c r="N182" s="218"/>
      <c r="O182" s="218"/>
      <c r="P182" s="215">
        <f>SUM(P176:Q181)</f>
        <v>69</v>
      </c>
      <c r="Q182" s="215"/>
      <c r="R182" s="215">
        <f t="shared" ref="R182" si="0">SUM(R176:S181)</f>
        <v>28</v>
      </c>
      <c r="S182" s="215"/>
      <c r="T182" s="215">
        <f>SUM(T176:U181)</f>
        <v>20</v>
      </c>
      <c r="U182" s="216"/>
    </row>
    <row r="184" spans="1:25" x14ac:dyDescent="0.25">
      <c r="A184" s="113" t="s">
        <v>156</v>
      </c>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row>
    <row r="185" spans="1:25" s="47" customFormat="1" x14ac:dyDescent="0.25">
      <c r="A185" s="113"/>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row>
    <row r="186" spans="1:25" s="47" customFormat="1" x14ac:dyDescent="0.25">
      <c r="A186" s="113"/>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row>
    <row r="187" spans="1:25" s="47" customFormat="1" x14ac:dyDescent="0.25">
      <c r="A187" s="113"/>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row>
    <row r="188" spans="1:25" x14ac:dyDescent="0.25">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row>
    <row r="189" spans="1:25" x14ac:dyDescent="0.25">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row>
    <row r="190" spans="1:25" x14ac:dyDescent="0.25">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row>
    <row r="191" spans="1:25" x14ac:dyDescent="0.25">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row>
    <row r="192" spans="1:25" x14ac:dyDescent="0.25">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row>
    <row r="193" spans="1:25" x14ac:dyDescent="0.25">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row>
    <row r="194" spans="1:25" x14ac:dyDescent="0.25">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row>
    <row r="196" spans="1:25" ht="15" customHeight="1" x14ac:dyDescent="0.25">
      <c r="A196" s="209" t="s">
        <v>64</v>
      </c>
      <c r="B196" s="209"/>
      <c r="C196" s="209"/>
      <c r="D196" s="209"/>
      <c r="E196" s="209"/>
      <c r="F196" s="209"/>
      <c r="G196" s="209"/>
      <c r="H196" s="209"/>
      <c r="I196" s="209"/>
      <c r="J196" s="209"/>
      <c r="K196" s="209"/>
      <c r="L196" s="209"/>
      <c r="M196" s="209"/>
      <c r="N196" s="209"/>
      <c r="O196" s="209"/>
      <c r="P196" s="209"/>
      <c r="Q196" s="209"/>
      <c r="R196" s="209"/>
      <c r="S196" s="209"/>
      <c r="T196" s="209"/>
      <c r="U196" s="209"/>
      <c r="V196" s="209"/>
      <c r="W196" s="209"/>
      <c r="X196" s="209"/>
      <c r="Y196" s="209"/>
    </row>
    <row r="197" spans="1:25" x14ac:dyDescent="0.25">
      <c r="A197" s="21"/>
      <c r="B197" s="21"/>
      <c r="C197" s="21"/>
      <c r="D197" s="21"/>
      <c r="E197" s="21"/>
      <c r="F197" s="21"/>
      <c r="G197" s="21"/>
      <c r="H197" s="21"/>
      <c r="I197" s="21"/>
      <c r="J197" s="21"/>
      <c r="K197" s="21"/>
      <c r="L197" s="21"/>
      <c r="M197" s="21"/>
      <c r="N197" s="21"/>
      <c r="O197" s="21"/>
      <c r="P197" s="21"/>
      <c r="Q197" s="21"/>
      <c r="R197" s="21"/>
      <c r="S197" s="21"/>
      <c r="T197" s="21"/>
      <c r="U197" s="21"/>
    </row>
    <row r="198" spans="1:25" x14ac:dyDescent="0.25">
      <c r="A198" s="61" t="s">
        <v>136</v>
      </c>
      <c r="B198" s="61"/>
      <c r="C198" s="61"/>
      <c r="D198" s="61"/>
      <c r="E198" s="61"/>
      <c r="F198" s="61"/>
      <c r="G198" s="61"/>
      <c r="H198" s="61"/>
      <c r="I198" s="61"/>
      <c r="J198" s="61"/>
      <c r="K198" s="61"/>
      <c r="L198" s="61"/>
      <c r="M198" s="61"/>
      <c r="N198" s="61"/>
      <c r="O198" s="61"/>
      <c r="P198" s="61"/>
      <c r="Q198" s="61"/>
      <c r="R198" s="61"/>
      <c r="S198" s="61"/>
      <c r="T198" s="61"/>
      <c r="U198" s="61"/>
    </row>
    <row r="199" spans="1:25" x14ac:dyDescent="0.25">
      <c r="A199" s="20"/>
      <c r="B199" s="20"/>
      <c r="C199" s="20"/>
      <c r="D199" s="20"/>
      <c r="E199" s="20"/>
      <c r="F199" s="20"/>
      <c r="G199" s="20"/>
      <c r="H199" s="20"/>
      <c r="I199" s="20"/>
      <c r="J199" s="20"/>
      <c r="K199" s="20"/>
      <c r="L199" s="20"/>
      <c r="M199" s="20"/>
      <c r="N199" s="20"/>
      <c r="O199" s="20"/>
      <c r="P199" s="20"/>
      <c r="Q199" s="20"/>
      <c r="R199" s="20"/>
      <c r="S199" s="20"/>
      <c r="T199" s="20"/>
      <c r="U199" s="20"/>
    </row>
    <row r="200" spans="1:25" ht="15.75" thickBot="1" x14ac:dyDescent="0.3">
      <c r="A200" s="20"/>
      <c r="B200" s="20"/>
      <c r="C200" s="20"/>
      <c r="D200" s="20"/>
      <c r="E200" s="20"/>
      <c r="F200" s="20"/>
      <c r="G200" s="20"/>
      <c r="H200" s="20"/>
      <c r="I200" s="20"/>
      <c r="J200" s="20"/>
      <c r="K200" s="20"/>
      <c r="L200" s="20"/>
      <c r="M200" s="20"/>
      <c r="N200" s="20"/>
      <c r="O200" s="20"/>
      <c r="P200" s="20"/>
      <c r="Q200" s="20"/>
      <c r="R200" s="20"/>
      <c r="S200" s="20"/>
      <c r="T200" s="20"/>
      <c r="U200" s="20"/>
    </row>
    <row r="201" spans="1:25" x14ac:dyDescent="0.25">
      <c r="C201" s="139" t="s">
        <v>0</v>
      </c>
      <c r="D201" s="97"/>
      <c r="E201" s="97"/>
      <c r="F201" s="97"/>
      <c r="G201" s="163" t="str">
        <f>CONCATENATE(Arkusz18!A2," - ",Arkusz18!B2," r.")</f>
        <v>01.05.2018 - 31.05.2018 r.</v>
      </c>
      <c r="H201" s="163"/>
      <c r="I201" s="163"/>
      <c r="J201" s="163"/>
      <c r="K201" s="163"/>
      <c r="L201" s="163"/>
      <c r="M201" s="163"/>
      <c r="N201" s="163"/>
      <c r="O201" s="163"/>
      <c r="P201" s="163"/>
      <c r="Q201" s="163"/>
      <c r="R201" s="163"/>
      <c r="S201" s="163"/>
      <c r="T201" s="163"/>
      <c r="U201" s="164"/>
    </row>
    <row r="202" spans="1:25" ht="72" customHeight="1" x14ac:dyDescent="0.25">
      <c r="C202" s="140"/>
      <c r="D202" s="141"/>
      <c r="E202" s="141"/>
      <c r="F202" s="141"/>
      <c r="G202" s="219" t="s">
        <v>54</v>
      </c>
      <c r="H202" s="220"/>
      <c r="I202" s="221"/>
      <c r="J202" s="219" t="s">
        <v>55</v>
      </c>
      <c r="K202" s="220"/>
      <c r="L202" s="221"/>
      <c r="M202" s="219" t="s">
        <v>56</v>
      </c>
      <c r="N202" s="220"/>
      <c r="O202" s="221"/>
      <c r="P202" s="219" t="s">
        <v>67</v>
      </c>
      <c r="Q202" s="220"/>
      <c r="R202" s="221"/>
      <c r="S202" s="219" t="s">
        <v>57</v>
      </c>
      <c r="T202" s="220"/>
      <c r="U202" s="230"/>
    </row>
    <row r="203" spans="1:25" x14ac:dyDescent="0.25">
      <c r="C203" s="227" t="str">
        <f>Arkusz6!B2</f>
        <v>ROSJA</v>
      </c>
      <c r="D203" s="228"/>
      <c r="E203" s="228"/>
      <c r="F203" s="228"/>
      <c r="G203" s="132">
        <f>Arkusz6!C2</f>
        <v>1</v>
      </c>
      <c r="H203" s="132"/>
      <c r="I203" s="132"/>
      <c r="J203" s="132">
        <f>Arkusz6!D2</f>
        <v>1</v>
      </c>
      <c r="K203" s="132"/>
      <c r="L203" s="132"/>
      <c r="M203" s="132">
        <f>Arkusz6!E2</f>
        <v>0</v>
      </c>
      <c r="N203" s="132"/>
      <c r="O203" s="132"/>
      <c r="P203" s="132">
        <f>Arkusz6!F2</f>
        <v>106</v>
      </c>
      <c r="Q203" s="132"/>
      <c r="R203" s="132"/>
      <c r="S203" s="132">
        <f>Arkusz6!G2</f>
        <v>131</v>
      </c>
      <c r="T203" s="132"/>
      <c r="U203" s="132"/>
    </row>
    <row r="204" spans="1:25" ht="15" customHeight="1" x14ac:dyDescent="0.25">
      <c r="C204" s="145" t="str">
        <f>Arkusz6!B3</f>
        <v>UKRAINA</v>
      </c>
      <c r="D204" s="146"/>
      <c r="E204" s="146"/>
      <c r="F204" s="146"/>
      <c r="G204" s="226">
        <f>Arkusz6!C3</f>
        <v>0</v>
      </c>
      <c r="H204" s="226"/>
      <c r="I204" s="226"/>
      <c r="J204" s="226">
        <f>Arkusz6!D3</f>
        <v>1</v>
      </c>
      <c r="K204" s="226"/>
      <c r="L204" s="226"/>
      <c r="M204" s="226">
        <f>Arkusz6!E3</f>
        <v>0</v>
      </c>
      <c r="N204" s="226"/>
      <c r="O204" s="226"/>
      <c r="P204" s="226">
        <f>Arkusz6!F3</f>
        <v>32</v>
      </c>
      <c r="Q204" s="226"/>
      <c r="R204" s="226"/>
      <c r="S204" s="226">
        <f>Arkusz6!G3</f>
        <v>3</v>
      </c>
      <c r="T204" s="226"/>
      <c r="U204" s="226"/>
    </row>
    <row r="205" spans="1:25" ht="15" customHeight="1" x14ac:dyDescent="0.25">
      <c r="C205" s="227" t="str">
        <f>Arkusz6!B4</f>
        <v>TADŻYKISTAN</v>
      </c>
      <c r="D205" s="228"/>
      <c r="E205" s="228"/>
      <c r="F205" s="228"/>
      <c r="G205" s="132">
        <f>Arkusz6!C4</f>
        <v>6</v>
      </c>
      <c r="H205" s="132"/>
      <c r="I205" s="132"/>
      <c r="J205" s="132">
        <f>Arkusz6!D4</f>
        <v>0</v>
      </c>
      <c r="K205" s="132"/>
      <c r="L205" s="132"/>
      <c r="M205" s="132">
        <f>Arkusz6!E4</f>
        <v>0</v>
      </c>
      <c r="N205" s="132"/>
      <c r="O205" s="132"/>
      <c r="P205" s="132">
        <f>Arkusz6!F4</f>
        <v>6</v>
      </c>
      <c r="Q205" s="132"/>
      <c r="R205" s="132"/>
      <c r="S205" s="132">
        <f>Arkusz6!G4</f>
        <v>3</v>
      </c>
      <c r="T205" s="132"/>
      <c r="U205" s="132"/>
    </row>
    <row r="206" spans="1:25" ht="15" customHeight="1" x14ac:dyDescent="0.25">
      <c r="C206" s="145" t="str">
        <f>Arkusz6!B5</f>
        <v>AZERBEJDŻAN</v>
      </c>
      <c r="D206" s="146"/>
      <c r="E206" s="146"/>
      <c r="F206" s="146"/>
      <c r="G206" s="226">
        <f>Arkusz6!C5</f>
        <v>0</v>
      </c>
      <c r="H206" s="226"/>
      <c r="I206" s="226"/>
      <c r="J206" s="226">
        <f>Arkusz6!D5</f>
        <v>0</v>
      </c>
      <c r="K206" s="226"/>
      <c r="L206" s="226"/>
      <c r="M206" s="226">
        <f>Arkusz6!E5</f>
        <v>0</v>
      </c>
      <c r="N206" s="226"/>
      <c r="O206" s="226"/>
      <c r="P206" s="226">
        <f>Arkusz6!F5</f>
        <v>7</v>
      </c>
      <c r="Q206" s="226"/>
      <c r="R206" s="226"/>
      <c r="S206" s="226">
        <f>Arkusz6!G5</f>
        <v>0</v>
      </c>
      <c r="T206" s="226"/>
      <c r="U206" s="226"/>
    </row>
    <row r="207" spans="1:25" ht="15" customHeight="1" x14ac:dyDescent="0.25">
      <c r="C207" s="227" t="str">
        <f>Arkusz6!B6</f>
        <v>ARMENIA</v>
      </c>
      <c r="D207" s="228"/>
      <c r="E207" s="228"/>
      <c r="F207" s="228"/>
      <c r="G207" s="132">
        <f>Arkusz6!C6</f>
        <v>0</v>
      </c>
      <c r="H207" s="132"/>
      <c r="I207" s="132"/>
      <c r="J207" s="132">
        <f>Arkusz6!D6</f>
        <v>0</v>
      </c>
      <c r="K207" s="132"/>
      <c r="L207" s="132"/>
      <c r="M207" s="132">
        <f>Arkusz6!E6</f>
        <v>0</v>
      </c>
      <c r="N207" s="132"/>
      <c r="O207" s="132"/>
      <c r="P207" s="132">
        <f>Arkusz6!F6</f>
        <v>2</v>
      </c>
      <c r="Q207" s="132"/>
      <c r="R207" s="132"/>
      <c r="S207" s="132">
        <f>Arkusz6!G6</f>
        <v>4</v>
      </c>
      <c r="T207" s="132"/>
      <c r="U207" s="132"/>
    </row>
    <row r="208" spans="1:25" ht="15" customHeight="1" thickBot="1" x14ac:dyDescent="0.3">
      <c r="C208" s="134" t="str">
        <f>Arkusz6!B7</f>
        <v>Pozostałe</v>
      </c>
      <c r="D208" s="135"/>
      <c r="E208" s="135"/>
      <c r="F208" s="135"/>
      <c r="G208" s="133">
        <f>Arkusz6!C7</f>
        <v>9</v>
      </c>
      <c r="H208" s="133"/>
      <c r="I208" s="133"/>
      <c r="J208" s="133">
        <f>Arkusz6!D7</f>
        <v>0</v>
      </c>
      <c r="K208" s="133"/>
      <c r="L208" s="133"/>
      <c r="M208" s="133">
        <f>Arkusz6!E7</f>
        <v>0</v>
      </c>
      <c r="N208" s="133"/>
      <c r="O208" s="133"/>
      <c r="P208" s="133">
        <f>Arkusz6!F7</f>
        <v>11</v>
      </c>
      <c r="Q208" s="133"/>
      <c r="R208" s="133"/>
      <c r="S208" s="133">
        <f>Arkusz6!G7</f>
        <v>17</v>
      </c>
      <c r="T208" s="133"/>
      <c r="U208" s="133"/>
    </row>
    <row r="209" spans="1:25" ht="15.75" thickBot="1" x14ac:dyDescent="0.3">
      <c r="C209" s="137" t="s">
        <v>1</v>
      </c>
      <c r="D209" s="138"/>
      <c r="E209" s="138"/>
      <c r="F209" s="138"/>
      <c r="G209" s="136">
        <f>SUM(G203:I208)</f>
        <v>16</v>
      </c>
      <c r="H209" s="136"/>
      <c r="I209" s="136"/>
      <c r="J209" s="136">
        <f t="shared" ref="J209" si="1">SUM(J203:L208)</f>
        <v>2</v>
      </c>
      <c r="K209" s="136"/>
      <c r="L209" s="136"/>
      <c r="M209" s="136">
        <f t="shared" ref="M209" si="2">SUM(M203:O208)</f>
        <v>0</v>
      </c>
      <c r="N209" s="136"/>
      <c r="O209" s="136"/>
      <c r="P209" s="136">
        <f t="shared" ref="P209" si="3">SUM(P203:R208)</f>
        <v>164</v>
      </c>
      <c r="Q209" s="136"/>
      <c r="R209" s="136"/>
      <c r="S209" s="136">
        <f>SUM(S203:U208)</f>
        <v>158</v>
      </c>
      <c r="T209" s="136"/>
      <c r="U209" s="231"/>
    </row>
    <row r="212" spans="1:25" ht="15.75" thickBot="1" x14ac:dyDescent="0.3"/>
    <row r="213" spans="1:25" ht="15" customHeight="1" x14ac:dyDescent="0.25">
      <c r="C213" s="139" t="s">
        <v>0</v>
      </c>
      <c r="D213" s="97"/>
      <c r="E213" s="97"/>
      <c r="F213" s="97"/>
      <c r="G213" s="163" t="str">
        <f>CONCATENATE(Arkusz18!C2," - ",Arkusz18!B2," r.")</f>
        <v>01.01.2018 - 31.05.2018 r.</v>
      </c>
      <c r="H213" s="163"/>
      <c r="I213" s="163"/>
      <c r="J213" s="163"/>
      <c r="K213" s="163"/>
      <c r="L213" s="163"/>
      <c r="M213" s="163"/>
      <c r="N213" s="163"/>
      <c r="O213" s="163"/>
      <c r="P213" s="163"/>
      <c r="Q213" s="163"/>
      <c r="R213" s="163"/>
      <c r="S213" s="163"/>
      <c r="T213" s="163"/>
      <c r="U213" s="164"/>
    </row>
    <row r="214" spans="1:25" ht="70.5" customHeight="1" x14ac:dyDescent="0.25">
      <c r="C214" s="140"/>
      <c r="D214" s="141"/>
      <c r="E214" s="141"/>
      <c r="F214" s="141"/>
      <c r="G214" s="219" t="s">
        <v>54</v>
      </c>
      <c r="H214" s="220"/>
      <c r="I214" s="221"/>
      <c r="J214" s="219" t="s">
        <v>55</v>
      </c>
      <c r="K214" s="220"/>
      <c r="L214" s="221"/>
      <c r="M214" s="219" t="s">
        <v>56</v>
      </c>
      <c r="N214" s="220"/>
      <c r="O214" s="221"/>
      <c r="P214" s="219" t="s">
        <v>67</v>
      </c>
      <c r="Q214" s="220"/>
      <c r="R214" s="221"/>
      <c r="S214" s="219" t="s">
        <v>57</v>
      </c>
      <c r="T214" s="220"/>
      <c r="U214" s="230"/>
    </row>
    <row r="215" spans="1:25" ht="15" customHeight="1" x14ac:dyDescent="0.25">
      <c r="C215" s="227" t="str">
        <f>Arkusz7!B2</f>
        <v>ROSJA</v>
      </c>
      <c r="D215" s="228"/>
      <c r="E215" s="228"/>
      <c r="F215" s="228"/>
      <c r="G215" s="132">
        <f>Arkusz7!C2</f>
        <v>1</v>
      </c>
      <c r="H215" s="132"/>
      <c r="I215" s="132"/>
      <c r="J215" s="132">
        <f>Arkusz7!D2</f>
        <v>27</v>
      </c>
      <c r="K215" s="132"/>
      <c r="L215" s="132"/>
      <c r="M215" s="132">
        <f>Arkusz7!E2</f>
        <v>1</v>
      </c>
      <c r="N215" s="132"/>
      <c r="O215" s="132"/>
      <c r="P215" s="132">
        <f>Arkusz7!F2</f>
        <v>630</v>
      </c>
      <c r="Q215" s="132"/>
      <c r="R215" s="132"/>
      <c r="S215" s="132">
        <f>Arkusz7!G2</f>
        <v>632</v>
      </c>
      <c r="T215" s="132"/>
      <c r="U215" s="132"/>
    </row>
    <row r="216" spans="1:25" ht="15" customHeight="1" x14ac:dyDescent="0.25">
      <c r="C216" s="145" t="str">
        <f>Arkusz7!B3</f>
        <v>UKRAINA</v>
      </c>
      <c r="D216" s="146"/>
      <c r="E216" s="146"/>
      <c r="F216" s="146"/>
      <c r="G216" s="226">
        <f>Arkusz7!C3</f>
        <v>0</v>
      </c>
      <c r="H216" s="226"/>
      <c r="I216" s="226"/>
      <c r="J216" s="226">
        <f>Arkusz7!D3</f>
        <v>49</v>
      </c>
      <c r="K216" s="226"/>
      <c r="L216" s="226"/>
      <c r="M216" s="226">
        <f>Arkusz7!E3</f>
        <v>2</v>
      </c>
      <c r="N216" s="226"/>
      <c r="O216" s="226"/>
      <c r="P216" s="226">
        <f>Arkusz7!F3</f>
        <v>226</v>
      </c>
      <c r="Q216" s="226"/>
      <c r="R216" s="226"/>
      <c r="S216" s="226">
        <f>Arkusz7!G3</f>
        <v>30</v>
      </c>
      <c r="T216" s="226"/>
      <c r="U216" s="226"/>
    </row>
    <row r="217" spans="1:25" ht="15" customHeight="1" x14ac:dyDescent="0.25">
      <c r="C217" s="227" t="str">
        <f>Arkusz7!B4</f>
        <v>TADŻYKISTAN</v>
      </c>
      <c r="D217" s="228"/>
      <c r="E217" s="228"/>
      <c r="F217" s="228"/>
      <c r="G217" s="132">
        <f>Arkusz7!C4</f>
        <v>8</v>
      </c>
      <c r="H217" s="132"/>
      <c r="I217" s="132"/>
      <c r="J217" s="132">
        <f>Arkusz7!D4</f>
        <v>12</v>
      </c>
      <c r="K217" s="132"/>
      <c r="L217" s="132"/>
      <c r="M217" s="132">
        <f>Arkusz7!E4</f>
        <v>0</v>
      </c>
      <c r="N217" s="132"/>
      <c r="O217" s="132"/>
      <c r="P217" s="132">
        <f>Arkusz7!F4</f>
        <v>30</v>
      </c>
      <c r="Q217" s="132"/>
      <c r="R217" s="132"/>
      <c r="S217" s="132">
        <f>Arkusz7!G4</f>
        <v>25</v>
      </c>
      <c r="T217" s="132"/>
      <c r="U217" s="132"/>
    </row>
    <row r="218" spans="1:25" ht="15" customHeight="1" x14ac:dyDescent="0.25">
      <c r="C218" s="145" t="str">
        <f>Arkusz7!B5</f>
        <v>ARMENIA</v>
      </c>
      <c r="D218" s="146"/>
      <c r="E218" s="146"/>
      <c r="F218" s="146"/>
      <c r="G218" s="226">
        <f>Arkusz7!C5</f>
        <v>0</v>
      </c>
      <c r="H218" s="226"/>
      <c r="I218" s="226"/>
      <c r="J218" s="226">
        <f>Arkusz7!D5</f>
        <v>0</v>
      </c>
      <c r="K218" s="226"/>
      <c r="L218" s="226"/>
      <c r="M218" s="226">
        <f>Arkusz7!E5</f>
        <v>0</v>
      </c>
      <c r="N218" s="226"/>
      <c r="O218" s="226"/>
      <c r="P218" s="226">
        <f>Arkusz7!F5</f>
        <v>25</v>
      </c>
      <c r="Q218" s="226"/>
      <c r="R218" s="226"/>
      <c r="S218" s="226">
        <f>Arkusz7!G5</f>
        <v>18</v>
      </c>
      <c r="T218" s="226"/>
      <c r="U218" s="226"/>
    </row>
    <row r="219" spans="1:25" ht="15" customHeight="1" x14ac:dyDescent="0.25">
      <c r="C219" s="227" t="str">
        <f>Arkusz7!B6</f>
        <v>TURCJA</v>
      </c>
      <c r="D219" s="228"/>
      <c r="E219" s="228"/>
      <c r="F219" s="228"/>
      <c r="G219" s="132">
        <f>Arkusz7!C6</f>
        <v>16</v>
      </c>
      <c r="H219" s="132"/>
      <c r="I219" s="132"/>
      <c r="J219" s="132">
        <f>Arkusz7!D6</f>
        <v>0</v>
      </c>
      <c r="K219" s="132"/>
      <c r="L219" s="132"/>
      <c r="M219" s="132">
        <f>Arkusz7!E6</f>
        <v>0</v>
      </c>
      <c r="N219" s="132"/>
      <c r="O219" s="132"/>
      <c r="P219" s="132">
        <f>Arkusz7!F6</f>
        <v>15</v>
      </c>
      <c r="Q219" s="132"/>
      <c r="R219" s="132"/>
      <c r="S219" s="132">
        <f>Arkusz7!G6</f>
        <v>7</v>
      </c>
      <c r="T219" s="132"/>
      <c r="U219" s="132"/>
    </row>
    <row r="220" spans="1:25" ht="15" customHeight="1" thickBot="1" x14ac:dyDescent="0.3">
      <c r="C220" s="134" t="str">
        <f>Arkusz7!B7</f>
        <v>Pozostałe</v>
      </c>
      <c r="D220" s="135"/>
      <c r="E220" s="135"/>
      <c r="F220" s="135"/>
      <c r="G220" s="133">
        <f>Arkusz7!C7</f>
        <v>53</v>
      </c>
      <c r="H220" s="133"/>
      <c r="I220" s="133"/>
      <c r="J220" s="133">
        <f>Arkusz7!D7</f>
        <v>21</v>
      </c>
      <c r="K220" s="133"/>
      <c r="L220" s="133"/>
      <c r="M220" s="133">
        <f>Arkusz7!E7</f>
        <v>10</v>
      </c>
      <c r="N220" s="133"/>
      <c r="O220" s="133"/>
      <c r="P220" s="133">
        <f>Arkusz7!F7</f>
        <v>146</v>
      </c>
      <c r="Q220" s="133"/>
      <c r="R220" s="133"/>
      <c r="S220" s="133">
        <f>Arkusz7!G7</f>
        <v>71</v>
      </c>
      <c r="T220" s="133"/>
      <c r="U220" s="133"/>
    </row>
    <row r="221" spans="1:25" ht="15" customHeight="1" thickBot="1" x14ac:dyDescent="0.3">
      <c r="C221" s="137" t="s">
        <v>1</v>
      </c>
      <c r="D221" s="138"/>
      <c r="E221" s="138"/>
      <c r="F221" s="138"/>
      <c r="G221" s="136">
        <f>SUM(G215:I220)</f>
        <v>78</v>
      </c>
      <c r="H221" s="136"/>
      <c r="I221" s="136"/>
      <c r="J221" s="136">
        <f t="shared" ref="J221" si="4">SUM(J215:L220)</f>
        <v>109</v>
      </c>
      <c r="K221" s="136"/>
      <c r="L221" s="136"/>
      <c r="M221" s="136">
        <f t="shared" ref="M221" si="5">SUM(M215:O220)</f>
        <v>13</v>
      </c>
      <c r="N221" s="136"/>
      <c r="O221" s="136"/>
      <c r="P221" s="136">
        <f t="shared" ref="P221" si="6">SUM(P215:R220)</f>
        <v>1072</v>
      </c>
      <c r="Q221" s="136"/>
      <c r="R221" s="136"/>
      <c r="S221" s="136">
        <f>SUM(S215:U220)</f>
        <v>783</v>
      </c>
      <c r="T221" s="136"/>
      <c r="U221" s="231"/>
    </row>
    <row r="223" spans="1:25" x14ac:dyDescent="0.25">
      <c r="A223" s="113" t="s">
        <v>157</v>
      </c>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row>
    <row r="224" spans="1:25" s="47" customFormat="1" x14ac:dyDescent="0.25">
      <c r="A224" s="113"/>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row>
    <row r="225" spans="1:25" s="47" customFormat="1" x14ac:dyDescent="0.25">
      <c r="A225" s="113"/>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row>
    <row r="226" spans="1:25" s="47" customFormat="1" x14ac:dyDescent="0.25">
      <c r="A226" s="113"/>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row>
    <row r="227" spans="1:25" s="47" customFormat="1" x14ac:dyDescent="0.25">
      <c r="A227" s="113"/>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row>
    <row r="228" spans="1:25" s="47" customFormat="1" x14ac:dyDescent="0.25">
      <c r="A228" s="113"/>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row>
    <row r="229" spans="1:25" s="47" customFormat="1" x14ac:dyDescent="0.25">
      <c r="A229" s="113"/>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row>
    <row r="230" spans="1:25" s="47" customFormat="1" x14ac:dyDescent="0.25">
      <c r="A230" s="113"/>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row>
    <row r="231" spans="1:25" s="47" customFormat="1" x14ac:dyDescent="0.25">
      <c r="A231" s="113"/>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row>
    <row r="232" spans="1:25" s="47" customFormat="1" x14ac:dyDescent="0.25">
      <c r="A232" s="113"/>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row>
    <row r="233" spans="1:25" s="47" customFormat="1" x14ac:dyDescent="0.25">
      <c r="A233" s="113"/>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row>
    <row r="234" spans="1:25" s="47" customFormat="1" x14ac:dyDescent="0.25">
      <c r="A234" s="113"/>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row>
    <row r="235" spans="1:25" s="47" customFormat="1" x14ac:dyDescent="0.25">
      <c r="A235" s="113"/>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row>
    <row r="236" spans="1:25" s="47" customFormat="1" x14ac:dyDescent="0.25">
      <c r="A236" s="113"/>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row>
    <row r="237" spans="1:25" s="47" customFormat="1" x14ac:dyDescent="0.25">
      <c r="A237" s="113"/>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row>
    <row r="238" spans="1:25" s="47" customFormat="1" x14ac:dyDescent="0.25">
      <c r="A238" s="113"/>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row>
    <row r="239" spans="1:25" s="47" customFormat="1" x14ac:dyDescent="0.25">
      <c r="A239" s="113"/>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row>
    <row r="240" spans="1:25" s="47" customFormat="1" x14ac:dyDescent="0.25">
      <c r="A240" s="113"/>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row>
    <row r="241" spans="1:25" s="47" customFormat="1" x14ac:dyDescent="0.25">
      <c r="A241" s="113"/>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row>
    <row r="242" spans="1:25" s="47" customFormat="1" x14ac:dyDescent="0.25">
      <c r="A242" s="113"/>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row>
    <row r="243" spans="1:25" s="47" customFormat="1" x14ac:dyDescent="0.25">
      <c r="A243" s="113"/>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row>
    <row r="244" spans="1:25" s="47" customFormat="1" x14ac:dyDescent="0.25">
      <c r="A244" s="113"/>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row>
    <row r="245" spans="1:25" s="47" customFormat="1" x14ac:dyDescent="0.25">
      <c r="A245" s="113"/>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row>
    <row r="246" spans="1:25" s="47" customFormat="1" x14ac:dyDescent="0.25">
      <c r="A246" s="113"/>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row>
    <row r="247" spans="1:25" s="47" customFormat="1" x14ac:dyDescent="0.25">
      <c r="A247" s="113"/>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row>
    <row r="248" spans="1:25" s="47" customFormat="1" x14ac:dyDescent="0.25">
      <c r="A248" s="113"/>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row>
    <row r="249" spans="1:25" s="47" customFormat="1" x14ac:dyDescent="0.25">
      <c r="A249" s="113"/>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row>
    <row r="250" spans="1:25" s="47" customFormat="1" x14ac:dyDescent="0.25">
      <c r="A250" s="113"/>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row>
    <row r="251" spans="1:25" s="51" customFormat="1" x14ac:dyDescent="0.25">
      <c r="A251" s="113"/>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row>
    <row r="252" spans="1:25" s="51" customFormat="1" x14ac:dyDescent="0.25">
      <c r="A252" s="113"/>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row>
    <row r="253" spans="1:25" s="51" customFormat="1" x14ac:dyDescent="0.25">
      <c r="A253" s="113"/>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row>
    <row r="254" spans="1:25" s="51" customFormat="1" x14ac:dyDescent="0.25">
      <c r="A254" s="113"/>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row>
    <row r="255" spans="1:25" x14ac:dyDescent="0.25">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row>
    <row r="257" spans="1:25" ht="15" customHeight="1" x14ac:dyDescent="0.25">
      <c r="A257" s="61" t="s">
        <v>137</v>
      </c>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row>
    <row r="258" spans="1:25" x14ac:dyDescent="0.25">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row>
    <row r="259" spans="1:25" ht="15.75" thickBot="1" x14ac:dyDescent="0.3">
      <c r="A259" s="20"/>
      <c r="B259" s="20"/>
      <c r="C259" s="20"/>
      <c r="D259" s="20"/>
      <c r="E259" s="20"/>
      <c r="F259" s="20"/>
      <c r="G259" s="20"/>
      <c r="H259" s="20"/>
      <c r="I259" s="20"/>
      <c r="J259" s="20"/>
      <c r="K259" s="20"/>
      <c r="L259" s="20"/>
      <c r="M259" s="20"/>
      <c r="N259" s="20"/>
      <c r="O259" s="20"/>
      <c r="P259" s="20"/>
      <c r="Q259" s="20"/>
      <c r="R259" s="20"/>
      <c r="S259" s="20"/>
      <c r="T259" s="20"/>
      <c r="U259" s="20"/>
    </row>
    <row r="260" spans="1:25" ht="27" customHeight="1" x14ac:dyDescent="0.25">
      <c r="B260" s="139" t="s">
        <v>8</v>
      </c>
      <c r="C260" s="97"/>
      <c r="D260" s="97"/>
      <c r="E260" s="97"/>
      <c r="F260" s="97"/>
      <c r="G260" s="97"/>
      <c r="H260" s="97"/>
      <c r="I260" s="97"/>
      <c r="J260" s="142" t="str">
        <f>Arkusz8!C6</f>
        <v>27.04.2018 - 03.05.2018</v>
      </c>
      <c r="K260" s="142"/>
      <c r="L260" s="142"/>
      <c r="M260" s="142" t="str">
        <f>Arkusz8!C10</f>
        <v>04.05.2018 - 10.05.2018</v>
      </c>
      <c r="N260" s="142"/>
      <c r="O260" s="142"/>
      <c r="P260" s="142" t="str">
        <f>Arkusz8!C9</f>
        <v>11.05.2018 - 17.05.2018</v>
      </c>
      <c r="Q260" s="142"/>
      <c r="R260" s="142"/>
      <c r="S260" s="142" t="str">
        <f>Arkusz8!C8</f>
        <v>18.05.2018 - 24.05.2018</v>
      </c>
      <c r="T260" s="142"/>
      <c r="U260" s="142"/>
      <c r="V260" s="142" t="str">
        <f>Arkusz8!C7</f>
        <v>25.05.2018 - 31.05.2018</v>
      </c>
      <c r="W260" s="142"/>
      <c r="X260" s="154"/>
    </row>
    <row r="261" spans="1:25" ht="15" customHeight="1" x14ac:dyDescent="0.25">
      <c r="B261" s="233" t="s">
        <v>24</v>
      </c>
      <c r="C261" s="234"/>
      <c r="D261" s="234"/>
      <c r="E261" s="234"/>
      <c r="F261" s="234"/>
      <c r="G261" s="234"/>
      <c r="H261" s="234"/>
      <c r="I261" s="234"/>
      <c r="J261" s="150">
        <f>Arkusz8!A6</f>
        <v>1449</v>
      </c>
      <c r="K261" s="150"/>
      <c r="L261" s="150"/>
      <c r="M261" s="150">
        <f>Arkusz8!A5</f>
        <v>1447</v>
      </c>
      <c r="N261" s="150"/>
      <c r="O261" s="150"/>
      <c r="P261" s="150">
        <f>Arkusz8!A4</f>
        <v>1435</v>
      </c>
      <c r="Q261" s="150"/>
      <c r="R261" s="150"/>
      <c r="S261" s="150">
        <f>Arkusz8!A3</f>
        <v>1423</v>
      </c>
      <c r="T261" s="150"/>
      <c r="U261" s="150"/>
      <c r="V261" s="150">
        <f>Arkusz8!A2</f>
        <v>1416</v>
      </c>
      <c r="W261" s="150"/>
      <c r="X261" s="153"/>
    </row>
    <row r="262" spans="1:25" x14ac:dyDescent="0.25">
      <c r="B262" s="235" t="s">
        <v>5</v>
      </c>
      <c r="C262" s="236"/>
      <c r="D262" s="236"/>
      <c r="E262" s="236"/>
      <c r="F262" s="236"/>
      <c r="G262" s="236"/>
      <c r="H262" s="236"/>
      <c r="I262" s="236"/>
      <c r="J262" s="132">
        <f>Arkusz8!A11</f>
        <v>1755</v>
      </c>
      <c r="K262" s="132"/>
      <c r="L262" s="132"/>
      <c r="M262" s="132">
        <f>Arkusz8!A10</f>
        <v>1729</v>
      </c>
      <c r="N262" s="132"/>
      <c r="O262" s="132"/>
      <c r="P262" s="132">
        <f>Arkusz8!A9</f>
        <v>1728</v>
      </c>
      <c r="Q262" s="132"/>
      <c r="R262" s="132"/>
      <c r="S262" s="132">
        <f>Arkusz8!A8</f>
        <v>1734</v>
      </c>
      <c r="T262" s="132"/>
      <c r="U262" s="132"/>
      <c r="V262" s="132">
        <f>Arkusz8!A7</f>
        <v>1722</v>
      </c>
      <c r="W262" s="132"/>
      <c r="X262" s="147"/>
      <c r="Y262" s="52"/>
    </row>
    <row r="263" spans="1:25" ht="15" customHeight="1" x14ac:dyDescent="0.25">
      <c r="B263" s="233" t="s">
        <v>6</v>
      </c>
      <c r="C263" s="234"/>
      <c r="D263" s="234"/>
      <c r="E263" s="234"/>
      <c r="F263" s="234"/>
      <c r="G263" s="234"/>
      <c r="H263" s="234"/>
      <c r="I263" s="234"/>
      <c r="J263" s="150">
        <f>Arkusz8!A16</f>
        <v>49</v>
      </c>
      <c r="K263" s="150"/>
      <c r="L263" s="150"/>
      <c r="M263" s="150">
        <f>Arkusz8!A15</f>
        <v>70</v>
      </c>
      <c r="N263" s="150"/>
      <c r="O263" s="150"/>
      <c r="P263" s="150">
        <f>Arkusz8!A14</f>
        <v>67</v>
      </c>
      <c r="Q263" s="150"/>
      <c r="R263" s="150"/>
      <c r="S263" s="150">
        <f>Arkusz8!A13</f>
        <v>85</v>
      </c>
      <c r="T263" s="150"/>
      <c r="U263" s="150"/>
      <c r="V263" s="150">
        <f>Arkusz8!A12</f>
        <v>48</v>
      </c>
      <c r="W263" s="150"/>
      <c r="X263" s="153"/>
    </row>
    <row r="264" spans="1:25" ht="15" customHeight="1" x14ac:dyDescent="0.25">
      <c r="B264" s="148" t="s">
        <v>7</v>
      </c>
      <c r="C264" s="149"/>
      <c r="D264" s="149"/>
      <c r="E264" s="149"/>
      <c r="F264" s="149"/>
      <c r="G264" s="149"/>
      <c r="H264" s="149"/>
      <c r="I264" s="149"/>
      <c r="J264" s="132">
        <f>Arkusz8!A21</f>
        <v>48</v>
      </c>
      <c r="K264" s="132"/>
      <c r="L264" s="132"/>
      <c r="M264" s="132">
        <f>Arkusz8!A20</f>
        <v>55</v>
      </c>
      <c r="N264" s="132"/>
      <c r="O264" s="132"/>
      <c r="P264" s="132">
        <f>Arkusz8!A19</f>
        <v>48</v>
      </c>
      <c r="Q264" s="132"/>
      <c r="R264" s="132"/>
      <c r="S264" s="132">
        <f>Arkusz8!A18</f>
        <v>70</v>
      </c>
      <c r="T264" s="132"/>
      <c r="U264" s="132"/>
      <c r="V264" s="132">
        <f>Arkusz8!A17</f>
        <v>47</v>
      </c>
      <c r="W264" s="132"/>
      <c r="X264" s="147"/>
    </row>
    <row r="265" spans="1:25" ht="15" customHeight="1" thickBot="1" x14ac:dyDescent="0.3">
      <c r="B265" s="143" t="s">
        <v>88</v>
      </c>
      <c r="C265" s="144"/>
      <c r="D265" s="144"/>
      <c r="E265" s="144"/>
      <c r="F265" s="144"/>
      <c r="G265" s="144"/>
      <c r="H265" s="144"/>
      <c r="I265" s="144"/>
      <c r="J265" s="151">
        <f>Arkusz8!A26</f>
        <v>2</v>
      </c>
      <c r="K265" s="151"/>
      <c r="L265" s="151"/>
      <c r="M265" s="151">
        <f>Arkusz8!A25</f>
        <v>2</v>
      </c>
      <c r="N265" s="151"/>
      <c r="O265" s="151"/>
      <c r="P265" s="151">
        <f>Arkusz8!A24</f>
        <v>2</v>
      </c>
      <c r="Q265" s="151"/>
      <c r="R265" s="151"/>
      <c r="S265" s="151">
        <f>Arkusz8!A23</f>
        <v>2</v>
      </c>
      <c r="T265" s="151"/>
      <c r="U265" s="151"/>
      <c r="V265" s="151">
        <f>Arkusz8!A22</f>
        <v>2</v>
      </c>
      <c r="W265" s="151"/>
      <c r="X265" s="152"/>
    </row>
    <row r="266" spans="1:25" ht="15" customHeight="1" thickBot="1" x14ac:dyDescent="0.3">
      <c r="B266" s="121" t="s">
        <v>89</v>
      </c>
      <c r="C266" s="122"/>
      <c r="D266" s="122"/>
      <c r="E266" s="122"/>
      <c r="F266" s="122"/>
      <c r="G266" s="122"/>
      <c r="H266" s="122"/>
      <c r="I266" s="122"/>
      <c r="J266" s="119">
        <f>SUM(J261,J262,J265)</f>
        <v>3206</v>
      </c>
      <c r="K266" s="119"/>
      <c r="L266" s="119"/>
      <c r="M266" s="119">
        <f>SUM(M261,M262,M265)</f>
        <v>3178</v>
      </c>
      <c r="N266" s="119"/>
      <c r="O266" s="119"/>
      <c r="P266" s="119">
        <f>SUM(P261,P262,P265)</f>
        <v>3165</v>
      </c>
      <c r="Q266" s="119"/>
      <c r="R266" s="119"/>
      <c r="S266" s="119">
        <f>SUM(S261,S262,S265)</f>
        <v>3159</v>
      </c>
      <c r="T266" s="119"/>
      <c r="U266" s="119"/>
      <c r="V266" s="119">
        <f>SUM(V261,V262,V265)</f>
        <v>3140</v>
      </c>
      <c r="W266" s="119"/>
      <c r="X266" s="120"/>
    </row>
    <row r="267" spans="1:25" ht="15" customHeight="1" x14ac:dyDescent="0.25">
      <c r="B267" s="22"/>
      <c r="C267" s="22"/>
      <c r="D267" s="22"/>
      <c r="E267" s="22"/>
      <c r="F267" s="22"/>
      <c r="G267" s="22"/>
      <c r="H267" s="22"/>
      <c r="I267" s="22"/>
      <c r="J267" s="23"/>
      <c r="K267" s="23"/>
      <c r="L267" s="23"/>
      <c r="M267" s="23"/>
      <c r="N267" s="23"/>
      <c r="O267" s="23"/>
      <c r="P267" s="23"/>
      <c r="Q267" s="23"/>
      <c r="R267" s="23"/>
      <c r="S267" s="23"/>
      <c r="T267" s="23"/>
      <c r="U267" s="23"/>
      <c r="V267" s="23"/>
      <c r="W267" s="23"/>
      <c r="X267" s="23"/>
    </row>
    <row r="280" spans="1:25" x14ac:dyDescent="0.25">
      <c r="A280" s="4"/>
      <c r="B280" s="4"/>
      <c r="C280" s="4"/>
      <c r="D280" s="4"/>
      <c r="E280" s="4"/>
      <c r="F280" s="4"/>
      <c r="G280" s="4"/>
      <c r="H280" s="4"/>
      <c r="I280" s="4"/>
      <c r="J280" s="4"/>
      <c r="K280" s="4"/>
      <c r="L280" s="4"/>
      <c r="M280" s="4"/>
      <c r="N280" s="4"/>
      <c r="O280" s="4"/>
      <c r="P280" s="4"/>
      <c r="Q280" s="4"/>
      <c r="R280" s="4"/>
      <c r="S280" s="4"/>
      <c r="T280" s="4"/>
      <c r="U280" s="4"/>
    </row>
    <row r="281" spans="1:25" x14ac:dyDescent="0.25">
      <c r="A281" s="4"/>
      <c r="B281" s="4"/>
      <c r="C281" s="4"/>
      <c r="D281" s="4"/>
      <c r="E281" s="4"/>
      <c r="F281" s="4"/>
      <c r="G281" s="4"/>
      <c r="H281" s="4"/>
      <c r="I281" s="4"/>
      <c r="J281" s="4"/>
      <c r="K281" s="4"/>
      <c r="L281" s="4"/>
      <c r="M281" s="4"/>
      <c r="N281" s="4"/>
      <c r="O281" s="4"/>
      <c r="P281" s="4"/>
      <c r="Q281" s="4"/>
      <c r="R281" s="4"/>
      <c r="S281" s="4"/>
      <c r="T281" s="4"/>
      <c r="U281" s="4"/>
    </row>
    <row r="282" spans="1:25" x14ac:dyDescent="0.25">
      <c r="A282" s="113" t="s">
        <v>158</v>
      </c>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row>
    <row r="283" spans="1:25" x14ac:dyDescent="0.25">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row>
    <row r="284" spans="1:25" x14ac:dyDescent="0.25">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row>
    <row r="285" spans="1:25" x14ac:dyDescent="0.25">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row>
    <row r="286" spans="1:25" x14ac:dyDescent="0.25">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row>
    <row r="287" spans="1:25" x14ac:dyDescent="0.25">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row>
    <row r="288" spans="1:25" x14ac:dyDescent="0.25">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row>
    <row r="289" spans="1:25" x14ac:dyDescent="0.25">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row>
    <row r="290" spans="1:25" x14ac:dyDescent="0.25">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row>
    <row r="291" spans="1:25" x14ac:dyDescent="0.25">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row>
    <row r="292" spans="1:25" x14ac:dyDescent="0.25">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row>
    <row r="296" spans="1:25" ht="18.75" x14ac:dyDescent="0.25">
      <c r="A296" s="8" t="s">
        <v>66</v>
      </c>
    </row>
    <row r="297" spans="1:25" ht="18.75" x14ac:dyDescent="0.25">
      <c r="A297" s="8"/>
    </row>
    <row r="299" spans="1:25" x14ac:dyDescent="0.25">
      <c r="A299" s="61" t="s">
        <v>60</v>
      </c>
      <c r="B299" s="61"/>
      <c r="C299" s="61"/>
      <c r="D299" s="61"/>
      <c r="E299" s="61"/>
      <c r="F299" s="61"/>
      <c r="G299" s="61"/>
      <c r="H299" s="61"/>
      <c r="I299" s="61"/>
      <c r="J299" s="61"/>
      <c r="K299" s="61"/>
      <c r="L299" s="61"/>
      <c r="M299" s="61"/>
      <c r="N299" s="61"/>
      <c r="O299" s="61"/>
      <c r="P299" s="61"/>
      <c r="Q299" s="61"/>
      <c r="R299" s="61"/>
      <c r="S299" s="61"/>
      <c r="T299" s="61"/>
      <c r="U299" s="61"/>
    </row>
    <row r="300" spans="1:25" x14ac:dyDescent="0.25">
      <c r="A300" s="61"/>
      <c r="B300" s="61"/>
      <c r="C300" s="61"/>
      <c r="D300" s="61"/>
      <c r="E300" s="61"/>
      <c r="F300" s="61"/>
      <c r="G300" s="61"/>
      <c r="H300" s="61"/>
      <c r="I300" s="61"/>
      <c r="J300" s="61"/>
      <c r="K300" s="61"/>
      <c r="L300" s="61"/>
      <c r="M300" s="61"/>
      <c r="N300" s="61"/>
      <c r="O300" s="61"/>
      <c r="P300" s="61"/>
      <c r="Q300" s="61"/>
      <c r="R300" s="61"/>
      <c r="S300" s="61"/>
      <c r="T300" s="61"/>
      <c r="U300" s="61"/>
    </row>
    <row r="301" spans="1:25" x14ac:dyDescent="0.25">
      <c r="A301" s="61"/>
      <c r="B301" s="61"/>
      <c r="C301" s="61"/>
      <c r="D301" s="61"/>
      <c r="E301" s="61"/>
      <c r="F301" s="61"/>
      <c r="G301" s="61"/>
      <c r="H301" s="61"/>
      <c r="I301" s="61"/>
      <c r="J301" s="61"/>
      <c r="K301" s="61"/>
      <c r="L301" s="61"/>
      <c r="M301" s="61"/>
      <c r="N301" s="61"/>
      <c r="O301" s="61"/>
      <c r="P301" s="61"/>
      <c r="Q301" s="61"/>
      <c r="R301" s="61"/>
      <c r="S301" s="61"/>
      <c r="T301" s="61"/>
      <c r="U301" s="61"/>
    </row>
    <row r="302" spans="1:25" ht="15.75" thickBot="1" x14ac:dyDescent="0.3">
      <c r="A302" s="20"/>
      <c r="B302" s="20"/>
      <c r="C302" s="20"/>
      <c r="D302" s="20"/>
      <c r="E302" s="20"/>
      <c r="F302" s="20"/>
      <c r="G302" s="20"/>
      <c r="H302" s="20"/>
      <c r="I302" s="20"/>
      <c r="J302" s="20"/>
      <c r="K302" s="20"/>
      <c r="L302" s="20"/>
      <c r="M302" s="20"/>
      <c r="N302" s="20"/>
      <c r="O302" s="20"/>
      <c r="P302" s="20"/>
      <c r="Q302" s="20"/>
      <c r="R302" s="20"/>
      <c r="S302" s="20"/>
      <c r="T302" s="20"/>
      <c r="U302" s="20"/>
    </row>
    <row r="303" spans="1:25" ht="24.95" customHeight="1" x14ac:dyDescent="0.25">
      <c r="G303" s="128" t="s">
        <v>2</v>
      </c>
      <c r="H303" s="129"/>
      <c r="I303" s="129"/>
      <c r="J303" s="129"/>
      <c r="K303" s="129" t="s">
        <v>3</v>
      </c>
      <c r="L303" s="129"/>
      <c r="M303" s="123" t="str">
        <f>CONCATENATE("decyzje ",Arkusz18!A2," - ",Arkusz18!B2," r.")</f>
        <v>decyzje 01.05.2018 - 31.05.2018 r.</v>
      </c>
      <c r="N303" s="123"/>
      <c r="O303" s="123"/>
      <c r="P303" s="123"/>
      <c r="Q303" s="123"/>
      <c r="R303" s="124"/>
    </row>
    <row r="304" spans="1:25" ht="59.25" customHeight="1" x14ac:dyDescent="0.25">
      <c r="G304" s="130"/>
      <c r="H304" s="131"/>
      <c r="I304" s="131"/>
      <c r="J304" s="131"/>
      <c r="K304" s="131"/>
      <c r="L304" s="131"/>
      <c r="M304" s="125" t="s">
        <v>21</v>
      </c>
      <c r="N304" s="125"/>
      <c r="O304" s="125" t="s">
        <v>22</v>
      </c>
      <c r="P304" s="125"/>
      <c r="Q304" s="125" t="s">
        <v>23</v>
      </c>
      <c r="R304" s="264"/>
    </row>
    <row r="305" spans="7:25" ht="15" customHeight="1" x14ac:dyDescent="0.25">
      <c r="G305" s="126" t="s">
        <v>29</v>
      </c>
      <c r="H305" s="127"/>
      <c r="I305" s="127"/>
      <c r="J305" s="127"/>
      <c r="K305" s="74">
        <f>Arkusz9!B5</f>
        <v>19398</v>
      </c>
      <c r="L305" s="74"/>
      <c r="M305" s="56">
        <f>Arkusz9!B3</f>
        <v>9423</v>
      </c>
      <c r="N305" s="56"/>
      <c r="O305" s="56">
        <f>Arkusz9!B2</f>
        <v>2200</v>
      </c>
      <c r="P305" s="56"/>
      <c r="Q305" s="56">
        <f>Arkusz9!B4</f>
        <v>654</v>
      </c>
      <c r="R305" s="57"/>
    </row>
    <row r="306" spans="7:25" ht="15" customHeight="1" x14ac:dyDescent="0.25">
      <c r="G306" s="66" t="s">
        <v>30</v>
      </c>
      <c r="H306" s="67"/>
      <c r="I306" s="67"/>
      <c r="J306" s="67"/>
      <c r="K306" s="68">
        <f>Arkusz9!B13</f>
        <v>1546</v>
      </c>
      <c r="L306" s="68"/>
      <c r="M306" s="58">
        <f>Arkusz9!B11</f>
        <v>1273</v>
      </c>
      <c r="N306" s="58"/>
      <c r="O306" s="58">
        <f>Arkusz9!B10</f>
        <v>110</v>
      </c>
      <c r="P306" s="58"/>
      <c r="Q306" s="58">
        <f>Arkusz9!B12</f>
        <v>56</v>
      </c>
      <c r="R306" s="59"/>
    </row>
    <row r="307" spans="7:25" ht="15.75" thickBot="1" x14ac:dyDescent="0.3">
      <c r="G307" s="115" t="s">
        <v>20</v>
      </c>
      <c r="H307" s="116"/>
      <c r="I307" s="116"/>
      <c r="J307" s="116"/>
      <c r="K307" s="117">
        <f>Arkusz9!B9</f>
        <v>309</v>
      </c>
      <c r="L307" s="117"/>
      <c r="M307" s="60">
        <f>Arkusz9!B7</f>
        <v>165</v>
      </c>
      <c r="N307" s="60"/>
      <c r="O307" s="60">
        <f>Arkusz9!B6</f>
        <v>39</v>
      </c>
      <c r="P307" s="60"/>
      <c r="Q307" s="60">
        <f>Arkusz9!B8</f>
        <v>40</v>
      </c>
      <c r="R307" s="118"/>
    </row>
    <row r="308" spans="7:25" ht="15.75" thickBot="1" x14ac:dyDescent="0.3">
      <c r="G308" s="62" t="s">
        <v>68</v>
      </c>
      <c r="H308" s="63"/>
      <c r="I308" s="63"/>
      <c r="J308" s="63"/>
      <c r="K308" s="64">
        <f>SUM(K305:K307)</f>
        <v>21253</v>
      </c>
      <c r="L308" s="64"/>
      <c r="M308" s="64">
        <f>SUM(M305:M307)</f>
        <v>10861</v>
      </c>
      <c r="N308" s="64"/>
      <c r="O308" s="64">
        <f>SUM(O305:O307)</f>
        <v>2349</v>
      </c>
      <c r="P308" s="64"/>
      <c r="Q308" s="64">
        <f>SUM(Q305:Q307)</f>
        <v>750</v>
      </c>
      <c r="R308" s="65"/>
    </row>
    <row r="312" spans="7:25" x14ac:dyDescent="0.25">
      <c r="V312" s="11"/>
      <c r="W312" s="11"/>
    </row>
    <row r="318" spans="7:25" x14ac:dyDescent="0.25">
      <c r="V318" s="24"/>
      <c r="W318" s="24"/>
      <c r="X318" s="24"/>
      <c r="Y318" s="25"/>
    </row>
    <row r="319" spans="7:25" x14ac:dyDescent="0.25">
      <c r="V319" s="24"/>
      <c r="W319" s="24"/>
      <c r="X319" s="24"/>
      <c r="Y319" s="25"/>
    </row>
    <row r="320" spans="7:25" x14ac:dyDescent="0.25">
      <c r="V320" s="24"/>
      <c r="W320" s="24"/>
      <c r="X320" s="24"/>
      <c r="Y320" s="25"/>
    </row>
    <row r="321" spans="7:25" x14ac:dyDescent="0.25">
      <c r="V321" s="24"/>
      <c r="W321" s="24"/>
      <c r="X321" s="24"/>
      <c r="Y321" s="25"/>
    </row>
    <row r="322" spans="7:25" x14ac:dyDescent="0.25">
      <c r="V322" s="24"/>
      <c r="W322" s="24"/>
      <c r="X322" s="24"/>
      <c r="Y322" s="25"/>
    </row>
    <row r="323" spans="7:25" x14ac:dyDescent="0.25">
      <c r="V323" s="24"/>
      <c r="W323" s="24"/>
      <c r="X323" s="24"/>
      <c r="Y323" s="25"/>
    </row>
    <row r="324" spans="7:25" x14ac:dyDescent="0.25">
      <c r="V324" s="24"/>
      <c r="W324" s="24"/>
      <c r="X324" s="24"/>
      <c r="Y324" s="25"/>
    </row>
    <row r="325" spans="7:25" x14ac:dyDescent="0.25">
      <c r="V325" s="24"/>
      <c r="W325" s="24"/>
      <c r="X325" s="24"/>
      <c r="Y325" s="25"/>
    </row>
    <row r="326" spans="7:25" ht="15.75" thickBot="1" x14ac:dyDescent="0.3">
      <c r="V326" s="24"/>
      <c r="W326" s="24"/>
      <c r="X326" s="24"/>
      <c r="Y326" s="25"/>
    </row>
    <row r="327" spans="7:25" ht="15" customHeight="1" x14ac:dyDescent="0.25">
      <c r="G327" s="265" t="s">
        <v>2</v>
      </c>
      <c r="H327" s="266"/>
      <c r="I327" s="266"/>
      <c r="J327" s="266"/>
      <c r="K327" s="266"/>
      <c r="L327" s="266"/>
      <c r="M327" s="266"/>
      <c r="N327" s="266"/>
      <c r="O327" s="269" t="s">
        <v>3</v>
      </c>
      <c r="P327" s="269"/>
      <c r="Q327" s="276" t="s">
        <v>73</v>
      </c>
      <c r="R327" s="277"/>
      <c r="U327" s="24"/>
      <c r="V327" s="24"/>
      <c r="W327" s="24"/>
      <c r="X327" s="24"/>
      <c r="Y327" s="25"/>
    </row>
    <row r="328" spans="7:25" ht="46.5" customHeight="1" x14ac:dyDescent="0.25">
      <c r="G328" s="267"/>
      <c r="H328" s="268"/>
      <c r="I328" s="268"/>
      <c r="J328" s="268"/>
      <c r="K328" s="268"/>
      <c r="L328" s="268"/>
      <c r="M328" s="268"/>
      <c r="N328" s="268"/>
      <c r="O328" s="270"/>
      <c r="P328" s="270"/>
      <c r="Q328" s="278"/>
      <c r="R328" s="279"/>
      <c r="U328" s="24"/>
      <c r="V328" s="24"/>
      <c r="W328" s="24"/>
      <c r="X328" s="24"/>
      <c r="Y328" s="25"/>
    </row>
    <row r="329" spans="7:25" x14ac:dyDescent="0.25">
      <c r="G329" s="197" t="s">
        <v>69</v>
      </c>
      <c r="H329" s="198"/>
      <c r="I329" s="198"/>
      <c r="J329" s="198"/>
      <c r="K329" s="198"/>
      <c r="L329" s="198"/>
      <c r="M329" s="198"/>
      <c r="N329" s="198"/>
      <c r="O329" s="274">
        <f>Arkusz10!A2</f>
        <v>545</v>
      </c>
      <c r="P329" s="274"/>
      <c r="Q329" s="280">
        <f>Arkusz10!A3</f>
        <v>523</v>
      </c>
      <c r="R329" s="281"/>
      <c r="U329" s="24"/>
      <c r="V329" s="24"/>
      <c r="W329" s="24"/>
      <c r="X329" s="24"/>
      <c r="Y329" s="25"/>
    </row>
    <row r="330" spans="7:25" x14ac:dyDescent="0.25">
      <c r="G330" s="272" t="s">
        <v>70</v>
      </c>
      <c r="H330" s="273"/>
      <c r="I330" s="273"/>
      <c r="J330" s="273"/>
      <c r="K330" s="273"/>
      <c r="L330" s="273"/>
      <c r="M330" s="273"/>
      <c r="N330" s="273"/>
      <c r="O330" s="275">
        <f>Arkusz10!A4</f>
        <v>87</v>
      </c>
      <c r="P330" s="275"/>
      <c r="Q330" s="282">
        <f>Arkusz10!A5</f>
        <v>65</v>
      </c>
      <c r="R330" s="283"/>
      <c r="U330" s="24"/>
      <c r="V330" s="24"/>
      <c r="W330" s="24"/>
      <c r="X330" s="24"/>
      <c r="Y330" s="25"/>
    </row>
    <row r="331" spans="7:25" x14ac:dyDescent="0.25">
      <c r="G331" s="197" t="s">
        <v>71</v>
      </c>
      <c r="H331" s="198"/>
      <c r="I331" s="198"/>
      <c r="J331" s="198"/>
      <c r="K331" s="198"/>
      <c r="L331" s="198"/>
      <c r="M331" s="198"/>
      <c r="N331" s="198"/>
      <c r="O331" s="274">
        <f>Arkusz10!A6</f>
        <v>35</v>
      </c>
      <c r="P331" s="274"/>
      <c r="Q331" s="280">
        <f>Arkusz10!A7</f>
        <v>24</v>
      </c>
      <c r="R331" s="281"/>
      <c r="U331" s="24"/>
      <c r="V331" s="24"/>
      <c r="W331" s="24"/>
      <c r="X331" s="24"/>
      <c r="Y331" s="25"/>
    </row>
    <row r="332" spans="7:25" ht="15.75" thickBot="1" x14ac:dyDescent="0.3">
      <c r="G332" s="254" t="s">
        <v>72</v>
      </c>
      <c r="H332" s="255"/>
      <c r="I332" s="255"/>
      <c r="J332" s="255"/>
      <c r="K332" s="255"/>
      <c r="L332" s="255"/>
      <c r="M332" s="255"/>
      <c r="N332" s="255"/>
      <c r="O332" s="237">
        <f>Arkusz10!A8</f>
        <v>0</v>
      </c>
      <c r="P332" s="237"/>
      <c r="Q332" s="285">
        <f>Arkusz10!A9</f>
        <v>1</v>
      </c>
      <c r="R332" s="286"/>
      <c r="U332" s="24"/>
      <c r="V332" s="24"/>
      <c r="W332" s="24"/>
      <c r="X332" s="24"/>
      <c r="Y332" s="25"/>
    </row>
    <row r="333" spans="7:25" ht="15.75" thickBot="1" x14ac:dyDescent="0.3">
      <c r="G333" s="252" t="s">
        <v>68</v>
      </c>
      <c r="H333" s="253"/>
      <c r="I333" s="253"/>
      <c r="J333" s="253"/>
      <c r="K333" s="253"/>
      <c r="L333" s="253"/>
      <c r="M333" s="253"/>
      <c r="N333" s="253"/>
      <c r="O333" s="271">
        <f>SUM(O329:O332)</f>
        <v>667</v>
      </c>
      <c r="P333" s="271"/>
      <c r="Q333" s="287">
        <f>SUM(Q329:Q332)</f>
        <v>613</v>
      </c>
      <c r="R333" s="288"/>
      <c r="U333" s="24"/>
      <c r="V333" s="24"/>
      <c r="W333" s="24"/>
      <c r="X333" s="24"/>
      <c r="Y333" s="25"/>
    </row>
    <row r="334" spans="7:25" x14ac:dyDescent="0.25">
      <c r="V334" s="24"/>
      <c r="W334" s="24"/>
      <c r="X334" s="24"/>
      <c r="Y334" s="25"/>
    </row>
    <row r="335" spans="7:25" x14ac:dyDescent="0.25">
      <c r="V335" s="24"/>
      <c r="W335" s="24"/>
      <c r="X335" s="24"/>
      <c r="Y335" s="25"/>
    </row>
    <row r="336" spans="7:25" ht="15.75" thickBot="1" x14ac:dyDescent="0.3">
      <c r="V336" s="24"/>
      <c r="W336" s="24"/>
      <c r="X336" s="24"/>
      <c r="Y336" s="25"/>
    </row>
    <row r="337" spans="7:25" ht="24.95" customHeight="1" x14ac:dyDescent="0.25">
      <c r="G337" s="128" t="s">
        <v>2</v>
      </c>
      <c r="H337" s="129"/>
      <c r="I337" s="129"/>
      <c r="J337" s="129"/>
      <c r="K337" s="129" t="s">
        <v>3</v>
      </c>
      <c r="L337" s="129"/>
      <c r="M337" s="123" t="str">
        <f>CONCATENATE("decyzje ",Arkusz18!C2," - ",Arkusz18!B2," r.")</f>
        <v>decyzje 01.01.2018 - 31.05.2018 r.</v>
      </c>
      <c r="N337" s="123"/>
      <c r="O337" s="123"/>
      <c r="P337" s="123"/>
      <c r="Q337" s="123"/>
      <c r="R337" s="124"/>
      <c r="V337" s="24"/>
      <c r="W337" s="24"/>
      <c r="X337" s="24"/>
      <c r="Y337" s="25"/>
    </row>
    <row r="338" spans="7:25" ht="60.75" customHeight="1" x14ac:dyDescent="0.25">
      <c r="G338" s="130"/>
      <c r="H338" s="131"/>
      <c r="I338" s="131"/>
      <c r="J338" s="131"/>
      <c r="K338" s="131"/>
      <c r="L338" s="131"/>
      <c r="M338" s="125" t="s">
        <v>21</v>
      </c>
      <c r="N338" s="125"/>
      <c r="O338" s="125" t="s">
        <v>22</v>
      </c>
      <c r="P338" s="125"/>
      <c r="Q338" s="125" t="s">
        <v>23</v>
      </c>
      <c r="R338" s="264"/>
      <c r="V338" s="24"/>
      <c r="W338" s="24"/>
      <c r="X338" s="24"/>
      <c r="Y338" s="25"/>
    </row>
    <row r="339" spans="7:25" x14ac:dyDescent="0.25">
      <c r="G339" s="126" t="s">
        <v>29</v>
      </c>
      <c r="H339" s="127"/>
      <c r="I339" s="127"/>
      <c r="J339" s="127"/>
      <c r="K339" s="74">
        <f>Arkusz11!B5</f>
        <v>79896</v>
      </c>
      <c r="L339" s="74"/>
      <c r="M339" s="56">
        <f>Arkusz11!B3</f>
        <v>45704</v>
      </c>
      <c r="N339" s="56"/>
      <c r="O339" s="56">
        <f>Arkusz11!B2</f>
        <v>6517</v>
      </c>
      <c r="P339" s="56"/>
      <c r="Q339" s="56">
        <f>Arkusz11!B4</f>
        <v>2753</v>
      </c>
      <c r="R339" s="57"/>
      <c r="V339" s="24"/>
      <c r="W339" s="24"/>
      <c r="X339" s="24"/>
      <c r="Y339" s="25"/>
    </row>
    <row r="340" spans="7:25" x14ac:dyDescent="0.25">
      <c r="G340" s="66" t="s">
        <v>30</v>
      </c>
      <c r="H340" s="67"/>
      <c r="I340" s="67"/>
      <c r="J340" s="67"/>
      <c r="K340" s="68">
        <f>Arkusz11!B13</f>
        <v>7730</v>
      </c>
      <c r="L340" s="68"/>
      <c r="M340" s="58">
        <f>Arkusz11!B11</f>
        <v>5982</v>
      </c>
      <c r="N340" s="58"/>
      <c r="O340" s="58">
        <f>Arkusz11!B10</f>
        <v>486</v>
      </c>
      <c r="P340" s="58"/>
      <c r="Q340" s="58">
        <f>Arkusz11!B12</f>
        <v>317</v>
      </c>
      <c r="R340" s="59"/>
      <c r="V340" s="24"/>
      <c r="W340" s="24"/>
      <c r="X340" s="24"/>
      <c r="Y340" s="25"/>
    </row>
    <row r="341" spans="7:25" ht="15.75" thickBot="1" x14ac:dyDescent="0.3">
      <c r="G341" s="115" t="s">
        <v>20</v>
      </c>
      <c r="H341" s="116"/>
      <c r="I341" s="116"/>
      <c r="J341" s="116"/>
      <c r="K341" s="117">
        <f>Arkusz11!B9</f>
        <v>1496</v>
      </c>
      <c r="L341" s="117"/>
      <c r="M341" s="60">
        <f>Arkusz11!B7</f>
        <v>754</v>
      </c>
      <c r="N341" s="60"/>
      <c r="O341" s="60">
        <f>Arkusz11!B6</f>
        <v>145</v>
      </c>
      <c r="P341" s="60"/>
      <c r="Q341" s="60">
        <f>Arkusz11!B8</f>
        <v>196</v>
      </c>
      <c r="R341" s="118"/>
      <c r="V341" s="24"/>
      <c r="W341" s="24"/>
      <c r="X341" s="24"/>
      <c r="Y341" s="25"/>
    </row>
    <row r="342" spans="7:25" ht="15.75" thickBot="1" x14ac:dyDescent="0.3">
      <c r="G342" s="62" t="s">
        <v>68</v>
      </c>
      <c r="H342" s="63"/>
      <c r="I342" s="63"/>
      <c r="J342" s="63"/>
      <c r="K342" s="64">
        <f>SUM(K339:L341)</f>
        <v>89122</v>
      </c>
      <c r="L342" s="64"/>
      <c r="M342" s="64">
        <f t="shared" ref="M342" si="7">SUM(M339:N341)</f>
        <v>52440</v>
      </c>
      <c r="N342" s="64"/>
      <c r="O342" s="64">
        <f t="shared" ref="O342" si="8">SUM(O339:P341)</f>
        <v>7148</v>
      </c>
      <c r="P342" s="64"/>
      <c r="Q342" s="64">
        <f t="shared" ref="Q342" si="9">SUM(Q339:R341)</f>
        <v>3266</v>
      </c>
      <c r="R342" s="65"/>
      <c r="V342" s="24"/>
      <c r="W342" s="24"/>
      <c r="X342" s="24"/>
      <c r="Y342" s="25"/>
    </row>
    <row r="343" spans="7:25" x14ac:dyDescent="0.25">
      <c r="V343" s="24"/>
      <c r="W343" s="24"/>
      <c r="X343" s="24"/>
      <c r="Y343" s="25"/>
    </row>
    <row r="344" spans="7:25" x14ac:dyDescent="0.25">
      <c r="V344" s="24"/>
      <c r="W344" s="24"/>
      <c r="X344" s="24"/>
      <c r="Y344" s="25"/>
    </row>
    <row r="345" spans="7:25" x14ac:dyDescent="0.25">
      <c r="V345" s="24"/>
      <c r="W345" s="24"/>
      <c r="X345" s="24"/>
      <c r="Y345" s="25"/>
    </row>
    <row r="346" spans="7:25" ht="15" customHeight="1" x14ac:dyDescent="0.25"/>
    <row r="347" spans="7:25" x14ac:dyDescent="0.25">
      <c r="N347" s="26"/>
      <c r="O347" s="26"/>
      <c r="P347" s="26"/>
      <c r="Q347" s="26"/>
      <c r="R347" s="26"/>
      <c r="S347" s="26"/>
      <c r="T347" s="26"/>
      <c r="U347" s="26"/>
      <c r="V347" s="27"/>
      <c r="W347" s="26"/>
      <c r="X347" s="28"/>
      <c r="Y347" s="29"/>
    </row>
    <row r="362" spans="7:18" ht="15.75" thickBot="1" x14ac:dyDescent="0.3"/>
    <row r="363" spans="7:18" x14ac:dyDescent="0.25">
      <c r="G363" s="265" t="s">
        <v>2</v>
      </c>
      <c r="H363" s="266"/>
      <c r="I363" s="266"/>
      <c r="J363" s="266"/>
      <c r="K363" s="266"/>
      <c r="L363" s="266"/>
      <c r="M363" s="266"/>
      <c r="N363" s="266"/>
      <c r="O363" s="269" t="s">
        <v>3</v>
      </c>
      <c r="P363" s="269"/>
      <c r="Q363" s="276" t="s">
        <v>73</v>
      </c>
      <c r="R363" s="277"/>
    </row>
    <row r="364" spans="7:18" ht="45.75" customHeight="1" x14ac:dyDescent="0.25">
      <c r="G364" s="267"/>
      <c r="H364" s="268"/>
      <c r="I364" s="268"/>
      <c r="J364" s="268"/>
      <c r="K364" s="268"/>
      <c r="L364" s="268"/>
      <c r="M364" s="268"/>
      <c r="N364" s="268"/>
      <c r="O364" s="270"/>
      <c r="P364" s="270"/>
      <c r="Q364" s="278"/>
      <c r="R364" s="279"/>
    </row>
    <row r="365" spans="7:18" x14ac:dyDescent="0.25">
      <c r="G365" s="197" t="s">
        <v>69</v>
      </c>
      <c r="H365" s="198"/>
      <c r="I365" s="198"/>
      <c r="J365" s="198"/>
      <c r="K365" s="198"/>
      <c r="L365" s="198"/>
      <c r="M365" s="198"/>
      <c r="N365" s="198"/>
      <c r="O365" s="274">
        <f>Arkusz12!A2</f>
        <v>3199</v>
      </c>
      <c r="P365" s="274"/>
      <c r="Q365" s="280">
        <f>Arkusz12!A3</f>
        <v>3481</v>
      </c>
      <c r="R365" s="281"/>
    </row>
    <row r="366" spans="7:18" x14ac:dyDescent="0.25">
      <c r="G366" s="272" t="s">
        <v>70</v>
      </c>
      <c r="H366" s="273"/>
      <c r="I366" s="273"/>
      <c r="J366" s="273"/>
      <c r="K366" s="273"/>
      <c r="L366" s="273"/>
      <c r="M366" s="273"/>
      <c r="N366" s="273"/>
      <c r="O366" s="275">
        <f>Arkusz12!A4</f>
        <v>283</v>
      </c>
      <c r="P366" s="275"/>
      <c r="Q366" s="282">
        <f>Arkusz12!A5</f>
        <v>416</v>
      </c>
      <c r="R366" s="283"/>
    </row>
    <row r="367" spans="7:18" x14ac:dyDescent="0.25">
      <c r="G367" s="197" t="s">
        <v>71</v>
      </c>
      <c r="H367" s="198"/>
      <c r="I367" s="198"/>
      <c r="J367" s="198"/>
      <c r="K367" s="198"/>
      <c r="L367" s="198"/>
      <c r="M367" s="198"/>
      <c r="N367" s="198"/>
      <c r="O367" s="274">
        <f>Arkusz12!A6</f>
        <v>134</v>
      </c>
      <c r="P367" s="274"/>
      <c r="Q367" s="280">
        <f>Arkusz12!A7</f>
        <v>140</v>
      </c>
      <c r="R367" s="281"/>
    </row>
    <row r="368" spans="7:18" ht="15.75" thickBot="1" x14ac:dyDescent="0.3">
      <c r="G368" s="254" t="s">
        <v>72</v>
      </c>
      <c r="H368" s="255"/>
      <c r="I368" s="255"/>
      <c r="J368" s="255"/>
      <c r="K368" s="255"/>
      <c r="L368" s="255"/>
      <c r="M368" s="255"/>
      <c r="N368" s="255"/>
      <c r="O368" s="237">
        <f>Arkusz12!A8</f>
        <v>4</v>
      </c>
      <c r="P368" s="237"/>
      <c r="Q368" s="285">
        <f>Arkusz12!A9</f>
        <v>3</v>
      </c>
      <c r="R368" s="286"/>
    </row>
    <row r="369" spans="1:25" ht="15.75" thickBot="1" x14ac:dyDescent="0.3">
      <c r="G369" s="252" t="s">
        <v>68</v>
      </c>
      <c r="H369" s="253"/>
      <c r="I369" s="253"/>
      <c r="J369" s="253"/>
      <c r="K369" s="253"/>
      <c r="L369" s="253"/>
      <c r="M369" s="253"/>
      <c r="N369" s="253"/>
      <c r="O369" s="271">
        <f>SUM(O365:P368)</f>
        <v>3620</v>
      </c>
      <c r="P369" s="271"/>
      <c r="Q369" s="271">
        <f>SUM(Q365:R368)</f>
        <v>4040</v>
      </c>
      <c r="R369" s="289"/>
    </row>
    <row r="372" spans="1:25" x14ac:dyDescent="0.25">
      <c r="A372" s="113" t="s">
        <v>159</v>
      </c>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row>
    <row r="373" spans="1:25" s="53" customFormat="1" x14ac:dyDescent="0.25">
      <c r="A373" s="113"/>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row>
    <row r="374" spans="1:25" s="53" customFormat="1" x14ac:dyDescent="0.25">
      <c r="A374" s="113"/>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row>
    <row r="375" spans="1:25" s="53" customFormat="1" x14ac:dyDescent="0.25">
      <c r="A375" s="113"/>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row>
    <row r="376" spans="1:25" s="53" customFormat="1" x14ac:dyDescent="0.25">
      <c r="A376" s="113"/>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row>
    <row r="377" spans="1:25" s="53" customFormat="1" x14ac:dyDescent="0.25">
      <c r="A377" s="113"/>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row>
    <row r="378" spans="1:25" s="53" customFormat="1" x14ac:dyDescent="0.25">
      <c r="A378" s="113"/>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row>
    <row r="379" spans="1:25" s="53" customFormat="1" x14ac:dyDescent="0.25">
      <c r="A379" s="113"/>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row>
    <row r="380" spans="1:25" s="53" customFormat="1" x14ac:dyDescent="0.25">
      <c r="A380" s="113"/>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row>
    <row r="381" spans="1:25" s="53" customFormat="1" x14ac:dyDescent="0.25">
      <c r="A381" s="113"/>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row>
    <row r="382" spans="1:25" s="53" customFormat="1" x14ac:dyDescent="0.25">
      <c r="A382" s="113"/>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row>
    <row r="383" spans="1:25" s="53" customFormat="1" x14ac:dyDescent="0.25">
      <c r="A383" s="113"/>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row>
    <row r="384" spans="1:25" s="53" customFormat="1" x14ac:dyDescent="0.25">
      <c r="A384" s="113"/>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row>
    <row r="385" spans="1:25" s="53" customFormat="1" x14ac:dyDescent="0.25">
      <c r="A385" s="113"/>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row>
    <row r="386" spans="1:25" s="53" customFormat="1" x14ac:dyDescent="0.25">
      <c r="A386" s="113"/>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row>
    <row r="387" spans="1:25" s="53" customFormat="1" x14ac:dyDescent="0.25">
      <c r="A387" s="113"/>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row>
    <row r="388" spans="1:25" s="53" customFormat="1" x14ac:dyDescent="0.25">
      <c r="A388" s="113"/>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row>
    <row r="389" spans="1:25" s="53" customFormat="1" x14ac:dyDescent="0.25">
      <c r="A389" s="113"/>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row>
    <row r="390" spans="1:25" s="53" customFormat="1" x14ac:dyDescent="0.25">
      <c r="A390" s="113"/>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row>
    <row r="391" spans="1:25" s="53" customFormat="1" x14ac:dyDescent="0.25">
      <c r="A391" s="113"/>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row>
    <row r="392" spans="1:25" s="53" customFormat="1" x14ac:dyDescent="0.25">
      <c r="A392" s="113"/>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row>
    <row r="393" spans="1:25" s="53" customFormat="1" x14ac:dyDescent="0.25">
      <c r="A393" s="113"/>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row>
    <row r="394" spans="1:25" x14ac:dyDescent="0.25">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row>
    <row r="395" spans="1:25" x14ac:dyDescent="0.25">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row>
    <row r="396" spans="1:25" x14ac:dyDescent="0.25">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row>
    <row r="397" spans="1:25" x14ac:dyDescent="0.25">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row>
    <row r="398" spans="1:25" x14ac:dyDescent="0.25">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row>
    <row r="399" spans="1:25" x14ac:dyDescent="0.25">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row>
    <row r="400" spans="1:25" x14ac:dyDescent="0.25">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row>
    <row r="401" spans="1:25" x14ac:dyDescent="0.25">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row>
    <row r="406" spans="1:25" s="55" customFormat="1" x14ac:dyDescent="0.25">
      <c r="Y406" s="6"/>
    </row>
    <row r="407" spans="1:25" s="55" customFormat="1" x14ac:dyDescent="0.25">
      <c r="Y407" s="6"/>
    </row>
    <row r="408" spans="1:25" s="55" customFormat="1" x14ac:dyDescent="0.25">
      <c r="Y408" s="6"/>
    </row>
    <row r="409" spans="1:25" s="55" customFormat="1" x14ac:dyDescent="0.25">
      <c r="Y409" s="6"/>
    </row>
    <row r="410" spans="1:25" s="55" customFormat="1" x14ac:dyDescent="0.25">
      <c r="Y410" s="6"/>
    </row>
    <row r="411" spans="1:25" s="55" customFormat="1" x14ac:dyDescent="0.25">
      <c r="Y411" s="6"/>
    </row>
    <row r="412" spans="1:25" s="55" customFormat="1" x14ac:dyDescent="0.25">
      <c r="Y412" s="6"/>
    </row>
    <row r="413" spans="1:25" ht="15" customHeight="1" x14ac:dyDescent="0.25">
      <c r="A413" s="61" t="s">
        <v>87</v>
      </c>
      <c r="B413" s="61"/>
      <c r="C413" s="61"/>
      <c r="D413" s="61"/>
      <c r="E413" s="61"/>
      <c r="F413" s="61"/>
      <c r="G413" s="61"/>
      <c r="H413" s="61"/>
      <c r="I413" s="61"/>
      <c r="J413" s="61"/>
      <c r="K413" s="61"/>
      <c r="L413" s="61"/>
      <c r="M413" s="61"/>
      <c r="N413" s="61"/>
      <c r="O413" s="61"/>
      <c r="P413" s="61"/>
      <c r="Q413" s="61"/>
      <c r="R413" s="61"/>
      <c r="S413" s="61"/>
      <c r="T413" s="61"/>
      <c r="U413" s="61"/>
    </row>
    <row r="414" spans="1:25" ht="25.5" customHeight="1" x14ac:dyDescent="0.25">
      <c r="A414" s="61"/>
      <c r="B414" s="61"/>
      <c r="C414" s="61"/>
      <c r="D414" s="61"/>
      <c r="E414" s="61"/>
      <c r="F414" s="61"/>
      <c r="G414" s="61"/>
      <c r="H414" s="61"/>
      <c r="I414" s="61"/>
      <c r="J414" s="61"/>
      <c r="K414" s="61"/>
      <c r="L414" s="61"/>
      <c r="M414" s="61"/>
      <c r="N414" s="61"/>
      <c r="O414" s="61"/>
      <c r="P414" s="61"/>
      <c r="Q414" s="61"/>
      <c r="R414" s="61"/>
      <c r="S414" s="61"/>
      <c r="T414" s="61"/>
      <c r="U414" s="61"/>
    </row>
    <row r="415" spans="1:25" ht="25.5" customHeight="1" thickBot="1" x14ac:dyDescent="0.3">
      <c r="A415" s="20"/>
      <c r="B415" s="20"/>
      <c r="C415" s="20"/>
      <c r="D415" s="20"/>
      <c r="E415" s="20"/>
      <c r="F415" s="20"/>
      <c r="G415" s="20"/>
      <c r="H415" s="20"/>
      <c r="I415" s="20"/>
      <c r="J415" s="20"/>
      <c r="K415" s="20"/>
      <c r="L415" s="290" t="str">
        <f>CONCATENATE(Arkusz18!C2," - ",Arkusz18!B2," r.")</f>
        <v>01.01.2018 - 31.05.2018 r.</v>
      </c>
      <c r="M415" s="290"/>
      <c r="N415" s="290"/>
      <c r="O415" s="290"/>
      <c r="P415" s="290"/>
      <c r="Q415" s="290"/>
      <c r="R415" s="290"/>
      <c r="S415" s="290"/>
      <c r="T415" s="290"/>
      <c r="U415" s="290"/>
      <c r="V415" s="290"/>
    </row>
    <row r="416" spans="1:25" ht="121.5" customHeight="1" x14ac:dyDescent="0.25">
      <c r="C416" s="238" t="s">
        <v>2</v>
      </c>
      <c r="D416" s="239"/>
      <c r="E416" s="239"/>
      <c r="F416" s="239"/>
      <c r="G416" s="239"/>
      <c r="H416" s="239"/>
      <c r="I416" s="239"/>
      <c r="J416" s="239"/>
      <c r="K416" s="239"/>
      <c r="L416" s="242" t="s">
        <v>75</v>
      </c>
      <c r="M416" s="242"/>
      <c r="N416" s="30" t="s">
        <v>11</v>
      </c>
      <c r="O416" s="30" t="s">
        <v>90</v>
      </c>
      <c r="P416" s="30" t="s">
        <v>80</v>
      </c>
      <c r="Q416" s="30" t="s">
        <v>47</v>
      </c>
      <c r="R416" s="30" t="s">
        <v>34</v>
      </c>
      <c r="S416" s="30" t="s">
        <v>4</v>
      </c>
      <c r="T416" s="30" t="s">
        <v>37</v>
      </c>
      <c r="U416" s="30" t="s">
        <v>79</v>
      </c>
      <c r="V416" s="242" t="s">
        <v>74</v>
      </c>
      <c r="W416" s="243"/>
      <c r="Y416" s="3"/>
    </row>
    <row r="417" spans="3:25" x14ac:dyDescent="0.25">
      <c r="C417" s="89" t="s">
        <v>29</v>
      </c>
      <c r="D417" s="90"/>
      <c r="E417" s="90"/>
      <c r="F417" s="90"/>
      <c r="G417" s="90"/>
      <c r="H417" s="90"/>
      <c r="I417" s="90"/>
      <c r="J417" s="90"/>
      <c r="K417" s="90"/>
      <c r="L417" s="56">
        <f>Arkusz13!C2</f>
        <v>1996</v>
      </c>
      <c r="M417" s="56"/>
      <c r="N417" s="31">
        <f>Arkusz13!C18</f>
        <v>135</v>
      </c>
      <c r="O417" s="31">
        <f>Arkusz13!C34</f>
        <v>163</v>
      </c>
      <c r="P417" s="31">
        <f>Arkusz13!C50</f>
        <v>105</v>
      </c>
      <c r="Q417" s="31">
        <f>Arkusz13!C66</f>
        <v>20</v>
      </c>
      <c r="R417" s="31">
        <f>Arkusz13!C82</f>
        <v>0</v>
      </c>
      <c r="S417" s="31">
        <f>Arkusz13!C98</f>
        <v>0</v>
      </c>
      <c r="T417" s="31">
        <f>Arkusz13!C114</f>
        <v>0</v>
      </c>
      <c r="U417" s="31">
        <f>Arkusz13!C130-SUM(N417:T417)</f>
        <v>1052</v>
      </c>
      <c r="V417" s="74">
        <f t="shared" ref="V417:V431" si="10">SUM(N417:U417)</f>
        <v>1475</v>
      </c>
      <c r="W417" s="75"/>
      <c r="Y417" s="3"/>
    </row>
    <row r="418" spans="3:25" x14ac:dyDescent="0.25">
      <c r="C418" s="240" t="s">
        <v>30</v>
      </c>
      <c r="D418" s="241"/>
      <c r="E418" s="241"/>
      <c r="F418" s="241"/>
      <c r="G418" s="241"/>
      <c r="H418" s="241"/>
      <c r="I418" s="241"/>
      <c r="J418" s="241"/>
      <c r="K418" s="241"/>
      <c r="L418" s="56">
        <f>Arkusz13!C3</f>
        <v>187</v>
      </c>
      <c r="M418" s="56"/>
      <c r="N418" s="31">
        <f>Arkusz13!C19</f>
        <v>53</v>
      </c>
      <c r="O418" s="31">
        <f>Arkusz13!C35</f>
        <v>17</v>
      </c>
      <c r="P418" s="31">
        <f>Arkusz13!C51</f>
        <v>24</v>
      </c>
      <c r="Q418" s="31">
        <f>Arkusz13!C67</f>
        <v>2</v>
      </c>
      <c r="R418" s="31">
        <f>Arkusz13!C83</f>
        <v>0</v>
      </c>
      <c r="S418" s="31">
        <f>Arkusz13!C99</f>
        <v>0</v>
      </c>
      <c r="T418" s="31">
        <f>Arkusz13!C115</f>
        <v>0</v>
      </c>
      <c r="U418" s="31">
        <f>Arkusz13!C131-SUM(N418:T418)</f>
        <v>79</v>
      </c>
      <c r="V418" s="74">
        <f t="shared" si="10"/>
        <v>175</v>
      </c>
      <c r="W418" s="75"/>
      <c r="Y418" s="3"/>
    </row>
    <row r="419" spans="3:25" x14ac:dyDescent="0.25">
      <c r="C419" s="89" t="s">
        <v>31</v>
      </c>
      <c r="D419" s="90"/>
      <c r="E419" s="90"/>
      <c r="F419" s="90"/>
      <c r="G419" s="90"/>
      <c r="H419" s="90"/>
      <c r="I419" s="90"/>
      <c r="J419" s="90"/>
      <c r="K419" s="90"/>
      <c r="L419" s="56">
        <f>Arkusz13!C4</f>
        <v>64</v>
      </c>
      <c r="M419" s="56"/>
      <c r="N419" s="31">
        <f>Arkusz13!C20</f>
        <v>3</v>
      </c>
      <c r="O419" s="31">
        <f>Arkusz13!C36</f>
        <v>3</v>
      </c>
      <c r="P419" s="31">
        <f>Arkusz13!C52</f>
        <v>2</v>
      </c>
      <c r="Q419" s="31">
        <f>Arkusz13!C68</f>
        <v>0</v>
      </c>
      <c r="R419" s="31">
        <f>Arkusz13!C84</f>
        <v>0</v>
      </c>
      <c r="S419" s="31">
        <f>Arkusz13!C100</f>
        <v>0</v>
      </c>
      <c r="T419" s="31">
        <f>Arkusz13!C116</f>
        <v>0</v>
      </c>
      <c r="U419" s="31">
        <f>Arkusz13!C132-SUM(N419:T419)</f>
        <v>35</v>
      </c>
      <c r="V419" s="74">
        <f t="shared" si="10"/>
        <v>43</v>
      </c>
      <c r="W419" s="75"/>
      <c r="Y419" s="3"/>
    </row>
    <row r="420" spans="3:25" x14ac:dyDescent="0.25">
      <c r="C420" s="240" t="s">
        <v>32</v>
      </c>
      <c r="D420" s="241"/>
      <c r="E420" s="241"/>
      <c r="F420" s="241"/>
      <c r="G420" s="241"/>
      <c r="H420" s="241"/>
      <c r="I420" s="241"/>
      <c r="J420" s="241"/>
      <c r="K420" s="241"/>
      <c r="L420" s="56">
        <f>Arkusz13!C5</f>
        <v>5</v>
      </c>
      <c r="M420" s="56"/>
      <c r="N420" s="31">
        <f>Arkusz13!C21</f>
        <v>0</v>
      </c>
      <c r="O420" s="31">
        <f>Arkusz13!C37</f>
        <v>0</v>
      </c>
      <c r="P420" s="31">
        <f>Arkusz13!C53</f>
        <v>0</v>
      </c>
      <c r="Q420" s="31">
        <f>Arkusz13!C69</f>
        <v>0</v>
      </c>
      <c r="R420" s="31">
        <f>Arkusz13!C85</f>
        <v>0</v>
      </c>
      <c r="S420" s="31">
        <f>Arkusz13!C101</f>
        <v>0</v>
      </c>
      <c r="T420" s="31">
        <f>Arkusz13!C117</f>
        <v>0</v>
      </c>
      <c r="U420" s="31">
        <f>Arkusz13!C133-SUM(N420:T420)</f>
        <v>0</v>
      </c>
      <c r="V420" s="74">
        <f t="shared" si="10"/>
        <v>0</v>
      </c>
      <c r="W420" s="75"/>
      <c r="Y420" s="3"/>
    </row>
    <row r="421" spans="3:25" x14ac:dyDescent="0.25">
      <c r="C421" s="89" t="s">
        <v>33</v>
      </c>
      <c r="D421" s="90"/>
      <c r="E421" s="90"/>
      <c r="F421" s="90"/>
      <c r="G421" s="90"/>
      <c r="H421" s="90"/>
      <c r="I421" s="90"/>
      <c r="J421" s="90"/>
      <c r="K421" s="90"/>
      <c r="L421" s="56">
        <f>Arkusz13!C6</f>
        <v>0</v>
      </c>
      <c r="M421" s="56"/>
      <c r="N421" s="31">
        <f>Arkusz13!C22</f>
        <v>0</v>
      </c>
      <c r="O421" s="31">
        <f>Arkusz13!C38</f>
        <v>0</v>
      </c>
      <c r="P421" s="31">
        <f>Arkusz13!C54</f>
        <v>0</v>
      </c>
      <c r="Q421" s="31">
        <f>Arkusz13!C70</f>
        <v>0</v>
      </c>
      <c r="R421" s="31">
        <f>Arkusz13!C86</f>
        <v>0</v>
      </c>
      <c r="S421" s="31">
        <f>Arkusz13!C102</f>
        <v>0</v>
      </c>
      <c r="T421" s="31">
        <f>Arkusz13!C118</f>
        <v>0</v>
      </c>
      <c r="U421" s="31">
        <f>Arkusz13!C134-SUM(N421:T421)</f>
        <v>0</v>
      </c>
      <c r="V421" s="74">
        <f t="shared" si="10"/>
        <v>0</v>
      </c>
      <c r="W421" s="75"/>
      <c r="Y421" s="3"/>
    </row>
    <row r="422" spans="3:25" x14ac:dyDescent="0.25">
      <c r="C422" s="240" t="s">
        <v>41</v>
      </c>
      <c r="D422" s="241"/>
      <c r="E422" s="241"/>
      <c r="F422" s="241"/>
      <c r="G422" s="241"/>
      <c r="H422" s="241"/>
      <c r="I422" s="241"/>
      <c r="J422" s="241"/>
      <c r="K422" s="241"/>
      <c r="L422" s="56">
        <f>Arkusz13!C7</f>
        <v>3</v>
      </c>
      <c r="M422" s="56"/>
      <c r="N422" s="31">
        <f>Arkusz13!C23</f>
        <v>0</v>
      </c>
      <c r="O422" s="31">
        <f>Arkusz13!C39</f>
        <v>0</v>
      </c>
      <c r="P422" s="31">
        <f>Arkusz13!C55</f>
        <v>0</v>
      </c>
      <c r="Q422" s="31">
        <f>Arkusz13!C71</f>
        <v>0</v>
      </c>
      <c r="R422" s="31">
        <f>Arkusz13!C87</f>
        <v>0</v>
      </c>
      <c r="S422" s="31">
        <f>Arkusz13!C103</f>
        <v>0</v>
      </c>
      <c r="T422" s="31">
        <f>Arkusz13!C119</f>
        <v>0</v>
      </c>
      <c r="U422" s="31">
        <f>Arkusz13!C135-SUM(N422:T422)</f>
        <v>0</v>
      </c>
      <c r="V422" s="74">
        <f t="shared" si="10"/>
        <v>0</v>
      </c>
      <c r="W422" s="75"/>
      <c r="Y422" s="3"/>
    </row>
    <row r="423" spans="3:25" x14ac:dyDescent="0.25">
      <c r="C423" s="89" t="s">
        <v>42</v>
      </c>
      <c r="D423" s="90"/>
      <c r="E423" s="90"/>
      <c r="F423" s="90"/>
      <c r="G423" s="90"/>
      <c r="H423" s="90"/>
      <c r="I423" s="90"/>
      <c r="J423" s="90"/>
      <c r="K423" s="90"/>
      <c r="L423" s="56">
        <f>Arkusz13!C8</f>
        <v>0</v>
      </c>
      <c r="M423" s="56"/>
      <c r="N423" s="31">
        <f>Arkusz13!C24</f>
        <v>0</v>
      </c>
      <c r="O423" s="31">
        <f>Arkusz13!C40</f>
        <v>0</v>
      </c>
      <c r="P423" s="31">
        <f>Arkusz13!C56</f>
        <v>0</v>
      </c>
      <c r="Q423" s="31">
        <f>Arkusz13!C72</f>
        <v>0</v>
      </c>
      <c r="R423" s="31">
        <f>Arkusz13!C88</f>
        <v>0</v>
      </c>
      <c r="S423" s="31">
        <f>Arkusz13!C104</f>
        <v>0</v>
      </c>
      <c r="T423" s="31">
        <f>Arkusz13!C120</f>
        <v>0</v>
      </c>
      <c r="U423" s="31">
        <f>Arkusz13!C136-SUM(N423:T423)</f>
        <v>0</v>
      </c>
      <c r="V423" s="74">
        <f t="shared" si="10"/>
        <v>0</v>
      </c>
      <c r="W423" s="75"/>
      <c r="Y423" s="3"/>
    </row>
    <row r="424" spans="3:25" x14ac:dyDescent="0.25">
      <c r="C424" s="240" t="s">
        <v>4</v>
      </c>
      <c r="D424" s="241"/>
      <c r="E424" s="241"/>
      <c r="F424" s="241"/>
      <c r="G424" s="241"/>
      <c r="H424" s="241"/>
      <c r="I424" s="241"/>
      <c r="J424" s="241"/>
      <c r="K424" s="241"/>
      <c r="L424" s="56">
        <f>Arkusz13!C9</f>
        <v>0</v>
      </c>
      <c r="M424" s="56"/>
      <c r="N424" s="31">
        <f>Arkusz13!C25</f>
        <v>0</v>
      </c>
      <c r="O424" s="31">
        <f>Arkusz13!C41</f>
        <v>0</v>
      </c>
      <c r="P424" s="31">
        <f>Arkusz13!C57</f>
        <v>0</v>
      </c>
      <c r="Q424" s="31">
        <f>Arkusz13!C73</f>
        <v>0</v>
      </c>
      <c r="R424" s="31">
        <f>Arkusz13!C89</f>
        <v>0</v>
      </c>
      <c r="S424" s="31">
        <f>Arkusz13!C105</f>
        <v>0</v>
      </c>
      <c r="T424" s="31">
        <f>Arkusz13!C121</f>
        <v>0</v>
      </c>
      <c r="U424" s="31">
        <f>Arkusz13!C137-SUM(N424:T424)</f>
        <v>0</v>
      </c>
      <c r="V424" s="74">
        <f t="shared" si="10"/>
        <v>0</v>
      </c>
      <c r="W424" s="75"/>
      <c r="Y424" s="3"/>
    </row>
    <row r="425" spans="3:25" x14ac:dyDescent="0.25">
      <c r="C425" s="89" t="s">
        <v>34</v>
      </c>
      <c r="D425" s="90"/>
      <c r="E425" s="90"/>
      <c r="F425" s="90"/>
      <c r="G425" s="90"/>
      <c r="H425" s="90"/>
      <c r="I425" s="90"/>
      <c r="J425" s="90"/>
      <c r="K425" s="90"/>
      <c r="L425" s="56">
        <f>Arkusz13!C10</f>
        <v>5</v>
      </c>
      <c r="M425" s="56"/>
      <c r="N425" s="31">
        <f>Arkusz13!C26</f>
        <v>5</v>
      </c>
      <c r="O425" s="31">
        <f>Arkusz13!C42</f>
        <v>0</v>
      </c>
      <c r="P425" s="31">
        <f>Arkusz13!C58</f>
        <v>0</v>
      </c>
      <c r="Q425" s="31">
        <f>Arkusz13!C74</f>
        <v>0</v>
      </c>
      <c r="R425" s="31">
        <f>Arkusz13!C90</f>
        <v>0</v>
      </c>
      <c r="S425" s="31">
        <f>Arkusz13!C106</f>
        <v>0</v>
      </c>
      <c r="T425" s="31">
        <f>Arkusz13!C122</f>
        <v>0</v>
      </c>
      <c r="U425" s="31">
        <f>Arkusz13!C138-SUM(N425:T425)</f>
        <v>0</v>
      </c>
      <c r="V425" s="74">
        <f t="shared" si="10"/>
        <v>5</v>
      </c>
      <c r="W425" s="75"/>
      <c r="Y425" s="3"/>
    </row>
    <row r="426" spans="3:25" x14ac:dyDescent="0.25">
      <c r="C426" s="240" t="s">
        <v>35</v>
      </c>
      <c r="D426" s="241"/>
      <c r="E426" s="241"/>
      <c r="F426" s="241"/>
      <c r="G426" s="241"/>
      <c r="H426" s="241"/>
      <c r="I426" s="241"/>
      <c r="J426" s="241"/>
      <c r="K426" s="241"/>
      <c r="L426" s="56">
        <f>Arkusz13!C11</f>
        <v>0</v>
      </c>
      <c r="M426" s="56"/>
      <c r="N426" s="31">
        <f>Arkusz13!C27</f>
        <v>0</v>
      </c>
      <c r="O426" s="31">
        <f>Arkusz13!C43</f>
        <v>0</v>
      </c>
      <c r="P426" s="31">
        <f>Arkusz13!C59</f>
        <v>0</v>
      </c>
      <c r="Q426" s="31">
        <f>Arkusz13!C75</f>
        <v>0</v>
      </c>
      <c r="R426" s="31">
        <f>Arkusz13!C91</f>
        <v>0</v>
      </c>
      <c r="S426" s="31">
        <f>Arkusz13!C107</f>
        <v>0</v>
      </c>
      <c r="T426" s="31">
        <f>Arkusz13!C123</f>
        <v>0</v>
      </c>
      <c r="U426" s="31">
        <f>Arkusz13!C139-SUM(N426:T426)</f>
        <v>0</v>
      </c>
      <c r="V426" s="74">
        <f t="shared" si="10"/>
        <v>0</v>
      </c>
      <c r="W426" s="75"/>
      <c r="Y426" s="3"/>
    </row>
    <row r="427" spans="3:25" x14ac:dyDescent="0.25">
      <c r="C427" s="89" t="s">
        <v>36</v>
      </c>
      <c r="D427" s="90"/>
      <c r="E427" s="90"/>
      <c r="F427" s="90"/>
      <c r="G427" s="90"/>
      <c r="H427" s="90"/>
      <c r="I427" s="90"/>
      <c r="J427" s="90"/>
      <c r="K427" s="90"/>
      <c r="L427" s="56">
        <f>Arkusz13!C12</f>
        <v>804</v>
      </c>
      <c r="M427" s="56"/>
      <c r="N427" s="31">
        <f>Arkusz13!C28</f>
        <v>102</v>
      </c>
      <c r="O427" s="31">
        <f>Arkusz13!C44</f>
        <v>15</v>
      </c>
      <c r="P427" s="31">
        <f>Arkusz13!C60</f>
        <v>17</v>
      </c>
      <c r="Q427" s="31">
        <f>Arkusz13!C76</f>
        <v>36</v>
      </c>
      <c r="R427" s="31">
        <f>Arkusz13!C92</f>
        <v>15</v>
      </c>
      <c r="S427" s="31">
        <f>Arkusz13!C108</f>
        <v>0</v>
      </c>
      <c r="T427" s="31">
        <f>Arkusz13!C124</f>
        <v>70</v>
      </c>
      <c r="U427" s="31">
        <f>Arkusz13!C140-SUM(N427:T427)</f>
        <v>148</v>
      </c>
      <c r="V427" s="74">
        <f t="shared" si="10"/>
        <v>403</v>
      </c>
      <c r="W427" s="75"/>
      <c r="Y427" s="3"/>
    </row>
    <row r="428" spans="3:25" x14ac:dyDescent="0.25">
      <c r="C428" s="89" t="s">
        <v>10</v>
      </c>
      <c r="D428" s="90"/>
      <c r="E428" s="90"/>
      <c r="F428" s="90"/>
      <c r="G428" s="90"/>
      <c r="H428" s="90"/>
      <c r="I428" s="90"/>
      <c r="J428" s="90"/>
      <c r="K428" s="90"/>
      <c r="L428" s="56">
        <f>Arkusz13!C14</f>
        <v>6</v>
      </c>
      <c r="M428" s="56"/>
      <c r="N428" s="31">
        <f>Arkusz13!C30</f>
        <v>0</v>
      </c>
      <c r="O428" s="31">
        <f>Arkusz13!C46</f>
        <v>0</v>
      </c>
      <c r="P428" s="31">
        <f>Arkusz13!C62</f>
        <v>0</v>
      </c>
      <c r="Q428" s="31">
        <f>Arkusz13!C78</f>
        <v>0</v>
      </c>
      <c r="R428" s="31">
        <f>Arkusz13!C94</f>
        <v>0</v>
      </c>
      <c r="S428" s="31">
        <f>Arkusz13!C110</f>
        <v>0</v>
      </c>
      <c r="T428" s="31">
        <f>Arkusz13!C126</f>
        <v>0</v>
      </c>
      <c r="U428" s="31">
        <f>Arkusz13!C142-SUM(N428:T428)</f>
        <v>0</v>
      </c>
      <c r="V428" s="74">
        <f t="shared" si="10"/>
        <v>0</v>
      </c>
      <c r="W428" s="75"/>
      <c r="Y428" s="3"/>
    </row>
    <row r="429" spans="3:25" x14ac:dyDescent="0.25">
      <c r="C429" s="240" t="s">
        <v>38</v>
      </c>
      <c r="D429" s="241"/>
      <c r="E429" s="241"/>
      <c r="F429" s="241"/>
      <c r="G429" s="241"/>
      <c r="H429" s="241"/>
      <c r="I429" s="241"/>
      <c r="J429" s="241"/>
      <c r="K429" s="241"/>
      <c r="L429" s="56">
        <f>Arkusz13!C15</f>
        <v>5</v>
      </c>
      <c r="M429" s="56"/>
      <c r="N429" s="31">
        <f>Arkusz13!C31</f>
        <v>0</v>
      </c>
      <c r="O429" s="31">
        <f>Arkusz13!C47</f>
        <v>0</v>
      </c>
      <c r="P429" s="31">
        <f>Arkusz13!C63</f>
        <v>0</v>
      </c>
      <c r="Q429" s="31">
        <f>Arkusz13!C79</f>
        <v>0</v>
      </c>
      <c r="R429" s="31">
        <f>Arkusz13!C95</f>
        <v>0</v>
      </c>
      <c r="S429" s="31">
        <f>Arkusz13!C111</f>
        <v>0</v>
      </c>
      <c r="T429" s="31">
        <f>Arkusz13!C127</f>
        <v>0</v>
      </c>
      <c r="U429" s="31">
        <f>Arkusz13!C143-SUM(N429:T429)</f>
        <v>0</v>
      </c>
      <c r="V429" s="74">
        <f t="shared" si="10"/>
        <v>0</v>
      </c>
      <c r="W429" s="75"/>
      <c r="Y429" s="3"/>
    </row>
    <row r="430" spans="3:25" x14ac:dyDescent="0.25">
      <c r="C430" s="89" t="s">
        <v>39</v>
      </c>
      <c r="D430" s="90"/>
      <c r="E430" s="90"/>
      <c r="F430" s="90"/>
      <c r="G430" s="90"/>
      <c r="H430" s="90"/>
      <c r="I430" s="90"/>
      <c r="J430" s="90"/>
      <c r="K430" s="90"/>
      <c r="L430" s="56">
        <f>Arkusz13!C16</f>
        <v>0</v>
      </c>
      <c r="M430" s="56"/>
      <c r="N430" s="31">
        <f>Arkusz13!C32</f>
        <v>0</v>
      </c>
      <c r="O430" s="31">
        <f>Arkusz13!C48</f>
        <v>0</v>
      </c>
      <c r="P430" s="31">
        <f>Arkusz13!C64</f>
        <v>0</v>
      </c>
      <c r="Q430" s="31">
        <f>Arkusz13!C80</f>
        <v>0</v>
      </c>
      <c r="R430" s="31">
        <f>Arkusz13!C96</f>
        <v>0</v>
      </c>
      <c r="S430" s="31">
        <f>Arkusz13!C112</f>
        <v>0</v>
      </c>
      <c r="T430" s="31">
        <f>Arkusz13!C128</f>
        <v>0</v>
      </c>
      <c r="U430" s="31">
        <f>Arkusz13!C144-SUM(N430:T430)</f>
        <v>0</v>
      </c>
      <c r="V430" s="74">
        <f t="shared" si="10"/>
        <v>0</v>
      </c>
      <c r="W430" s="75"/>
      <c r="Y430" s="3"/>
    </row>
    <row r="431" spans="3:25" ht="15.75" thickBot="1" x14ac:dyDescent="0.3">
      <c r="C431" s="76" t="s">
        <v>40</v>
      </c>
      <c r="D431" s="77"/>
      <c r="E431" s="77"/>
      <c r="F431" s="77"/>
      <c r="G431" s="77"/>
      <c r="H431" s="77"/>
      <c r="I431" s="77"/>
      <c r="J431" s="77"/>
      <c r="K431" s="77"/>
      <c r="L431" s="56">
        <f>Arkusz13!C17</f>
        <v>3</v>
      </c>
      <c r="M431" s="56"/>
      <c r="N431" s="31">
        <f>Arkusz13!C33</f>
        <v>0</v>
      </c>
      <c r="O431" s="31">
        <f>Arkusz13!C49</f>
        <v>0</v>
      </c>
      <c r="P431" s="31">
        <f>Arkusz13!C65</f>
        <v>0</v>
      </c>
      <c r="Q431" s="31">
        <f>Arkusz13!C81</f>
        <v>0</v>
      </c>
      <c r="R431" s="31">
        <f>Arkusz13!C97</f>
        <v>0</v>
      </c>
      <c r="S431" s="31">
        <f>Arkusz13!C113</f>
        <v>0</v>
      </c>
      <c r="T431" s="31">
        <f>Arkusz13!C129</f>
        <v>0</v>
      </c>
      <c r="U431" s="31">
        <f>Arkusz13!C145-SUM(N431:T431)</f>
        <v>1</v>
      </c>
      <c r="V431" s="74">
        <f t="shared" si="10"/>
        <v>1</v>
      </c>
      <c r="W431" s="75"/>
      <c r="Y431" s="3"/>
    </row>
    <row r="432" spans="3:25" ht="15.75" thickBot="1" x14ac:dyDescent="0.3">
      <c r="C432" s="78" t="s">
        <v>1</v>
      </c>
      <c r="D432" s="79"/>
      <c r="E432" s="79"/>
      <c r="F432" s="79"/>
      <c r="G432" s="79"/>
      <c r="H432" s="79"/>
      <c r="I432" s="79"/>
      <c r="J432" s="79"/>
      <c r="K432" s="79"/>
      <c r="L432" s="73">
        <f>SUM(L417:L431)</f>
        <v>3078</v>
      </c>
      <c r="M432" s="73"/>
      <c r="N432" s="32">
        <f t="shared" ref="N432:V432" si="11">SUM(N417:N431)</f>
        <v>298</v>
      </c>
      <c r="O432" s="32">
        <f t="shared" si="11"/>
        <v>198</v>
      </c>
      <c r="P432" s="32">
        <f t="shared" si="11"/>
        <v>148</v>
      </c>
      <c r="Q432" s="32">
        <f t="shared" si="11"/>
        <v>58</v>
      </c>
      <c r="R432" s="32">
        <f t="shared" si="11"/>
        <v>15</v>
      </c>
      <c r="S432" s="32">
        <f t="shared" si="11"/>
        <v>0</v>
      </c>
      <c r="T432" s="32">
        <f t="shared" si="11"/>
        <v>70</v>
      </c>
      <c r="U432" s="32">
        <f t="shared" si="11"/>
        <v>1315</v>
      </c>
      <c r="V432" s="73">
        <f t="shared" si="11"/>
        <v>2102</v>
      </c>
      <c r="W432" s="80"/>
      <c r="Y432" s="3"/>
    </row>
    <row r="433" spans="1:20" x14ac:dyDescent="0.25">
      <c r="A433" s="33"/>
      <c r="B433" s="33"/>
      <c r="C433" s="33"/>
      <c r="D433" s="33"/>
      <c r="E433" s="33"/>
      <c r="F433" s="33"/>
      <c r="G433" s="33"/>
      <c r="H433" s="33"/>
      <c r="I433" s="33"/>
      <c r="J433" s="34"/>
      <c r="K433" s="34"/>
      <c r="L433" s="34"/>
      <c r="M433" s="34"/>
      <c r="N433" s="34"/>
      <c r="O433" s="34"/>
      <c r="P433" s="34"/>
      <c r="Q433" s="34"/>
      <c r="R433" s="34"/>
      <c r="S433" s="34"/>
      <c r="T433" s="34"/>
    </row>
    <row r="436" spans="1:20" ht="15" customHeight="1" x14ac:dyDescent="0.25"/>
    <row r="457" spans="1:25" ht="20.25" customHeight="1" thickBot="1" x14ac:dyDescent="0.3"/>
    <row r="458" spans="1:25" ht="21.75" customHeight="1" x14ac:dyDescent="0.25">
      <c r="D458" s="71" t="s">
        <v>2</v>
      </c>
      <c r="E458" s="72"/>
      <c r="F458" s="72"/>
      <c r="G458" s="72"/>
      <c r="H458" s="72"/>
      <c r="I458" s="72"/>
      <c r="J458" s="72"/>
      <c r="K458" s="72"/>
      <c r="L458" s="72" t="s">
        <v>3</v>
      </c>
      <c r="M458" s="72"/>
      <c r="N458" s="97" t="s">
        <v>82</v>
      </c>
      <c r="O458" s="97"/>
      <c r="P458" s="97"/>
      <c r="Q458" s="91" t="s">
        <v>83</v>
      </c>
      <c r="R458" s="92"/>
      <c r="S458" s="93"/>
    </row>
    <row r="459" spans="1:25" ht="15.75" thickBot="1" x14ac:dyDescent="0.3">
      <c r="D459" s="69" t="s">
        <v>81</v>
      </c>
      <c r="E459" s="70"/>
      <c r="F459" s="70"/>
      <c r="G459" s="70"/>
      <c r="H459" s="70"/>
      <c r="I459" s="70"/>
      <c r="J459" s="70"/>
      <c r="K459" s="70"/>
      <c r="L459" s="98">
        <f>Arkusz14!B2</f>
        <v>5</v>
      </c>
      <c r="M459" s="98"/>
      <c r="N459" s="98">
        <f>Arkusz14!B3</f>
        <v>7</v>
      </c>
      <c r="O459" s="98"/>
      <c r="P459" s="98"/>
      <c r="Q459" s="94">
        <f>Arkusz14!B4</f>
        <v>0</v>
      </c>
      <c r="R459" s="95"/>
      <c r="S459" s="96"/>
    </row>
    <row r="460" spans="1:25" x14ac:dyDescent="0.25">
      <c r="A460" s="24"/>
      <c r="B460" s="24"/>
      <c r="C460" s="24"/>
      <c r="D460" s="24"/>
      <c r="E460" s="24"/>
      <c r="F460" s="24"/>
      <c r="G460" s="24"/>
      <c r="H460" s="24"/>
      <c r="I460" s="24"/>
      <c r="J460" s="24"/>
      <c r="K460" s="24"/>
      <c r="L460" s="24"/>
      <c r="M460" s="24"/>
      <c r="N460" s="24"/>
      <c r="O460" s="24"/>
      <c r="P460" s="24"/>
      <c r="Q460" s="24"/>
      <c r="R460" s="24"/>
      <c r="S460" s="24"/>
      <c r="T460" s="24"/>
      <c r="U460" s="24"/>
    </row>
    <row r="461" spans="1:25" x14ac:dyDescent="0.25">
      <c r="A461" s="113" t="s">
        <v>162</v>
      </c>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row>
    <row r="462" spans="1:25" s="55" customFormat="1" x14ac:dyDescent="0.25">
      <c r="A462" s="113"/>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row>
    <row r="463" spans="1:25" s="55" customFormat="1" x14ac:dyDescent="0.25">
      <c r="A463" s="113"/>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row>
    <row r="464" spans="1:25" s="55" customFormat="1" x14ac:dyDescent="0.25">
      <c r="A464" s="113"/>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row>
    <row r="465" spans="1:25" s="55" customFormat="1" x14ac:dyDescent="0.25">
      <c r="A465" s="113"/>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row>
    <row r="466" spans="1:25" s="55" customFormat="1" x14ac:dyDescent="0.25">
      <c r="A466" s="113"/>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row>
    <row r="467" spans="1:25" s="55" customFormat="1" x14ac:dyDescent="0.25">
      <c r="A467" s="113"/>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row>
    <row r="468" spans="1:25" s="55" customFormat="1" x14ac:dyDescent="0.25">
      <c r="A468" s="113"/>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row>
    <row r="469" spans="1:25" s="55" customFormat="1" x14ac:dyDescent="0.25">
      <c r="A469" s="113"/>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row>
    <row r="470" spans="1:25" s="55" customFormat="1" x14ac:dyDescent="0.25">
      <c r="A470" s="113"/>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row>
    <row r="471" spans="1:25" s="55" customFormat="1" x14ac:dyDescent="0.25">
      <c r="A471" s="113"/>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row>
    <row r="472" spans="1:25" s="55" customFormat="1" x14ac:dyDescent="0.25">
      <c r="A472" s="113"/>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row>
    <row r="473" spans="1:25" s="55" customFormat="1" x14ac:dyDescent="0.25">
      <c r="A473" s="113"/>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row>
    <row r="474" spans="1:25" x14ac:dyDescent="0.25">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row>
    <row r="477" spans="1:25" x14ac:dyDescent="0.25">
      <c r="A477" s="10" t="s">
        <v>160</v>
      </c>
      <c r="B477" s="10"/>
      <c r="C477" s="10"/>
      <c r="D477" s="10"/>
      <c r="E477" s="10"/>
      <c r="F477" s="10"/>
      <c r="G477" s="10"/>
      <c r="H477" s="10"/>
      <c r="I477" s="10"/>
      <c r="J477" s="10"/>
    </row>
    <row r="478" spans="1:25" x14ac:dyDescent="0.25">
      <c r="A478" s="10"/>
      <c r="B478" s="10"/>
      <c r="C478" s="10"/>
      <c r="D478" s="10"/>
      <c r="E478" s="10"/>
      <c r="F478" s="10"/>
      <c r="G478" s="10"/>
      <c r="H478" s="10"/>
      <c r="I478" s="10"/>
      <c r="J478" s="10"/>
    </row>
    <row r="479" spans="1:25" ht="15.75" thickBot="1" x14ac:dyDescent="0.3">
      <c r="A479" s="10"/>
      <c r="B479" s="10"/>
      <c r="C479" s="10"/>
      <c r="D479" s="10"/>
      <c r="E479" s="10"/>
      <c r="F479" s="10"/>
      <c r="G479" s="10"/>
      <c r="H479" s="10"/>
      <c r="I479" s="10"/>
      <c r="J479" s="10"/>
    </row>
    <row r="480" spans="1:25" x14ac:dyDescent="0.25">
      <c r="D480" s="106" t="s">
        <v>43</v>
      </c>
      <c r="E480" s="107"/>
      <c r="F480" s="107"/>
      <c r="G480" s="99" t="str">
        <f>CONCATENATE(Arkusz18!A2," - ",Arkusz18!B2," r.")</f>
        <v>01.05.2018 - 31.05.2018 r.</v>
      </c>
      <c r="H480" s="99"/>
      <c r="I480" s="99"/>
      <c r="J480" s="99"/>
      <c r="K480" s="99"/>
      <c r="L480" s="99"/>
      <c r="M480" s="99"/>
      <c r="N480" s="99"/>
      <c r="O480" s="99"/>
      <c r="P480" s="99"/>
      <c r="Q480" s="99"/>
      <c r="R480" s="100"/>
    </row>
    <row r="481" spans="1:18" ht="24" customHeight="1" x14ac:dyDescent="0.25">
      <c r="D481" s="108"/>
      <c r="E481" s="109"/>
      <c r="F481" s="109"/>
      <c r="G481" s="81" t="s">
        <v>59</v>
      </c>
      <c r="H481" s="81"/>
      <c r="I481" s="81"/>
      <c r="J481" s="81" t="s">
        <v>86</v>
      </c>
      <c r="K481" s="81"/>
      <c r="L481" s="81"/>
      <c r="M481" s="81" t="s">
        <v>58</v>
      </c>
      <c r="N481" s="81"/>
      <c r="O481" s="81"/>
      <c r="P481" s="81" t="s">
        <v>85</v>
      </c>
      <c r="Q481" s="81"/>
      <c r="R481" s="82"/>
    </row>
    <row r="482" spans="1:18" ht="15" customHeight="1" x14ac:dyDescent="0.25">
      <c r="D482" s="101" t="s">
        <v>84</v>
      </c>
      <c r="E482" s="102"/>
      <c r="F482" s="102"/>
      <c r="G482" s="103">
        <f>Arkusz16!A2</f>
        <v>0</v>
      </c>
      <c r="H482" s="103"/>
      <c r="I482" s="103"/>
      <c r="J482" s="103">
        <f>Arkusz16!A3</f>
        <v>0</v>
      </c>
      <c r="K482" s="103"/>
      <c r="L482" s="103"/>
      <c r="M482" s="103">
        <f>Arkusz16!A4</f>
        <v>0</v>
      </c>
      <c r="N482" s="103"/>
      <c r="O482" s="103"/>
      <c r="P482" s="103">
        <f>Arkusz16!A5</f>
        <v>0</v>
      </c>
      <c r="Q482" s="103"/>
      <c r="R482" s="103"/>
    </row>
    <row r="483" spans="1:18" x14ac:dyDescent="0.25">
      <c r="D483" s="85" t="s">
        <v>45</v>
      </c>
      <c r="E483" s="86"/>
      <c r="F483" s="86"/>
      <c r="G483" s="87">
        <f>Arkusz16!A6</f>
        <v>1046</v>
      </c>
      <c r="H483" s="87"/>
      <c r="I483" s="87"/>
      <c r="J483" s="244">
        <f>Arkusz16!A7</f>
        <v>7</v>
      </c>
      <c r="K483" s="245"/>
      <c r="L483" s="246"/>
      <c r="M483" s="244">
        <f>Arkusz16!A8</f>
        <v>22</v>
      </c>
      <c r="N483" s="245"/>
      <c r="O483" s="246"/>
      <c r="P483" s="244">
        <f>Arkusz16!A9</f>
        <v>4</v>
      </c>
      <c r="Q483" s="245"/>
      <c r="R483" s="246"/>
    </row>
    <row r="484" spans="1:18" ht="15.75" thickBot="1" x14ac:dyDescent="0.3">
      <c r="D484" s="111" t="s">
        <v>46</v>
      </c>
      <c r="E484" s="112"/>
      <c r="F484" s="112"/>
      <c r="G484" s="88">
        <f>Arkusz16!A10</f>
        <v>235</v>
      </c>
      <c r="H484" s="88"/>
      <c r="I484" s="88"/>
      <c r="J484" s="88">
        <f>Arkusz16!A11</f>
        <v>0</v>
      </c>
      <c r="K484" s="88"/>
      <c r="L484" s="88"/>
      <c r="M484" s="88">
        <f>Arkusz16!A12</f>
        <v>0</v>
      </c>
      <c r="N484" s="88"/>
      <c r="O484" s="88"/>
      <c r="P484" s="88">
        <f>Arkusz16!A13</f>
        <v>0</v>
      </c>
      <c r="Q484" s="88"/>
      <c r="R484" s="88"/>
    </row>
    <row r="485" spans="1:18" ht="15.75" thickBot="1" x14ac:dyDescent="0.3">
      <c r="D485" s="104" t="s">
        <v>44</v>
      </c>
      <c r="E485" s="105"/>
      <c r="F485" s="105"/>
      <c r="G485" s="83">
        <f>SUM(G482:I484)</f>
        <v>1281</v>
      </c>
      <c r="H485" s="83"/>
      <c r="I485" s="83"/>
      <c r="J485" s="83">
        <f t="shared" ref="J485" si="12">SUM(J482:L484)</f>
        <v>7</v>
      </c>
      <c r="K485" s="83"/>
      <c r="L485" s="83"/>
      <c r="M485" s="83">
        <f t="shared" ref="M485" si="13">SUM(M482:O484)</f>
        <v>22</v>
      </c>
      <c r="N485" s="83"/>
      <c r="O485" s="83"/>
      <c r="P485" s="83">
        <f t="shared" ref="P485" si="14">SUM(P482:R484)</f>
        <v>4</v>
      </c>
      <c r="Q485" s="83"/>
      <c r="R485" s="84"/>
    </row>
    <row r="486" spans="1:18" x14ac:dyDescent="0.25">
      <c r="A486" s="35"/>
      <c r="B486" s="35"/>
      <c r="C486" s="35"/>
      <c r="D486" s="34"/>
      <c r="E486" s="34"/>
      <c r="F486" s="34"/>
      <c r="G486" s="34"/>
      <c r="H486" s="34"/>
      <c r="I486" s="34"/>
      <c r="J486" s="34"/>
      <c r="K486" s="34"/>
      <c r="L486" s="34"/>
      <c r="M486" s="34"/>
      <c r="N486" s="34"/>
      <c r="O486" s="34"/>
    </row>
    <row r="488" spans="1:18" ht="15.75" thickBot="1" x14ac:dyDescent="0.3"/>
    <row r="489" spans="1:18" x14ac:dyDescent="0.25">
      <c r="D489" s="106" t="s">
        <v>43</v>
      </c>
      <c r="E489" s="107"/>
      <c r="F489" s="107"/>
      <c r="G489" s="99" t="str">
        <f>CONCATENATE(Arkusz18!C2," - ",Arkusz18!B2," r.")</f>
        <v>01.01.2018 - 31.05.2018 r.</v>
      </c>
      <c r="H489" s="99"/>
      <c r="I489" s="99"/>
      <c r="J489" s="99"/>
      <c r="K489" s="99"/>
      <c r="L489" s="99"/>
      <c r="M489" s="99"/>
      <c r="N489" s="99"/>
      <c r="O489" s="99"/>
      <c r="P489" s="99"/>
      <c r="Q489" s="99"/>
      <c r="R489" s="100"/>
    </row>
    <row r="490" spans="1:18" ht="23.25" customHeight="1" x14ac:dyDescent="0.25">
      <c r="D490" s="108"/>
      <c r="E490" s="109"/>
      <c r="F490" s="109"/>
      <c r="G490" s="81" t="s">
        <v>59</v>
      </c>
      <c r="H490" s="81"/>
      <c r="I490" s="81"/>
      <c r="J490" s="81" t="s">
        <v>86</v>
      </c>
      <c r="K490" s="81"/>
      <c r="L490" s="81"/>
      <c r="M490" s="81" t="s">
        <v>58</v>
      </c>
      <c r="N490" s="81"/>
      <c r="O490" s="81"/>
      <c r="P490" s="81" t="s">
        <v>85</v>
      </c>
      <c r="Q490" s="81"/>
      <c r="R490" s="82"/>
    </row>
    <row r="491" spans="1:18" x14ac:dyDescent="0.25">
      <c r="D491" s="101" t="s">
        <v>84</v>
      </c>
      <c r="E491" s="102"/>
      <c r="F491" s="102"/>
      <c r="G491" s="103">
        <f>Arkusz17!A2</f>
        <v>0</v>
      </c>
      <c r="H491" s="103"/>
      <c r="I491" s="103"/>
      <c r="J491" s="103">
        <f>Arkusz17!A3</f>
        <v>0</v>
      </c>
      <c r="K491" s="103"/>
      <c r="L491" s="103"/>
      <c r="M491" s="103">
        <f>Arkusz17!A4</f>
        <v>23</v>
      </c>
      <c r="N491" s="103"/>
      <c r="O491" s="103"/>
      <c r="P491" s="103">
        <f>Arkusz17!A5</f>
        <v>0</v>
      </c>
      <c r="Q491" s="103"/>
      <c r="R491" s="103"/>
    </row>
    <row r="492" spans="1:18" x14ac:dyDescent="0.25">
      <c r="D492" s="85" t="s">
        <v>45</v>
      </c>
      <c r="E492" s="86"/>
      <c r="F492" s="86"/>
      <c r="G492" s="87">
        <f>Arkusz17!A6</f>
        <v>6308</v>
      </c>
      <c r="H492" s="87"/>
      <c r="I492" s="87"/>
      <c r="J492" s="87">
        <f>Arkusz17!A7</f>
        <v>20</v>
      </c>
      <c r="K492" s="87"/>
      <c r="L492" s="87"/>
      <c r="M492" s="87">
        <f>Arkusz17!A8</f>
        <v>106</v>
      </c>
      <c r="N492" s="87"/>
      <c r="O492" s="87"/>
      <c r="P492" s="87">
        <f>Arkusz17!A9</f>
        <v>19</v>
      </c>
      <c r="Q492" s="87"/>
      <c r="R492" s="87"/>
    </row>
    <row r="493" spans="1:18" ht="15.75" thickBot="1" x14ac:dyDescent="0.3">
      <c r="D493" s="111" t="s">
        <v>46</v>
      </c>
      <c r="E493" s="112"/>
      <c r="F493" s="112"/>
      <c r="G493" s="88">
        <f>Arkusz17!A10</f>
        <v>1685</v>
      </c>
      <c r="H493" s="88"/>
      <c r="I493" s="88"/>
      <c r="J493" s="88">
        <f>Arkusz17!A11</f>
        <v>5</v>
      </c>
      <c r="K493" s="88"/>
      <c r="L493" s="88"/>
      <c r="M493" s="88">
        <f>Arkusz17!A12</f>
        <v>43</v>
      </c>
      <c r="N493" s="88"/>
      <c r="O493" s="88"/>
      <c r="P493" s="88">
        <f>Arkusz17!A13</f>
        <v>10</v>
      </c>
      <c r="Q493" s="88"/>
      <c r="R493" s="88"/>
    </row>
    <row r="494" spans="1:18" ht="15.75" thickBot="1" x14ac:dyDescent="0.3">
      <c r="D494" s="104" t="s">
        <v>44</v>
      </c>
      <c r="E494" s="105"/>
      <c r="F494" s="105"/>
      <c r="G494" s="83">
        <f>SUM(G491:I493)</f>
        <v>7993</v>
      </c>
      <c r="H494" s="83"/>
      <c r="I494" s="83"/>
      <c r="J494" s="83">
        <f t="shared" ref="J494" si="15">SUM(J491:L493)</f>
        <v>25</v>
      </c>
      <c r="K494" s="83"/>
      <c r="L494" s="83"/>
      <c r="M494" s="83">
        <f t="shared" ref="M494" si="16">SUM(M491:O493)</f>
        <v>172</v>
      </c>
      <c r="N494" s="83"/>
      <c r="O494" s="83"/>
      <c r="P494" s="83">
        <f t="shared" ref="P494" si="17">SUM(P491:R493)</f>
        <v>29</v>
      </c>
      <c r="Q494" s="83"/>
      <c r="R494" s="84"/>
    </row>
    <row r="497" spans="1:25" x14ac:dyDescent="0.25">
      <c r="A497" s="113" t="s">
        <v>163</v>
      </c>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row>
    <row r="498" spans="1:25" x14ac:dyDescent="0.25">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row>
    <row r="499" spans="1:25" x14ac:dyDescent="0.25">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row>
    <row r="500" spans="1:25" x14ac:dyDescent="0.25">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row>
    <row r="501" spans="1:25" x14ac:dyDescent="0.25">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row>
    <row r="504" spans="1:25" x14ac:dyDescent="0.25">
      <c r="A504" s="36" t="s">
        <v>161</v>
      </c>
      <c r="B504" s="36"/>
      <c r="C504" s="36"/>
      <c r="D504" s="36"/>
      <c r="E504" s="36"/>
      <c r="F504" s="36"/>
      <c r="G504" s="36"/>
      <c r="H504" s="36"/>
      <c r="I504" s="36"/>
      <c r="J504" s="36"/>
      <c r="K504" s="36"/>
      <c r="L504" s="36"/>
      <c r="M504" s="36"/>
      <c r="N504" s="36"/>
      <c r="O504" s="36"/>
      <c r="R504" s="37"/>
      <c r="S504" s="37"/>
      <c r="T504" s="37"/>
    </row>
    <row r="505" spans="1:25" ht="15" customHeight="1" x14ac:dyDescent="0.25">
      <c r="P505" s="38"/>
      <c r="Q505" s="38"/>
      <c r="R505" s="37"/>
      <c r="S505" s="37"/>
      <c r="T505" s="37"/>
      <c r="U505" s="38"/>
    </row>
    <row r="506" spans="1:25" ht="15" customHeight="1" x14ac:dyDescent="0.25">
      <c r="G506" s="4"/>
      <c r="H506" s="4"/>
      <c r="I506" s="4"/>
      <c r="J506" s="4"/>
      <c r="K506" s="4"/>
      <c r="L506" s="4"/>
      <c r="M506" s="4"/>
      <c r="N506" s="4"/>
      <c r="O506" s="4"/>
      <c r="P506" s="4"/>
      <c r="Q506" s="4"/>
      <c r="R506" s="4"/>
      <c r="S506" s="4"/>
      <c r="T506" s="4"/>
      <c r="U506" s="4"/>
    </row>
    <row r="507" spans="1:25" ht="15" customHeight="1" x14ac:dyDescent="0.25">
      <c r="A507" s="113" t="s">
        <v>164</v>
      </c>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row>
    <row r="508" spans="1:25" ht="15" customHeight="1" x14ac:dyDescent="0.25">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row>
    <row r="509" spans="1:25" ht="15" customHeight="1" x14ac:dyDescent="0.25">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row>
    <row r="510" spans="1:25" ht="15" customHeight="1" x14ac:dyDescent="0.25">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row>
    <row r="511" spans="1:25" ht="15" customHeight="1" x14ac:dyDescent="0.25">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row>
    <row r="512" spans="1:25" ht="15" customHeight="1" x14ac:dyDescent="0.25">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row>
    <row r="513" spans="1:25" ht="15" customHeight="1" x14ac:dyDescent="0.25">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row>
    <row r="514" spans="1:25" ht="15" customHeight="1" x14ac:dyDescent="0.25">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row>
    <row r="515" spans="1:25" ht="15" customHeight="1" x14ac:dyDescent="0.25">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row>
    <row r="516" spans="1:25" ht="15" customHeight="1" x14ac:dyDescent="0.25">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row>
    <row r="517" spans="1:25" ht="15" customHeight="1" x14ac:dyDescent="0.25">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row>
    <row r="518" spans="1:25" x14ac:dyDescent="0.25">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row>
    <row r="519" spans="1:25" x14ac:dyDescent="0.25">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row>
    <row r="520" spans="1:25" x14ac:dyDescent="0.25">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row>
    <row r="521" spans="1:25" ht="15" customHeight="1" x14ac:dyDescent="0.25">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row>
    <row r="522" spans="1:25" x14ac:dyDescent="0.25">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row>
    <row r="523" spans="1:25" x14ac:dyDescent="0.25">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row>
    <row r="524" spans="1:25" ht="15" customHeight="1" x14ac:dyDescent="0.25">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row>
    <row r="525" spans="1:25" x14ac:dyDescent="0.25">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row>
    <row r="526" spans="1:25" x14ac:dyDescent="0.25">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row>
    <row r="527" spans="1:25" x14ac:dyDescent="0.25">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row>
    <row r="528" spans="1:25" ht="15" customHeight="1" x14ac:dyDescent="0.25">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row>
    <row r="529" spans="1:25" x14ac:dyDescent="0.25">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row>
    <row r="530" spans="1:25" x14ac:dyDescent="0.25">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row>
    <row r="531" spans="1:25" x14ac:dyDescent="0.25">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row>
    <row r="532" spans="1:25" x14ac:dyDescent="0.25">
      <c r="A532" s="38"/>
      <c r="B532" s="38"/>
      <c r="C532" s="38"/>
      <c r="D532" s="38"/>
      <c r="E532" s="38"/>
      <c r="F532" s="38"/>
      <c r="G532" s="38"/>
      <c r="H532" s="38"/>
      <c r="I532" s="38"/>
      <c r="J532" s="38"/>
      <c r="K532" s="38"/>
      <c r="L532" s="38"/>
      <c r="M532" s="38"/>
      <c r="N532" s="38"/>
      <c r="O532" s="38"/>
      <c r="P532" s="38"/>
      <c r="Q532" s="38"/>
      <c r="R532" s="38"/>
      <c r="S532" s="38"/>
      <c r="T532" s="38"/>
      <c r="U532" s="38"/>
    </row>
    <row r="533" spans="1:25" x14ac:dyDescent="0.25">
      <c r="A533" s="284" t="s">
        <v>165</v>
      </c>
      <c r="B533" s="284"/>
      <c r="C533" s="284"/>
      <c r="D533" s="284"/>
      <c r="E533" s="284"/>
      <c r="F533" s="284"/>
      <c r="G533" s="284"/>
      <c r="H533" s="284"/>
      <c r="I533" s="284"/>
      <c r="J533" s="284"/>
      <c r="K533" s="284"/>
      <c r="L533" s="284"/>
      <c r="M533" s="284"/>
      <c r="N533" s="284"/>
      <c r="O533" s="284"/>
      <c r="P533" s="38"/>
      <c r="Q533" s="38"/>
      <c r="R533" s="38"/>
      <c r="S533" s="38"/>
      <c r="T533" s="38"/>
      <c r="U533" s="38"/>
    </row>
    <row r="534" spans="1:25" x14ac:dyDescent="0.25">
      <c r="A534" s="38"/>
      <c r="B534" s="38"/>
      <c r="C534" s="38"/>
      <c r="D534" s="38"/>
      <c r="E534" s="38"/>
      <c r="F534" s="38"/>
      <c r="G534" s="38"/>
      <c r="H534" s="38"/>
      <c r="I534" s="38"/>
      <c r="J534" s="38"/>
      <c r="K534" s="38"/>
      <c r="L534" s="38"/>
      <c r="M534" s="38"/>
      <c r="N534" s="38"/>
      <c r="O534" s="38"/>
      <c r="P534" s="38"/>
      <c r="Q534" s="38"/>
      <c r="R534" s="38"/>
      <c r="S534" s="38"/>
      <c r="T534" s="38"/>
      <c r="U534" s="38"/>
    </row>
    <row r="535" spans="1:25" x14ac:dyDescent="0.25">
      <c r="A535" s="38"/>
      <c r="B535" s="38"/>
      <c r="C535" s="38"/>
      <c r="D535" s="38"/>
      <c r="E535" s="38"/>
      <c r="F535" s="38"/>
      <c r="G535" s="38"/>
      <c r="H535" s="38"/>
      <c r="I535" s="38"/>
      <c r="J535" s="38"/>
      <c r="K535" s="38"/>
      <c r="L535" s="38"/>
      <c r="M535" s="38"/>
      <c r="N535" s="38"/>
      <c r="O535" s="38"/>
      <c r="P535" s="38"/>
      <c r="Q535" s="38"/>
      <c r="R535" s="38"/>
      <c r="S535" s="38"/>
      <c r="T535" s="38"/>
      <c r="U535" s="38"/>
    </row>
    <row r="536" spans="1:25" x14ac:dyDescent="0.25">
      <c r="R536" s="39"/>
      <c r="S536" s="39"/>
      <c r="T536" s="39"/>
    </row>
    <row r="537" spans="1:25" x14ac:dyDescent="0.25">
      <c r="P537" s="40"/>
      <c r="Q537" s="40"/>
      <c r="R537" s="39"/>
      <c r="S537" s="39"/>
      <c r="T537" s="39"/>
      <c r="U537" s="40"/>
    </row>
    <row r="538" spans="1:25" x14ac:dyDescent="0.25">
      <c r="A538" s="41" t="s">
        <v>166</v>
      </c>
      <c r="B538" s="41"/>
      <c r="C538" s="41"/>
      <c r="D538" s="41"/>
      <c r="E538" s="41"/>
      <c r="F538" s="41"/>
      <c r="G538" s="41"/>
      <c r="H538" s="41"/>
      <c r="I538" s="41"/>
      <c r="N538" s="40"/>
      <c r="O538" s="40"/>
      <c r="P538" s="42"/>
      <c r="Q538" s="42"/>
      <c r="R538" s="39"/>
      <c r="S538" s="39"/>
      <c r="T538" s="39"/>
    </row>
    <row r="539" spans="1:25" ht="15" customHeight="1" x14ac:dyDescent="0.25">
      <c r="M539" s="43"/>
      <c r="N539" s="43"/>
      <c r="R539" s="39"/>
      <c r="S539" s="39"/>
      <c r="T539" s="39"/>
    </row>
    <row r="540" spans="1:25" x14ac:dyDescent="0.25">
      <c r="R540" s="39"/>
      <c r="S540" s="39"/>
      <c r="T540" s="39"/>
    </row>
    <row r="541" spans="1:25" x14ac:dyDescent="0.25">
      <c r="D541" s="7"/>
      <c r="E541" s="7"/>
      <c r="P541" s="43"/>
      <c r="Q541" s="43"/>
      <c r="R541" s="39"/>
      <c r="S541" s="39"/>
      <c r="T541" s="39"/>
      <c r="U541" s="43"/>
    </row>
    <row r="542" spans="1:25" x14ac:dyDescent="0.25">
      <c r="A542" s="44"/>
      <c r="B542" s="44"/>
      <c r="C542" s="44"/>
      <c r="D542" s="45"/>
      <c r="E542" s="45"/>
      <c r="F542" s="43"/>
      <c r="G542" s="43"/>
      <c r="H542" s="43"/>
      <c r="I542" s="43"/>
      <c r="J542" s="43"/>
      <c r="K542" s="43"/>
      <c r="L542" s="43"/>
      <c r="M542" s="43"/>
      <c r="N542" s="43"/>
      <c r="O542" s="43"/>
      <c r="P542" s="43"/>
      <c r="Q542" s="43"/>
      <c r="U542" s="43"/>
    </row>
    <row r="543" spans="1:25" ht="16.5" customHeight="1" x14ac:dyDescent="0.25">
      <c r="A543" s="110"/>
      <c r="B543" s="110"/>
      <c r="C543" s="110"/>
      <c r="D543" s="45"/>
      <c r="E543" s="45"/>
      <c r="F543" s="43"/>
      <c r="G543" s="43"/>
      <c r="H543" s="43"/>
      <c r="I543" s="43"/>
      <c r="J543" s="43"/>
      <c r="K543" s="43"/>
      <c r="L543" s="43"/>
      <c r="M543" s="43"/>
      <c r="N543" s="43"/>
      <c r="O543" s="43"/>
      <c r="P543" s="39"/>
      <c r="Q543" s="39"/>
      <c r="R543" s="46"/>
      <c r="U543" s="39"/>
    </row>
    <row r="544" spans="1:25" x14ac:dyDescent="0.25">
      <c r="A544" s="39"/>
      <c r="B544" s="39"/>
      <c r="C544" s="39"/>
      <c r="D544" s="39"/>
      <c r="E544" s="39"/>
      <c r="F544" s="39"/>
      <c r="G544" s="39"/>
      <c r="H544" s="39"/>
      <c r="I544" s="39"/>
      <c r="J544" s="39"/>
      <c r="K544" s="39"/>
      <c r="L544" s="39"/>
      <c r="M544" s="39"/>
      <c r="N544" s="39"/>
      <c r="O544" s="39"/>
      <c r="P544" s="39"/>
      <c r="Q544" s="39"/>
      <c r="U544" s="39"/>
    </row>
    <row r="545" spans="1:21" x14ac:dyDescent="0.25">
      <c r="A545" s="39"/>
      <c r="B545" s="39"/>
      <c r="C545" s="39"/>
      <c r="D545" s="39"/>
      <c r="E545" s="39"/>
      <c r="F545" s="39"/>
      <c r="G545" s="39"/>
      <c r="H545" s="39"/>
      <c r="I545" s="39"/>
      <c r="J545" s="39"/>
      <c r="K545" s="39"/>
      <c r="L545" s="39"/>
      <c r="M545" s="39"/>
      <c r="N545" s="39"/>
      <c r="O545" s="39"/>
      <c r="P545" s="39"/>
      <c r="Q545" s="39"/>
      <c r="U545" s="39"/>
    </row>
  </sheetData>
  <sheetProtection formatCells="0" insertColumns="0" insertRows="0" deleteColumns="0" deleteRows="0"/>
  <mergeCells count="582">
    <mergeCell ref="Q366:R366"/>
    <mergeCell ref="Q367:R367"/>
    <mergeCell ref="Q368:R368"/>
    <mergeCell ref="Q369:R369"/>
    <mergeCell ref="Q363:R364"/>
    <mergeCell ref="Q365:R365"/>
    <mergeCell ref="L415:V415"/>
    <mergeCell ref="O369:P369"/>
    <mergeCell ref="G363:N364"/>
    <mergeCell ref="O363:P364"/>
    <mergeCell ref="G365:N365"/>
    <mergeCell ref="O365:P365"/>
    <mergeCell ref="G366:N366"/>
    <mergeCell ref="O366:P366"/>
    <mergeCell ref="G367:N367"/>
    <mergeCell ref="O367:P367"/>
    <mergeCell ref="P218:R218"/>
    <mergeCell ref="Q339:R339"/>
    <mergeCell ref="S221:U221"/>
    <mergeCell ref="P202:R202"/>
    <mergeCell ref="G307:J307"/>
    <mergeCell ref="O332:P332"/>
    <mergeCell ref="O333:P333"/>
    <mergeCell ref="G331:N331"/>
    <mergeCell ref="G332:N332"/>
    <mergeCell ref="G330:N330"/>
    <mergeCell ref="G333:N333"/>
    <mergeCell ref="O329:P329"/>
    <mergeCell ref="O330:P330"/>
    <mergeCell ref="O331:P331"/>
    <mergeCell ref="G329:N329"/>
    <mergeCell ref="Q327:R328"/>
    <mergeCell ref="Q329:R329"/>
    <mergeCell ref="Q330:R330"/>
    <mergeCell ref="M221:O221"/>
    <mergeCell ref="S265:U265"/>
    <mergeCell ref="J265:L265"/>
    <mergeCell ref="G217:I217"/>
    <mergeCell ref="J217:L217"/>
    <mergeCell ref="Q304:R304"/>
    <mergeCell ref="S28:T28"/>
    <mergeCell ref="D40:E40"/>
    <mergeCell ref="T178:U178"/>
    <mergeCell ref="T179:U179"/>
    <mergeCell ref="T180:U180"/>
    <mergeCell ref="O338:P338"/>
    <mergeCell ref="Q338:R338"/>
    <mergeCell ref="G327:N328"/>
    <mergeCell ref="O327:P328"/>
    <mergeCell ref="P215:R215"/>
    <mergeCell ref="P208:R208"/>
    <mergeCell ref="P207:R207"/>
    <mergeCell ref="P206:R206"/>
    <mergeCell ref="J202:L202"/>
    <mergeCell ref="G216:I216"/>
    <mergeCell ref="J216:L216"/>
    <mergeCell ref="M216:O216"/>
    <mergeCell ref="P216:R216"/>
    <mergeCell ref="S216:U216"/>
    <mergeCell ref="S218:U218"/>
    <mergeCell ref="P220:R220"/>
    <mergeCell ref="M219:O219"/>
    <mergeCell ref="A196:Y196"/>
    <mergeCell ref="B261:I261"/>
    <mergeCell ref="U23:V23"/>
    <mergeCell ref="S23:T23"/>
    <mergeCell ref="Q23:R23"/>
    <mergeCell ref="O23:P23"/>
    <mergeCell ref="M23:N23"/>
    <mergeCell ref="K23:L23"/>
    <mergeCell ref="I23:J23"/>
    <mergeCell ref="G23:H23"/>
    <mergeCell ref="K24:L24"/>
    <mergeCell ref="I24:J24"/>
    <mergeCell ref="G24:H24"/>
    <mergeCell ref="U21:V21"/>
    <mergeCell ref="S21:T21"/>
    <mergeCell ref="S20:V20"/>
    <mergeCell ref="G20:J20"/>
    <mergeCell ref="G19:V19"/>
    <mergeCell ref="U27:V27"/>
    <mergeCell ref="S27:T27"/>
    <mergeCell ref="G27:H27"/>
    <mergeCell ref="U22:V22"/>
    <mergeCell ref="S22:T22"/>
    <mergeCell ref="Q22:R22"/>
    <mergeCell ref="O22:P22"/>
    <mergeCell ref="M22:N22"/>
    <mergeCell ref="K22:L22"/>
    <mergeCell ref="I22:J22"/>
    <mergeCell ref="U26:V26"/>
    <mergeCell ref="S26:T26"/>
    <mergeCell ref="Q26:R26"/>
    <mergeCell ref="O26:P26"/>
    <mergeCell ref="M26:N26"/>
    <mergeCell ref="U25:V25"/>
    <mergeCell ref="S25:T25"/>
    <mergeCell ref="Q25:R25"/>
    <mergeCell ref="O25:P25"/>
    <mergeCell ref="U60:V60"/>
    <mergeCell ref="S207:U207"/>
    <mergeCell ref="S204:U204"/>
    <mergeCell ref="R180:S180"/>
    <mergeCell ref="P181:Q181"/>
    <mergeCell ref="R181:S181"/>
    <mergeCell ref="A184:Y194"/>
    <mergeCell ref="S206:U206"/>
    <mergeCell ref="A178:C178"/>
    <mergeCell ref="A198:U198"/>
    <mergeCell ref="T181:U181"/>
    <mergeCell ref="M177:O177"/>
    <mergeCell ref="P177:Q177"/>
    <mergeCell ref="C204:F204"/>
    <mergeCell ref="J206:L206"/>
    <mergeCell ref="R177:S177"/>
    <mergeCell ref="M178:O178"/>
    <mergeCell ref="P178:Q178"/>
    <mergeCell ref="R178:S178"/>
    <mergeCell ref="M203:O203"/>
    <mergeCell ref="P203:R203"/>
    <mergeCell ref="S203:U203"/>
    <mergeCell ref="P483:R483"/>
    <mergeCell ref="D482:F482"/>
    <mergeCell ref="C19:F21"/>
    <mergeCell ref="C22:F22"/>
    <mergeCell ref="C23:F23"/>
    <mergeCell ref="C24:F24"/>
    <mergeCell ref="C26:F26"/>
    <mergeCell ref="C28:F28"/>
    <mergeCell ref="C25:F25"/>
    <mergeCell ref="C27:F27"/>
    <mergeCell ref="C422:K422"/>
    <mergeCell ref="C423:K423"/>
    <mergeCell ref="C424:K424"/>
    <mergeCell ref="C425:K425"/>
    <mergeCell ref="C426:K426"/>
    <mergeCell ref="C427:K427"/>
    <mergeCell ref="C428:K428"/>
    <mergeCell ref="G369:N369"/>
    <mergeCell ref="G368:N368"/>
    <mergeCell ref="O58:P58"/>
    <mergeCell ref="M58:N58"/>
    <mergeCell ref="C51:F53"/>
    <mergeCell ref="M25:N25"/>
    <mergeCell ref="K27:L27"/>
    <mergeCell ref="O368:P368"/>
    <mergeCell ref="C416:K416"/>
    <mergeCell ref="C417:K417"/>
    <mergeCell ref="C418:K418"/>
    <mergeCell ref="C419:K419"/>
    <mergeCell ref="C429:K429"/>
    <mergeCell ref="C420:K420"/>
    <mergeCell ref="C421:K421"/>
    <mergeCell ref="L421:M421"/>
    <mergeCell ref="L422:M422"/>
    <mergeCell ref="L423:M423"/>
    <mergeCell ref="A372:Y401"/>
    <mergeCell ref="L425:M425"/>
    <mergeCell ref="L426:M426"/>
    <mergeCell ref="L427:M427"/>
    <mergeCell ref="L428:M428"/>
    <mergeCell ref="L429:M429"/>
    <mergeCell ref="V425:W425"/>
    <mergeCell ref="V426:W426"/>
    <mergeCell ref="V427:W427"/>
    <mergeCell ref="V428:W428"/>
    <mergeCell ref="V416:W416"/>
    <mergeCell ref="L416:M416"/>
    <mergeCell ref="P204:R204"/>
    <mergeCell ref="M215:O215"/>
    <mergeCell ref="J215:L215"/>
    <mergeCell ref="S215:U215"/>
    <mergeCell ref="C205:F205"/>
    <mergeCell ref="G205:I205"/>
    <mergeCell ref="J205:L205"/>
    <mergeCell ref="C206:F206"/>
    <mergeCell ref="B263:I263"/>
    <mergeCell ref="C219:F219"/>
    <mergeCell ref="G219:I219"/>
    <mergeCell ref="J219:L219"/>
    <mergeCell ref="M261:O261"/>
    <mergeCell ref="P261:R261"/>
    <mergeCell ref="A257:Y258"/>
    <mergeCell ref="J221:L221"/>
    <mergeCell ref="J220:L220"/>
    <mergeCell ref="G218:I218"/>
    <mergeCell ref="J218:L218"/>
    <mergeCell ref="M218:O218"/>
    <mergeCell ref="C221:F221"/>
    <mergeCell ref="C217:F217"/>
    <mergeCell ref="S219:U219"/>
    <mergeCell ref="S220:U220"/>
    <mergeCell ref="C201:F202"/>
    <mergeCell ref="G202:I202"/>
    <mergeCell ref="C207:F207"/>
    <mergeCell ref="C208:F208"/>
    <mergeCell ref="G208:I208"/>
    <mergeCell ref="G204:I204"/>
    <mergeCell ref="M206:O206"/>
    <mergeCell ref="M204:O204"/>
    <mergeCell ref="J207:L207"/>
    <mergeCell ref="M207:O207"/>
    <mergeCell ref="G206:I206"/>
    <mergeCell ref="P179:Q179"/>
    <mergeCell ref="R179:S179"/>
    <mergeCell ref="M181:O181"/>
    <mergeCell ref="P214:R214"/>
    <mergeCell ref="C203:F203"/>
    <mergeCell ref="F179:G179"/>
    <mergeCell ref="A176:C176"/>
    <mergeCell ref="T177:U177"/>
    <mergeCell ref="S202:U202"/>
    <mergeCell ref="S205:U205"/>
    <mergeCell ref="S209:U209"/>
    <mergeCell ref="J203:L203"/>
    <mergeCell ref="S208:U208"/>
    <mergeCell ref="P205:R205"/>
    <mergeCell ref="P180:Q180"/>
    <mergeCell ref="P176:Q176"/>
    <mergeCell ref="M176:O176"/>
    <mergeCell ref="T176:U176"/>
    <mergeCell ref="P182:Q182"/>
    <mergeCell ref="R182:S182"/>
    <mergeCell ref="T182:U182"/>
    <mergeCell ref="R176:S176"/>
    <mergeCell ref="G201:U201"/>
    <mergeCell ref="D182:E182"/>
    <mergeCell ref="F182:G182"/>
    <mergeCell ref="H182:I182"/>
    <mergeCell ref="M182:O182"/>
    <mergeCell ref="A174:C175"/>
    <mergeCell ref="D174:E175"/>
    <mergeCell ref="P221:R221"/>
    <mergeCell ref="M220:O220"/>
    <mergeCell ref="G215:I215"/>
    <mergeCell ref="M202:O202"/>
    <mergeCell ref="C216:F216"/>
    <mergeCell ref="M180:O180"/>
    <mergeCell ref="M179:O179"/>
    <mergeCell ref="A181:C181"/>
    <mergeCell ref="A180:C180"/>
    <mergeCell ref="A179:C179"/>
    <mergeCell ref="A182:C182"/>
    <mergeCell ref="G203:I203"/>
    <mergeCell ref="G207:I207"/>
    <mergeCell ref="J204:L204"/>
    <mergeCell ref="M205:O205"/>
    <mergeCell ref="G209:I209"/>
    <mergeCell ref="J209:L209"/>
    <mergeCell ref="M209:O209"/>
    <mergeCell ref="H177:I177"/>
    <mergeCell ref="D85:E85"/>
    <mergeCell ref="F174:G175"/>
    <mergeCell ref="A177:C177"/>
    <mergeCell ref="K28:L28"/>
    <mergeCell ref="E9:Q9"/>
    <mergeCell ref="C54:F54"/>
    <mergeCell ref="C55:F55"/>
    <mergeCell ref="C56:F56"/>
    <mergeCell ref="C57:F57"/>
    <mergeCell ref="M174:O175"/>
    <mergeCell ref="C58:F58"/>
    <mergeCell ref="C59:F59"/>
    <mergeCell ref="C60:F60"/>
    <mergeCell ref="A62:Y62"/>
    <mergeCell ref="G22:H22"/>
    <mergeCell ref="K25:L25"/>
    <mergeCell ref="I25:J25"/>
    <mergeCell ref="G25:H25"/>
    <mergeCell ref="U24:V24"/>
    <mergeCell ref="S24:T24"/>
    <mergeCell ref="Q24:R24"/>
    <mergeCell ref="O24:P24"/>
    <mergeCell ref="M24:N24"/>
    <mergeCell ref="G26:H26"/>
    <mergeCell ref="H178:I178"/>
    <mergeCell ref="H179:I179"/>
    <mergeCell ref="H180:I180"/>
    <mergeCell ref="H181:I181"/>
    <mergeCell ref="A173:I173"/>
    <mergeCell ref="D179:E179"/>
    <mergeCell ref="D177:E177"/>
    <mergeCell ref="F177:G177"/>
    <mergeCell ref="D180:E180"/>
    <mergeCell ref="F180:G180"/>
    <mergeCell ref="F178:G178"/>
    <mergeCell ref="D181:E181"/>
    <mergeCell ref="F181:G181"/>
    <mergeCell ref="D178:E178"/>
    <mergeCell ref="D176:E176"/>
    <mergeCell ref="F176:G176"/>
    <mergeCell ref="A97:Y164"/>
    <mergeCell ref="H174:I175"/>
    <mergeCell ref="H176:I176"/>
    <mergeCell ref="O27:P27"/>
    <mergeCell ref="Q27:R27"/>
    <mergeCell ref="G55:H55"/>
    <mergeCell ref="K56:L56"/>
    <mergeCell ref="I60:J60"/>
    <mergeCell ref="K60:L60"/>
    <mergeCell ref="M60:N60"/>
    <mergeCell ref="O60:P60"/>
    <mergeCell ref="Q58:R58"/>
    <mergeCell ref="M54:N54"/>
    <mergeCell ref="M55:N55"/>
    <mergeCell ref="M56:N56"/>
    <mergeCell ref="M57:N57"/>
    <mergeCell ref="O53:P53"/>
    <mergeCell ref="Q53:R53"/>
    <mergeCell ref="G58:H58"/>
    <mergeCell ref="I58:J58"/>
    <mergeCell ref="I54:J54"/>
    <mergeCell ref="I56:J56"/>
    <mergeCell ref="I57:J57"/>
    <mergeCell ref="G53:H53"/>
    <mergeCell ref="G54:H54"/>
    <mergeCell ref="M28:N28"/>
    <mergeCell ref="I27:J27"/>
    <mergeCell ref="P174:Q175"/>
    <mergeCell ref="R174:S175"/>
    <mergeCell ref="K58:L58"/>
    <mergeCell ref="S60:T60"/>
    <mergeCell ref="U59:V59"/>
    <mergeCell ref="S59:T59"/>
    <mergeCell ref="Q60:R60"/>
    <mergeCell ref="G60:H60"/>
    <mergeCell ref="M173:U173"/>
    <mergeCell ref="T174:U175"/>
    <mergeCell ref="O28:P28"/>
    <mergeCell ref="Q28:R28"/>
    <mergeCell ref="U28:V28"/>
    <mergeCell ref="A169:U169"/>
    <mergeCell ref="I59:J59"/>
    <mergeCell ref="K53:L53"/>
    <mergeCell ref="K54:L54"/>
    <mergeCell ref="K55:L55"/>
    <mergeCell ref="K57:L57"/>
    <mergeCell ref="I53:J53"/>
    <mergeCell ref="I55:J55"/>
    <mergeCell ref="O20:R20"/>
    <mergeCell ref="G21:H21"/>
    <mergeCell ref="I21:J21"/>
    <mergeCell ref="K21:L21"/>
    <mergeCell ref="M21:N21"/>
    <mergeCell ref="O21:P21"/>
    <mergeCell ref="Q21:R21"/>
    <mergeCell ref="G52:J52"/>
    <mergeCell ref="K52:N52"/>
    <mergeCell ref="G28:H28"/>
    <mergeCell ref="M27:N27"/>
    <mergeCell ref="I26:J26"/>
    <mergeCell ref="K26:L26"/>
    <mergeCell ref="I28:J28"/>
    <mergeCell ref="E5:Q8"/>
    <mergeCell ref="G56:H56"/>
    <mergeCell ref="G57:H57"/>
    <mergeCell ref="G59:H59"/>
    <mergeCell ref="Q55:R55"/>
    <mergeCell ref="O56:P56"/>
    <mergeCell ref="Q56:R56"/>
    <mergeCell ref="O57:P57"/>
    <mergeCell ref="Q57:R57"/>
    <mergeCell ref="O59:P59"/>
    <mergeCell ref="Q59:R59"/>
    <mergeCell ref="O55:P55"/>
    <mergeCell ref="O52:R52"/>
    <mergeCell ref="O54:P54"/>
    <mergeCell ref="Q54:R54"/>
    <mergeCell ref="K59:L59"/>
    <mergeCell ref="A16:U16"/>
    <mergeCell ref="M59:N59"/>
    <mergeCell ref="G51:V51"/>
    <mergeCell ref="S52:V52"/>
    <mergeCell ref="S53:T53"/>
    <mergeCell ref="U53:V53"/>
    <mergeCell ref="K20:N20"/>
    <mergeCell ref="M53:N53"/>
    <mergeCell ref="S54:T54"/>
    <mergeCell ref="U54:V54"/>
    <mergeCell ref="S55:T55"/>
    <mergeCell ref="U55:V55"/>
    <mergeCell ref="S56:T56"/>
    <mergeCell ref="U56:V56"/>
    <mergeCell ref="U58:V58"/>
    <mergeCell ref="S58:T58"/>
    <mergeCell ref="U57:V57"/>
    <mergeCell ref="S57:T57"/>
    <mergeCell ref="V264:X264"/>
    <mergeCell ref="B264:I264"/>
    <mergeCell ref="S217:U217"/>
    <mergeCell ref="S261:U261"/>
    <mergeCell ref="M265:O265"/>
    <mergeCell ref="P265:R265"/>
    <mergeCell ref="J260:L260"/>
    <mergeCell ref="V262:X262"/>
    <mergeCell ref="J263:L263"/>
    <mergeCell ref="S263:U263"/>
    <mergeCell ref="V265:X265"/>
    <mergeCell ref="J264:L264"/>
    <mergeCell ref="M264:O264"/>
    <mergeCell ref="P264:R264"/>
    <mergeCell ref="S264:U264"/>
    <mergeCell ref="M260:O260"/>
    <mergeCell ref="P262:R262"/>
    <mergeCell ref="M263:O263"/>
    <mergeCell ref="P263:R263"/>
    <mergeCell ref="V263:X263"/>
    <mergeCell ref="V260:X260"/>
    <mergeCell ref="J261:L261"/>
    <mergeCell ref="S260:U260"/>
    <mergeCell ref="V261:X261"/>
    <mergeCell ref="J208:L208"/>
    <mergeCell ref="M208:O208"/>
    <mergeCell ref="C220:F220"/>
    <mergeCell ref="G220:I220"/>
    <mergeCell ref="G221:I221"/>
    <mergeCell ref="C209:F209"/>
    <mergeCell ref="C213:F214"/>
    <mergeCell ref="P260:R260"/>
    <mergeCell ref="B265:I265"/>
    <mergeCell ref="C218:F218"/>
    <mergeCell ref="P219:R219"/>
    <mergeCell ref="M217:O217"/>
    <mergeCell ref="P217:R217"/>
    <mergeCell ref="C215:F215"/>
    <mergeCell ref="G213:U213"/>
    <mergeCell ref="G214:I214"/>
    <mergeCell ref="J214:L214"/>
    <mergeCell ref="M214:O214"/>
    <mergeCell ref="S214:U214"/>
    <mergeCell ref="P209:R209"/>
    <mergeCell ref="S262:U262"/>
    <mergeCell ref="A223:Y255"/>
    <mergeCell ref="B262:I262"/>
    <mergeCell ref="B260:I260"/>
    <mergeCell ref="K339:L339"/>
    <mergeCell ref="M339:N339"/>
    <mergeCell ref="O339:P339"/>
    <mergeCell ref="G308:J308"/>
    <mergeCell ref="K305:L305"/>
    <mergeCell ref="P266:R266"/>
    <mergeCell ref="O304:P304"/>
    <mergeCell ref="J262:L262"/>
    <mergeCell ref="M262:O262"/>
    <mergeCell ref="O307:P307"/>
    <mergeCell ref="Q307:R307"/>
    <mergeCell ref="K307:L307"/>
    <mergeCell ref="A299:U301"/>
    <mergeCell ref="J266:L266"/>
    <mergeCell ref="K303:L304"/>
    <mergeCell ref="Q331:R331"/>
    <mergeCell ref="Q332:R332"/>
    <mergeCell ref="Q333:R333"/>
    <mergeCell ref="G337:J338"/>
    <mergeCell ref="K337:L338"/>
    <mergeCell ref="M337:R337"/>
    <mergeCell ref="M338:N338"/>
    <mergeCell ref="V266:X266"/>
    <mergeCell ref="K308:L308"/>
    <mergeCell ref="M308:N308"/>
    <mergeCell ref="O308:P308"/>
    <mergeCell ref="Q308:R308"/>
    <mergeCell ref="M266:O266"/>
    <mergeCell ref="S266:U266"/>
    <mergeCell ref="B266:I266"/>
    <mergeCell ref="M303:R303"/>
    <mergeCell ref="M304:N304"/>
    <mergeCell ref="K306:L306"/>
    <mergeCell ref="G306:J306"/>
    <mergeCell ref="G305:J305"/>
    <mergeCell ref="G303:J304"/>
    <mergeCell ref="A282:Y292"/>
    <mergeCell ref="A543:C543"/>
    <mergeCell ref="D493:F493"/>
    <mergeCell ref="G493:I493"/>
    <mergeCell ref="J493:L493"/>
    <mergeCell ref="D484:F484"/>
    <mergeCell ref="G484:I484"/>
    <mergeCell ref="J484:L484"/>
    <mergeCell ref="A497:Y501"/>
    <mergeCell ref="A507:Y531"/>
    <mergeCell ref="A533:O533"/>
    <mergeCell ref="G489:R489"/>
    <mergeCell ref="D491:F491"/>
    <mergeCell ref="G491:I491"/>
    <mergeCell ref="J491:L491"/>
    <mergeCell ref="M491:O491"/>
    <mergeCell ref="P491:R491"/>
    <mergeCell ref="M490:O490"/>
    <mergeCell ref="D485:F485"/>
    <mergeCell ref="G485:I485"/>
    <mergeCell ref="J485:L485"/>
    <mergeCell ref="M485:O485"/>
    <mergeCell ref="P485:R485"/>
    <mergeCell ref="D489:F490"/>
    <mergeCell ref="G490:I490"/>
    <mergeCell ref="J490:L490"/>
    <mergeCell ref="V431:W431"/>
    <mergeCell ref="C430:K430"/>
    <mergeCell ref="Q458:S458"/>
    <mergeCell ref="Q459:S459"/>
    <mergeCell ref="N458:P458"/>
    <mergeCell ref="L459:M459"/>
    <mergeCell ref="N459:P459"/>
    <mergeCell ref="M484:O484"/>
    <mergeCell ref="P484:R484"/>
    <mergeCell ref="P482:R482"/>
    <mergeCell ref="G482:I482"/>
    <mergeCell ref="J482:L482"/>
    <mergeCell ref="M482:O482"/>
    <mergeCell ref="D480:F481"/>
    <mergeCell ref="G480:R480"/>
    <mergeCell ref="G481:I481"/>
    <mergeCell ref="J481:L481"/>
    <mergeCell ref="M481:O481"/>
    <mergeCell ref="P481:R481"/>
    <mergeCell ref="A461:Y474"/>
    <mergeCell ref="D483:F483"/>
    <mergeCell ref="G483:I483"/>
    <mergeCell ref="J483:L483"/>
    <mergeCell ref="M483:O483"/>
    <mergeCell ref="P490:R490"/>
    <mergeCell ref="P494:R494"/>
    <mergeCell ref="D492:F492"/>
    <mergeCell ref="G492:I492"/>
    <mergeCell ref="J492:L492"/>
    <mergeCell ref="M494:O494"/>
    <mergeCell ref="M492:O492"/>
    <mergeCell ref="M493:O493"/>
    <mergeCell ref="P492:R492"/>
    <mergeCell ref="P493:R493"/>
    <mergeCell ref="D494:F494"/>
    <mergeCell ref="G494:I494"/>
    <mergeCell ref="J494:L494"/>
    <mergeCell ref="D459:K459"/>
    <mergeCell ref="D458:K458"/>
    <mergeCell ref="L432:M432"/>
    <mergeCell ref="V424:W424"/>
    <mergeCell ref="V417:W417"/>
    <mergeCell ref="V418:W418"/>
    <mergeCell ref="V419:W419"/>
    <mergeCell ref="V420:W420"/>
    <mergeCell ref="V421:W421"/>
    <mergeCell ref="V422:W422"/>
    <mergeCell ref="V423:W423"/>
    <mergeCell ref="L424:M424"/>
    <mergeCell ref="L418:M418"/>
    <mergeCell ref="C431:K431"/>
    <mergeCell ref="L419:M419"/>
    <mergeCell ref="L420:M420"/>
    <mergeCell ref="L417:M417"/>
    <mergeCell ref="L430:M430"/>
    <mergeCell ref="L431:M431"/>
    <mergeCell ref="C432:K432"/>
    <mergeCell ref="L458:M458"/>
    <mergeCell ref="V432:W432"/>
    <mergeCell ref="V429:W429"/>
    <mergeCell ref="V430:W430"/>
    <mergeCell ref="M305:N305"/>
    <mergeCell ref="O305:P305"/>
    <mergeCell ref="Q305:R305"/>
    <mergeCell ref="Q306:R306"/>
    <mergeCell ref="M307:N307"/>
    <mergeCell ref="M306:N306"/>
    <mergeCell ref="O306:P306"/>
    <mergeCell ref="A413:U414"/>
    <mergeCell ref="G342:J342"/>
    <mergeCell ref="K342:L342"/>
    <mergeCell ref="O342:P342"/>
    <mergeCell ref="Q342:R342"/>
    <mergeCell ref="M342:N342"/>
    <mergeCell ref="G340:J340"/>
    <mergeCell ref="K340:L340"/>
    <mergeCell ref="M340:N340"/>
    <mergeCell ref="O340:P340"/>
    <mergeCell ref="Q340:R340"/>
    <mergeCell ref="G341:J341"/>
    <mergeCell ref="K341:L341"/>
    <mergeCell ref="M341:N341"/>
    <mergeCell ref="Q341:R341"/>
    <mergeCell ref="O341:P341"/>
    <mergeCell ref="G339:J339"/>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96</v>
      </c>
      <c r="B1" t="s">
        <v>114</v>
      </c>
      <c r="C1" t="s">
        <v>106</v>
      </c>
      <c r="D1" t="s">
        <v>91</v>
      </c>
    </row>
    <row r="2" spans="1:4" x14ac:dyDescent="0.25">
      <c r="A2">
        <v>0</v>
      </c>
      <c r="B2" t="s">
        <v>84</v>
      </c>
      <c r="C2" t="s">
        <v>59</v>
      </c>
      <c r="D2">
        <v>1</v>
      </c>
    </row>
    <row r="3" spans="1:4" x14ac:dyDescent="0.25">
      <c r="A3">
        <v>0</v>
      </c>
      <c r="B3" t="s">
        <v>84</v>
      </c>
      <c r="C3" t="s">
        <v>86</v>
      </c>
      <c r="D3">
        <v>2</v>
      </c>
    </row>
    <row r="4" spans="1:4" x14ac:dyDescent="0.25">
      <c r="A4">
        <v>23</v>
      </c>
      <c r="B4" t="s">
        <v>84</v>
      </c>
      <c r="C4" t="s">
        <v>58</v>
      </c>
      <c r="D4">
        <v>3</v>
      </c>
    </row>
    <row r="5" spans="1:4" x14ac:dyDescent="0.25">
      <c r="A5">
        <v>0</v>
      </c>
      <c r="B5" t="s">
        <v>84</v>
      </c>
      <c r="C5" t="s">
        <v>85</v>
      </c>
      <c r="D5">
        <v>4</v>
      </c>
    </row>
    <row r="6" spans="1:4" x14ac:dyDescent="0.25">
      <c r="A6">
        <v>6308</v>
      </c>
      <c r="B6" t="s">
        <v>45</v>
      </c>
      <c r="C6" t="s">
        <v>59</v>
      </c>
      <c r="D6">
        <v>1</v>
      </c>
    </row>
    <row r="7" spans="1:4" x14ac:dyDescent="0.25">
      <c r="A7">
        <v>20</v>
      </c>
      <c r="B7" t="s">
        <v>45</v>
      </c>
      <c r="C7" t="s">
        <v>86</v>
      </c>
      <c r="D7">
        <v>2</v>
      </c>
    </row>
    <row r="8" spans="1:4" x14ac:dyDescent="0.25">
      <c r="A8">
        <v>106</v>
      </c>
      <c r="B8" t="s">
        <v>45</v>
      </c>
      <c r="C8" t="s">
        <v>58</v>
      </c>
      <c r="D8">
        <v>3</v>
      </c>
    </row>
    <row r="9" spans="1:4" x14ac:dyDescent="0.25">
      <c r="A9">
        <v>19</v>
      </c>
      <c r="B9" t="s">
        <v>45</v>
      </c>
      <c r="C9" t="s">
        <v>85</v>
      </c>
      <c r="D9">
        <v>4</v>
      </c>
    </row>
    <row r="10" spans="1:4" x14ac:dyDescent="0.25">
      <c r="A10">
        <v>1685</v>
      </c>
      <c r="B10" t="s">
        <v>46</v>
      </c>
      <c r="C10" t="s">
        <v>59</v>
      </c>
      <c r="D10">
        <v>1</v>
      </c>
    </row>
    <row r="11" spans="1:4" x14ac:dyDescent="0.25">
      <c r="A11">
        <v>5</v>
      </c>
      <c r="B11" t="s">
        <v>46</v>
      </c>
      <c r="C11" t="s">
        <v>86</v>
      </c>
      <c r="D11">
        <v>2</v>
      </c>
    </row>
    <row r="12" spans="1:4" x14ac:dyDescent="0.25">
      <c r="A12">
        <v>43</v>
      </c>
      <c r="B12" t="s">
        <v>46</v>
      </c>
      <c r="C12" t="s">
        <v>58</v>
      </c>
      <c r="D12">
        <v>3</v>
      </c>
    </row>
    <row r="13" spans="1:4" x14ac:dyDescent="0.25">
      <c r="A13">
        <v>10</v>
      </c>
      <c r="B13" t="s">
        <v>46</v>
      </c>
      <c r="C13" t="s">
        <v>85</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91</v>
      </c>
      <c r="B1" t="s">
        <v>101</v>
      </c>
      <c r="C1" t="s">
        <v>54</v>
      </c>
      <c r="D1" t="s">
        <v>55</v>
      </c>
      <c r="E1" t="s">
        <v>56</v>
      </c>
      <c r="F1" t="s">
        <v>67</v>
      </c>
      <c r="G1" t="s">
        <v>57</v>
      </c>
    </row>
    <row r="2" spans="1:7" x14ac:dyDescent="0.25">
      <c r="A2">
        <v>1</v>
      </c>
      <c r="B2" t="s">
        <v>119</v>
      </c>
      <c r="C2">
        <v>1</v>
      </c>
      <c r="D2">
        <v>1</v>
      </c>
      <c r="E2">
        <v>0</v>
      </c>
      <c r="F2">
        <v>106</v>
      </c>
      <c r="G2">
        <v>131</v>
      </c>
    </row>
    <row r="3" spans="1:7" x14ac:dyDescent="0.25">
      <c r="A3">
        <v>2</v>
      </c>
      <c r="B3" t="s">
        <v>118</v>
      </c>
      <c r="C3">
        <v>0</v>
      </c>
      <c r="D3">
        <v>1</v>
      </c>
      <c r="E3">
        <v>0</v>
      </c>
      <c r="F3">
        <v>32</v>
      </c>
      <c r="G3">
        <v>3</v>
      </c>
    </row>
    <row r="4" spans="1:7" x14ac:dyDescent="0.25">
      <c r="A4">
        <v>3</v>
      </c>
      <c r="B4" t="s">
        <v>130</v>
      </c>
      <c r="C4">
        <v>6</v>
      </c>
      <c r="D4">
        <v>0</v>
      </c>
      <c r="E4">
        <v>0</v>
      </c>
      <c r="F4">
        <v>6</v>
      </c>
      <c r="G4">
        <v>3</v>
      </c>
    </row>
    <row r="5" spans="1:7" x14ac:dyDescent="0.25">
      <c r="A5">
        <v>4</v>
      </c>
      <c r="B5" t="s">
        <v>143</v>
      </c>
      <c r="C5">
        <v>0</v>
      </c>
      <c r="D5">
        <v>0</v>
      </c>
      <c r="E5">
        <v>0</v>
      </c>
      <c r="F5">
        <v>7</v>
      </c>
      <c r="G5">
        <v>0</v>
      </c>
    </row>
    <row r="6" spans="1:7" x14ac:dyDescent="0.25">
      <c r="A6">
        <v>5</v>
      </c>
      <c r="B6" t="s">
        <v>142</v>
      </c>
      <c r="C6">
        <v>0</v>
      </c>
      <c r="D6">
        <v>0</v>
      </c>
      <c r="E6">
        <v>0</v>
      </c>
      <c r="F6">
        <v>2</v>
      </c>
      <c r="G6">
        <v>4</v>
      </c>
    </row>
    <row r="7" spans="1:7" x14ac:dyDescent="0.25">
      <c r="A7">
        <v>6</v>
      </c>
      <c r="B7" t="s">
        <v>98</v>
      </c>
      <c r="C7">
        <v>9</v>
      </c>
      <c r="D7">
        <v>0</v>
      </c>
      <c r="E7">
        <v>0</v>
      </c>
      <c r="F7">
        <v>11</v>
      </c>
      <c r="G7">
        <v>17</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91</v>
      </c>
      <c r="B1" t="s">
        <v>101</v>
      </c>
      <c r="C1" t="s">
        <v>54</v>
      </c>
      <c r="D1" t="s">
        <v>55</v>
      </c>
      <c r="E1" t="s">
        <v>56</v>
      </c>
      <c r="F1" t="s">
        <v>67</v>
      </c>
      <c r="G1" t="s">
        <v>57</v>
      </c>
    </row>
    <row r="2" spans="1:7" x14ac:dyDescent="0.25">
      <c r="A2">
        <v>1</v>
      </c>
      <c r="B2" t="s">
        <v>119</v>
      </c>
      <c r="C2">
        <v>1</v>
      </c>
      <c r="D2">
        <v>27</v>
      </c>
      <c r="E2">
        <v>1</v>
      </c>
      <c r="F2">
        <v>630</v>
      </c>
      <c r="G2">
        <v>632</v>
      </c>
    </row>
    <row r="3" spans="1:7" x14ac:dyDescent="0.25">
      <c r="A3">
        <v>2</v>
      </c>
      <c r="B3" t="s">
        <v>118</v>
      </c>
      <c r="C3">
        <v>0</v>
      </c>
      <c r="D3">
        <v>49</v>
      </c>
      <c r="E3">
        <v>2</v>
      </c>
      <c r="F3">
        <v>226</v>
      </c>
      <c r="G3">
        <v>30</v>
      </c>
    </row>
    <row r="4" spans="1:7" x14ac:dyDescent="0.25">
      <c r="A4">
        <v>3</v>
      </c>
      <c r="B4" t="s">
        <v>130</v>
      </c>
      <c r="C4">
        <v>8</v>
      </c>
      <c r="D4">
        <v>12</v>
      </c>
      <c r="E4">
        <v>0</v>
      </c>
      <c r="F4">
        <v>30</v>
      </c>
      <c r="G4">
        <v>25</v>
      </c>
    </row>
    <row r="5" spans="1:7" x14ac:dyDescent="0.25">
      <c r="A5">
        <v>4</v>
      </c>
      <c r="B5" t="s">
        <v>142</v>
      </c>
      <c r="C5">
        <v>0</v>
      </c>
      <c r="D5">
        <v>0</v>
      </c>
      <c r="E5">
        <v>0</v>
      </c>
      <c r="F5">
        <v>25</v>
      </c>
      <c r="G5">
        <v>18</v>
      </c>
    </row>
    <row r="6" spans="1:7" x14ac:dyDescent="0.25">
      <c r="A6">
        <v>5</v>
      </c>
      <c r="B6" t="s">
        <v>147</v>
      </c>
      <c r="C6">
        <v>16</v>
      </c>
      <c r="D6">
        <v>0</v>
      </c>
      <c r="E6">
        <v>0</v>
      </c>
      <c r="F6">
        <v>15</v>
      </c>
      <c r="G6">
        <v>7</v>
      </c>
    </row>
    <row r="7" spans="1:7" x14ac:dyDescent="0.25">
      <c r="A7">
        <v>6</v>
      </c>
      <c r="B7" t="s">
        <v>98</v>
      </c>
      <c r="C7">
        <v>53</v>
      </c>
      <c r="D7">
        <v>21</v>
      </c>
      <c r="E7">
        <v>10</v>
      </c>
      <c r="F7">
        <v>146</v>
      </c>
      <c r="G7">
        <v>71</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102</v>
      </c>
      <c r="B1" t="s">
        <v>8</v>
      </c>
      <c r="C1" t="s">
        <v>103</v>
      </c>
    </row>
    <row r="2" spans="1:3" x14ac:dyDescent="0.25">
      <c r="A2">
        <v>1416</v>
      </c>
      <c r="B2" t="s">
        <v>104</v>
      </c>
      <c r="C2" t="s">
        <v>148</v>
      </c>
    </row>
    <row r="3" spans="1:3" x14ac:dyDescent="0.25">
      <c r="A3">
        <v>1423</v>
      </c>
      <c r="B3" t="s">
        <v>104</v>
      </c>
      <c r="C3" t="s">
        <v>149</v>
      </c>
    </row>
    <row r="4" spans="1:3" x14ac:dyDescent="0.25">
      <c r="A4">
        <v>1435</v>
      </c>
      <c r="B4" t="s">
        <v>104</v>
      </c>
      <c r="C4" t="s">
        <v>150</v>
      </c>
    </row>
    <row r="5" spans="1:3" x14ac:dyDescent="0.25">
      <c r="A5">
        <v>1447</v>
      </c>
      <c r="B5" t="s">
        <v>104</v>
      </c>
      <c r="C5" t="s">
        <v>151</v>
      </c>
    </row>
    <row r="6" spans="1:3" x14ac:dyDescent="0.25">
      <c r="A6">
        <v>1449</v>
      </c>
      <c r="B6" t="s">
        <v>104</v>
      </c>
      <c r="C6" t="s">
        <v>152</v>
      </c>
    </row>
    <row r="7" spans="1:3" x14ac:dyDescent="0.25">
      <c r="A7">
        <v>1722</v>
      </c>
      <c r="B7" t="s">
        <v>5</v>
      </c>
      <c r="C7" t="s">
        <v>148</v>
      </c>
    </row>
    <row r="8" spans="1:3" x14ac:dyDescent="0.25">
      <c r="A8">
        <v>1734</v>
      </c>
      <c r="B8" t="s">
        <v>5</v>
      </c>
      <c r="C8" t="s">
        <v>149</v>
      </c>
    </row>
    <row r="9" spans="1:3" x14ac:dyDescent="0.25">
      <c r="A9">
        <v>1728</v>
      </c>
      <c r="B9" t="s">
        <v>5</v>
      </c>
      <c r="C9" t="s">
        <v>150</v>
      </c>
    </row>
    <row r="10" spans="1:3" x14ac:dyDescent="0.25">
      <c r="A10">
        <v>1729</v>
      </c>
      <c r="B10" t="s">
        <v>5</v>
      </c>
      <c r="C10" t="s">
        <v>151</v>
      </c>
    </row>
    <row r="11" spans="1:3" x14ac:dyDescent="0.25">
      <c r="A11">
        <v>1755</v>
      </c>
      <c r="B11" t="s">
        <v>5</v>
      </c>
      <c r="C11" t="s">
        <v>152</v>
      </c>
    </row>
    <row r="12" spans="1:3" x14ac:dyDescent="0.25">
      <c r="A12">
        <v>48</v>
      </c>
      <c r="B12" t="s">
        <v>6</v>
      </c>
      <c r="C12" t="s">
        <v>148</v>
      </c>
    </row>
    <row r="13" spans="1:3" x14ac:dyDescent="0.25">
      <c r="A13">
        <v>85</v>
      </c>
      <c r="B13" t="s">
        <v>6</v>
      </c>
      <c r="C13" t="s">
        <v>149</v>
      </c>
    </row>
    <row r="14" spans="1:3" x14ac:dyDescent="0.25">
      <c r="A14">
        <v>67</v>
      </c>
      <c r="B14" t="s">
        <v>6</v>
      </c>
      <c r="C14" t="s">
        <v>150</v>
      </c>
    </row>
    <row r="15" spans="1:3" x14ac:dyDescent="0.25">
      <c r="A15">
        <v>70</v>
      </c>
      <c r="B15" t="s">
        <v>6</v>
      </c>
      <c r="C15" t="s">
        <v>151</v>
      </c>
    </row>
    <row r="16" spans="1:3" x14ac:dyDescent="0.25">
      <c r="A16">
        <v>49</v>
      </c>
      <c r="B16" t="s">
        <v>6</v>
      </c>
      <c r="C16" t="s">
        <v>152</v>
      </c>
    </row>
    <row r="17" spans="1:3" x14ac:dyDescent="0.25">
      <c r="A17">
        <v>47</v>
      </c>
      <c r="B17" t="s">
        <v>7</v>
      </c>
      <c r="C17" t="s">
        <v>148</v>
      </c>
    </row>
    <row r="18" spans="1:3" x14ac:dyDescent="0.25">
      <c r="A18">
        <v>70</v>
      </c>
      <c r="B18" t="s">
        <v>7</v>
      </c>
      <c r="C18" t="s">
        <v>149</v>
      </c>
    </row>
    <row r="19" spans="1:3" x14ac:dyDescent="0.25">
      <c r="A19">
        <v>48</v>
      </c>
      <c r="B19" t="s">
        <v>7</v>
      </c>
      <c r="C19" t="s">
        <v>150</v>
      </c>
    </row>
    <row r="20" spans="1:3" x14ac:dyDescent="0.25">
      <c r="A20">
        <v>55</v>
      </c>
      <c r="B20" t="s">
        <v>7</v>
      </c>
      <c r="C20" t="s">
        <v>151</v>
      </c>
    </row>
    <row r="21" spans="1:3" x14ac:dyDescent="0.25">
      <c r="A21" s="2">
        <v>48</v>
      </c>
      <c r="B21" s="2" t="s">
        <v>7</v>
      </c>
      <c r="C21" s="2" t="s">
        <v>152</v>
      </c>
    </row>
    <row r="22" spans="1:3" x14ac:dyDescent="0.25">
      <c r="A22" s="2">
        <v>2</v>
      </c>
      <c r="B22" s="2" t="s">
        <v>128</v>
      </c>
      <c r="C22" s="2" t="s">
        <v>148</v>
      </c>
    </row>
    <row r="23" spans="1:3" x14ac:dyDescent="0.25">
      <c r="A23" s="2">
        <v>2</v>
      </c>
      <c r="B23" s="2" t="s">
        <v>128</v>
      </c>
      <c r="C23" s="2" t="s">
        <v>149</v>
      </c>
    </row>
    <row r="24" spans="1:3" x14ac:dyDescent="0.25">
      <c r="A24" s="2">
        <v>2</v>
      </c>
      <c r="B24" s="2" t="s">
        <v>128</v>
      </c>
      <c r="C24" s="2" t="s">
        <v>150</v>
      </c>
    </row>
    <row r="25" spans="1:3" x14ac:dyDescent="0.25">
      <c r="A25" s="2">
        <v>2</v>
      </c>
      <c r="B25" s="2" t="s">
        <v>128</v>
      </c>
      <c r="C25" s="2" t="s">
        <v>151</v>
      </c>
    </row>
    <row r="26" spans="1:3" x14ac:dyDescent="0.25">
      <c r="A26" s="2">
        <v>2</v>
      </c>
      <c r="B26" s="2" t="s">
        <v>128</v>
      </c>
      <c r="C26" s="2" t="s">
        <v>152</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105</v>
      </c>
      <c r="B1" t="s">
        <v>96</v>
      </c>
      <c r="C1" t="s">
        <v>106</v>
      </c>
    </row>
    <row r="2" spans="1:3" x14ac:dyDescent="0.25">
      <c r="A2" t="s">
        <v>107</v>
      </c>
      <c r="B2">
        <v>2200</v>
      </c>
      <c r="C2" t="s">
        <v>29</v>
      </c>
    </row>
    <row r="3" spans="1:3" x14ac:dyDescent="0.25">
      <c r="A3" t="s">
        <v>108</v>
      </c>
      <c r="B3">
        <v>9423</v>
      </c>
      <c r="C3" t="s">
        <v>29</v>
      </c>
    </row>
    <row r="4" spans="1:3" x14ac:dyDescent="0.25">
      <c r="A4" t="s">
        <v>109</v>
      </c>
      <c r="B4">
        <v>654</v>
      </c>
      <c r="C4" t="s">
        <v>29</v>
      </c>
    </row>
    <row r="5" spans="1:3" x14ac:dyDescent="0.25">
      <c r="A5" t="s">
        <v>25</v>
      </c>
      <c r="B5">
        <v>19398</v>
      </c>
      <c r="C5" t="s">
        <v>29</v>
      </c>
    </row>
    <row r="6" spans="1:3" x14ac:dyDescent="0.25">
      <c r="A6" t="s">
        <v>107</v>
      </c>
      <c r="B6">
        <v>39</v>
      </c>
      <c r="C6" t="s">
        <v>20</v>
      </c>
    </row>
    <row r="7" spans="1:3" x14ac:dyDescent="0.25">
      <c r="A7" t="s">
        <v>108</v>
      </c>
      <c r="B7">
        <v>165</v>
      </c>
      <c r="C7" t="s">
        <v>20</v>
      </c>
    </row>
    <row r="8" spans="1:3" x14ac:dyDescent="0.25">
      <c r="A8" t="s">
        <v>109</v>
      </c>
      <c r="B8">
        <v>40</v>
      </c>
      <c r="C8" t="s">
        <v>20</v>
      </c>
    </row>
    <row r="9" spans="1:3" x14ac:dyDescent="0.25">
      <c r="A9" t="s">
        <v>25</v>
      </c>
      <c r="B9">
        <v>309</v>
      </c>
      <c r="C9" t="s">
        <v>20</v>
      </c>
    </row>
    <row r="10" spans="1:3" x14ac:dyDescent="0.25">
      <c r="A10" t="s">
        <v>107</v>
      </c>
      <c r="B10">
        <v>110</v>
      </c>
      <c r="C10" t="s">
        <v>30</v>
      </c>
    </row>
    <row r="11" spans="1:3" x14ac:dyDescent="0.25">
      <c r="A11" t="s">
        <v>108</v>
      </c>
      <c r="B11">
        <v>1273</v>
      </c>
      <c r="C11" t="s">
        <v>30</v>
      </c>
    </row>
    <row r="12" spans="1:3" x14ac:dyDescent="0.25">
      <c r="A12" t="s">
        <v>109</v>
      </c>
      <c r="B12">
        <v>56</v>
      </c>
      <c r="C12" t="s">
        <v>30</v>
      </c>
    </row>
    <row r="13" spans="1:3" x14ac:dyDescent="0.25">
      <c r="A13" t="s">
        <v>25</v>
      </c>
      <c r="B13">
        <v>1546</v>
      </c>
      <c r="C13" t="s">
        <v>30</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76.42578125" bestFit="1" customWidth="1"/>
    <col min="3" max="3" width="18.85546875" bestFit="1" customWidth="1"/>
    <col min="4" max="4" width="5.28515625" bestFit="1" customWidth="1"/>
  </cols>
  <sheetData>
    <row r="1" spans="1:4" x14ac:dyDescent="0.25">
      <c r="A1" t="s">
        <v>96</v>
      </c>
      <c r="B1" t="s">
        <v>106</v>
      </c>
      <c r="C1" t="s">
        <v>94</v>
      </c>
      <c r="D1" t="s">
        <v>91</v>
      </c>
    </row>
    <row r="2" spans="1:4" x14ac:dyDescent="0.25">
      <c r="A2">
        <v>545</v>
      </c>
      <c r="B2" t="s">
        <v>129</v>
      </c>
      <c r="C2" t="s">
        <v>73</v>
      </c>
      <c r="D2">
        <v>1</v>
      </c>
    </row>
    <row r="3" spans="1:4" x14ac:dyDescent="0.25">
      <c r="A3">
        <v>523</v>
      </c>
      <c r="B3" t="s">
        <v>129</v>
      </c>
      <c r="C3" t="s">
        <v>3</v>
      </c>
      <c r="D3">
        <v>1</v>
      </c>
    </row>
    <row r="4" spans="1:4" x14ac:dyDescent="0.25">
      <c r="A4">
        <v>87</v>
      </c>
      <c r="B4" t="s">
        <v>153</v>
      </c>
      <c r="C4" t="s">
        <v>73</v>
      </c>
      <c r="D4">
        <v>2</v>
      </c>
    </row>
    <row r="5" spans="1:4" x14ac:dyDescent="0.25">
      <c r="A5">
        <v>65</v>
      </c>
      <c r="B5" t="s">
        <v>153</v>
      </c>
      <c r="C5" t="s">
        <v>3</v>
      </c>
      <c r="D5">
        <v>2</v>
      </c>
    </row>
    <row r="6" spans="1:4" x14ac:dyDescent="0.25">
      <c r="A6">
        <v>35</v>
      </c>
      <c r="B6" t="s">
        <v>154</v>
      </c>
      <c r="C6" t="s">
        <v>3</v>
      </c>
      <c r="D6">
        <v>3</v>
      </c>
    </row>
    <row r="7" spans="1:4" x14ac:dyDescent="0.25">
      <c r="A7">
        <v>24</v>
      </c>
      <c r="B7" t="s">
        <v>154</v>
      </c>
      <c r="C7" t="s">
        <v>73</v>
      </c>
      <c r="D7">
        <v>3</v>
      </c>
    </row>
    <row r="8" spans="1:4" x14ac:dyDescent="0.25">
      <c r="A8">
        <v>0</v>
      </c>
      <c r="B8" t="s">
        <v>155</v>
      </c>
      <c r="C8" t="s">
        <v>73</v>
      </c>
      <c r="D8">
        <v>4</v>
      </c>
    </row>
    <row r="9" spans="1:4" x14ac:dyDescent="0.25">
      <c r="A9">
        <v>1</v>
      </c>
      <c r="B9" t="s">
        <v>155</v>
      </c>
      <c r="C9" t="s">
        <v>3</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105</v>
      </c>
      <c r="B1" t="s">
        <v>96</v>
      </c>
      <c r="C1" t="s">
        <v>106</v>
      </c>
    </row>
    <row r="2" spans="1:3" x14ac:dyDescent="0.25">
      <c r="A2" t="s">
        <v>107</v>
      </c>
      <c r="B2">
        <v>6517</v>
      </c>
      <c r="C2" t="s">
        <v>29</v>
      </c>
    </row>
    <row r="3" spans="1:3" x14ac:dyDescent="0.25">
      <c r="A3" t="s">
        <v>108</v>
      </c>
      <c r="B3">
        <v>45704</v>
      </c>
      <c r="C3" t="s">
        <v>29</v>
      </c>
    </row>
    <row r="4" spans="1:3" x14ac:dyDescent="0.25">
      <c r="A4" t="s">
        <v>109</v>
      </c>
      <c r="B4">
        <v>2753</v>
      </c>
      <c r="C4" t="s">
        <v>29</v>
      </c>
    </row>
    <row r="5" spans="1:3" x14ac:dyDescent="0.25">
      <c r="A5" t="s">
        <v>25</v>
      </c>
      <c r="B5">
        <v>79896</v>
      </c>
      <c r="C5" t="s">
        <v>29</v>
      </c>
    </row>
    <row r="6" spans="1:3" x14ac:dyDescent="0.25">
      <c r="A6" t="s">
        <v>107</v>
      </c>
      <c r="B6">
        <v>145</v>
      </c>
      <c r="C6" t="s">
        <v>20</v>
      </c>
    </row>
    <row r="7" spans="1:3" x14ac:dyDescent="0.25">
      <c r="A7" t="s">
        <v>108</v>
      </c>
      <c r="B7">
        <v>754</v>
      </c>
      <c r="C7" t="s">
        <v>20</v>
      </c>
    </row>
    <row r="8" spans="1:3" x14ac:dyDescent="0.25">
      <c r="A8" t="s">
        <v>109</v>
      </c>
      <c r="B8">
        <v>196</v>
      </c>
      <c r="C8" t="s">
        <v>20</v>
      </c>
    </row>
    <row r="9" spans="1:3" x14ac:dyDescent="0.25">
      <c r="A9" t="s">
        <v>25</v>
      </c>
      <c r="B9">
        <v>1496</v>
      </c>
      <c r="C9" t="s">
        <v>20</v>
      </c>
    </row>
    <row r="10" spans="1:3" x14ac:dyDescent="0.25">
      <c r="A10" t="s">
        <v>107</v>
      </c>
      <c r="B10">
        <v>486</v>
      </c>
      <c r="C10" t="s">
        <v>30</v>
      </c>
    </row>
    <row r="11" spans="1:3" x14ac:dyDescent="0.25">
      <c r="A11" t="s">
        <v>108</v>
      </c>
      <c r="B11">
        <v>5982</v>
      </c>
      <c r="C11" t="s">
        <v>30</v>
      </c>
    </row>
    <row r="12" spans="1:3" x14ac:dyDescent="0.25">
      <c r="A12" t="s">
        <v>109</v>
      </c>
      <c r="B12">
        <v>317</v>
      </c>
      <c r="C12" t="s">
        <v>30</v>
      </c>
    </row>
    <row r="13" spans="1:3" x14ac:dyDescent="0.25">
      <c r="A13" t="s">
        <v>25</v>
      </c>
      <c r="B13">
        <v>7730</v>
      </c>
      <c r="C13" t="s">
        <v>30</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76.42578125" bestFit="1" customWidth="1"/>
    <col min="3" max="3" width="18.85546875" bestFit="1" customWidth="1"/>
    <col min="4" max="4" width="5.28515625" bestFit="1" customWidth="1"/>
  </cols>
  <sheetData>
    <row r="1" spans="1:4" x14ac:dyDescent="0.25">
      <c r="A1" t="s">
        <v>96</v>
      </c>
      <c r="B1" t="s">
        <v>106</v>
      </c>
      <c r="C1" t="s">
        <v>94</v>
      </c>
      <c r="D1" t="s">
        <v>91</v>
      </c>
    </row>
    <row r="2" spans="1:4" x14ac:dyDescent="0.25">
      <c r="A2">
        <v>3199</v>
      </c>
      <c r="B2" t="s">
        <v>129</v>
      </c>
      <c r="C2" t="s">
        <v>3</v>
      </c>
      <c r="D2">
        <v>1</v>
      </c>
    </row>
    <row r="3" spans="1:4" x14ac:dyDescent="0.25">
      <c r="A3">
        <v>3481</v>
      </c>
      <c r="B3" t="s">
        <v>129</v>
      </c>
      <c r="C3" t="s">
        <v>73</v>
      </c>
      <c r="D3">
        <v>1</v>
      </c>
    </row>
    <row r="4" spans="1:4" x14ac:dyDescent="0.25">
      <c r="A4">
        <v>283</v>
      </c>
      <c r="B4" t="s">
        <v>153</v>
      </c>
      <c r="C4" t="s">
        <v>3</v>
      </c>
      <c r="D4">
        <v>2</v>
      </c>
    </row>
    <row r="5" spans="1:4" x14ac:dyDescent="0.25">
      <c r="A5">
        <v>416</v>
      </c>
      <c r="B5" t="s">
        <v>153</v>
      </c>
      <c r="C5" t="s">
        <v>73</v>
      </c>
      <c r="D5">
        <v>2</v>
      </c>
    </row>
    <row r="6" spans="1:4" x14ac:dyDescent="0.25">
      <c r="A6">
        <v>134</v>
      </c>
      <c r="B6" t="s">
        <v>154</v>
      </c>
      <c r="C6" t="s">
        <v>3</v>
      </c>
      <c r="D6">
        <v>3</v>
      </c>
    </row>
    <row r="7" spans="1:4" x14ac:dyDescent="0.25">
      <c r="A7">
        <v>140</v>
      </c>
      <c r="B7" t="s">
        <v>154</v>
      </c>
      <c r="C7" t="s">
        <v>73</v>
      </c>
      <c r="D7">
        <v>3</v>
      </c>
    </row>
    <row r="8" spans="1:4" x14ac:dyDescent="0.25">
      <c r="A8">
        <v>4</v>
      </c>
      <c r="B8" t="s">
        <v>155</v>
      </c>
      <c r="C8" t="s">
        <v>3</v>
      </c>
      <c r="D8">
        <v>4</v>
      </c>
    </row>
    <row r="9" spans="1:4" x14ac:dyDescent="0.25">
      <c r="A9">
        <v>3</v>
      </c>
      <c r="B9" t="s">
        <v>155</v>
      </c>
      <c r="C9" t="s">
        <v>73</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91</v>
      </c>
      <c r="B1" t="s">
        <v>2</v>
      </c>
      <c r="C1" t="s">
        <v>96</v>
      </c>
      <c r="D1" t="s">
        <v>106</v>
      </c>
      <c r="E1" t="s">
        <v>110</v>
      </c>
    </row>
    <row r="2" spans="1:5" x14ac:dyDescent="0.25">
      <c r="A2">
        <v>1</v>
      </c>
      <c r="B2" t="s">
        <v>29</v>
      </c>
      <c r="C2">
        <v>1996</v>
      </c>
      <c r="D2" t="s">
        <v>111</v>
      </c>
      <c r="E2">
        <v>1</v>
      </c>
    </row>
    <row r="3" spans="1:5" x14ac:dyDescent="0.25">
      <c r="A3">
        <v>2</v>
      </c>
      <c r="B3" t="s">
        <v>30</v>
      </c>
      <c r="C3">
        <v>187</v>
      </c>
      <c r="D3" t="s">
        <v>111</v>
      </c>
      <c r="E3">
        <v>1</v>
      </c>
    </row>
    <row r="4" spans="1:5" x14ac:dyDescent="0.25">
      <c r="A4">
        <v>3</v>
      </c>
      <c r="B4" t="s">
        <v>31</v>
      </c>
      <c r="C4">
        <v>64</v>
      </c>
      <c r="D4" t="s">
        <v>111</v>
      </c>
      <c r="E4">
        <v>1</v>
      </c>
    </row>
    <row r="5" spans="1:5" x14ac:dyDescent="0.25">
      <c r="A5">
        <v>4</v>
      </c>
      <c r="B5" t="s">
        <v>32</v>
      </c>
      <c r="C5">
        <v>5</v>
      </c>
      <c r="D5" t="s">
        <v>111</v>
      </c>
      <c r="E5">
        <v>1</v>
      </c>
    </row>
    <row r="6" spans="1:5" x14ac:dyDescent="0.25">
      <c r="A6">
        <v>5</v>
      </c>
      <c r="B6" t="s">
        <v>33</v>
      </c>
      <c r="C6">
        <v>0</v>
      </c>
      <c r="D6" t="s">
        <v>111</v>
      </c>
      <c r="E6">
        <v>1</v>
      </c>
    </row>
    <row r="7" spans="1:5" x14ac:dyDescent="0.25">
      <c r="A7">
        <v>6</v>
      </c>
      <c r="B7" t="s">
        <v>41</v>
      </c>
      <c r="C7">
        <v>3</v>
      </c>
      <c r="D7" t="s">
        <v>111</v>
      </c>
      <c r="E7">
        <v>1</v>
      </c>
    </row>
    <row r="8" spans="1:5" x14ac:dyDescent="0.25">
      <c r="A8">
        <v>7</v>
      </c>
      <c r="B8" t="s">
        <v>112</v>
      </c>
      <c r="C8">
        <v>0</v>
      </c>
      <c r="D8" t="s">
        <v>111</v>
      </c>
      <c r="E8">
        <v>1</v>
      </c>
    </row>
    <row r="9" spans="1:5" x14ac:dyDescent="0.25">
      <c r="A9">
        <v>8</v>
      </c>
      <c r="B9" t="s">
        <v>4</v>
      </c>
      <c r="C9">
        <v>0</v>
      </c>
      <c r="D9" t="s">
        <v>111</v>
      </c>
      <c r="E9">
        <v>1</v>
      </c>
    </row>
    <row r="10" spans="1:5" x14ac:dyDescent="0.25">
      <c r="A10">
        <v>9</v>
      </c>
      <c r="B10" t="s">
        <v>34</v>
      </c>
      <c r="C10">
        <v>5</v>
      </c>
      <c r="D10" t="s">
        <v>111</v>
      </c>
      <c r="E10">
        <v>1</v>
      </c>
    </row>
    <row r="11" spans="1:5" x14ac:dyDescent="0.25">
      <c r="A11">
        <v>10</v>
      </c>
      <c r="B11" t="s">
        <v>35</v>
      </c>
      <c r="C11">
        <v>0</v>
      </c>
      <c r="D11" t="s">
        <v>111</v>
      </c>
      <c r="E11">
        <v>1</v>
      </c>
    </row>
    <row r="12" spans="1:5" x14ac:dyDescent="0.25">
      <c r="A12">
        <v>11</v>
      </c>
      <c r="B12" t="s">
        <v>36</v>
      </c>
      <c r="C12">
        <v>804</v>
      </c>
      <c r="D12" t="s">
        <v>111</v>
      </c>
      <c r="E12">
        <v>1</v>
      </c>
    </row>
    <row r="13" spans="1:5" x14ac:dyDescent="0.25">
      <c r="A13">
        <v>12</v>
      </c>
      <c r="B13" t="s">
        <v>37</v>
      </c>
      <c r="C13">
        <v>0</v>
      </c>
      <c r="D13" t="s">
        <v>111</v>
      </c>
      <c r="E13">
        <v>1</v>
      </c>
    </row>
    <row r="14" spans="1:5" x14ac:dyDescent="0.25">
      <c r="A14">
        <v>13</v>
      </c>
      <c r="B14" t="s">
        <v>10</v>
      </c>
      <c r="C14">
        <v>6</v>
      </c>
      <c r="D14" t="s">
        <v>111</v>
      </c>
      <c r="E14">
        <v>1</v>
      </c>
    </row>
    <row r="15" spans="1:5" x14ac:dyDescent="0.25">
      <c r="A15">
        <v>14</v>
      </c>
      <c r="B15" t="s">
        <v>38</v>
      </c>
      <c r="C15">
        <v>5</v>
      </c>
      <c r="D15" t="s">
        <v>111</v>
      </c>
      <c r="E15">
        <v>1</v>
      </c>
    </row>
    <row r="16" spans="1:5" x14ac:dyDescent="0.25">
      <c r="A16">
        <v>15</v>
      </c>
      <c r="B16" t="s">
        <v>39</v>
      </c>
      <c r="C16">
        <v>0</v>
      </c>
      <c r="D16" t="s">
        <v>111</v>
      </c>
      <c r="E16">
        <v>1</v>
      </c>
    </row>
    <row r="17" spans="1:5" x14ac:dyDescent="0.25">
      <c r="A17">
        <v>16</v>
      </c>
      <c r="B17" t="s">
        <v>40</v>
      </c>
      <c r="C17">
        <v>3</v>
      </c>
      <c r="D17" t="s">
        <v>111</v>
      </c>
      <c r="E17">
        <v>1</v>
      </c>
    </row>
    <row r="18" spans="1:5" x14ac:dyDescent="0.25">
      <c r="A18">
        <v>1</v>
      </c>
      <c r="B18" t="s">
        <v>29</v>
      </c>
      <c r="C18">
        <v>135</v>
      </c>
      <c r="D18" t="s">
        <v>11</v>
      </c>
      <c r="E18">
        <v>2</v>
      </c>
    </row>
    <row r="19" spans="1:5" x14ac:dyDescent="0.25">
      <c r="A19">
        <v>2</v>
      </c>
      <c r="B19" t="s">
        <v>30</v>
      </c>
      <c r="C19">
        <v>53</v>
      </c>
      <c r="D19" t="s">
        <v>11</v>
      </c>
      <c r="E19">
        <v>2</v>
      </c>
    </row>
    <row r="20" spans="1:5" x14ac:dyDescent="0.25">
      <c r="A20">
        <v>3</v>
      </c>
      <c r="B20" t="s">
        <v>31</v>
      </c>
      <c r="C20">
        <v>3</v>
      </c>
      <c r="D20" t="s">
        <v>11</v>
      </c>
      <c r="E20">
        <v>2</v>
      </c>
    </row>
    <row r="21" spans="1:5" x14ac:dyDescent="0.25">
      <c r="A21">
        <v>4</v>
      </c>
      <c r="B21" t="s">
        <v>32</v>
      </c>
      <c r="C21">
        <v>0</v>
      </c>
      <c r="D21" t="s">
        <v>11</v>
      </c>
      <c r="E21">
        <v>2</v>
      </c>
    </row>
    <row r="22" spans="1:5" x14ac:dyDescent="0.25">
      <c r="A22">
        <v>5</v>
      </c>
      <c r="B22" t="s">
        <v>33</v>
      </c>
      <c r="C22">
        <v>0</v>
      </c>
      <c r="D22" t="s">
        <v>11</v>
      </c>
      <c r="E22">
        <v>2</v>
      </c>
    </row>
    <row r="23" spans="1:5" x14ac:dyDescent="0.25">
      <c r="A23">
        <v>6</v>
      </c>
      <c r="B23" t="s">
        <v>41</v>
      </c>
      <c r="C23">
        <v>0</v>
      </c>
      <c r="D23" t="s">
        <v>11</v>
      </c>
      <c r="E23">
        <v>2</v>
      </c>
    </row>
    <row r="24" spans="1:5" x14ac:dyDescent="0.25">
      <c r="A24">
        <v>7</v>
      </c>
      <c r="B24" t="s">
        <v>112</v>
      </c>
      <c r="C24">
        <v>0</v>
      </c>
      <c r="D24" t="s">
        <v>11</v>
      </c>
      <c r="E24">
        <v>2</v>
      </c>
    </row>
    <row r="25" spans="1:5" x14ac:dyDescent="0.25">
      <c r="A25">
        <v>8</v>
      </c>
      <c r="B25" t="s">
        <v>4</v>
      </c>
      <c r="C25">
        <v>0</v>
      </c>
      <c r="D25" t="s">
        <v>11</v>
      </c>
      <c r="E25">
        <v>2</v>
      </c>
    </row>
    <row r="26" spans="1:5" x14ac:dyDescent="0.25">
      <c r="A26">
        <v>9</v>
      </c>
      <c r="B26" t="s">
        <v>34</v>
      </c>
      <c r="C26">
        <v>5</v>
      </c>
      <c r="D26" t="s">
        <v>11</v>
      </c>
      <c r="E26">
        <v>2</v>
      </c>
    </row>
    <row r="27" spans="1:5" x14ac:dyDescent="0.25">
      <c r="A27">
        <v>10</v>
      </c>
      <c r="B27" t="s">
        <v>35</v>
      </c>
      <c r="C27">
        <v>0</v>
      </c>
      <c r="D27" t="s">
        <v>11</v>
      </c>
      <c r="E27">
        <v>2</v>
      </c>
    </row>
    <row r="28" spans="1:5" x14ac:dyDescent="0.25">
      <c r="A28">
        <v>11</v>
      </c>
      <c r="B28" t="s">
        <v>36</v>
      </c>
      <c r="C28">
        <v>102</v>
      </c>
      <c r="D28" t="s">
        <v>11</v>
      </c>
      <c r="E28">
        <v>2</v>
      </c>
    </row>
    <row r="29" spans="1:5" x14ac:dyDescent="0.25">
      <c r="A29">
        <v>12</v>
      </c>
      <c r="B29" t="s">
        <v>37</v>
      </c>
      <c r="C29">
        <v>0</v>
      </c>
      <c r="D29" t="s">
        <v>11</v>
      </c>
      <c r="E29">
        <v>2</v>
      </c>
    </row>
    <row r="30" spans="1:5" x14ac:dyDescent="0.25">
      <c r="A30">
        <v>13</v>
      </c>
      <c r="B30" t="s">
        <v>10</v>
      </c>
      <c r="C30">
        <v>0</v>
      </c>
      <c r="D30" t="s">
        <v>11</v>
      </c>
      <c r="E30">
        <v>2</v>
      </c>
    </row>
    <row r="31" spans="1:5" x14ac:dyDescent="0.25">
      <c r="A31">
        <v>14</v>
      </c>
      <c r="B31" t="s">
        <v>38</v>
      </c>
      <c r="C31">
        <v>0</v>
      </c>
      <c r="D31" t="s">
        <v>11</v>
      </c>
      <c r="E31">
        <v>2</v>
      </c>
    </row>
    <row r="32" spans="1:5" x14ac:dyDescent="0.25">
      <c r="A32">
        <v>15</v>
      </c>
      <c r="B32" t="s">
        <v>39</v>
      </c>
      <c r="C32">
        <v>0</v>
      </c>
      <c r="D32" t="s">
        <v>11</v>
      </c>
      <c r="E32">
        <v>2</v>
      </c>
    </row>
    <row r="33" spans="1:5" x14ac:dyDescent="0.25">
      <c r="A33">
        <v>16</v>
      </c>
      <c r="B33" t="s">
        <v>40</v>
      </c>
      <c r="C33">
        <v>0</v>
      </c>
      <c r="D33" t="s">
        <v>11</v>
      </c>
      <c r="E33">
        <v>2</v>
      </c>
    </row>
    <row r="34" spans="1:5" x14ac:dyDescent="0.25">
      <c r="A34">
        <v>1</v>
      </c>
      <c r="B34" t="s">
        <v>29</v>
      </c>
      <c r="C34">
        <v>163</v>
      </c>
      <c r="D34" t="s">
        <v>90</v>
      </c>
      <c r="E34">
        <v>3</v>
      </c>
    </row>
    <row r="35" spans="1:5" x14ac:dyDescent="0.25">
      <c r="A35">
        <v>2</v>
      </c>
      <c r="B35" t="s">
        <v>30</v>
      </c>
      <c r="C35">
        <v>17</v>
      </c>
      <c r="D35" t="s">
        <v>90</v>
      </c>
      <c r="E35">
        <v>3</v>
      </c>
    </row>
    <row r="36" spans="1:5" x14ac:dyDescent="0.25">
      <c r="A36">
        <v>3</v>
      </c>
      <c r="B36" t="s">
        <v>31</v>
      </c>
      <c r="C36">
        <v>3</v>
      </c>
      <c r="D36" t="s">
        <v>90</v>
      </c>
      <c r="E36">
        <v>3</v>
      </c>
    </row>
    <row r="37" spans="1:5" x14ac:dyDescent="0.25">
      <c r="A37">
        <v>4</v>
      </c>
      <c r="B37" t="s">
        <v>32</v>
      </c>
      <c r="C37">
        <v>0</v>
      </c>
      <c r="D37" t="s">
        <v>90</v>
      </c>
      <c r="E37">
        <v>3</v>
      </c>
    </row>
    <row r="38" spans="1:5" x14ac:dyDescent="0.25">
      <c r="A38">
        <v>5</v>
      </c>
      <c r="B38" t="s">
        <v>33</v>
      </c>
      <c r="C38">
        <v>0</v>
      </c>
      <c r="D38" t="s">
        <v>90</v>
      </c>
      <c r="E38">
        <v>3</v>
      </c>
    </row>
    <row r="39" spans="1:5" x14ac:dyDescent="0.25">
      <c r="A39">
        <v>6</v>
      </c>
      <c r="B39" t="s">
        <v>41</v>
      </c>
      <c r="C39">
        <v>0</v>
      </c>
      <c r="D39" t="s">
        <v>90</v>
      </c>
      <c r="E39">
        <v>3</v>
      </c>
    </row>
    <row r="40" spans="1:5" x14ac:dyDescent="0.25">
      <c r="A40">
        <v>7</v>
      </c>
      <c r="B40" t="s">
        <v>112</v>
      </c>
      <c r="C40">
        <v>0</v>
      </c>
      <c r="D40" t="s">
        <v>90</v>
      </c>
      <c r="E40">
        <v>3</v>
      </c>
    </row>
    <row r="41" spans="1:5" x14ac:dyDescent="0.25">
      <c r="A41">
        <v>8</v>
      </c>
      <c r="B41" t="s">
        <v>4</v>
      </c>
      <c r="C41">
        <v>0</v>
      </c>
      <c r="D41" t="s">
        <v>90</v>
      </c>
      <c r="E41">
        <v>3</v>
      </c>
    </row>
    <row r="42" spans="1:5" x14ac:dyDescent="0.25">
      <c r="A42">
        <v>9</v>
      </c>
      <c r="B42" t="s">
        <v>34</v>
      </c>
      <c r="C42">
        <v>0</v>
      </c>
      <c r="D42" t="s">
        <v>90</v>
      </c>
      <c r="E42">
        <v>3</v>
      </c>
    </row>
    <row r="43" spans="1:5" x14ac:dyDescent="0.25">
      <c r="A43">
        <v>10</v>
      </c>
      <c r="B43" t="s">
        <v>35</v>
      </c>
      <c r="C43">
        <v>0</v>
      </c>
      <c r="D43" t="s">
        <v>90</v>
      </c>
      <c r="E43">
        <v>3</v>
      </c>
    </row>
    <row r="44" spans="1:5" x14ac:dyDescent="0.25">
      <c r="A44">
        <v>11</v>
      </c>
      <c r="B44" t="s">
        <v>36</v>
      </c>
      <c r="C44">
        <v>15</v>
      </c>
      <c r="D44" t="s">
        <v>90</v>
      </c>
      <c r="E44">
        <v>3</v>
      </c>
    </row>
    <row r="45" spans="1:5" x14ac:dyDescent="0.25">
      <c r="A45">
        <v>12</v>
      </c>
      <c r="B45" t="s">
        <v>37</v>
      </c>
      <c r="C45">
        <v>0</v>
      </c>
      <c r="D45" t="s">
        <v>90</v>
      </c>
      <c r="E45">
        <v>3</v>
      </c>
    </row>
    <row r="46" spans="1:5" x14ac:dyDescent="0.25">
      <c r="A46">
        <v>13</v>
      </c>
      <c r="B46" t="s">
        <v>10</v>
      </c>
      <c r="C46">
        <v>0</v>
      </c>
      <c r="D46" t="s">
        <v>90</v>
      </c>
      <c r="E46">
        <v>3</v>
      </c>
    </row>
    <row r="47" spans="1:5" x14ac:dyDescent="0.25">
      <c r="A47">
        <v>14</v>
      </c>
      <c r="B47" t="s">
        <v>38</v>
      </c>
      <c r="C47">
        <v>0</v>
      </c>
      <c r="D47" t="s">
        <v>90</v>
      </c>
      <c r="E47">
        <v>3</v>
      </c>
    </row>
    <row r="48" spans="1:5" x14ac:dyDescent="0.25">
      <c r="A48">
        <v>15</v>
      </c>
      <c r="B48" t="s">
        <v>39</v>
      </c>
      <c r="C48">
        <v>0</v>
      </c>
      <c r="D48" t="s">
        <v>90</v>
      </c>
      <c r="E48">
        <v>3</v>
      </c>
    </row>
    <row r="49" spans="1:5" x14ac:dyDescent="0.25">
      <c r="A49">
        <v>16</v>
      </c>
      <c r="B49" t="s">
        <v>40</v>
      </c>
      <c r="C49">
        <v>0</v>
      </c>
      <c r="D49" t="s">
        <v>90</v>
      </c>
      <c r="E49">
        <v>3</v>
      </c>
    </row>
    <row r="50" spans="1:5" x14ac:dyDescent="0.25">
      <c r="A50">
        <v>1</v>
      </c>
      <c r="B50" t="s">
        <v>29</v>
      </c>
      <c r="C50">
        <v>105</v>
      </c>
      <c r="D50" t="s">
        <v>80</v>
      </c>
      <c r="E50">
        <v>4</v>
      </c>
    </row>
    <row r="51" spans="1:5" x14ac:dyDescent="0.25">
      <c r="A51">
        <v>2</v>
      </c>
      <c r="B51" t="s">
        <v>30</v>
      </c>
      <c r="C51">
        <v>24</v>
      </c>
      <c r="D51" t="s">
        <v>80</v>
      </c>
      <c r="E51">
        <v>4</v>
      </c>
    </row>
    <row r="52" spans="1:5" x14ac:dyDescent="0.25">
      <c r="A52">
        <v>3</v>
      </c>
      <c r="B52" t="s">
        <v>31</v>
      </c>
      <c r="C52">
        <v>2</v>
      </c>
      <c r="D52" t="s">
        <v>80</v>
      </c>
      <c r="E52">
        <v>4</v>
      </c>
    </row>
    <row r="53" spans="1:5" x14ac:dyDescent="0.25">
      <c r="A53">
        <v>4</v>
      </c>
      <c r="B53" t="s">
        <v>32</v>
      </c>
      <c r="C53">
        <v>0</v>
      </c>
      <c r="D53" t="s">
        <v>80</v>
      </c>
      <c r="E53">
        <v>4</v>
      </c>
    </row>
    <row r="54" spans="1:5" x14ac:dyDescent="0.25">
      <c r="A54">
        <v>5</v>
      </c>
      <c r="B54" t="s">
        <v>33</v>
      </c>
      <c r="C54">
        <v>0</v>
      </c>
      <c r="D54" t="s">
        <v>80</v>
      </c>
      <c r="E54">
        <v>4</v>
      </c>
    </row>
    <row r="55" spans="1:5" x14ac:dyDescent="0.25">
      <c r="A55">
        <v>6</v>
      </c>
      <c r="B55" t="s">
        <v>41</v>
      </c>
      <c r="C55">
        <v>0</v>
      </c>
      <c r="D55" t="s">
        <v>80</v>
      </c>
      <c r="E55">
        <v>4</v>
      </c>
    </row>
    <row r="56" spans="1:5" x14ac:dyDescent="0.25">
      <c r="A56">
        <v>7</v>
      </c>
      <c r="B56" t="s">
        <v>112</v>
      </c>
      <c r="C56">
        <v>0</v>
      </c>
      <c r="D56" t="s">
        <v>80</v>
      </c>
      <c r="E56">
        <v>4</v>
      </c>
    </row>
    <row r="57" spans="1:5" x14ac:dyDescent="0.25">
      <c r="A57">
        <v>8</v>
      </c>
      <c r="B57" t="s">
        <v>4</v>
      </c>
      <c r="C57">
        <v>0</v>
      </c>
      <c r="D57" t="s">
        <v>80</v>
      </c>
      <c r="E57">
        <v>4</v>
      </c>
    </row>
    <row r="58" spans="1:5" x14ac:dyDescent="0.25">
      <c r="A58">
        <v>9</v>
      </c>
      <c r="B58" t="s">
        <v>34</v>
      </c>
      <c r="C58">
        <v>0</v>
      </c>
      <c r="D58" t="s">
        <v>80</v>
      </c>
      <c r="E58">
        <v>4</v>
      </c>
    </row>
    <row r="59" spans="1:5" x14ac:dyDescent="0.25">
      <c r="A59">
        <v>10</v>
      </c>
      <c r="B59" t="s">
        <v>35</v>
      </c>
      <c r="C59">
        <v>0</v>
      </c>
      <c r="D59" t="s">
        <v>80</v>
      </c>
      <c r="E59">
        <v>4</v>
      </c>
    </row>
    <row r="60" spans="1:5" x14ac:dyDescent="0.25">
      <c r="A60">
        <v>11</v>
      </c>
      <c r="B60" t="s">
        <v>36</v>
      </c>
      <c r="C60">
        <v>17</v>
      </c>
      <c r="D60" t="s">
        <v>80</v>
      </c>
      <c r="E60">
        <v>4</v>
      </c>
    </row>
    <row r="61" spans="1:5" x14ac:dyDescent="0.25">
      <c r="A61">
        <v>12</v>
      </c>
      <c r="B61" t="s">
        <v>37</v>
      </c>
      <c r="C61">
        <v>0</v>
      </c>
      <c r="D61" t="s">
        <v>80</v>
      </c>
      <c r="E61">
        <v>4</v>
      </c>
    </row>
    <row r="62" spans="1:5" x14ac:dyDescent="0.25">
      <c r="A62">
        <v>13</v>
      </c>
      <c r="B62" t="s">
        <v>10</v>
      </c>
      <c r="C62">
        <v>0</v>
      </c>
      <c r="D62" t="s">
        <v>80</v>
      </c>
      <c r="E62">
        <v>4</v>
      </c>
    </row>
    <row r="63" spans="1:5" x14ac:dyDescent="0.25">
      <c r="A63">
        <v>14</v>
      </c>
      <c r="B63" t="s">
        <v>38</v>
      </c>
      <c r="C63">
        <v>0</v>
      </c>
      <c r="D63" t="s">
        <v>80</v>
      </c>
      <c r="E63">
        <v>4</v>
      </c>
    </row>
    <row r="64" spans="1:5" x14ac:dyDescent="0.25">
      <c r="A64">
        <v>15</v>
      </c>
      <c r="B64" t="s">
        <v>39</v>
      </c>
      <c r="C64">
        <v>0</v>
      </c>
      <c r="D64" t="s">
        <v>80</v>
      </c>
      <c r="E64">
        <v>4</v>
      </c>
    </row>
    <row r="65" spans="1:5" x14ac:dyDescent="0.25">
      <c r="A65">
        <v>16</v>
      </c>
      <c r="B65" t="s">
        <v>40</v>
      </c>
      <c r="C65">
        <v>0</v>
      </c>
      <c r="D65" t="s">
        <v>80</v>
      </c>
      <c r="E65">
        <v>4</v>
      </c>
    </row>
    <row r="66" spans="1:5" x14ac:dyDescent="0.25">
      <c r="A66">
        <v>1</v>
      </c>
      <c r="B66" t="s">
        <v>29</v>
      </c>
      <c r="C66">
        <v>20</v>
      </c>
      <c r="D66" t="s">
        <v>113</v>
      </c>
      <c r="E66">
        <v>5</v>
      </c>
    </row>
    <row r="67" spans="1:5" x14ac:dyDescent="0.25">
      <c r="A67">
        <v>2</v>
      </c>
      <c r="B67" t="s">
        <v>30</v>
      </c>
      <c r="C67">
        <v>2</v>
      </c>
      <c r="D67" t="s">
        <v>113</v>
      </c>
      <c r="E67">
        <v>5</v>
      </c>
    </row>
    <row r="68" spans="1:5" x14ac:dyDescent="0.25">
      <c r="A68">
        <v>3</v>
      </c>
      <c r="B68" t="s">
        <v>31</v>
      </c>
      <c r="C68">
        <v>0</v>
      </c>
      <c r="D68" t="s">
        <v>113</v>
      </c>
      <c r="E68">
        <v>5</v>
      </c>
    </row>
    <row r="69" spans="1:5" x14ac:dyDescent="0.25">
      <c r="A69">
        <v>4</v>
      </c>
      <c r="B69" t="s">
        <v>32</v>
      </c>
      <c r="C69">
        <v>0</v>
      </c>
      <c r="D69" t="s">
        <v>113</v>
      </c>
      <c r="E69">
        <v>5</v>
      </c>
    </row>
    <row r="70" spans="1:5" x14ac:dyDescent="0.25">
      <c r="A70">
        <v>5</v>
      </c>
      <c r="B70" t="s">
        <v>33</v>
      </c>
      <c r="C70">
        <v>0</v>
      </c>
      <c r="D70" t="s">
        <v>113</v>
      </c>
      <c r="E70">
        <v>5</v>
      </c>
    </row>
    <row r="71" spans="1:5" x14ac:dyDescent="0.25">
      <c r="A71">
        <v>6</v>
      </c>
      <c r="B71" t="s">
        <v>41</v>
      </c>
      <c r="C71">
        <v>0</v>
      </c>
      <c r="D71" t="s">
        <v>113</v>
      </c>
      <c r="E71">
        <v>5</v>
      </c>
    </row>
    <row r="72" spans="1:5" x14ac:dyDescent="0.25">
      <c r="A72">
        <v>7</v>
      </c>
      <c r="B72" t="s">
        <v>112</v>
      </c>
      <c r="C72">
        <v>0</v>
      </c>
      <c r="D72" t="s">
        <v>113</v>
      </c>
      <c r="E72">
        <v>5</v>
      </c>
    </row>
    <row r="73" spans="1:5" x14ac:dyDescent="0.25">
      <c r="A73">
        <v>8</v>
      </c>
      <c r="B73" t="s">
        <v>4</v>
      </c>
      <c r="C73">
        <v>0</v>
      </c>
      <c r="D73" t="s">
        <v>113</v>
      </c>
      <c r="E73">
        <v>5</v>
      </c>
    </row>
    <row r="74" spans="1:5" x14ac:dyDescent="0.25">
      <c r="A74">
        <v>9</v>
      </c>
      <c r="B74" t="s">
        <v>34</v>
      </c>
      <c r="C74">
        <v>0</v>
      </c>
      <c r="D74" t="s">
        <v>113</v>
      </c>
      <c r="E74">
        <v>5</v>
      </c>
    </row>
    <row r="75" spans="1:5" x14ac:dyDescent="0.25">
      <c r="A75">
        <v>10</v>
      </c>
      <c r="B75" t="s">
        <v>35</v>
      </c>
      <c r="C75">
        <v>0</v>
      </c>
      <c r="D75" t="s">
        <v>113</v>
      </c>
      <c r="E75">
        <v>5</v>
      </c>
    </row>
    <row r="76" spans="1:5" x14ac:dyDescent="0.25">
      <c r="A76">
        <v>11</v>
      </c>
      <c r="B76" t="s">
        <v>36</v>
      </c>
      <c r="C76">
        <v>36</v>
      </c>
      <c r="D76" t="s">
        <v>113</v>
      </c>
      <c r="E76">
        <v>5</v>
      </c>
    </row>
    <row r="77" spans="1:5" x14ac:dyDescent="0.25">
      <c r="A77">
        <v>12</v>
      </c>
      <c r="B77" t="s">
        <v>37</v>
      </c>
      <c r="C77">
        <v>0</v>
      </c>
      <c r="D77" t="s">
        <v>113</v>
      </c>
      <c r="E77">
        <v>5</v>
      </c>
    </row>
    <row r="78" spans="1:5" x14ac:dyDescent="0.25">
      <c r="A78">
        <v>13</v>
      </c>
      <c r="B78" t="s">
        <v>10</v>
      </c>
      <c r="C78">
        <v>0</v>
      </c>
      <c r="D78" t="s">
        <v>113</v>
      </c>
      <c r="E78">
        <v>5</v>
      </c>
    </row>
    <row r="79" spans="1:5" x14ac:dyDescent="0.25">
      <c r="A79">
        <v>14</v>
      </c>
      <c r="B79" t="s">
        <v>38</v>
      </c>
      <c r="C79">
        <v>0</v>
      </c>
      <c r="D79" t="s">
        <v>113</v>
      </c>
      <c r="E79">
        <v>5</v>
      </c>
    </row>
    <row r="80" spans="1:5" x14ac:dyDescent="0.25">
      <c r="A80">
        <v>15</v>
      </c>
      <c r="B80" t="s">
        <v>39</v>
      </c>
      <c r="C80">
        <v>0</v>
      </c>
      <c r="D80" t="s">
        <v>113</v>
      </c>
      <c r="E80">
        <v>5</v>
      </c>
    </row>
    <row r="81" spans="1:5" x14ac:dyDescent="0.25">
      <c r="A81">
        <v>16</v>
      </c>
      <c r="B81" t="s">
        <v>40</v>
      </c>
      <c r="C81">
        <v>0</v>
      </c>
      <c r="D81" t="s">
        <v>113</v>
      </c>
      <c r="E81">
        <v>5</v>
      </c>
    </row>
    <row r="82" spans="1:5" x14ac:dyDescent="0.25">
      <c r="A82">
        <v>1</v>
      </c>
      <c r="B82" t="s">
        <v>29</v>
      </c>
      <c r="C82">
        <v>0</v>
      </c>
      <c r="D82" t="s">
        <v>34</v>
      </c>
      <c r="E82">
        <v>6</v>
      </c>
    </row>
    <row r="83" spans="1:5" x14ac:dyDescent="0.25">
      <c r="A83">
        <v>2</v>
      </c>
      <c r="B83" t="s">
        <v>30</v>
      </c>
      <c r="C83">
        <v>0</v>
      </c>
      <c r="D83" t="s">
        <v>34</v>
      </c>
      <c r="E83">
        <v>6</v>
      </c>
    </row>
    <row r="84" spans="1:5" x14ac:dyDescent="0.25">
      <c r="A84">
        <v>3</v>
      </c>
      <c r="B84" t="s">
        <v>31</v>
      </c>
      <c r="C84">
        <v>0</v>
      </c>
      <c r="D84" t="s">
        <v>34</v>
      </c>
      <c r="E84">
        <v>6</v>
      </c>
    </row>
    <row r="85" spans="1:5" x14ac:dyDescent="0.25">
      <c r="A85">
        <v>4</v>
      </c>
      <c r="B85" t="s">
        <v>32</v>
      </c>
      <c r="C85">
        <v>0</v>
      </c>
      <c r="D85" t="s">
        <v>34</v>
      </c>
      <c r="E85">
        <v>6</v>
      </c>
    </row>
    <row r="86" spans="1:5" x14ac:dyDescent="0.25">
      <c r="A86">
        <v>5</v>
      </c>
      <c r="B86" t="s">
        <v>33</v>
      </c>
      <c r="C86">
        <v>0</v>
      </c>
      <c r="D86" t="s">
        <v>34</v>
      </c>
      <c r="E86">
        <v>6</v>
      </c>
    </row>
    <row r="87" spans="1:5" x14ac:dyDescent="0.25">
      <c r="A87">
        <v>6</v>
      </c>
      <c r="B87" t="s">
        <v>41</v>
      </c>
      <c r="C87">
        <v>0</v>
      </c>
      <c r="D87" t="s">
        <v>34</v>
      </c>
      <c r="E87">
        <v>6</v>
      </c>
    </row>
    <row r="88" spans="1:5" x14ac:dyDescent="0.25">
      <c r="A88">
        <v>7</v>
      </c>
      <c r="B88" t="s">
        <v>112</v>
      </c>
      <c r="C88">
        <v>0</v>
      </c>
      <c r="D88" t="s">
        <v>34</v>
      </c>
      <c r="E88">
        <v>6</v>
      </c>
    </row>
    <row r="89" spans="1:5" x14ac:dyDescent="0.25">
      <c r="A89">
        <v>8</v>
      </c>
      <c r="B89" t="s">
        <v>4</v>
      </c>
      <c r="C89">
        <v>0</v>
      </c>
      <c r="D89" t="s">
        <v>34</v>
      </c>
      <c r="E89">
        <v>6</v>
      </c>
    </row>
    <row r="90" spans="1:5" x14ac:dyDescent="0.25">
      <c r="A90">
        <v>9</v>
      </c>
      <c r="B90" t="s">
        <v>34</v>
      </c>
      <c r="C90">
        <v>0</v>
      </c>
      <c r="D90" t="s">
        <v>34</v>
      </c>
      <c r="E90">
        <v>6</v>
      </c>
    </row>
    <row r="91" spans="1:5" x14ac:dyDescent="0.25">
      <c r="A91">
        <v>10</v>
      </c>
      <c r="B91" t="s">
        <v>35</v>
      </c>
      <c r="C91">
        <v>0</v>
      </c>
      <c r="D91" t="s">
        <v>34</v>
      </c>
      <c r="E91">
        <v>6</v>
      </c>
    </row>
    <row r="92" spans="1:5" x14ac:dyDescent="0.25">
      <c r="A92">
        <v>11</v>
      </c>
      <c r="B92" t="s">
        <v>36</v>
      </c>
      <c r="C92">
        <v>15</v>
      </c>
      <c r="D92" t="s">
        <v>34</v>
      </c>
      <c r="E92">
        <v>6</v>
      </c>
    </row>
    <row r="93" spans="1:5" x14ac:dyDescent="0.25">
      <c r="A93">
        <v>12</v>
      </c>
      <c r="B93" t="s">
        <v>37</v>
      </c>
      <c r="C93">
        <v>0</v>
      </c>
      <c r="D93" t="s">
        <v>34</v>
      </c>
      <c r="E93">
        <v>6</v>
      </c>
    </row>
    <row r="94" spans="1:5" x14ac:dyDescent="0.25">
      <c r="A94">
        <v>13</v>
      </c>
      <c r="B94" t="s">
        <v>10</v>
      </c>
      <c r="C94">
        <v>0</v>
      </c>
      <c r="D94" t="s">
        <v>34</v>
      </c>
      <c r="E94">
        <v>6</v>
      </c>
    </row>
    <row r="95" spans="1:5" x14ac:dyDescent="0.25">
      <c r="A95">
        <v>14</v>
      </c>
      <c r="B95" t="s">
        <v>38</v>
      </c>
      <c r="C95">
        <v>0</v>
      </c>
      <c r="D95" t="s">
        <v>34</v>
      </c>
      <c r="E95">
        <v>6</v>
      </c>
    </row>
    <row r="96" spans="1:5" x14ac:dyDescent="0.25">
      <c r="A96">
        <v>15</v>
      </c>
      <c r="B96" t="s">
        <v>39</v>
      </c>
      <c r="C96">
        <v>0</v>
      </c>
      <c r="D96" t="s">
        <v>34</v>
      </c>
      <c r="E96">
        <v>6</v>
      </c>
    </row>
    <row r="97" spans="1:5" x14ac:dyDescent="0.25">
      <c r="A97">
        <v>16</v>
      </c>
      <c r="B97" t="s">
        <v>40</v>
      </c>
      <c r="C97">
        <v>0</v>
      </c>
      <c r="D97" t="s">
        <v>34</v>
      </c>
      <c r="E97">
        <v>6</v>
      </c>
    </row>
    <row r="98" spans="1:5" x14ac:dyDescent="0.25">
      <c r="A98">
        <v>1</v>
      </c>
      <c r="B98" t="s">
        <v>29</v>
      </c>
      <c r="C98">
        <v>0</v>
      </c>
      <c r="D98" t="s">
        <v>4</v>
      </c>
      <c r="E98">
        <v>7</v>
      </c>
    </row>
    <row r="99" spans="1:5" x14ac:dyDescent="0.25">
      <c r="A99">
        <v>2</v>
      </c>
      <c r="B99" t="s">
        <v>30</v>
      </c>
      <c r="C99">
        <v>0</v>
      </c>
      <c r="D99" t="s">
        <v>4</v>
      </c>
      <c r="E99">
        <v>7</v>
      </c>
    </row>
    <row r="100" spans="1:5" x14ac:dyDescent="0.25">
      <c r="A100">
        <v>3</v>
      </c>
      <c r="B100" t="s">
        <v>31</v>
      </c>
      <c r="C100">
        <v>0</v>
      </c>
      <c r="D100" t="s">
        <v>4</v>
      </c>
      <c r="E100">
        <v>7</v>
      </c>
    </row>
    <row r="101" spans="1:5" x14ac:dyDescent="0.25">
      <c r="A101">
        <v>4</v>
      </c>
      <c r="B101" t="s">
        <v>32</v>
      </c>
      <c r="C101">
        <v>0</v>
      </c>
      <c r="D101" t="s">
        <v>4</v>
      </c>
      <c r="E101">
        <v>7</v>
      </c>
    </row>
    <row r="102" spans="1:5" x14ac:dyDescent="0.25">
      <c r="A102">
        <v>5</v>
      </c>
      <c r="B102" t="s">
        <v>33</v>
      </c>
      <c r="C102">
        <v>0</v>
      </c>
      <c r="D102" t="s">
        <v>4</v>
      </c>
      <c r="E102">
        <v>7</v>
      </c>
    </row>
    <row r="103" spans="1:5" x14ac:dyDescent="0.25">
      <c r="A103">
        <v>6</v>
      </c>
      <c r="B103" t="s">
        <v>41</v>
      </c>
      <c r="C103">
        <v>0</v>
      </c>
      <c r="D103" t="s">
        <v>4</v>
      </c>
      <c r="E103">
        <v>7</v>
      </c>
    </row>
    <row r="104" spans="1:5" x14ac:dyDescent="0.25">
      <c r="A104">
        <v>7</v>
      </c>
      <c r="B104" t="s">
        <v>112</v>
      </c>
      <c r="C104">
        <v>0</v>
      </c>
      <c r="D104" t="s">
        <v>4</v>
      </c>
      <c r="E104">
        <v>7</v>
      </c>
    </row>
    <row r="105" spans="1:5" x14ac:dyDescent="0.25">
      <c r="A105">
        <v>8</v>
      </c>
      <c r="B105" t="s">
        <v>4</v>
      </c>
      <c r="C105">
        <v>0</v>
      </c>
      <c r="D105" t="s">
        <v>4</v>
      </c>
      <c r="E105">
        <v>7</v>
      </c>
    </row>
    <row r="106" spans="1:5" x14ac:dyDescent="0.25">
      <c r="A106">
        <v>9</v>
      </c>
      <c r="B106" t="s">
        <v>34</v>
      </c>
      <c r="C106">
        <v>0</v>
      </c>
      <c r="D106" t="s">
        <v>4</v>
      </c>
      <c r="E106">
        <v>7</v>
      </c>
    </row>
    <row r="107" spans="1:5" x14ac:dyDescent="0.25">
      <c r="A107">
        <v>10</v>
      </c>
      <c r="B107" t="s">
        <v>35</v>
      </c>
      <c r="C107">
        <v>0</v>
      </c>
      <c r="D107" t="s">
        <v>4</v>
      </c>
      <c r="E107">
        <v>7</v>
      </c>
    </row>
    <row r="108" spans="1:5" x14ac:dyDescent="0.25">
      <c r="A108">
        <v>11</v>
      </c>
      <c r="B108" t="s">
        <v>36</v>
      </c>
      <c r="C108">
        <v>0</v>
      </c>
      <c r="D108" t="s">
        <v>4</v>
      </c>
      <c r="E108">
        <v>7</v>
      </c>
    </row>
    <row r="109" spans="1:5" x14ac:dyDescent="0.25">
      <c r="A109">
        <v>12</v>
      </c>
      <c r="B109" t="s">
        <v>37</v>
      </c>
      <c r="C109">
        <v>0</v>
      </c>
      <c r="D109" t="s">
        <v>4</v>
      </c>
      <c r="E109">
        <v>7</v>
      </c>
    </row>
    <row r="110" spans="1:5" x14ac:dyDescent="0.25">
      <c r="A110">
        <v>13</v>
      </c>
      <c r="B110" t="s">
        <v>10</v>
      </c>
      <c r="C110">
        <v>0</v>
      </c>
      <c r="D110" t="s">
        <v>4</v>
      </c>
      <c r="E110">
        <v>7</v>
      </c>
    </row>
    <row r="111" spans="1:5" x14ac:dyDescent="0.25">
      <c r="A111">
        <v>14</v>
      </c>
      <c r="B111" t="s">
        <v>38</v>
      </c>
      <c r="C111">
        <v>0</v>
      </c>
      <c r="D111" t="s">
        <v>4</v>
      </c>
      <c r="E111">
        <v>7</v>
      </c>
    </row>
    <row r="112" spans="1:5" x14ac:dyDescent="0.25">
      <c r="A112">
        <v>15</v>
      </c>
      <c r="B112" t="s">
        <v>39</v>
      </c>
      <c r="C112">
        <v>0</v>
      </c>
      <c r="D112" t="s">
        <v>4</v>
      </c>
      <c r="E112">
        <v>7</v>
      </c>
    </row>
    <row r="113" spans="1:5" x14ac:dyDescent="0.25">
      <c r="A113">
        <v>16</v>
      </c>
      <c r="B113" t="s">
        <v>40</v>
      </c>
      <c r="C113">
        <v>0</v>
      </c>
      <c r="D113" t="s">
        <v>4</v>
      </c>
      <c r="E113">
        <v>7</v>
      </c>
    </row>
    <row r="114" spans="1:5" x14ac:dyDescent="0.25">
      <c r="A114">
        <v>1</v>
      </c>
      <c r="B114" t="s">
        <v>29</v>
      </c>
      <c r="C114" s="2">
        <v>0</v>
      </c>
      <c r="D114" t="s">
        <v>37</v>
      </c>
      <c r="E114">
        <v>8</v>
      </c>
    </row>
    <row r="115" spans="1:5" x14ac:dyDescent="0.25">
      <c r="A115">
        <v>2</v>
      </c>
      <c r="B115" t="s">
        <v>30</v>
      </c>
      <c r="C115" s="2">
        <v>0</v>
      </c>
      <c r="D115" s="2" t="s">
        <v>37</v>
      </c>
      <c r="E115">
        <v>8</v>
      </c>
    </row>
    <row r="116" spans="1:5" x14ac:dyDescent="0.25">
      <c r="A116">
        <v>3</v>
      </c>
      <c r="B116" t="s">
        <v>31</v>
      </c>
      <c r="C116" s="2">
        <v>0</v>
      </c>
      <c r="D116" s="2" t="s">
        <v>37</v>
      </c>
      <c r="E116">
        <v>8</v>
      </c>
    </row>
    <row r="117" spans="1:5" x14ac:dyDescent="0.25">
      <c r="A117">
        <v>4</v>
      </c>
      <c r="B117" t="s">
        <v>32</v>
      </c>
      <c r="C117" s="2">
        <v>0</v>
      </c>
      <c r="D117" s="2" t="s">
        <v>37</v>
      </c>
      <c r="E117">
        <v>8</v>
      </c>
    </row>
    <row r="118" spans="1:5" x14ac:dyDescent="0.25">
      <c r="A118">
        <v>5</v>
      </c>
      <c r="B118" t="s">
        <v>33</v>
      </c>
      <c r="C118" s="2">
        <v>0</v>
      </c>
      <c r="D118" s="2" t="s">
        <v>37</v>
      </c>
      <c r="E118">
        <v>8</v>
      </c>
    </row>
    <row r="119" spans="1:5" x14ac:dyDescent="0.25">
      <c r="A119">
        <v>6</v>
      </c>
      <c r="B119" t="s">
        <v>41</v>
      </c>
      <c r="C119" s="2">
        <v>0</v>
      </c>
      <c r="D119" s="2" t="s">
        <v>37</v>
      </c>
      <c r="E119">
        <v>8</v>
      </c>
    </row>
    <row r="120" spans="1:5" x14ac:dyDescent="0.25">
      <c r="A120">
        <v>7</v>
      </c>
      <c r="B120" t="s">
        <v>112</v>
      </c>
      <c r="C120" s="2">
        <v>0</v>
      </c>
      <c r="D120" s="2" t="s">
        <v>37</v>
      </c>
      <c r="E120">
        <v>8</v>
      </c>
    </row>
    <row r="121" spans="1:5" x14ac:dyDescent="0.25">
      <c r="A121" s="2">
        <v>8</v>
      </c>
      <c r="B121" s="2" t="s">
        <v>4</v>
      </c>
      <c r="C121" s="2">
        <v>0</v>
      </c>
      <c r="D121" s="2" t="s">
        <v>37</v>
      </c>
      <c r="E121" s="2">
        <v>8</v>
      </c>
    </row>
    <row r="122" spans="1:5" x14ac:dyDescent="0.25">
      <c r="A122" s="2">
        <v>9</v>
      </c>
      <c r="B122" s="2" t="s">
        <v>34</v>
      </c>
      <c r="C122" s="2">
        <v>0</v>
      </c>
      <c r="D122" s="2" t="s">
        <v>37</v>
      </c>
      <c r="E122" s="2">
        <v>8</v>
      </c>
    </row>
    <row r="123" spans="1:5" x14ac:dyDescent="0.25">
      <c r="A123" s="2">
        <v>10</v>
      </c>
      <c r="B123" s="2" t="s">
        <v>35</v>
      </c>
      <c r="C123" s="2">
        <v>0</v>
      </c>
      <c r="D123" s="2" t="s">
        <v>37</v>
      </c>
      <c r="E123" s="2">
        <v>8</v>
      </c>
    </row>
    <row r="124" spans="1:5" x14ac:dyDescent="0.25">
      <c r="A124" s="2">
        <v>11</v>
      </c>
      <c r="B124" s="2" t="s">
        <v>36</v>
      </c>
      <c r="C124" s="2">
        <v>70</v>
      </c>
      <c r="D124" s="2" t="s">
        <v>37</v>
      </c>
      <c r="E124" s="2">
        <v>8</v>
      </c>
    </row>
    <row r="125" spans="1:5" x14ac:dyDescent="0.25">
      <c r="A125" s="2">
        <v>12</v>
      </c>
      <c r="B125" s="2" t="s">
        <v>37</v>
      </c>
      <c r="C125" s="2">
        <v>0</v>
      </c>
      <c r="D125" s="2" t="s">
        <v>37</v>
      </c>
      <c r="E125" s="2">
        <v>8</v>
      </c>
    </row>
    <row r="126" spans="1:5" x14ac:dyDescent="0.25">
      <c r="A126" s="2">
        <v>13</v>
      </c>
      <c r="B126" s="2" t="s">
        <v>10</v>
      </c>
      <c r="C126" s="2">
        <v>0</v>
      </c>
      <c r="D126" s="2" t="s">
        <v>37</v>
      </c>
      <c r="E126" s="2">
        <v>8</v>
      </c>
    </row>
    <row r="127" spans="1:5" x14ac:dyDescent="0.25">
      <c r="A127" s="2">
        <v>14</v>
      </c>
      <c r="B127" s="2" t="s">
        <v>38</v>
      </c>
      <c r="C127" s="2">
        <v>0</v>
      </c>
      <c r="D127" s="2" t="s">
        <v>37</v>
      </c>
      <c r="E127" s="2">
        <v>8</v>
      </c>
    </row>
    <row r="128" spans="1:5" x14ac:dyDescent="0.25">
      <c r="A128" s="2">
        <v>15</v>
      </c>
      <c r="B128" s="2" t="s">
        <v>39</v>
      </c>
      <c r="C128" s="2">
        <v>0</v>
      </c>
      <c r="D128" s="2" t="s">
        <v>37</v>
      </c>
      <c r="E128" s="2">
        <v>8</v>
      </c>
    </row>
    <row r="129" spans="1:5" x14ac:dyDescent="0.25">
      <c r="A129" s="2">
        <v>16</v>
      </c>
      <c r="B129" s="2" t="s">
        <v>40</v>
      </c>
      <c r="C129" s="2">
        <v>0</v>
      </c>
      <c r="D129" s="2" t="s">
        <v>37</v>
      </c>
      <c r="E129" s="2">
        <v>8</v>
      </c>
    </row>
    <row r="130" spans="1:5" x14ac:dyDescent="0.25">
      <c r="A130" s="2">
        <v>1</v>
      </c>
      <c r="B130" s="2" t="s">
        <v>29</v>
      </c>
      <c r="C130" s="2">
        <v>1475</v>
      </c>
      <c r="D130" s="2" t="s">
        <v>79</v>
      </c>
      <c r="E130" s="2">
        <v>9</v>
      </c>
    </row>
    <row r="131" spans="1:5" x14ac:dyDescent="0.25">
      <c r="A131" s="2">
        <v>2</v>
      </c>
      <c r="B131" s="2" t="s">
        <v>30</v>
      </c>
      <c r="C131" s="2">
        <v>175</v>
      </c>
      <c r="D131" s="2" t="s">
        <v>79</v>
      </c>
      <c r="E131" s="2">
        <v>9</v>
      </c>
    </row>
    <row r="132" spans="1:5" x14ac:dyDescent="0.25">
      <c r="A132" s="2">
        <v>3</v>
      </c>
      <c r="B132" s="2" t="s">
        <v>31</v>
      </c>
      <c r="C132" s="2">
        <v>43</v>
      </c>
      <c r="D132" s="2" t="s">
        <v>79</v>
      </c>
      <c r="E132" s="2">
        <v>9</v>
      </c>
    </row>
    <row r="133" spans="1:5" x14ac:dyDescent="0.25">
      <c r="A133" s="2">
        <v>4</v>
      </c>
      <c r="B133" s="2" t="s">
        <v>32</v>
      </c>
      <c r="C133" s="2">
        <v>0</v>
      </c>
      <c r="D133" s="2" t="s">
        <v>79</v>
      </c>
      <c r="E133" s="2">
        <v>9</v>
      </c>
    </row>
    <row r="134" spans="1:5" x14ac:dyDescent="0.25">
      <c r="A134" s="2">
        <v>5</v>
      </c>
      <c r="B134" s="2" t="s">
        <v>33</v>
      </c>
      <c r="C134" s="2">
        <v>0</v>
      </c>
      <c r="D134" s="2" t="s">
        <v>79</v>
      </c>
      <c r="E134" s="2">
        <v>9</v>
      </c>
    </row>
    <row r="135" spans="1:5" x14ac:dyDescent="0.25">
      <c r="A135" s="2">
        <v>6</v>
      </c>
      <c r="B135" s="2" t="s">
        <v>41</v>
      </c>
      <c r="C135" s="2">
        <v>0</v>
      </c>
      <c r="D135" s="2" t="s">
        <v>79</v>
      </c>
      <c r="E135" s="2">
        <v>9</v>
      </c>
    </row>
    <row r="136" spans="1:5" x14ac:dyDescent="0.25">
      <c r="A136" s="2">
        <v>7</v>
      </c>
      <c r="B136" s="2" t="s">
        <v>112</v>
      </c>
      <c r="C136" s="2">
        <v>0</v>
      </c>
      <c r="D136" s="2" t="s">
        <v>79</v>
      </c>
      <c r="E136" s="2">
        <v>9</v>
      </c>
    </row>
    <row r="137" spans="1:5" x14ac:dyDescent="0.25">
      <c r="A137" s="2">
        <v>8</v>
      </c>
      <c r="B137" s="2" t="s">
        <v>4</v>
      </c>
      <c r="C137" s="2">
        <v>0</v>
      </c>
      <c r="D137" s="2" t="s">
        <v>79</v>
      </c>
      <c r="E137" s="2">
        <v>9</v>
      </c>
    </row>
    <row r="138" spans="1:5" x14ac:dyDescent="0.25">
      <c r="A138" s="2">
        <v>9</v>
      </c>
      <c r="B138" s="2" t="s">
        <v>34</v>
      </c>
      <c r="C138" s="2">
        <v>5</v>
      </c>
      <c r="D138" s="2" t="s">
        <v>79</v>
      </c>
      <c r="E138" s="2">
        <v>9</v>
      </c>
    </row>
    <row r="139" spans="1:5" x14ac:dyDescent="0.25">
      <c r="A139" s="2">
        <v>10</v>
      </c>
      <c r="B139" s="2" t="s">
        <v>35</v>
      </c>
      <c r="C139" s="2">
        <v>0</v>
      </c>
      <c r="D139" s="2" t="s">
        <v>79</v>
      </c>
      <c r="E139" s="2">
        <v>9</v>
      </c>
    </row>
    <row r="140" spans="1:5" x14ac:dyDescent="0.25">
      <c r="A140" s="2">
        <v>11</v>
      </c>
      <c r="B140" s="2" t="s">
        <v>36</v>
      </c>
      <c r="C140" s="2">
        <v>403</v>
      </c>
      <c r="D140" s="2" t="s">
        <v>79</v>
      </c>
      <c r="E140" s="2">
        <v>9</v>
      </c>
    </row>
    <row r="141" spans="1:5" x14ac:dyDescent="0.25">
      <c r="A141" s="2">
        <v>12</v>
      </c>
      <c r="B141" s="2" t="s">
        <v>37</v>
      </c>
      <c r="C141" s="2">
        <v>0</v>
      </c>
      <c r="D141" s="2" t="s">
        <v>79</v>
      </c>
      <c r="E141" s="2">
        <v>9</v>
      </c>
    </row>
    <row r="142" spans="1:5" x14ac:dyDescent="0.25">
      <c r="A142" s="2">
        <v>13</v>
      </c>
      <c r="B142" s="2" t="s">
        <v>10</v>
      </c>
      <c r="C142" s="2">
        <v>0</v>
      </c>
      <c r="D142" s="2" t="s">
        <v>79</v>
      </c>
      <c r="E142" s="2">
        <v>9</v>
      </c>
    </row>
    <row r="143" spans="1:5" x14ac:dyDescent="0.25">
      <c r="A143" s="2">
        <v>14</v>
      </c>
      <c r="B143" s="2" t="s">
        <v>38</v>
      </c>
      <c r="C143" s="2">
        <v>0</v>
      </c>
      <c r="D143" s="2" t="s">
        <v>79</v>
      </c>
      <c r="E143" s="2">
        <v>9</v>
      </c>
    </row>
    <row r="144" spans="1:5" x14ac:dyDescent="0.25">
      <c r="A144" s="2">
        <v>15</v>
      </c>
      <c r="B144" s="2" t="s">
        <v>39</v>
      </c>
      <c r="C144" s="2">
        <v>0</v>
      </c>
      <c r="D144" s="2" t="s">
        <v>79</v>
      </c>
      <c r="E144" s="2">
        <v>9</v>
      </c>
    </row>
    <row r="145" spans="1:5" x14ac:dyDescent="0.25">
      <c r="A145" s="2">
        <v>16</v>
      </c>
      <c r="B145" s="2" t="s">
        <v>40</v>
      </c>
      <c r="C145" s="2">
        <v>1</v>
      </c>
      <c r="D145" s="2" t="s">
        <v>79</v>
      </c>
      <c r="E145" s="2">
        <v>9</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91</v>
      </c>
      <c r="B1" t="s">
        <v>96</v>
      </c>
      <c r="C1" t="s">
        <v>2</v>
      </c>
      <c r="D1" t="s">
        <v>106</v>
      </c>
    </row>
    <row r="2" spans="1:4" x14ac:dyDescent="0.25">
      <c r="A2">
        <v>1</v>
      </c>
      <c r="B2">
        <v>5</v>
      </c>
      <c r="C2" t="s">
        <v>81</v>
      </c>
      <c r="D2" t="s">
        <v>3</v>
      </c>
    </row>
    <row r="3" spans="1:4" x14ac:dyDescent="0.25">
      <c r="A3">
        <v>2</v>
      </c>
      <c r="B3">
        <v>7</v>
      </c>
      <c r="C3" t="s">
        <v>81</v>
      </c>
      <c r="D3" t="s">
        <v>82</v>
      </c>
    </row>
    <row r="4" spans="1:4" x14ac:dyDescent="0.25">
      <c r="A4">
        <v>3</v>
      </c>
      <c r="B4">
        <v>0</v>
      </c>
      <c r="C4" t="s">
        <v>81</v>
      </c>
      <c r="D4" t="s">
        <v>83</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91</v>
      </c>
      <c r="B1" t="s">
        <v>126</v>
      </c>
      <c r="C1" t="s">
        <v>96</v>
      </c>
    </row>
    <row r="2" spans="1:3" x14ac:dyDescent="0.25">
      <c r="A2">
        <v>1</v>
      </c>
      <c r="B2" t="s">
        <v>12</v>
      </c>
      <c r="C2">
        <v>243</v>
      </c>
    </row>
    <row r="3" spans="1:3" x14ac:dyDescent="0.25">
      <c r="A3">
        <v>2</v>
      </c>
      <c r="B3" t="s">
        <v>13</v>
      </c>
      <c r="C3">
        <v>52</v>
      </c>
    </row>
    <row r="4" spans="1:3" x14ac:dyDescent="0.25">
      <c r="A4">
        <v>3</v>
      </c>
      <c r="B4" t="s">
        <v>14</v>
      </c>
      <c r="C4">
        <v>26</v>
      </c>
    </row>
    <row r="5" spans="1:3" x14ac:dyDescent="0.25">
      <c r="A5">
        <v>4</v>
      </c>
      <c r="B5" t="s">
        <v>76</v>
      </c>
      <c r="C5">
        <v>97</v>
      </c>
    </row>
    <row r="6" spans="1:3" x14ac:dyDescent="0.25">
      <c r="A6">
        <v>5</v>
      </c>
      <c r="B6" t="s">
        <v>77</v>
      </c>
      <c r="C6">
        <v>0</v>
      </c>
    </row>
    <row r="7" spans="1:3" x14ac:dyDescent="0.25">
      <c r="A7">
        <v>6</v>
      </c>
      <c r="B7" t="s">
        <v>127</v>
      </c>
      <c r="C7">
        <v>0</v>
      </c>
    </row>
    <row r="8" spans="1:3" x14ac:dyDescent="0.25">
      <c r="A8">
        <v>7</v>
      </c>
      <c r="B8" t="s">
        <v>15</v>
      </c>
      <c r="C8">
        <v>0</v>
      </c>
    </row>
    <row r="9" spans="1:3" x14ac:dyDescent="0.25">
      <c r="A9">
        <v>8</v>
      </c>
      <c r="B9" t="s">
        <v>16</v>
      </c>
      <c r="C9">
        <v>0</v>
      </c>
    </row>
    <row r="10" spans="1:3" x14ac:dyDescent="0.25">
      <c r="A10">
        <v>9</v>
      </c>
      <c r="B10" t="s">
        <v>17</v>
      </c>
      <c r="C10">
        <v>0</v>
      </c>
    </row>
    <row r="11" spans="1:3" x14ac:dyDescent="0.25">
      <c r="A11">
        <v>10</v>
      </c>
      <c r="B11" t="s">
        <v>18</v>
      </c>
      <c r="C11">
        <v>0</v>
      </c>
    </row>
    <row r="12" spans="1:3" x14ac:dyDescent="0.25">
      <c r="A12">
        <v>11</v>
      </c>
      <c r="B12" t="s">
        <v>78</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91</v>
      </c>
      <c r="B1" t="s">
        <v>122</v>
      </c>
      <c r="C1" t="s">
        <v>25</v>
      </c>
      <c r="D1" t="s">
        <v>123</v>
      </c>
    </row>
    <row r="2" spans="1:4" x14ac:dyDescent="0.25">
      <c r="A2">
        <v>1</v>
      </c>
      <c r="B2" t="s">
        <v>124</v>
      </c>
      <c r="C2">
        <v>0</v>
      </c>
      <c r="D2">
        <v>0</v>
      </c>
    </row>
    <row r="3" spans="1:4" x14ac:dyDescent="0.25">
      <c r="A3">
        <v>2</v>
      </c>
      <c r="B3" t="s">
        <v>125</v>
      </c>
      <c r="C3">
        <v>0</v>
      </c>
      <c r="D3">
        <v>0</v>
      </c>
    </row>
    <row r="4" spans="1:4" x14ac:dyDescent="0.25">
      <c r="A4">
        <v>3</v>
      </c>
      <c r="B4" t="s">
        <v>19</v>
      </c>
      <c r="C4">
        <v>0</v>
      </c>
      <c r="D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91</v>
      </c>
      <c r="B1" t="s">
        <v>92</v>
      </c>
      <c r="C1" t="s">
        <v>93</v>
      </c>
      <c r="D1" t="s">
        <v>94</v>
      </c>
      <c r="E1" t="s">
        <v>95</v>
      </c>
      <c r="F1" t="s">
        <v>96</v>
      </c>
      <c r="G1" t="s">
        <v>97</v>
      </c>
    </row>
    <row r="2" spans="1:7" x14ac:dyDescent="0.25">
      <c r="A2">
        <v>1</v>
      </c>
      <c r="B2" t="s">
        <v>119</v>
      </c>
      <c r="C2" t="s">
        <v>26</v>
      </c>
      <c r="D2" t="s">
        <v>25</v>
      </c>
      <c r="E2">
        <v>1</v>
      </c>
      <c r="F2">
        <v>61</v>
      </c>
      <c r="G2">
        <v>1</v>
      </c>
    </row>
    <row r="3" spans="1:7" x14ac:dyDescent="0.25">
      <c r="A3">
        <v>2</v>
      </c>
      <c r="B3" t="s">
        <v>118</v>
      </c>
      <c r="C3" t="s">
        <v>26</v>
      </c>
      <c r="D3" t="s">
        <v>25</v>
      </c>
      <c r="E3">
        <v>1</v>
      </c>
      <c r="F3">
        <v>10</v>
      </c>
      <c r="G3">
        <v>1</v>
      </c>
    </row>
    <row r="4" spans="1:7" x14ac:dyDescent="0.25">
      <c r="A4">
        <v>3</v>
      </c>
      <c r="B4" t="s">
        <v>130</v>
      </c>
      <c r="C4" t="s">
        <v>26</v>
      </c>
      <c r="D4" t="s">
        <v>25</v>
      </c>
      <c r="E4">
        <v>1</v>
      </c>
      <c r="F4">
        <v>1</v>
      </c>
      <c r="G4">
        <v>1</v>
      </c>
    </row>
    <row r="5" spans="1:7" x14ac:dyDescent="0.25">
      <c r="A5">
        <v>4</v>
      </c>
      <c r="B5" t="s">
        <v>142</v>
      </c>
      <c r="C5" t="s">
        <v>26</v>
      </c>
      <c r="D5" t="s">
        <v>25</v>
      </c>
      <c r="E5">
        <v>1</v>
      </c>
      <c r="F5">
        <v>2</v>
      </c>
      <c r="G5">
        <v>1</v>
      </c>
    </row>
    <row r="6" spans="1:7" x14ac:dyDescent="0.25">
      <c r="A6">
        <v>5</v>
      </c>
      <c r="B6" t="s">
        <v>143</v>
      </c>
      <c r="C6" t="s">
        <v>26</v>
      </c>
      <c r="D6" t="s">
        <v>25</v>
      </c>
      <c r="E6">
        <v>1</v>
      </c>
      <c r="F6">
        <v>2</v>
      </c>
      <c r="G6">
        <v>1</v>
      </c>
    </row>
    <row r="7" spans="1:7" x14ac:dyDescent="0.25">
      <c r="A7">
        <v>6</v>
      </c>
      <c r="B7" t="s">
        <v>98</v>
      </c>
      <c r="C7" t="s">
        <v>26</v>
      </c>
      <c r="D7" t="s">
        <v>25</v>
      </c>
      <c r="E7">
        <v>1</v>
      </c>
      <c r="F7">
        <v>33</v>
      </c>
      <c r="G7">
        <v>1</v>
      </c>
    </row>
    <row r="8" spans="1:7" x14ac:dyDescent="0.25">
      <c r="A8">
        <v>1</v>
      </c>
      <c r="B8" t="s">
        <v>119</v>
      </c>
      <c r="C8" t="s">
        <v>26</v>
      </c>
      <c r="D8" t="s">
        <v>9</v>
      </c>
      <c r="E8">
        <v>2</v>
      </c>
      <c r="F8">
        <v>150</v>
      </c>
      <c r="G8">
        <v>1</v>
      </c>
    </row>
    <row r="9" spans="1:7" x14ac:dyDescent="0.25">
      <c r="A9">
        <v>2</v>
      </c>
      <c r="B9" t="s">
        <v>118</v>
      </c>
      <c r="C9" t="s">
        <v>26</v>
      </c>
      <c r="D9" t="s">
        <v>9</v>
      </c>
      <c r="E9">
        <v>2</v>
      </c>
      <c r="F9">
        <v>11</v>
      </c>
      <c r="G9">
        <v>1</v>
      </c>
    </row>
    <row r="10" spans="1:7" x14ac:dyDescent="0.25">
      <c r="A10">
        <v>3</v>
      </c>
      <c r="B10" t="s">
        <v>130</v>
      </c>
      <c r="C10" t="s">
        <v>26</v>
      </c>
      <c r="D10" t="s">
        <v>9</v>
      </c>
      <c r="E10">
        <v>2</v>
      </c>
      <c r="F10">
        <v>1</v>
      </c>
      <c r="G10">
        <v>1</v>
      </c>
    </row>
    <row r="11" spans="1:7" x14ac:dyDescent="0.25">
      <c r="A11">
        <v>4</v>
      </c>
      <c r="B11" t="s">
        <v>142</v>
      </c>
      <c r="C11" t="s">
        <v>26</v>
      </c>
      <c r="D11" t="s">
        <v>9</v>
      </c>
      <c r="E11">
        <v>2</v>
      </c>
      <c r="F11">
        <v>7</v>
      </c>
      <c r="G11">
        <v>1</v>
      </c>
    </row>
    <row r="12" spans="1:7" x14ac:dyDescent="0.25">
      <c r="A12">
        <v>5</v>
      </c>
      <c r="B12" t="s">
        <v>143</v>
      </c>
      <c r="C12" t="s">
        <v>26</v>
      </c>
      <c r="D12" t="s">
        <v>9</v>
      </c>
      <c r="E12">
        <v>2</v>
      </c>
      <c r="F12">
        <v>5</v>
      </c>
      <c r="G12">
        <v>1</v>
      </c>
    </row>
    <row r="13" spans="1:7" x14ac:dyDescent="0.25">
      <c r="A13">
        <v>6</v>
      </c>
      <c r="B13" t="s">
        <v>98</v>
      </c>
      <c r="C13" t="s">
        <v>26</v>
      </c>
      <c r="D13" t="s">
        <v>9</v>
      </c>
      <c r="E13">
        <v>2</v>
      </c>
      <c r="F13">
        <v>33</v>
      </c>
      <c r="G13">
        <v>1</v>
      </c>
    </row>
    <row r="14" spans="1:7" x14ac:dyDescent="0.25">
      <c r="A14">
        <v>1</v>
      </c>
      <c r="B14" t="s">
        <v>119</v>
      </c>
      <c r="C14" t="s">
        <v>49</v>
      </c>
      <c r="D14" t="s">
        <v>25</v>
      </c>
      <c r="E14">
        <v>1</v>
      </c>
      <c r="F14">
        <v>89</v>
      </c>
      <c r="G14">
        <v>2</v>
      </c>
    </row>
    <row r="15" spans="1:7" x14ac:dyDescent="0.25">
      <c r="A15">
        <v>2</v>
      </c>
      <c r="B15" t="s">
        <v>118</v>
      </c>
      <c r="C15" s="2" t="s">
        <v>49</v>
      </c>
      <c r="D15" t="s">
        <v>25</v>
      </c>
      <c r="E15">
        <v>1</v>
      </c>
      <c r="F15" s="2">
        <v>22</v>
      </c>
      <c r="G15">
        <v>2</v>
      </c>
    </row>
    <row r="16" spans="1:7" x14ac:dyDescent="0.25">
      <c r="A16">
        <v>3</v>
      </c>
      <c r="B16" t="s">
        <v>130</v>
      </c>
      <c r="C16" s="2" t="s">
        <v>49</v>
      </c>
      <c r="D16" t="s">
        <v>25</v>
      </c>
      <c r="E16">
        <v>1</v>
      </c>
      <c r="F16" s="2">
        <v>3</v>
      </c>
      <c r="G16">
        <v>2</v>
      </c>
    </row>
    <row r="17" spans="1:7" x14ac:dyDescent="0.25">
      <c r="A17">
        <v>4</v>
      </c>
      <c r="B17" t="s">
        <v>142</v>
      </c>
      <c r="C17" s="2" t="s">
        <v>49</v>
      </c>
      <c r="D17" t="s">
        <v>25</v>
      </c>
      <c r="E17">
        <v>1</v>
      </c>
      <c r="F17" s="2">
        <v>3</v>
      </c>
      <c r="G17">
        <v>2</v>
      </c>
    </row>
    <row r="18" spans="1:7" x14ac:dyDescent="0.25">
      <c r="A18">
        <v>5</v>
      </c>
      <c r="B18" t="s">
        <v>143</v>
      </c>
      <c r="C18" s="2" t="s">
        <v>49</v>
      </c>
      <c r="D18" t="s">
        <v>25</v>
      </c>
      <c r="E18">
        <v>1</v>
      </c>
      <c r="F18" s="2">
        <v>3</v>
      </c>
      <c r="G18">
        <v>2</v>
      </c>
    </row>
    <row r="19" spans="1:7" x14ac:dyDescent="0.25">
      <c r="A19">
        <v>6</v>
      </c>
      <c r="B19" t="s">
        <v>98</v>
      </c>
      <c r="C19" s="2" t="s">
        <v>49</v>
      </c>
      <c r="D19" t="s">
        <v>25</v>
      </c>
      <c r="E19">
        <v>1</v>
      </c>
      <c r="F19" s="2">
        <v>41</v>
      </c>
      <c r="G19">
        <v>2</v>
      </c>
    </row>
    <row r="20" spans="1:7" x14ac:dyDescent="0.25">
      <c r="A20">
        <v>1</v>
      </c>
      <c r="B20" t="s">
        <v>119</v>
      </c>
      <c r="C20" s="2" t="s">
        <v>49</v>
      </c>
      <c r="D20" t="s">
        <v>9</v>
      </c>
      <c r="E20">
        <v>2</v>
      </c>
      <c r="F20" s="2">
        <v>234</v>
      </c>
      <c r="G20">
        <v>2</v>
      </c>
    </row>
    <row r="21" spans="1:7" x14ac:dyDescent="0.25">
      <c r="A21">
        <v>2</v>
      </c>
      <c r="B21" t="s">
        <v>118</v>
      </c>
      <c r="C21" s="2" t="s">
        <v>49</v>
      </c>
      <c r="D21" t="s">
        <v>9</v>
      </c>
      <c r="E21">
        <v>2</v>
      </c>
      <c r="F21" s="2">
        <v>31</v>
      </c>
      <c r="G21">
        <v>2</v>
      </c>
    </row>
    <row r="22" spans="1:7" x14ac:dyDescent="0.25">
      <c r="A22">
        <v>3</v>
      </c>
      <c r="B22" t="s">
        <v>130</v>
      </c>
      <c r="C22" s="2" t="s">
        <v>49</v>
      </c>
      <c r="D22" t="s">
        <v>9</v>
      </c>
      <c r="E22">
        <v>2</v>
      </c>
      <c r="F22" s="2">
        <v>7</v>
      </c>
      <c r="G22">
        <v>2</v>
      </c>
    </row>
    <row r="23" spans="1:7" x14ac:dyDescent="0.25">
      <c r="A23">
        <v>4</v>
      </c>
      <c r="B23" t="s">
        <v>142</v>
      </c>
      <c r="C23" s="2" t="s">
        <v>49</v>
      </c>
      <c r="D23" t="s">
        <v>9</v>
      </c>
      <c r="E23">
        <v>2</v>
      </c>
      <c r="F23" s="2">
        <v>8</v>
      </c>
      <c r="G23">
        <v>2</v>
      </c>
    </row>
    <row r="24" spans="1:7" x14ac:dyDescent="0.25">
      <c r="A24">
        <v>5</v>
      </c>
      <c r="B24" t="s">
        <v>143</v>
      </c>
      <c r="C24" s="2" t="s">
        <v>49</v>
      </c>
      <c r="D24" t="s">
        <v>9</v>
      </c>
      <c r="E24">
        <v>2</v>
      </c>
      <c r="F24" s="2">
        <v>9</v>
      </c>
      <c r="G24">
        <v>2</v>
      </c>
    </row>
    <row r="25" spans="1:7" x14ac:dyDescent="0.25">
      <c r="A25">
        <v>6</v>
      </c>
      <c r="B25" t="s">
        <v>98</v>
      </c>
      <c r="C25" s="2" t="s">
        <v>49</v>
      </c>
      <c r="D25" t="s">
        <v>9</v>
      </c>
      <c r="E25">
        <v>2</v>
      </c>
      <c r="F25" s="2">
        <v>55</v>
      </c>
      <c r="G25">
        <v>2</v>
      </c>
    </row>
    <row r="26" spans="1:7" x14ac:dyDescent="0.25">
      <c r="A26">
        <v>1</v>
      </c>
      <c r="B26" t="s">
        <v>119</v>
      </c>
      <c r="C26" t="s">
        <v>99</v>
      </c>
      <c r="D26" t="s">
        <v>25</v>
      </c>
      <c r="E26">
        <v>1</v>
      </c>
      <c r="F26">
        <v>3</v>
      </c>
      <c r="G26">
        <v>3</v>
      </c>
    </row>
    <row r="27" spans="1:7" x14ac:dyDescent="0.25">
      <c r="A27">
        <v>2</v>
      </c>
      <c r="B27" t="s">
        <v>118</v>
      </c>
      <c r="C27" t="s">
        <v>99</v>
      </c>
      <c r="D27" t="s">
        <v>25</v>
      </c>
      <c r="E27">
        <v>1</v>
      </c>
      <c r="F27">
        <v>0</v>
      </c>
      <c r="G27">
        <v>3</v>
      </c>
    </row>
    <row r="28" spans="1:7" x14ac:dyDescent="0.25">
      <c r="A28">
        <v>3</v>
      </c>
      <c r="B28" t="s">
        <v>130</v>
      </c>
      <c r="C28" t="s">
        <v>99</v>
      </c>
      <c r="D28" t="s">
        <v>25</v>
      </c>
      <c r="E28">
        <v>1</v>
      </c>
      <c r="F28">
        <v>0</v>
      </c>
      <c r="G28">
        <v>3</v>
      </c>
    </row>
    <row r="29" spans="1:7" x14ac:dyDescent="0.25">
      <c r="A29">
        <v>4</v>
      </c>
      <c r="B29" t="s">
        <v>142</v>
      </c>
      <c r="C29" t="s">
        <v>99</v>
      </c>
      <c r="D29" t="s">
        <v>25</v>
      </c>
      <c r="E29">
        <v>1</v>
      </c>
      <c r="F29">
        <v>0</v>
      </c>
      <c r="G29">
        <v>3</v>
      </c>
    </row>
    <row r="30" spans="1:7" x14ac:dyDescent="0.25">
      <c r="A30">
        <v>5</v>
      </c>
      <c r="B30" t="s">
        <v>143</v>
      </c>
      <c r="C30" t="s">
        <v>99</v>
      </c>
      <c r="D30" t="s">
        <v>25</v>
      </c>
      <c r="E30">
        <v>1</v>
      </c>
      <c r="F30">
        <v>0</v>
      </c>
      <c r="G30">
        <v>3</v>
      </c>
    </row>
    <row r="31" spans="1:7" x14ac:dyDescent="0.25">
      <c r="A31">
        <v>6</v>
      </c>
      <c r="B31" t="s">
        <v>98</v>
      </c>
      <c r="C31" t="s">
        <v>99</v>
      </c>
      <c r="D31" t="s">
        <v>25</v>
      </c>
      <c r="E31">
        <v>1</v>
      </c>
      <c r="F31">
        <v>1</v>
      </c>
      <c r="G31">
        <v>3</v>
      </c>
    </row>
    <row r="32" spans="1:7" x14ac:dyDescent="0.25">
      <c r="A32">
        <v>1</v>
      </c>
      <c r="B32" t="s">
        <v>119</v>
      </c>
      <c r="C32" t="s">
        <v>99</v>
      </c>
      <c r="D32" t="s">
        <v>9</v>
      </c>
      <c r="E32">
        <v>2</v>
      </c>
      <c r="F32">
        <v>5</v>
      </c>
      <c r="G32">
        <v>3</v>
      </c>
    </row>
    <row r="33" spans="1:7" x14ac:dyDescent="0.25">
      <c r="A33">
        <v>2</v>
      </c>
      <c r="B33" t="s">
        <v>118</v>
      </c>
      <c r="C33" t="s">
        <v>99</v>
      </c>
      <c r="D33" t="s">
        <v>9</v>
      </c>
      <c r="E33">
        <v>2</v>
      </c>
      <c r="F33">
        <v>0</v>
      </c>
      <c r="G33">
        <v>3</v>
      </c>
    </row>
    <row r="34" spans="1:7" x14ac:dyDescent="0.25">
      <c r="A34">
        <v>3</v>
      </c>
      <c r="B34" t="s">
        <v>130</v>
      </c>
      <c r="C34" t="s">
        <v>99</v>
      </c>
      <c r="D34" t="s">
        <v>9</v>
      </c>
      <c r="E34">
        <v>2</v>
      </c>
      <c r="F34">
        <v>0</v>
      </c>
      <c r="G34">
        <v>3</v>
      </c>
    </row>
    <row r="35" spans="1:7" x14ac:dyDescent="0.25">
      <c r="A35">
        <v>4</v>
      </c>
      <c r="B35" t="s">
        <v>142</v>
      </c>
      <c r="C35" t="s">
        <v>99</v>
      </c>
      <c r="D35" t="s">
        <v>9</v>
      </c>
      <c r="E35">
        <v>2</v>
      </c>
      <c r="F35">
        <v>0</v>
      </c>
      <c r="G35">
        <v>3</v>
      </c>
    </row>
    <row r="36" spans="1:7" x14ac:dyDescent="0.25">
      <c r="A36">
        <v>5</v>
      </c>
      <c r="B36" t="s">
        <v>143</v>
      </c>
      <c r="C36" t="s">
        <v>99</v>
      </c>
      <c r="D36" t="s">
        <v>9</v>
      </c>
      <c r="E36">
        <v>2</v>
      </c>
      <c r="F36">
        <v>0</v>
      </c>
      <c r="G36">
        <v>3</v>
      </c>
    </row>
    <row r="37" spans="1:7" x14ac:dyDescent="0.25">
      <c r="A37">
        <v>6</v>
      </c>
      <c r="B37" t="s">
        <v>98</v>
      </c>
      <c r="C37" t="s">
        <v>99</v>
      </c>
      <c r="D37" t="s">
        <v>9</v>
      </c>
      <c r="E37">
        <v>2</v>
      </c>
      <c r="F37">
        <v>1</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election activeCell="E33" sqref="E33"/>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91</v>
      </c>
      <c r="B1" t="s">
        <v>92</v>
      </c>
      <c r="C1" t="s">
        <v>93</v>
      </c>
      <c r="D1" t="s">
        <v>94</v>
      </c>
      <c r="E1" t="s">
        <v>95</v>
      </c>
      <c r="F1" t="s">
        <v>96</v>
      </c>
      <c r="G1" t="s">
        <v>97</v>
      </c>
    </row>
    <row r="2" spans="1:7" x14ac:dyDescent="0.25">
      <c r="A2">
        <v>1</v>
      </c>
      <c r="B2" t="s">
        <v>119</v>
      </c>
      <c r="C2" t="s">
        <v>26</v>
      </c>
      <c r="D2" t="s">
        <v>25</v>
      </c>
      <c r="E2">
        <v>1</v>
      </c>
      <c r="F2">
        <v>239</v>
      </c>
      <c r="G2">
        <v>1</v>
      </c>
    </row>
    <row r="3" spans="1:7" x14ac:dyDescent="0.25">
      <c r="A3">
        <v>2</v>
      </c>
      <c r="B3" t="s">
        <v>118</v>
      </c>
      <c r="C3" t="s">
        <v>26</v>
      </c>
      <c r="D3" t="s">
        <v>25</v>
      </c>
      <c r="E3">
        <v>1</v>
      </c>
      <c r="F3">
        <v>70</v>
      </c>
      <c r="G3">
        <v>1</v>
      </c>
    </row>
    <row r="4" spans="1:7" x14ac:dyDescent="0.25">
      <c r="A4">
        <v>3</v>
      </c>
      <c r="B4" t="s">
        <v>130</v>
      </c>
      <c r="C4" t="s">
        <v>26</v>
      </c>
      <c r="D4" t="s">
        <v>25</v>
      </c>
      <c r="E4">
        <v>1</v>
      </c>
      <c r="F4">
        <v>10</v>
      </c>
      <c r="G4">
        <v>1</v>
      </c>
    </row>
    <row r="5" spans="1:7" x14ac:dyDescent="0.25">
      <c r="A5">
        <v>4</v>
      </c>
      <c r="B5" t="s">
        <v>142</v>
      </c>
      <c r="C5" t="s">
        <v>26</v>
      </c>
      <c r="D5" t="s">
        <v>25</v>
      </c>
      <c r="E5">
        <v>1</v>
      </c>
      <c r="F5">
        <v>10</v>
      </c>
      <c r="G5">
        <v>1</v>
      </c>
    </row>
    <row r="6" spans="1:7" x14ac:dyDescent="0.25">
      <c r="A6">
        <v>5</v>
      </c>
      <c r="B6" t="s">
        <v>143</v>
      </c>
      <c r="C6" t="s">
        <v>26</v>
      </c>
      <c r="D6" t="s">
        <v>25</v>
      </c>
      <c r="E6">
        <v>1</v>
      </c>
      <c r="F6">
        <v>9</v>
      </c>
      <c r="G6">
        <v>1</v>
      </c>
    </row>
    <row r="7" spans="1:7" x14ac:dyDescent="0.25">
      <c r="A7">
        <v>6</v>
      </c>
      <c r="B7" t="s">
        <v>98</v>
      </c>
      <c r="C7" t="s">
        <v>26</v>
      </c>
      <c r="D7" t="s">
        <v>25</v>
      </c>
      <c r="E7">
        <v>1</v>
      </c>
      <c r="F7">
        <v>151</v>
      </c>
      <c r="G7">
        <v>1</v>
      </c>
    </row>
    <row r="8" spans="1:7" x14ac:dyDescent="0.25">
      <c r="A8">
        <v>1</v>
      </c>
      <c r="B8" t="s">
        <v>119</v>
      </c>
      <c r="C8" t="s">
        <v>26</v>
      </c>
      <c r="D8" t="s">
        <v>9</v>
      </c>
      <c r="E8">
        <v>2</v>
      </c>
      <c r="F8">
        <v>683</v>
      </c>
      <c r="G8">
        <v>1</v>
      </c>
    </row>
    <row r="9" spans="1:7" x14ac:dyDescent="0.25">
      <c r="A9">
        <v>2</v>
      </c>
      <c r="B9" t="s">
        <v>118</v>
      </c>
      <c r="C9" t="s">
        <v>26</v>
      </c>
      <c r="D9" t="s">
        <v>9</v>
      </c>
      <c r="E9">
        <v>2</v>
      </c>
      <c r="F9">
        <v>85</v>
      </c>
      <c r="G9">
        <v>1</v>
      </c>
    </row>
    <row r="10" spans="1:7" x14ac:dyDescent="0.25">
      <c r="A10">
        <v>3</v>
      </c>
      <c r="B10" t="s">
        <v>130</v>
      </c>
      <c r="C10" t="s">
        <v>26</v>
      </c>
      <c r="D10" t="s">
        <v>9</v>
      </c>
      <c r="E10">
        <v>2</v>
      </c>
      <c r="F10">
        <v>21</v>
      </c>
      <c r="G10">
        <v>1</v>
      </c>
    </row>
    <row r="11" spans="1:7" x14ac:dyDescent="0.25">
      <c r="A11">
        <v>4</v>
      </c>
      <c r="B11" t="s">
        <v>142</v>
      </c>
      <c r="C11" t="s">
        <v>26</v>
      </c>
      <c r="D11" t="s">
        <v>9</v>
      </c>
      <c r="E11">
        <v>2</v>
      </c>
      <c r="F11">
        <v>23</v>
      </c>
      <c r="G11">
        <v>1</v>
      </c>
    </row>
    <row r="12" spans="1:7" x14ac:dyDescent="0.25">
      <c r="A12">
        <v>5</v>
      </c>
      <c r="B12" t="s">
        <v>143</v>
      </c>
      <c r="C12" t="s">
        <v>26</v>
      </c>
      <c r="D12" t="s">
        <v>9</v>
      </c>
      <c r="E12">
        <v>2</v>
      </c>
      <c r="F12">
        <v>24</v>
      </c>
      <c r="G12">
        <v>1</v>
      </c>
    </row>
    <row r="13" spans="1:7" x14ac:dyDescent="0.25">
      <c r="A13">
        <v>6</v>
      </c>
      <c r="B13" t="s">
        <v>98</v>
      </c>
      <c r="C13" t="s">
        <v>26</v>
      </c>
      <c r="D13" t="s">
        <v>9</v>
      </c>
      <c r="E13">
        <v>2</v>
      </c>
      <c r="F13">
        <v>183</v>
      </c>
      <c r="G13">
        <v>1</v>
      </c>
    </row>
    <row r="14" spans="1:7" x14ac:dyDescent="0.25">
      <c r="A14">
        <v>1</v>
      </c>
      <c r="B14" t="s">
        <v>119</v>
      </c>
      <c r="C14" t="s">
        <v>49</v>
      </c>
      <c r="D14" t="s">
        <v>25</v>
      </c>
      <c r="E14">
        <v>1</v>
      </c>
      <c r="F14">
        <v>398</v>
      </c>
      <c r="G14">
        <v>2</v>
      </c>
    </row>
    <row r="15" spans="1:7" x14ac:dyDescent="0.25">
      <c r="A15">
        <v>2</v>
      </c>
      <c r="B15" t="s">
        <v>118</v>
      </c>
      <c r="C15" s="2" t="s">
        <v>49</v>
      </c>
      <c r="D15" t="s">
        <v>25</v>
      </c>
      <c r="E15">
        <v>1</v>
      </c>
      <c r="F15" s="2">
        <v>128</v>
      </c>
      <c r="G15">
        <v>2</v>
      </c>
    </row>
    <row r="16" spans="1:7" x14ac:dyDescent="0.25">
      <c r="A16">
        <v>3</v>
      </c>
      <c r="B16" t="s">
        <v>130</v>
      </c>
      <c r="C16" s="2" t="s">
        <v>49</v>
      </c>
      <c r="D16" t="s">
        <v>25</v>
      </c>
      <c r="E16">
        <v>1</v>
      </c>
      <c r="F16" s="2">
        <v>25</v>
      </c>
      <c r="G16">
        <v>2</v>
      </c>
    </row>
    <row r="17" spans="1:7" x14ac:dyDescent="0.25">
      <c r="A17">
        <v>4</v>
      </c>
      <c r="B17" t="s">
        <v>142</v>
      </c>
      <c r="C17" s="2" t="s">
        <v>49</v>
      </c>
      <c r="D17" t="s">
        <v>25</v>
      </c>
      <c r="E17">
        <v>1</v>
      </c>
      <c r="F17" s="2">
        <v>18</v>
      </c>
      <c r="G17">
        <v>2</v>
      </c>
    </row>
    <row r="18" spans="1:7" x14ac:dyDescent="0.25">
      <c r="A18">
        <v>5</v>
      </c>
      <c r="B18" t="s">
        <v>143</v>
      </c>
      <c r="C18" s="2" t="s">
        <v>49</v>
      </c>
      <c r="D18" t="s">
        <v>25</v>
      </c>
      <c r="E18">
        <v>1</v>
      </c>
      <c r="F18" s="2">
        <v>10</v>
      </c>
      <c r="G18">
        <v>2</v>
      </c>
    </row>
    <row r="19" spans="1:7" x14ac:dyDescent="0.25">
      <c r="A19">
        <v>6</v>
      </c>
      <c r="B19" t="s">
        <v>98</v>
      </c>
      <c r="C19" s="2" t="s">
        <v>49</v>
      </c>
      <c r="D19" t="s">
        <v>25</v>
      </c>
      <c r="E19">
        <v>1</v>
      </c>
      <c r="F19" s="2">
        <v>196</v>
      </c>
      <c r="G19">
        <v>2</v>
      </c>
    </row>
    <row r="20" spans="1:7" x14ac:dyDescent="0.25">
      <c r="A20">
        <v>1</v>
      </c>
      <c r="B20" t="s">
        <v>119</v>
      </c>
      <c r="C20" s="2" t="s">
        <v>49</v>
      </c>
      <c r="D20" t="s">
        <v>9</v>
      </c>
      <c r="E20">
        <v>2</v>
      </c>
      <c r="F20" s="2">
        <v>1108</v>
      </c>
      <c r="G20">
        <v>2</v>
      </c>
    </row>
    <row r="21" spans="1:7" x14ac:dyDescent="0.25">
      <c r="A21">
        <v>2</v>
      </c>
      <c r="B21" t="s">
        <v>118</v>
      </c>
      <c r="C21" s="2" t="s">
        <v>49</v>
      </c>
      <c r="D21" t="s">
        <v>9</v>
      </c>
      <c r="E21">
        <v>2</v>
      </c>
      <c r="F21" s="2">
        <v>182</v>
      </c>
      <c r="G21">
        <v>2</v>
      </c>
    </row>
    <row r="22" spans="1:7" x14ac:dyDescent="0.25">
      <c r="A22">
        <v>3</v>
      </c>
      <c r="B22" t="s">
        <v>130</v>
      </c>
      <c r="C22" s="2" t="s">
        <v>49</v>
      </c>
      <c r="D22" t="s">
        <v>9</v>
      </c>
      <c r="E22">
        <v>2</v>
      </c>
      <c r="F22" s="2">
        <v>65</v>
      </c>
      <c r="G22">
        <v>2</v>
      </c>
    </row>
    <row r="23" spans="1:7" x14ac:dyDescent="0.25">
      <c r="A23">
        <v>4</v>
      </c>
      <c r="B23" t="s">
        <v>142</v>
      </c>
      <c r="C23" s="2" t="s">
        <v>49</v>
      </c>
      <c r="D23" t="s">
        <v>9</v>
      </c>
      <c r="E23">
        <v>2</v>
      </c>
      <c r="F23" s="2">
        <v>39</v>
      </c>
      <c r="G23">
        <v>2</v>
      </c>
    </row>
    <row r="24" spans="1:7" x14ac:dyDescent="0.25">
      <c r="A24">
        <v>5</v>
      </c>
      <c r="B24" t="s">
        <v>143</v>
      </c>
      <c r="C24" s="2" t="s">
        <v>49</v>
      </c>
      <c r="D24" t="s">
        <v>9</v>
      </c>
      <c r="E24">
        <v>2</v>
      </c>
      <c r="F24" s="2">
        <v>28</v>
      </c>
      <c r="G24">
        <v>2</v>
      </c>
    </row>
    <row r="25" spans="1:7" x14ac:dyDescent="0.25">
      <c r="A25">
        <v>6</v>
      </c>
      <c r="B25" t="s">
        <v>98</v>
      </c>
      <c r="C25" s="2" t="s">
        <v>49</v>
      </c>
      <c r="D25" t="s">
        <v>9</v>
      </c>
      <c r="E25">
        <v>2</v>
      </c>
      <c r="F25" s="2">
        <v>247</v>
      </c>
      <c r="G25">
        <v>2</v>
      </c>
    </row>
    <row r="26" spans="1:7" x14ac:dyDescent="0.25">
      <c r="A26">
        <v>1</v>
      </c>
      <c r="B26" t="s">
        <v>119</v>
      </c>
      <c r="C26" t="s">
        <v>99</v>
      </c>
      <c r="D26" t="s">
        <v>25</v>
      </c>
      <c r="E26">
        <v>1</v>
      </c>
      <c r="F26">
        <v>28</v>
      </c>
      <c r="G26">
        <v>3</v>
      </c>
    </row>
    <row r="27" spans="1:7" x14ac:dyDescent="0.25">
      <c r="A27">
        <v>2</v>
      </c>
      <c r="B27" t="s">
        <v>118</v>
      </c>
      <c r="C27" t="s">
        <v>99</v>
      </c>
      <c r="D27" t="s">
        <v>25</v>
      </c>
      <c r="E27">
        <v>1</v>
      </c>
      <c r="F27">
        <v>2</v>
      </c>
      <c r="G27">
        <v>3</v>
      </c>
    </row>
    <row r="28" spans="1:7" x14ac:dyDescent="0.25">
      <c r="A28">
        <v>3</v>
      </c>
      <c r="B28" t="s">
        <v>130</v>
      </c>
      <c r="C28" t="s">
        <v>99</v>
      </c>
      <c r="D28" t="s">
        <v>25</v>
      </c>
      <c r="E28">
        <v>1</v>
      </c>
      <c r="F28">
        <v>1</v>
      </c>
      <c r="G28">
        <v>3</v>
      </c>
    </row>
    <row r="29" spans="1:7" x14ac:dyDescent="0.25">
      <c r="A29">
        <v>4</v>
      </c>
      <c r="B29" t="s">
        <v>142</v>
      </c>
      <c r="C29" t="s">
        <v>99</v>
      </c>
      <c r="D29" t="s">
        <v>25</v>
      </c>
      <c r="E29">
        <v>1</v>
      </c>
      <c r="F29">
        <v>0</v>
      </c>
      <c r="G29">
        <v>3</v>
      </c>
    </row>
    <row r="30" spans="1:7" x14ac:dyDescent="0.25">
      <c r="A30">
        <v>5</v>
      </c>
      <c r="B30" t="s">
        <v>143</v>
      </c>
      <c r="C30" t="s">
        <v>99</v>
      </c>
      <c r="D30" t="s">
        <v>25</v>
      </c>
      <c r="E30">
        <v>1</v>
      </c>
      <c r="F30">
        <v>0</v>
      </c>
      <c r="G30">
        <v>3</v>
      </c>
    </row>
    <row r="31" spans="1:7" x14ac:dyDescent="0.25">
      <c r="A31">
        <v>6</v>
      </c>
      <c r="B31" t="s">
        <v>98</v>
      </c>
      <c r="C31" t="s">
        <v>99</v>
      </c>
      <c r="D31" t="s">
        <v>25</v>
      </c>
      <c r="E31">
        <v>1</v>
      </c>
      <c r="F31">
        <v>4</v>
      </c>
      <c r="G31">
        <v>3</v>
      </c>
    </row>
    <row r="32" spans="1:7" x14ac:dyDescent="0.25">
      <c r="A32">
        <v>1</v>
      </c>
      <c r="B32" t="s">
        <v>119</v>
      </c>
      <c r="C32" t="s">
        <v>99</v>
      </c>
      <c r="D32" t="s">
        <v>9</v>
      </c>
      <c r="E32">
        <v>2</v>
      </c>
      <c r="F32">
        <v>80</v>
      </c>
      <c r="G32">
        <v>3</v>
      </c>
    </row>
    <row r="33" spans="1:7" x14ac:dyDescent="0.25">
      <c r="A33">
        <v>2</v>
      </c>
      <c r="B33" t="s">
        <v>118</v>
      </c>
      <c r="C33" t="s">
        <v>99</v>
      </c>
      <c r="D33" t="s">
        <v>9</v>
      </c>
      <c r="E33">
        <v>2</v>
      </c>
      <c r="F33">
        <v>2</v>
      </c>
      <c r="G33">
        <v>3</v>
      </c>
    </row>
    <row r="34" spans="1:7" x14ac:dyDescent="0.25">
      <c r="A34">
        <v>3</v>
      </c>
      <c r="B34" t="s">
        <v>130</v>
      </c>
      <c r="C34" t="s">
        <v>99</v>
      </c>
      <c r="D34" t="s">
        <v>9</v>
      </c>
      <c r="E34">
        <v>2</v>
      </c>
      <c r="F34">
        <v>4</v>
      </c>
      <c r="G34">
        <v>3</v>
      </c>
    </row>
    <row r="35" spans="1:7" x14ac:dyDescent="0.25">
      <c r="A35">
        <v>4</v>
      </c>
      <c r="B35" t="s">
        <v>142</v>
      </c>
      <c r="C35" t="s">
        <v>99</v>
      </c>
      <c r="D35" t="s">
        <v>9</v>
      </c>
      <c r="E35">
        <v>2</v>
      </c>
      <c r="F35">
        <v>0</v>
      </c>
      <c r="G35">
        <v>3</v>
      </c>
    </row>
    <row r="36" spans="1:7" x14ac:dyDescent="0.25">
      <c r="A36">
        <v>5</v>
      </c>
      <c r="B36" t="s">
        <v>143</v>
      </c>
      <c r="C36" t="s">
        <v>99</v>
      </c>
      <c r="D36" t="s">
        <v>9</v>
      </c>
      <c r="E36">
        <v>2</v>
      </c>
      <c r="F36">
        <v>0</v>
      </c>
      <c r="G36">
        <v>3</v>
      </c>
    </row>
    <row r="37" spans="1:7" x14ac:dyDescent="0.25">
      <c r="A37">
        <v>6</v>
      </c>
      <c r="B37" t="s">
        <v>98</v>
      </c>
      <c r="C37" t="s">
        <v>99</v>
      </c>
      <c r="D37" t="s">
        <v>9</v>
      </c>
      <c r="E37">
        <v>2</v>
      </c>
      <c r="F37">
        <v>6</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91</v>
      </c>
      <c r="B1" t="s">
        <v>0</v>
      </c>
      <c r="C1" t="s">
        <v>51</v>
      </c>
      <c r="D1" t="s">
        <v>100</v>
      </c>
      <c r="E1" t="s">
        <v>48</v>
      </c>
    </row>
    <row r="2" spans="1:5" x14ac:dyDescent="0.25">
      <c r="A2">
        <v>1</v>
      </c>
      <c r="B2" t="s">
        <v>120</v>
      </c>
      <c r="C2">
        <v>915</v>
      </c>
      <c r="D2">
        <v>843</v>
      </c>
      <c r="E2">
        <v>278</v>
      </c>
    </row>
    <row r="3" spans="1:5" x14ac:dyDescent="0.25">
      <c r="A3">
        <v>2</v>
      </c>
      <c r="B3" t="s">
        <v>121</v>
      </c>
      <c r="C3">
        <v>589</v>
      </c>
      <c r="D3">
        <v>415</v>
      </c>
      <c r="E3">
        <v>9</v>
      </c>
    </row>
    <row r="4" spans="1:5" x14ac:dyDescent="0.25">
      <c r="A4">
        <v>3</v>
      </c>
      <c r="B4" t="s">
        <v>144</v>
      </c>
      <c r="C4">
        <v>63</v>
      </c>
      <c r="D4">
        <v>65</v>
      </c>
      <c r="E4">
        <v>27</v>
      </c>
    </row>
    <row r="5" spans="1:5" x14ac:dyDescent="0.25">
      <c r="A5" s="2">
        <v>4</v>
      </c>
      <c r="B5" s="2" t="s">
        <v>133</v>
      </c>
      <c r="C5" s="2">
        <v>58</v>
      </c>
      <c r="D5" s="2">
        <v>46</v>
      </c>
      <c r="E5" s="2">
        <v>15</v>
      </c>
    </row>
    <row r="6" spans="1:5" x14ac:dyDescent="0.25">
      <c r="A6" s="2">
        <v>5</v>
      </c>
      <c r="B6" s="2" t="s">
        <v>132</v>
      </c>
      <c r="C6" s="2">
        <v>47</v>
      </c>
      <c r="D6" s="2">
        <v>32</v>
      </c>
      <c r="E6" s="2">
        <v>7</v>
      </c>
    </row>
    <row r="7" spans="1:5" x14ac:dyDescent="0.25">
      <c r="A7" s="2">
        <v>6</v>
      </c>
      <c r="B7" s="2" t="s">
        <v>98</v>
      </c>
      <c r="C7" s="2">
        <v>165</v>
      </c>
      <c r="D7" s="2">
        <v>108</v>
      </c>
      <c r="E7" s="2">
        <v>46</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91</v>
      </c>
      <c r="B1" t="s">
        <v>0</v>
      </c>
      <c r="C1" t="s">
        <v>53</v>
      </c>
      <c r="D1" t="s">
        <v>100</v>
      </c>
      <c r="E1" t="s">
        <v>48</v>
      </c>
    </row>
    <row r="2" spans="1:5" x14ac:dyDescent="0.25">
      <c r="A2" s="2">
        <v>1</v>
      </c>
      <c r="B2" s="2" t="s">
        <v>120</v>
      </c>
      <c r="C2" s="2">
        <v>22</v>
      </c>
      <c r="D2" s="2">
        <v>16</v>
      </c>
      <c r="E2" s="2">
        <v>12</v>
      </c>
    </row>
    <row r="3" spans="1:5" x14ac:dyDescent="0.25">
      <c r="A3" s="2">
        <v>2</v>
      </c>
      <c r="B3" s="2" t="s">
        <v>121</v>
      </c>
      <c r="C3" s="2">
        <v>6</v>
      </c>
      <c r="D3" s="2">
        <v>1</v>
      </c>
      <c r="E3" s="2">
        <v>1</v>
      </c>
    </row>
    <row r="4" spans="1:5" x14ac:dyDescent="0.25">
      <c r="A4" s="2">
        <v>3</v>
      </c>
      <c r="B4" s="2" t="s">
        <v>145</v>
      </c>
      <c r="C4" s="2">
        <v>6</v>
      </c>
      <c r="D4" s="2">
        <v>0</v>
      </c>
      <c r="E4" s="2">
        <v>0</v>
      </c>
    </row>
    <row r="5" spans="1:5" x14ac:dyDescent="0.25">
      <c r="A5" s="2">
        <v>4</v>
      </c>
      <c r="B5" s="2" t="s">
        <v>134</v>
      </c>
      <c r="C5" s="2">
        <v>6</v>
      </c>
      <c r="D5" s="2">
        <v>0</v>
      </c>
      <c r="E5" s="2">
        <v>0</v>
      </c>
    </row>
    <row r="6" spans="1:5" x14ac:dyDescent="0.25">
      <c r="A6" s="2">
        <v>5</v>
      </c>
      <c r="B6" s="2" t="s">
        <v>146</v>
      </c>
      <c r="C6" s="2">
        <v>5</v>
      </c>
      <c r="D6" s="2">
        <v>1</v>
      </c>
      <c r="E6" s="2">
        <v>1</v>
      </c>
    </row>
    <row r="7" spans="1:5" x14ac:dyDescent="0.25">
      <c r="A7" s="2">
        <v>6</v>
      </c>
      <c r="B7" s="2" t="s">
        <v>98</v>
      </c>
      <c r="C7" s="2">
        <v>24</v>
      </c>
      <c r="D7" s="2">
        <v>10</v>
      </c>
      <c r="E7" s="2">
        <v>6</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115</v>
      </c>
      <c r="B1" t="s">
        <v>116</v>
      </c>
      <c r="C1" t="s">
        <v>117</v>
      </c>
    </row>
    <row r="2" spans="1:3" x14ac:dyDescent="0.25">
      <c r="A2" s="1" t="s">
        <v>139</v>
      </c>
      <c r="B2" s="1" t="s">
        <v>140</v>
      </c>
      <c r="C2" s="1" t="s">
        <v>141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96</v>
      </c>
      <c r="B1" t="s">
        <v>114</v>
      </c>
      <c r="C1" t="s">
        <v>106</v>
      </c>
      <c r="D1" t="s">
        <v>91</v>
      </c>
    </row>
    <row r="2" spans="1:4" x14ac:dyDescent="0.25">
      <c r="A2">
        <v>0</v>
      </c>
      <c r="B2" t="s">
        <v>84</v>
      </c>
      <c r="C2" t="s">
        <v>59</v>
      </c>
      <c r="D2">
        <v>1</v>
      </c>
    </row>
    <row r="3" spans="1:4" x14ac:dyDescent="0.25">
      <c r="A3">
        <v>0</v>
      </c>
      <c r="B3" t="s">
        <v>84</v>
      </c>
      <c r="C3" t="s">
        <v>86</v>
      </c>
      <c r="D3">
        <v>2</v>
      </c>
    </row>
    <row r="4" spans="1:4" x14ac:dyDescent="0.25">
      <c r="A4">
        <v>0</v>
      </c>
      <c r="B4" t="s">
        <v>84</v>
      </c>
      <c r="C4" t="s">
        <v>58</v>
      </c>
      <c r="D4">
        <v>3</v>
      </c>
    </row>
    <row r="5" spans="1:4" x14ac:dyDescent="0.25">
      <c r="A5">
        <v>0</v>
      </c>
      <c r="B5" t="s">
        <v>84</v>
      </c>
      <c r="C5" t="s">
        <v>85</v>
      </c>
      <c r="D5">
        <v>4</v>
      </c>
    </row>
    <row r="6" spans="1:4" x14ac:dyDescent="0.25">
      <c r="A6">
        <v>1046</v>
      </c>
      <c r="B6" t="s">
        <v>45</v>
      </c>
      <c r="C6" t="s">
        <v>59</v>
      </c>
      <c r="D6">
        <v>1</v>
      </c>
    </row>
    <row r="7" spans="1:4" x14ac:dyDescent="0.25">
      <c r="A7">
        <v>7</v>
      </c>
      <c r="B7" t="s">
        <v>45</v>
      </c>
      <c r="C7" t="s">
        <v>86</v>
      </c>
      <c r="D7">
        <v>2</v>
      </c>
    </row>
    <row r="8" spans="1:4" x14ac:dyDescent="0.25">
      <c r="A8">
        <v>22</v>
      </c>
      <c r="B8" t="s">
        <v>45</v>
      </c>
      <c r="C8" t="s">
        <v>58</v>
      </c>
      <c r="D8">
        <v>3</v>
      </c>
    </row>
    <row r="9" spans="1:4" x14ac:dyDescent="0.25">
      <c r="A9">
        <v>4</v>
      </c>
      <c r="B9" t="s">
        <v>45</v>
      </c>
      <c r="C9" t="s">
        <v>85</v>
      </c>
      <c r="D9">
        <v>4</v>
      </c>
    </row>
    <row r="10" spans="1:4" x14ac:dyDescent="0.25">
      <c r="A10">
        <v>235</v>
      </c>
      <c r="B10" t="s">
        <v>46</v>
      </c>
      <c r="C10" t="s">
        <v>59</v>
      </c>
      <c r="D10">
        <v>1</v>
      </c>
    </row>
    <row r="11" spans="1:4" x14ac:dyDescent="0.25">
      <c r="A11">
        <v>0</v>
      </c>
      <c r="B11" t="s">
        <v>46</v>
      </c>
      <c r="C11" t="s">
        <v>86</v>
      </c>
      <c r="D11">
        <v>2</v>
      </c>
    </row>
    <row r="12" spans="1:4" x14ac:dyDescent="0.25">
      <c r="A12">
        <v>0</v>
      </c>
      <c r="B12" t="s">
        <v>46</v>
      </c>
      <c r="C12" t="s">
        <v>58</v>
      </c>
      <c r="D12">
        <v>3</v>
      </c>
    </row>
    <row r="13" spans="1:4" x14ac:dyDescent="0.25">
      <c r="A13">
        <v>0</v>
      </c>
      <c r="B13" t="s">
        <v>46</v>
      </c>
      <c r="C13" t="s">
        <v>85</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8D5FCF27-C05A-47F7-AB6B-3FBE333CBFD7}">
  <ds:schemaRefs>
    <ds:schemaRef ds:uri="http://schemas.microsoft.com/office/2006/metadata/properties"/>
    <ds:schemaRef ds:uri="http://schemas.openxmlformats.org/package/2006/metadata/core-propertie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 v.3</dc:title>
  <dc:creator>Sebastian</dc:creator>
  <cp:lastModifiedBy>Kozłowska Magdalena</cp:lastModifiedBy>
  <cp:lastPrinted>2015-01-07T11:10:02Z</cp:lastPrinted>
  <dcterms:created xsi:type="dcterms:W3CDTF">2014-07-29T18:33:30Z</dcterms:created>
  <dcterms:modified xsi:type="dcterms:W3CDTF">2018-09-13T13:21:31Z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