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9-20 szkło i drobny sprzęt\SIWZ\"/>
    </mc:Choice>
  </mc:AlternateContent>
  <xr:revisionPtr revIDLastSave="0" documentId="13_ncr:1_{62FDD06E-97B1-4FD4-9566-B27E622F4635}" xr6:coauthVersionLast="36" xr6:coauthVersionMax="36" xr10:uidLastSave="{00000000-0000-0000-0000-000000000000}"/>
  <bookViews>
    <workbookView xWindow="0" yWindow="0" windowWidth="23040" windowHeight="8330" tabRatio="762" xr2:uid="{00000000-000D-0000-FFFF-FFFF00000000}"/>
  </bookViews>
  <sheets>
    <sheet name="szkło i drobny sprzęt LP" sheetId="18" r:id="rId1"/>
  </sheets>
  <definedNames>
    <definedName name="Merck_tabela" localSheetId="0">#REF!</definedName>
    <definedName name="Merck_tabela">#REF!</definedName>
    <definedName name="_xlnm.Print_Area" localSheetId="0">'szkło i drobny sprzęt LP'!$A$1:$K$75</definedName>
  </definedNames>
  <calcPr calcId="191029" fullPrecision="0" calcOnSave="0"/>
</workbook>
</file>

<file path=xl/calcChain.xml><?xml version="1.0" encoding="utf-8"?>
<calcChain xmlns="http://schemas.openxmlformats.org/spreadsheetml/2006/main">
  <c r="A9" i="18" l="1"/>
  <c r="A19" i="18" l="1"/>
  <c r="A41" i="18" s="1"/>
  <c r="A48" i="18" l="1"/>
  <c r="A56" i="18" s="1"/>
  <c r="A63" i="18" l="1"/>
</calcChain>
</file>

<file path=xl/sharedStrings.xml><?xml version="1.0" encoding="utf-8"?>
<sst xmlns="http://schemas.openxmlformats.org/spreadsheetml/2006/main" count="194" uniqueCount="90">
  <si>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</si>
  <si>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</si>
  <si>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</si>
  <si>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</si>
  <si>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</si>
  <si>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</si>
  <si>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</si>
  <si>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</si>
  <si>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</si>
  <si>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</si>
  <si>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</si>
  <si>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</si>
  <si>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</si>
  <si>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</si>
  <si>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</si>
  <si>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Centralne Laboratorium GIJHARS w Poznaniu</t>
  </si>
  <si>
    <t>adres: ul. Reymona 11/13, 60-791 Poznań tel. 61/867 90 34, fax. 61/8679019</t>
  </si>
  <si>
    <t>1 szt.</t>
  </si>
  <si>
    <t xml:space="preserve">1 szt. </t>
  </si>
  <si>
    <t>38000000-5</t>
  </si>
  <si>
    <t>33793000-5</t>
  </si>
  <si>
    <t>1 op. / 100 szt.</t>
  </si>
  <si>
    <t>1 op. / 50 szt.</t>
  </si>
  <si>
    <t>LLG-4003401</t>
  </si>
  <si>
    <t>Filtry strzykawkowe PVDF, CHROMAFIL niesterylne,średnica 25mm, wielkość porów: 0,45um</t>
  </si>
  <si>
    <t>100 szt.</t>
  </si>
  <si>
    <t>K-1099</t>
  </si>
  <si>
    <t>Woreczki BagPage z filtrem membranowym, Plus 400 (190x300) poj. 400 ml, (Nr producenta 122 025)</t>
  </si>
  <si>
    <t>500 szt.</t>
  </si>
  <si>
    <t xml:space="preserve">07.00.083 </t>
  </si>
  <si>
    <t>1.05.07 1</t>
  </si>
  <si>
    <t>Aparat do oznaczania olejków wg Derynga ( mały)</t>
  </si>
  <si>
    <t>8.01.09 500</t>
  </si>
  <si>
    <t>Kolba do ozn. olejków , 500 ml, okrągłodenna</t>
  </si>
  <si>
    <t>1-6595</t>
  </si>
  <si>
    <t>Folia aluminiowa, szerokość 30 cm, grubość 0,03 mm, długość rolki 100 m</t>
  </si>
  <si>
    <t>1 op</t>
  </si>
  <si>
    <t>B-7091</t>
  </si>
  <si>
    <t>Worki strunowe z LDPE na próbki, z polem opisowym, wymiary: 180 x 250 mm</t>
  </si>
  <si>
    <t>B-0907</t>
  </si>
  <si>
    <t>B-0908</t>
  </si>
  <si>
    <t>Szczotka z naturalnym włosiem - z gumową nasadką,  śr. włosia 15 mm, dł. włosia 150 mm, dł. całkowita 1000 mm</t>
  </si>
  <si>
    <t>B-0909</t>
  </si>
  <si>
    <t>Szczotka z naturalnym włosiem - z gumową nasadką, śr. włosia 30 mm, dł. włosia 150 mm, dł. całkowita 1000 mm</t>
  </si>
  <si>
    <t>B-1275</t>
  </si>
  <si>
    <t>Szkiełka nakrywkowe. Klasa grubości: I (0,13 do 0,16 mm).wymiary 24 x 24 mm</t>
  </si>
  <si>
    <t>1 op. / 200 szt.</t>
  </si>
  <si>
    <t>B-1220</t>
  </si>
  <si>
    <t>Szkiełka nakrywkowe. Klasa grubości: I (0,13 do 0,16 mm).wymiary 24 x 50 mm</t>
  </si>
  <si>
    <t>B-1198</t>
  </si>
  <si>
    <t>Szkiełka mikroskopowe podstawowe,  szlifowane krawędzie z matowym polem do opisu, pole do opisu znajduje się po obu stronach szkiełka (na wierzchu i na spodzie); wymiary 76 x 26 x 1 mm</t>
  </si>
  <si>
    <t>2-4112</t>
  </si>
  <si>
    <t>Zestaw igieł preparacyjnych ze stali szlachetnej (3 sztuki: prosta, zakrzywiona, lancetowata)</t>
  </si>
  <si>
    <t>1 op. / 3 szt.</t>
  </si>
  <si>
    <t>L-0179</t>
  </si>
  <si>
    <t>Zestaw pincet antystatycznych</t>
  </si>
  <si>
    <t>1 op. / 6 szt.</t>
  </si>
  <si>
    <t>2-1030</t>
  </si>
  <si>
    <t>Pinceta precyzyjna, wykonana ze stali szlachetnej Inox, grubośc końcówki: 0,12 mm, szerokość końcówki 0,2 mm, długość całkowita 120 mm</t>
  </si>
  <si>
    <t>L-0205</t>
  </si>
  <si>
    <t>5181-1220</t>
  </si>
  <si>
    <t>Tusz do integratora</t>
  </si>
  <si>
    <t>28636-U</t>
  </si>
  <si>
    <t>Strzykawka 250 ul</t>
  </si>
  <si>
    <t>B-1852</t>
  </si>
  <si>
    <t>Filtry strzykawkowe 0.2 um</t>
  </si>
  <si>
    <t>LLG-6267269</t>
  </si>
  <si>
    <t>Strzykawki jednorazowe, PP, 3-częściowe, niesterylne, LLG, 10 ml, Luer-Slip</t>
  </si>
  <si>
    <t>LLG-7910250</t>
  </si>
  <si>
    <t>Igły do strzykawek, PP/stal nierdzewna, jednorazowe, sterylne,0,80 50 21 x 2" zielone</t>
  </si>
  <si>
    <t>LLG-7660927</t>
  </si>
  <si>
    <t>Igły do strzykawek, PP/stal nierdzewna, jednorazowe, sterylne1,20 50 18 x 2" różowe</t>
  </si>
  <si>
    <t>101 szt.</t>
  </si>
  <si>
    <t xml:space="preserve">S-1411 </t>
  </si>
  <si>
    <t>Kolba Erlenmeyera ze szlifem,100 ml NS 29/32</t>
  </si>
  <si>
    <t xml:space="preserve"> S-1417</t>
  </si>
  <si>
    <t>Kolba Erlenmeyera ze szlifem,500 ml NS 29/33</t>
  </si>
  <si>
    <t>* Wykonawca ma obowiązek wypełnić kolumnę nr 11 tylko w przypadku zaoferowania przedmiotu  równoważnego w stosunku do opisanego w kolumnie nr 4 .</t>
  </si>
  <si>
    <t>GI-BAD-231-9/20</t>
  </si>
  <si>
    <t>Rozdział 1</t>
  </si>
  <si>
    <t>załącznik nr 2a do SIWZ</t>
  </si>
  <si>
    <t>Szczotka z naturalnym włosiem - z gumową nasadką, śr. włosia 12 mm, dł. Włosia 150 mm, dł. całkowita 1000 mm</t>
  </si>
  <si>
    <t>Młynek analityczny , przeznaczony do mechanicznego rozdrabniania kruchych materiałów,  dwa wymienne pojemniki ze stali szlachetnej z 2 i z 4 ostrzami, przezroczysta pokrywa, antypoślizgowa podstawa, uruchamianie poprzez dociśnięcie pokrywy,  do mielenia próbek o masie do ok. 70 g, w zestawie kabel przyłączeniowy z wtyczką oraz łopatka ze szczotką.</t>
  </si>
  <si>
    <t xml:space="preserve">Kolba stożkowa 300 ml z korkiem do destylacji kwasowości lotnej </t>
  </si>
  <si>
    <t>RAZEM ROZDZIAŁ 1</t>
  </si>
  <si>
    <t>33141310-6</t>
  </si>
  <si>
    <t>39224200-0</t>
  </si>
  <si>
    <t xml:space="preserve">33793000-5 </t>
  </si>
  <si>
    <t xml:space="preserve">33914200-2 </t>
  </si>
  <si>
    <t>22600000-6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</si>
</sst>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\ ###\.;[Red]\-#\ ###;;[Red]@"/>
    <numFmt numFmtId="165" formatCode="#,##0.00_ ;[Red]\-#,##0.00\ "/>
    <numFmt numFmtId="166" formatCode="#,##0.00\ &quot;zł&quot;"/>
    <numFmt numFmtId="167" formatCode="General&quot; opak.&quot;;[Red]\-#,##0.######;;[Red]@"/>
  </numFmts>
  <fonts count="20"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</cellStyleXfs>
  <cellXfs count="99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4" borderId="0" xfId="0" applyFont="1" applyFill="1" applyBorder="1" applyAlignment="1">
      <alignment vertical="top"/>
    </xf>
    <xf numFmtId="0" fontId="5" fillId="0" borderId="0" xfId="0" applyFont="1" applyAlignment="1">
      <alignment vertical="top" shrinkToFit="1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 shrinkToFit="1"/>
    </xf>
    <xf numFmtId="164" fontId="5" fillId="0" borderId="0" xfId="0" applyNumberFormat="1" applyFont="1" applyBorder="1" applyAlignment="1">
      <alignment horizontal="right" vertical="top" shrinkToFit="1"/>
    </xf>
    <xf numFmtId="0" fontId="5" fillId="0" borderId="0" xfId="0" applyFont="1" applyBorder="1" applyAlignment="1">
      <alignment horizontal="center" vertical="top" shrinkToFit="1"/>
    </xf>
    <xf numFmtId="165" fontId="5" fillId="0" borderId="0" xfId="0" applyNumberFormat="1" applyFont="1" applyBorder="1" applyAlignment="1">
      <alignment horizontal="center" vertical="top" shrinkToFit="1"/>
    </xf>
    <xf numFmtId="167" fontId="13" fillId="0" borderId="0" xfId="0" applyNumberFormat="1" applyFont="1" applyFill="1" applyBorder="1" applyAlignment="1">
      <alignment horizontal="center" vertical="center" shrinkToFit="1"/>
    </xf>
    <xf numFmtId="0" fontId="5" fillId="7" borderId="0" xfId="0" applyFont="1" applyFill="1" applyAlignment="1">
      <alignment vertical="top"/>
    </xf>
    <xf numFmtId="0" fontId="5" fillId="6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14" fontId="15" fillId="0" borderId="0" xfId="0" quotePrefix="1" applyNumberFormat="1" applyFont="1" applyFill="1" applyBorder="1" applyAlignment="1">
      <alignment horizontal="center" vertical="center" textRotation="90" shrinkToFit="1"/>
    </xf>
    <xf numFmtId="0" fontId="13" fillId="0" borderId="0" xfId="0" quotePrefix="1" applyFont="1" applyFill="1" applyBorder="1" applyAlignment="1">
      <alignment horizontal="center" vertical="top" shrinkToFit="1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top" shrinkToFit="1"/>
    </xf>
    <xf numFmtId="44" fontId="5" fillId="0" borderId="0" xfId="0" applyNumberFormat="1" applyFont="1" applyFill="1" applyBorder="1" applyAlignment="1">
      <alignment shrinkToFit="1"/>
    </xf>
    <xf numFmtId="44" fontId="4" fillId="0" borderId="0" xfId="0" applyNumberFormat="1" applyFont="1" applyFill="1" applyBorder="1" applyAlignment="1">
      <alignment shrinkToFit="1"/>
    </xf>
    <xf numFmtId="0" fontId="0" fillId="0" borderId="0" xfId="0" applyFill="1" applyBorder="1"/>
    <xf numFmtId="0" fontId="15" fillId="0" borderId="0" xfId="0" applyFont="1" applyFill="1" applyBorder="1" applyAlignment="1">
      <alignment horizontal="center" vertical="top"/>
    </xf>
    <xf numFmtId="44" fontId="15" fillId="0" borderId="0" xfId="0" applyNumberFormat="1" applyFont="1" applyFill="1" applyBorder="1" applyAlignment="1">
      <alignment shrinkToFit="1"/>
    </xf>
    <xf numFmtId="166" fontId="15" fillId="0" borderId="0" xfId="0" applyNumberFormat="1" applyFont="1" applyFill="1" applyBorder="1" applyAlignment="1">
      <alignment shrinkToFit="1"/>
    </xf>
    <xf numFmtId="0" fontId="14" fillId="0" borderId="0" xfId="0" applyFont="1" applyFill="1" applyBorder="1" applyAlignment="1">
      <alignment vertical="top" shrinkToFit="1"/>
    </xf>
    <xf numFmtId="0" fontId="18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vertical="top" shrinkToFit="1"/>
    </xf>
    <xf numFmtId="165" fontId="1" fillId="0" borderId="0" xfId="0" applyNumberFormat="1" applyFont="1" applyBorder="1" applyAlignment="1">
      <alignment horizontal="center" vertical="top" shrinkToFit="1"/>
    </xf>
    <xf numFmtId="0" fontId="1" fillId="0" borderId="0" xfId="0" applyFont="1" applyFill="1" applyAlignment="1">
      <alignment shrinkToFit="1"/>
    </xf>
    <xf numFmtId="0" fontId="1" fillId="0" borderId="0" xfId="0" applyFont="1" applyBorder="1" applyAlignment="1">
      <alignment vertical="top" shrinkToFit="1"/>
    </xf>
    <xf numFmtId="0" fontId="1" fillId="0" borderId="0" xfId="0" applyFont="1" applyBorder="1" applyAlignment="1">
      <alignment horizontal="center" vertical="top" shrinkToFit="1"/>
    </xf>
    <xf numFmtId="165" fontId="1" fillId="0" borderId="0" xfId="0" applyNumberFormat="1" applyFont="1" applyBorder="1" applyAlignment="1">
      <alignment vertical="top" shrinkToFit="1"/>
    </xf>
    <xf numFmtId="0" fontId="1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" xfId="24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24" applyNumberFormat="1" applyFont="1" applyFill="1" applyBorder="1" applyAlignment="1">
      <alignment horizontal="right" vertical="center" shrinkToFit="1"/>
    </xf>
    <xf numFmtId="2" fontId="1" fillId="4" borderId="1" xfId="0" applyNumberFormat="1" applyFont="1" applyFill="1" applyBorder="1" applyAlignment="1">
      <alignment horizontal="right" vertical="center" shrinkToFit="1"/>
    </xf>
    <xf numFmtId="9" fontId="1" fillId="4" borderId="1" xfId="25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7" fillId="5" borderId="1" xfId="0" applyFont="1" applyFill="1" applyBorder="1" applyAlignment="1">
      <alignment horizontal="center" vertical="center" shrinkToFit="1"/>
    </xf>
    <xf numFmtId="2" fontId="17" fillId="5" borderId="1" xfId="0" applyNumberFormat="1" applyFont="1" applyFill="1" applyBorder="1" applyAlignment="1">
      <alignment horizontal="right" vertical="center" shrinkToFit="1"/>
    </xf>
    <xf numFmtId="166" fontId="17" fillId="5" borderId="1" xfId="27" applyNumberFormat="1" applyFont="1" applyFill="1" applyBorder="1" applyAlignment="1">
      <alignment horizontal="right" vertical="center" shrinkToFit="1"/>
    </xf>
    <xf numFmtId="0" fontId="17" fillId="5" borderId="1" xfId="0" applyNumberFormat="1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vertical="top" shrinkToFit="1"/>
    </xf>
    <xf numFmtId="164" fontId="1" fillId="0" borderId="0" xfId="0" applyNumberFormat="1" applyFont="1" applyBorder="1" applyAlignment="1">
      <alignment horizontal="right" vertical="top" shrinkToFit="1"/>
    </xf>
    <xf numFmtId="0" fontId="1" fillId="0" borderId="0" xfId="0" applyFont="1" applyBorder="1" applyAlignment="1">
      <alignment horizontal="left" vertical="top" wrapText="1"/>
    </xf>
    <xf numFmtId="0" fontId="17" fillId="2" borderId="1" xfId="0" applyFont="1" applyFill="1" applyBorder="1" applyAlignment="1">
      <alignment horizontal="right" vertical="top" shrinkToFit="1"/>
    </xf>
    <xf numFmtId="166" fontId="17" fillId="2" borderId="1" xfId="0" applyNumberFormat="1" applyFont="1" applyFill="1" applyBorder="1" applyAlignment="1">
      <alignment horizontal="right" vertical="center" shrinkToFit="1"/>
    </xf>
    <xf numFmtId="0" fontId="19" fillId="0" borderId="0" xfId="0" applyFont="1" applyAlignment="1"/>
    <xf numFmtId="0" fontId="19" fillId="0" borderId="0" xfId="0" applyNumberFormat="1" applyFont="1" applyAlignment="1">
      <alignment horizontal="center" shrinkToFi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shrinkToFit="1"/>
    </xf>
    <xf numFmtId="0" fontId="19" fillId="0" borderId="0" xfId="0" applyFont="1" applyAlignment="1">
      <alignment horizontal="right" shrinkToFit="1"/>
    </xf>
    <xf numFmtId="0" fontId="18" fillId="0" borderId="0" xfId="0" applyNumberFormat="1" applyFont="1" applyAlignment="1">
      <alignment horizontal="center" shrinkToFit="1"/>
    </xf>
    <xf numFmtId="0" fontId="18" fillId="0" borderId="0" xfId="0" applyFont="1" applyAlignment="1">
      <alignment vertical="top" shrinkToFit="1"/>
    </xf>
    <xf numFmtId="0" fontId="19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shrinkToFit="1"/>
    </xf>
    <xf numFmtId="165" fontId="18" fillId="0" borderId="0" xfId="0" applyNumberFormat="1" applyFont="1" applyBorder="1" applyAlignment="1">
      <alignment horizontal="center" vertical="top" shrinkToFit="1"/>
    </xf>
    <xf numFmtId="0" fontId="18" fillId="0" borderId="0" xfId="0" applyFont="1" applyFill="1" applyAlignment="1">
      <alignment shrinkToFit="1"/>
    </xf>
    <xf numFmtId="0" fontId="18" fillId="0" borderId="0" xfId="0" applyFont="1" applyBorder="1" applyAlignment="1">
      <alignment vertical="top" shrinkToFit="1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0" fontId="17" fillId="3" borderId="3" xfId="0" applyFont="1" applyFill="1" applyBorder="1" applyAlignment="1">
      <alignment horizontal="center" vertical="center" wrapText="1" shrinkToFit="1"/>
    </xf>
    <xf numFmtId="0" fontId="17" fillId="3" borderId="3" xfId="0" applyNumberFormat="1" applyFont="1" applyFill="1" applyBorder="1" applyAlignment="1">
      <alignment horizontal="center" vertical="center" wrapText="1" shrinkToFi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 shrinkToFit="1"/>
    </xf>
    <xf numFmtId="0" fontId="1" fillId="0" borderId="0" xfId="0" applyFont="1"/>
    <xf numFmtId="164" fontId="1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right" vertical="top" shrinkToFit="1"/>
    </xf>
    <xf numFmtId="166" fontId="17" fillId="0" borderId="0" xfId="0" applyNumberFormat="1" applyFont="1" applyFill="1" applyBorder="1" applyAlignment="1">
      <alignment horizontal="right" vertical="center" shrinkToFit="1"/>
    </xf>
    <xf numFmtId="0" fontId="18" fillId="0" borderId="0" xfId="0" applyFont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17" fillId="3" borderId="5" xfId="0" applyFont="1" applyFill="1" applyBorder="1" applyAlignment="1">
      <alignment wrapText="1"/>
    </xf>
    <xf numFmtId="0" fontId="19" fillId="0" borderId="0" xfId="0" applyFont="1" applyAlignment="1">
      <alignment horizontal="right" wrapText="1"/>
    </xf>
    <xf numFmtId="0" fontId="18" fillId="0" borderId="0" xfId="0" applyFont="1" applyAlignment="1"/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Alignment="1">
      <alignment wrapText="1"/>
    </xf>
    <xf numFmtId="0" fontId="19" fillId="0" borderId="0" xfId="0" applyNumberFormat="1" applyFont="1" applyFill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 shrinkToFit="1"/>
    </xf>
    <xf numFmtId="44" fontId="0" fillId="0" borderId="0" xfId="0" applyNumberFormat="1" applyFont="1" applyFill="1" applyBorder="1" applyAlignment="1">
      <alignment horizontal="center" shrinkToFit="1"/>
    </xf>
    <xf numFmtId="0" fontId="1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left" vertical="top"/>
    </xf>
    <xf numFmtId="0" fontId="17" fillId="2" borderId="5" xfId="0" applyFont="1" applyFill="1" applyBorder="1" applyAlignment="1">
      <alignment horizontal="left" vertical="top"/>
    </xf>
  </cellXfs>
  <cellStyles count="34">
    <cellStyle name="Dziesiętny 2" xfId="1" xr:uid="{00000000-0005-0000-0000-000000000000}"/>
    <cellStyle name="Dziesiętny 2 2" xfId="2" xr:uid="{00000000-0005-0000-0000-000001000000}"/>
    <cellStyle name="Excel Built-in Normal" xfId="33" xr:uid="{00000000-0005-0000-0000-000002000000}"/>
    <cellStyle name="Hiperłącze 2" xfId="3" xr:uid="{00000000-0005-0000-0000-000003000000}"/>
    <cellStyle name="Hiperłącze 3" xfId="4" xr:uid="{00000000-0005-0000-0000-000004000000}"/>
    <cellStyle name="Normal_Sheet1" xfId="5" xr:uid="{00000000-0005-0000-0000-000005000000}"/>
    <cellStyle name="Normalny" xfId="0" builtinId="0"/>
    <cellStyle name="Normalny 10" xfId="6" xr:uid="{00000000-0005-0000-0000-000007000000}"/>
    <cellStyle name="Normalny 11" xfId="7" xr:uid="{00000000-0005-0000-0000-000008000000}"/>
    <cellStyle name="Normalny 12" xfId="8" xr:uid="{00000000-0005-0000-0000-000009000000}"/>
    <cellStyle name="Normalny 2" xfId="9" xr:uid="{00000000-0005-0000-0000-00000A000000}"/>
    <cellStyle name="Normalny 2 2" xfId="10" xr:uid="{00000000-0005-0000-0000-00000B000000}"/>
    <cellStyle name="Normalny 2 2 2" xfId="11" xr:uid="{00000000-0005-0000-0000-00000C000000}"/>
    <cellStyle name="Normalny 2 2_Formularz cenowy odczynniki chemiczne LG 2017+prac." xfId="12" xr:uid="{00000000-0005-0000-0000-00000D000000}"/>
    <cellStyle name="Normalny 2 3" xfId="13" xr:uid="{00000000-0005-0000-0000-00000E000000}"/>
    <cellStyle name="Normalny 2_Formularz cenowy odczynniki chemiczne LG 2017+prac." xfId="14" xr:uid="{00000000-0005-0000-0000-00000F000000}"/>
    <cellStyle name="Normalny 3" xfId="15" xr:uid="{00000000-0005-0000-0000-000010000000}"/>
    <cellStyle name="Normalny 4" xfId="16" xr:uid="{00000000-0005-0000-0000-000011000000}"/>
    <cellStyle name="Normalny 4 2" xfId="17" xr:uid="{00000000-0005-0000-0000-000012000000}"/>
    <cellStyle name="Normalny 4_Odczynniki 2017 Adm." xfId="18" xr:uid="{00000000-0005-0000-0000-000013000000}"/>
    <cellStyle name="Normalny 5" xfId="19" xr:uid="{00000000-0005-0000-0000-000014000000}"/>
    <cellStyle name="Normalny 6" xfId="20" xr:uid="{00000000-0005-0000-0000-000015000000}"/>
    <cellStyle name="Normalny 7" xfId="21" xr:uid="{00000000-0005-0000-0000-000016000000}"/>
    <cellStyle name="Normalny 8" xfId="22" xr:uid="{00000000-0005-0000-0000-000017000000}"/>
    <cellStyle name="Normalny 9" xfId="23" xr:uid="{00000000-0005-0000-0000-000018000000}"/>
    <cellStyle name="Normalny_Zamówienia 2007 PM" xfId="24" xr:uid="{00000000-0005-0000-0000-000019000000}"/>
    <cellStyle name="Procentowy" xfId="25" builtinId="5"/>
    <cellStyle name="Procentowy 2" xfId="26" xr:uid="{00000000-0005-0000-0000-00001B000000}"/>
    <cellStyle name="Walutowy 2" xfId="27" xr:uid="{00000000-0005-0000-0000-00001C000000}"/>
    <cellStyle name="Walutowy 2 2" xfId="28" xr:uid="{00000000-0005-0000-0000-00001D000000}"/>
    <cellStyle name="Walutowy 2 2 2" xfId="31" xr:uid="{00000000-0005-0000-0000-00001E000000}"/>
    <cellStyle name="Walutowy 2 3" xfId="30" xr:uid="{00000000-0005-0000-0000-00001F000000}"/>
    <cellStyle name="Walutowy 3" xfId="29" xr:uid="{00000000-0005-0000-0000-000020000000}"/>
    <cellStyle name="Walutowy 3 2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76"/>
  <sheetViews>
    <sheetView tabSelected="1" showWhiteSpace="0" view="pageBreakPreview" topLeftCell="A39" zoomScale="110" zoomScaleNormal="110" zoomScaleSheetLayoutView="110" zoomScalePageLayoutView="75" workbookViewId="0">
      <selection activeCell="G36" sqref="G36"/>
    </sheetView>
  </sheetViews>
  <sheetFormatPr defaultColWidth="11.1640625" defaultRowHeight="13"/>
  <cols>
    <col min="1" max="1" width="3.83203125" style="9" customWidth="1"/>
    <col min="2" max="2" width="9.83203125" style="10" customWidth="1"/>
    <col min="3" max="3" width="11.83203125" style="3" customWidth="1"/>
    <col min="4" max="4" width="34.58203125" style="4" customWidth="1"/>
    <col min="5" max="5" width="10.33203125" style="10" customWidth="1"/>
    <col min="6" max="6" width="7.83203125" style="10" customWidth="1"/>
    <col min="7" max="7" width="7.33203125" style="10" customWidth="1"/>
    <col min="8" max="8" width="8.58203125" style="10" customWidth="1"/>
    <col min="9" max="9" width="7.1640625" style="10" customWidth="1"/>
    <col min="10" max="10" width="9.5" style="11" customWidth="1"/>
    <col min="11" max="11" width="11.1640625" style="6" customWidth="1"/>
    <col min="12" max="22" width="5.1640625" style="7" customWidth="1"/>
    <col min="23" max="26" width="5.1640625" style="14" customWidth="1"/>
    <col min="27" max="27" width="5.1640625" style="13" customWidth="1"/>
    <col min="28" max="28" width="5.1640625" style="14" customWidth="1"/>
    <col min="29" max="30" width="12.1640625" style="6" customWidth="1"/>
    <col min="31" max="16384" width="11.1640625" style="2"/>
  </cols>
  <sheetData>
    <row r="1" spans="1:109" ht="12.75" customHeight="1">
      <c r="A1" s="56" t="s">
        <v>78</v>
      </c>
      <c r="B1" s="57"/>
      <c r="C1" s="58"/>
      <c r="D1" s="58"/>
      <c r="E1" s="59"/>
      <c r="F1" s="59"/>
      <c r="G1" s="59"/>
      <c r="H1" s="59"/>
      <c r="I1" s="59"/>
      <c r="J1" s="85"/>
      <c r="K1" s="86"/>
    </row>
    <row r="2" spans="1:109" ht="12.75" customHeight="1">
      <c r="A2" s="92" t="s">
        <v>80</v>
      </c>
      <c r="B2" s="86"/>
      <c r="C2" s="86"/>
      <c r="D2" s="58"/>
      <c r="E2" s="59"/>
      <c r="F2" s="59"/>
      <c r="G2" s="59"/>
      <c r="H2" s="59"/>
      <c r="I2" s="59"/>
      <c r="J2" s="60"/>
      <c r="K2" s="27"/>
    </row>
    <row r="3" spans="1:109" ht="12.75" customHeight="1">
      <c r="A3" s="27"/>
      <c r="B3" s="61"/>
      <c r="C3" s="58"/>
      <c r="D3" s="87" t="s">
        <v>14</v>
      </c>
      <c r="E3" s="88"/>
      <c r="F3" s="88"/>
      <c r="G3" s="88"/>
      <c r="H3" s="59"/>
      <c r="I3" s="59"/>
      <c r="J3" s="59"/>
      <c r="K3" s="62"/>
    </row>
    <row r="4" spans="1:109" ht="15.5">
      <c r="A4" s="89" t="s">
        <v>79</v>
      </c>
      <c r="B4" s="90"/>
      <c r="C4" s="63"/>
      <c r="D4" s="63"/>
      <c r="E4" s="64"/>
      <c r="F4" s="64"/>
      <c r="G4" s="64"/>
      <c r="H4" s="64"/>
      <c r="I4" s="64"/>
      <c r="J4" s="65"/>
      <c r="K4" s="62"/>
    </row>
    <row r="5" spans="1:109" ht="15.5">
      <c r="A5" s="89"/>
      <c r="B5" s="89"/>
      <c r="C5" s="89"/>
      <c r="D5" s="89"/>
      <c r="E5" s="64"/>
      <c r="F5" s="64"/>
      <c r="G5" s="64"/>
      <c r="H5" s="64"/>
      <c r="I5" s="64"/>
      <c r="J5" s="65"/>
      <c r="K5" s="62"/>
    </row>
    <row r="6" spans="1:109" ht="12.75" customHeight="1">
      <c r="A6" s="91" t="s">
        <v>15</v>
      </c>
      <c r="B6" s="91"/>
      <c r="C6" s="91"/>
      <c r="D6" s="91"/>
      <c r="E6" s="66"/>
      <c r="F6" s="67"/>
      <c r="G6" s="68"/>
      <c r="H6" s="67"/>
      <c r="I6" s="67"/>
      <c r="J6" s="69"/>
      <c r="K6" s="62"/>
    </row>
    <row r="7" spans="1:109" ht="15.75" customHeight="1">
      <c r="A7" s="81" t="s">
        <v>16</v>
      </c>
      <c r="B7" s="81"/>
      <c r="C7" s="81"/>
      <c r="D7" s="81"/>
      <c r="E7" s="81"/>
      <c r="F7" s="81"/>
      <c r="G7" s="81"/>
      <c r="H7" s="66"/>
      <c r="I7" s="66"/>
      <c r="J7" s="69"/>
      <c r="K7" s="62"/>
    </row>
    <row r="8" spans="1:109" ht="15.75" customHeight="1">
      <c r="A8" s="27"/>
      <c r="B8" s="27"/>
      <c r="C8" s="70"/>
      <c r="D8" s="70"/>
      <c r="E8" s="27"/>
      <c r="F8" s="27"/>
      <c r="G8" s="27"/>
      <c r="H8" s="66"/>
      <c r="I8" s="66"/>
      <c r="J8" s="69"/>
      <c r="K8" s="6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8"/>
      <c r="AD8" s="8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</row>
    <row r="9" spans="1:109" s="1" customFormat="1" ht="12.75" customHeight="1">
      <c r="A9" s="82" t="str">
        <f>CONCATENATE("Moduł ", SUM(COUNTIF(A$1:A7,"Lp."),1), " nie gorszy niż w katalogu ", "WITKO")</f>
        <v>Moduł 1 nie gorszy niż w katalogu WITKO</v>
      </c>
      <c r="B9" s="83"/>
      <c r="C9" s="83"/>
      <c r="D9" s="83"/>
      <c r="E9" s="83"/>
      <c r="F9" s="83"/>
      <c r="G9" s="83"/>
      <c r="H9" s="83"/>
      <c r="I9" s="83"/>
      <c r="J9" s="83"/>
      <c r="K9" s="84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8"/>
      <c r="AD9" s="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</row>
    <row r="10" spans="1:109" s="1" customFormat="1" ht="81" customHeight="1">
      <c r="A10" s="71" t="s">
        <v>0</v>
      </c>
      <c r="B10" s="72" t="s">
        <v>1</v>
      </c>
      <c r="C10" s="73" t="s">
        <v>2</v>
      </c>
      <c r="D10" s="73" t="s">
        <v>3</v>
      </c>
      <c r="E10" s="71" t="s">
        <v>8</v>
      </c>
      <c r="F10" s="74" t="s">
        <v>12</v>
      </c>
      <c r="G10" s="74" t="s">
        <v>9</v>
      </c>
      <c r="H10" s="74" t="s">
        <v>7</v>
      </c>
      <c r="I10" s="74" t="s">
        <v>10</v>
      </c>
      <c r="J10" s="74" t="s">
        <v>6</v>
      </c>
      <c r="K10" s="74" t="s">
        <v>13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96"/>
      <c r="AD10" s="96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5"/>
    </row>
    <row r="11" spans="1:109" s="1" customFormat="1">
      <c r="A11" s="36">
        <v>1</v>
      </c>
      <c r="B11" s="36">
        <v>2</v>
      </c>
      <c r="C11" s="37">
        <v>3</v>
      </c>
      <c r="D11" s="38">
        <v>4</v>
      </c>
      <c r="E11" s="36">
        <v>5</v>
      </c>
      <c r="F11" s="36">
        <v>6</v>
      </c>
      <c r="G11" s="36">
        <v>7</v>
      </c>
      <c r="H11" s="36">
        <v>8</v>
      </c>
      <c r="I11" s="36">
        <v>9</v>
      </c>
      <c r="J11" s="36">
        <v>10</v>
      </c>
      <c r="K11" s="36">
        <v>11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9"/>
      <c r="AD11" s="19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5"/>
    </row>
    <row r="12" spans="1:109" s="5" customFormat="1" ht="37.5">
      <c r="A12" s="39">
        <v>1</v>
      </c>
      <c r="B12" s="39" t="s">
        <v>23</v>
      </c>
      <c r="C12" s="40" t="s">
        <v>19</v>
      </c>
      <c r="D12" s="41" t="s">
        <v>24</v>
      </c>
      <c r="E12" s="39" t="s">
        <v>25</v>
      </c>
      <c r="F12" s="39">
        <v>2</v>
      </c>
      <c r="G12" s="42"/>
      <c r="H12" s="43"/>
      <c r="I12" s="44"/>
      <c r="J12" s="43"/>
      <c r="K12" s="39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0"/>
      <c r="AD12" s="20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5"/>
    </row>
    <row r="13" spans="1:109" s="5" customFormat="1" ht="25">
      <c r="A13" s="39">
        <v>2</v>
      </c>
      <c r="B13" s="39" t="s">
        <v>66</v>
      </c>
      <c r="C13" s="40" t="s">
        <v>19</v>
      </c>
      <c r="D13" s="41" t="s">
        <v>67</v>
      </c>
      <c r="E13" s="39" t="s">
        <v>28</v>
      </c>
      <c r="F13" s="39">
        <v>1</v>
      </c>
      <c r="G13" s="42"/>
      <c r="H13" s="43"/>
      <c r="I13" s="44"/>
      <c r="J13" s="43"/>
      <c r="K13" s="39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0"/>
      <c r="AD13" s="20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5"/>
    </row>
    <row r="14" spans="1:109" s="5" customFormat="1" ht="25">
      <c r="A14" s="39">
        <v>3</v>
      </c>
      <c r="B14" s="39" t="s">
        <v>68</v>
      </c>
      <c r="C14" s="40" t="s">
        <v>19</v>
      </c>
      <c r="D14" s="41" t="s">
        <v>69</v>
      </c>
      <c r="E14" s="39" t="s">
        <v>25</v>
      </c>
      <c r="F14" s="39">
        <v>1</v>
      </c>
      <c r="G14" s="42"/>
      <c r="H14" s="43"/>
      <c r="I14" s="44"/>
      <c r="J14" s="43"/>
      <c r="K14" s="39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0"/>
      <c r="AD14" s="20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5"/>
    </row>
    <row r="15" spans="1:109" s="5" customFormat="1" ht="25">
      <c r="A15" s="39">
        <v>4</v>
      </c>
      <c r="B15" s="39" t="s">
        <v>70</v>
      </c>
      <c r="C15" s="40" t="s">
        <v>19</v>
      </c>
      <c r="D15" s="41" t="s">
        <v>71</v>
      </c>
      <c r="E15" s="39" t="s">
        <v>72</v>
      </c>
      <c r="F15" s="39">
        <v>1</v>
      </c>
      <c r="G15" s="42"/>
      <c r="H15" s="43"/>
      <c r="I15" s="44"/>
      <c r="J15" s="43"/>
      <c r="K15" s="3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0"/>
      <c r="AD15" s="20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5"/>
    </row>
    <row r="16" spans="1:109">
      <c r="A16" s="32"/>
      <c r="B16" s="32"/>
      <c r="C16" s="45"/>
      <c r="D16" s="46"/>
      <c r="E16" s="33"/>
      <c r="F16" s="47" t="s">
        <v>11</v>
      </c>
      <c r="G16" s="48" t="s">
        <v>4</v>
      </c>
      <c r="H16" s="49"/>
      <c r="I16" s="50" t="s">
        <v>5</v>
      </c>
      <c r="J16" s="49"/>
      <c r="K16" s="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1"/>
      <c r="AD16" s="21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</row>
    <row r="17" spans="1:109" customFormat="1" ht="15.5">
      <c r="A17" s="28"/>
      <c r="B17" s="28"/>
      <c r="C17" s="75"/>
      <c r="D17" s="75"/>
      <c r="E17" s="28"/>
      <c r="F17" s="28"/>
      <c r="G17" s="28"/>
      <c r="H17" s="28"/>
      <c r="I17" s="28"/>
      <c r="J17" s="28"/>
      <c r="K17" s="28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0"/>
      <c r="AD17" s="20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</row>
    <row r="18" spans="1:109" ht="15.75" customHeight="1">
      <c r="A18" s="28"/>
      <c r="B18" s="28"/>
      <c r="C18" s="35"/>
      <c r="D18" s="35"/>
      <c r="E18" s="28"/>
      <c r="F18" s="28"/>
      <c r="G18" s="28"/>
      <c r="H18" s="31"/>
      <c r="I18" s="31"/>
      <c r="J18" s="34"/>
      <c r="K18" s="29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20"/>
      <c r="AD18" s="20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</row>
    <row r="19" spans="1:109" s="1" customFormat="1" ht="12.75" customHeight="1">
      <c r="A19" s="82" t="str">
        <f>CONCATENATE("Moduł ", SUM(COUNTIF(A$1:A17,"Lp."),1), " nie gorszy niż w katalogu ", "BIONOVO")</f>
        <v>Moduł 2 nie gorszy niż w katalogu BIONOVO</v>
      </c>
      <c r="B19" s="83"/>
      <c r="C19" s="83"/>
      <c r="D19" s="83"/>
      <c r="E19" s="83"/>
      <c r="F19" s="83"/>
      <c r="G19" s="83"/>
      <c r="H19" s="83"/>
      <c r="I19" s="83"/>
      <c r="J19" s="83"/>
      <c r="K19" s="84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20"/>
      <c r="AD19" s="20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</row>
    <row r="20" spans="1:109" s="1" customFormat="1" ht="78" customHeight="1">
      <c r="A20" s="71" t="s">
        <v>0</v>
      </c>
      <c r="B20" s="72" t="s">
        <v>1</v>
      </c>
      <c r="C20" s="73" t="s">
        <v>2</v>
      </c>
      <c r="D20" s="73" t="s">
        <v>3</v>
      </c>
      <c r="E20" s="71" t="s">
        <v>8</v>
      </c>
      <c r="F20" s="74" t="s">
        <v>12</v>
      </c>
      <c r="G20" s="74" t="s">
        <v>9</v>
      </c>
      <c r="H20" s="74" t="s">
        <v>7</v>
      </c>
      <c r="I20" s="74" t="s">
        <v>10</v>
      </c>
      <c r="J20" s="74" t="s">
        <v>6</v>
      </c>
      <c r="K20" s="74" t="s">
        <v>13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95"/>
      <c r="AD20" s="95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5"/>
    </row>
    <row r="21" spans="1:109" s="1" customFormat="1" ht="15">
      <c r="A21" s="36">
        <v>1</v>
      </c>
      <c r="B21" s="36">
        <v>2</v>
      </c>
      <c r="C21" s="37">
        <v>3</v>
      </c>
      <c r="D21" s="38">
        <v>4</v>
      </c>
      <c r="E21" s="36">
        <v>5</v>
      </c>
      <c r="F21" s="36">
        <v>6</v>
      </c>
      <c r="G21" s="36">
        <v>7</v>
      </c>
      <c r="H21" s="36">
        <v>8</v>
      </c>
      <c r="I21" s="36">
        <v>9</v>
      </c>
      <c r="J21" s="36">
        <v>10</v>
      </c>
      <c r="K21" s="36">
        <v>11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3"/>
      <c r="AD21" s="23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5"/>
    </row>
    <row r="22" spans="1:109" s="5" customFormat="1" ht="51" customHeight="1">
      <c r="A22" s="39">
        <v>1</v>
      </c>
      <c r="B22" s="39" t="s">
        <v>26</v>
      </c>
      <c r="C22" s="40" t="s">
        <v>19</v>
      </c>
      <c r="D22" s="41" t="s">
        <v>27</v>
      </c>
      <c r="E22" s="39" t="s">
        <v>28</v>
      </c>
      <c r="F22" s="39">
        <v>2</v>
      </c>
      <c r="G22" s="42"/>
      <c r="H22" s="43"/>
      <c r="I22" s="44"/>
      <c r="J22" s="43"/>
      <c r="K22" s="39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0"/>
      <c r="AD22" s="20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5"/>
    </row>
    <row r="23" spans="1:109" s="5" customFormat="1" ht="25">
      <c r="A23" s="39">
        <v>2</v>
      </c>
      <c r="B23" s="39" t="s">
        <v>73</v>
      </c>
      <c r="C23" s="40" t="s">
        <v>20</v>
      </c>
      <c r="D23" s="41" t="s">
        <v>74</v>
      </c>
      <c r="E23" s="39" t="s">
        <v>17</v>
      </c>
      <c r="F23" s="39">
        <v>10</v>
      </c>
      <c r="G23" s="42"/>
      <c r="H23" s="43"/>
      <c r="I23" s="44"/>
      <c r="J23" s="43"/>
      <c r="K23" s="39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20"/>
      <c r="AD23" s="20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5"/>
    </row>
    <row r="24" spans="1:109" s="5" customFormat="1" ht="25">
      <c r="A24" s="39">
        <v>3</v>
      </c>
      <c r="B24" s="39" t="s">
        <v>75</v>
      </c>
      <c r="C24" s="40" t="s">
        <v>20</v>
      </c>
      <c r="D24" s="41" t="s">
        <v>76</v>
      </c>
      <c r="E24" s="39" t="s">
        <v>17</v>
      </c>
      <c r="F24" s="39">
        <v>12</v>
      </c>
      <c r="G24" s="42"/>
      <c r="H24" s="43"/>
      <c r="I24" s="44"/>
      <c r="J24" s="43"/>
      <c r="K24" s="39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20"/>
      <c r="AD24" s="20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5"/>
    </row>
    <row r="25" spans="1:109" s="5" customFormat="1" ht="52" customHeight="1">
      <c r="A25" s="39">
        <v>4</v>
      </c>
      <c r="B25" s="39" t="s">
        <v>34</v>
      </c>
      <c r="C25" s="40" t="s">
        <v>19</v>
      </c>
      <c r="D25" s="41" t="s">
        <v>35</v>
      </c>
      <c r="E25" s="39" t="s">
        <v>36</v>
      </c>
      <c r="F25" s="39">
        <v>2</v>
      </c>
      <c r="G25" s="42"/>
      <c r="H25" s="43"/>
      <c r="I25" s="44"/>
      <c r="J25" s="43"/>
      <c r="K25" s="39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20"/>
      <c r="AD25" s="20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5"/>
    </row>
    <row r="26" spans="1:109" s="5" customFormat="1" ht="25">
      <c r="A26" s="39">
        <v>5</v>
      </c>
      <c r="B26" s="39" t="s">
        <v>37</v>
      </c>
      <c r="C26" s="40" t="s">
        <v>19</v>
      </c>
      <c r="D26" s="41" t="s">
        <v>38</v>
      </c>
      <c r="E26" s="39" t="s">
        <v>21</v>
      </c>
      <c r="F26" s="39">
        <v>2</v>
      </c>
      <c r="G26" s="42"/>
      <c r="H26" s="43"/>
      <c r="I26" s="44"/>
      <c r="J26" s="43"/>
      <c r="K26" s="39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20"/>
      <c r="AD26" s="20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5"/>
    </row>
    <row r="27" spans="1:109" s="5" customFormat="1" ht="37.5">
      <c r="A27" s="39">
        <v>6</v>
      </c>
      <c r="B27" s="39" t="s">
        <v>39</v>
      </c>
      <c r="C27" s="40" t="s">
        <v>86</v>
      </c>
      <c r="D27" s="41" t="s">
        <v>81</v>
      </c>
      <c r="E27" s="39" t="s">
        <v>17</v>
      </c>
      <c r="F27" s="39">
        <v>2</v>
      </c>
      <c r="G27" s="42"/>
      <c r="H27" s="43"/>
      <c r="I27" s="44"/>
      <c r="J27" s="43"/>
      <c r="K27" s="39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20"/>
      <c r="AD27" s="20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5"/>
    </row>
    <row r="28" spans="1:109" s="5" customFormat="1" ht="37.5">
      <c r="A28" s="39">
        <v>7</v>
      </c>
      <c r="B28" s="39" t="s">
        <v>40</v>
      </c>
      <c r="C28" s="40" t="s">
        <v>86</v>
      </c>
      <c r="D28" s="41" t="s">
        <v>41</v>
      </c>
      <c r="E28" s="39" t="s">
        <v>17</v>
      </c>
      <c r="F28" s="39">
        <v>2</v>
      </c>
      <c r="G28" s="42"/>
      <c r="H28" s="43"/>
      <c r="I28" s="44"/>
      <c r="J28" s="43"/>
      <c r="K28" s="39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20"/>
      <c r="AD28" s="20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5"/>
    </row>
    <row r="29" spans="1:109" s="5" customFormat="1" ht="37.5">
      <c r="A29" s="39">
        <v>8</v>
      </c>
      <c r="B29" s="39" t="s">
        <v>42</v>
      </c>
      <c r="C29" s="40" t="s">
        <v>86</v>
      </c>
      <c r="D29" s="41" t="s">
        <v>43</v>
      </c>
      <c r="E29" s="39" t="s">
        <v>17</v>
      </c>
      <c r="F29" s="39">
        <v>2</v>
      </c>
      <c r="G29" s="42"/>
      <c r="H29" s="43"/>
      <c r="I29" s="44"/>
      <c r="J29" s="43"/>
      <c r="K29" s="39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0"/>
      <c r="AD29" s="20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5"/>
    </row>
    <row r="30" spans="1:109" s="5" customFormat="1" ht="25">
      <c r="A30" s="39">
        <v>9</v>
      </c>
      <c r="B30" s="39" t="s">
        <v>44</v>
      </c>
      <c r="C30" s="40" t="s">
        <v>87</v>
      </c>
      <c r="D30" s="41" t="s">
        <v>45</v>
      </c>
      <c r="E30" s="39" t="s">
        <v>46</v>
      </c>
      <c r="F30" s="39">
        <v>2</v>
      </c>
      <c r="G30" s="42"/>
      <c r="H30" s="43"/>
      <c r="I30" s="44"/>
      <c r="J30" s="43"/>
      <c r="K30" s="39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20"/>
      <c r="AD30" s="20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5"/>
    </row>
    <row r="31" spans="1:109" s="5" customFormat="1" ht="25">
      <c r="A31" s="39">
        <v>10</v>
      </c>
      <c r="B31" s="39" t="s">
        <v>47</v>
      </c>
      <c r="C31" s="40" t="s">
        <v>87</v>
      </c>
      <c r="D31" s="41" t="s">
        <v>48</v>
      </c>
      <c r="E31" s="39" t="s">
        <v>21</v>
      </c>
      <c r="F31" s="39">
        <v>2</v>
      </c>
      <c r="G31" s="42"/>
      <c r="H31" s="43"/>
      <c r="I31" s="44"/>
      <c r="J31" s="43"/>
      <c r="K31" s="39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20"/>
      <c r="AD31" s="20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5"/>
    </row>
    <row r="32" spans="1:109" s="5" customFormat="1" ht="64.5" customHeight="1">
      <c r="A32" s="39">
        <v>11</v>
      </c>
      <c r="B32" s="39" t="s">
        <v>49</v>
      </c>
      <c r="C32" s="40" t="s">
        <v>87</v>
      </c>
      <c r="D32" s="41" t="s">
        <v>50</v>
      </c>
      <c r="E32" s="39" t="s">
        <v>22</v>
      </c>
      <c r="F32" s="39">
        <v>4</v>
      </c>
      <c r="G32" s="42"/>
      <c r="H32" s="43"/>
      <c r="I32" s="44"/>
      <c r="J32" s="43"/>
      <c r="K32" s="39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20"/>
      <c r="AD32" s="20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5"/>
    </row>
    <row r="33" spans="1:109" s="5" customFormat="1" ht="37.5">
      <c r="A33" s="39">
        <v>12</v>
      </c>
      <c r="B33" s="39" t="s">
        <v>51</v>
      </c>
      <c r="C33" s="40" t="s">
        <v>88</v>
      </c>
      <c r="D33" s="41" t="s">
        <v>52</v>
      </c>
      <c r="E33" s="39" t="s">
        <v>53</v>
      </c>
      <c r="F33" s="39">
        <v>1</v>
      </c>
      <c r="G33" s="42"/>
      <c r="H33" s="43"/>
      <c r="I33" s="44"/>
      <c r="J33" s="43"/>
      <c r="K33" s="39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20"/>
      <c r="AD33" s="20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5"/>
    </row>
    <row r="34" spans="1:109" s="5" customFormat="1">
      <c r="A34" s="39">
        <v>13</v>
      </c>
      <c r="B34" s="39" t="s">
        <v>54</v>
      </c>
      <c r="C34" s="40" t="s">
        <v>19</v>
      </c>
      <c r="D34" s="41" t="s">
        <v>55</v>
      </c>
      <c r="E34" s="39" t="s">
        <v>56</v>
      </c>
      <c r="F34" s="39">
        <v>1</v>
      </c>
      <c r="G34" s="42"/>
      <c r="H34" s="43"/>
      <c r="I34" s="44"/>
      <c r="J34" s="43"/>
      <c r="K34" s="39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20"/>
      <c r="AD34" s="20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5"/>
    </row>
    <row r="35" spans="1:109" s="5" customFormat="1" ht="53.25" customHeight="1">
      <c r="A35" s="39">
        <v>14</v>
      </c>
      <c r="B35" s="39" t="s">
        <v>57</v>
      </c>
      <c r="C35" s="40" t="s">
        <v>19</v>
      </c>
      <c r="D35" s="41" t="s">
        <v>58</v>
      </c>
      <c r="E35" s="39" t="s">
        <v>17</v>
      </c>
      <c r="F35" s="39">
        <v>1</v>
      </c>
      <c r="G35" s="42"/>
      <c r="H35" s="43"/>
      <c r="I35" s="44"/>
      <c r="J35" s="43"/>
      <c r="K35" s="39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20"/>
      <c r="AD35" s="20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5"/>
    </row>
    <row r="36" spans="1:109" s="5" customFormat="1" ht="121.5" customHeight="1">
      <c r="A36" s="39">
        <v>15</v>
      </c>
      <c r="B36" s="39" t="s">
        <v>59</v>
      </c>
      <c r="C36" s="40" t="s">
        <v>19</v>
      </c>
      <c r="D36" s="41" t="s">
        <v>82</v>
      </c>
      <c r="E36" s="39" t="s">
        <v>17</v>
      </c>
      <c r="F36" s="39">
        <v>1</v>
      </c>
      <c r="G36" s="42"/>
      <c r="H36" s="43"/>
      <c r="I36" s="44"/>
      <c r="J36" s="43"/>
      <c r="K36" s="39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20"/>
      <c r="AD36" s="20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5"/>
    </row>
    <row r="37" spans="1:109" s="5" customFormat="1">
      <c r="A37" s="39">
        <v>16</v>
      </c>
      <c r="B37" s="39" t="s">
        <v>64</v>
      </c>
      <c r="C37" s="40" t="s">
        <v>19</v>
      </c>
      <c r="D37" s="41" t="s">
        <v>65</v>
      </c>
      <c r="E37" s="39" t="s">
        <v>18</v>
      </c>
      <c r="F37" s="39">
        <v>2</v>
      </c>
      <c r="G37" s="42"/>
      <c r="H37" s="43"/>
      <c r="I37" s="44"/>
      <c r="J37" s="43"/>
      <c r="K37" s="39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20"/>
      <c r="AD37" s="20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5"/>
    </row>
    <row r="38" spans="1:109">
      <c r="A38" s="32"/>
      <c r="B38" s="32"/>
      <c r="C38" s="45"/>
      <c r="D38" s="46"/>
      <c r="E38" s="33"/>
      <c r="F38" s="47" t="s">
        <v>11</v>
      </c>
      <c r="G38" s="48" t="s">
        <v>4</v>
      </c>
      <c r="H38" s="49"/>
      <c r="I38" s="50" t="s">
        <v>5</v>
      </c>
      <c r="J38" s="49"/>
      <c r="K38" s="51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21"/>
      <c r="AD38" s="21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</row>
    <row r="39" spans="1:109" customFormat="1" ht="15.5">
      <c r="A39" s="28"/>
      <c r="B39" s="28"/>
      <c r="C39" s="75"/>
      <c r="D39" s="75"/>
      <c r="E39" s="28"/>
      <c r="F39" s="28"/>
      <c r="G39" s="28"/>
      <c r="H39" s="28"/>
      <c r="I39" s="28"/>
      <c r="J39" s="28"/>
      <c r="K39" s="28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20"/>
      <c r="AD39" s="20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</row>
    <row r="40" spans="1:109" ht="15.75" customHeight="1">
      <c r="A40" s="28"/>
      <c r="B40" s="28"/>
      <c r="C40" s="35"/>
      <c r="D40" s="35"/>
      <c r="E40" s="28"/>
      <c r="F40" s="28"/>
      <c r="G40" s="28"/>
      <c r="H40" s="31"/>
      <c r="I40" s="31"/>
      <c r="J40" s="34"/>
      <c r="K40" s="29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20"/>
      <c r="AD40" s="20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</row>
    <row r="41" spans="1:109" s="1" customFormat="1" ht="12.75" customHeight="1">
      <c r="A41" s="82" t="str">
        <f>CONCATENATE("Moduł ", SUM(COUNTIF(A$1:A39,"Lp."),1), " nie gorszy niż w katalogu ", "LPP Equipment ")</f>
        <v xml:space="preserve">Moduł 3 nie gorszy niż w katalogu LPP Equipment </v>
      </c>
      <c r="B41" s="83"/>
      <c r="C41" s="83"/>
      <c r="D41" s="83"/>
      <c r="E41" s="83"/>
      <c r="F41" s="83"/>
      <c r="G41" s="83"/>
      <c r="H41" s="83"/>
      <c r="I41" s="83"/>
      <c r="J41" s="83"/>
      <c r="K41" s="84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20"/>
      <c r="AD41" s="20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</row>
    <row r="42" spans="1:109" s="1" customFormat="1" ht="82.5" customHeight="1">
      <c r="A42" s="71" t="s">
        <v>0</v>
      </c>
      <c r="B42" s="72" t="s">
        <v>1</v>
      </c>
      <c r="C42" s="73" t="s">
        <v>2</v>
      </c>
      <c r="D42" s="73" t="s">
        <v>3</v>
      </c>
      <c r="E42" s="71" t="s">
        <v>8</v>
      </c>
      <c r="F42" s="74" t="s">
        <v>12</v>
      </c>
      <c r="G42" s="74" t="s">
        <v>9</v>
      </c>
      <c r="H42" s="74" t="s">
        <v>7</v>
      </c>
      <c r="I42" s="74" t="s">
        <v>10</v>
      </c>
      <c r="J42" s="74" t="s">
        <v>6</v>
      </c>
      <c r="K42" s="74" t="s">
        <v>13</v>
      </c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95"/>
      <c r="AD42" s="95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5"/>
    </row>
    <row r="43" spans="1:109" s="1" customFormat="1" ht="15">
      <c r="A43" s="36">
        <v>1</v>
      </c>
      <c r="B43" s="36">
        <v>2</v>
      </c>
      <c r="C43" s="37">
        <v>3</v>
      </c>
      <c r="D43" s="38">
        <v>4</v>
      </c>
      <c r="E43" s="36">
        <v>5</v>
      </c>
      <c r="F43" s="36">
        <v>6</v>
      </c>
      <c r="G43" s="36">
        <v>7</v>
      </c>
      <c r="H43" s="36">
        <v>8</v>
      </c>
      <c r="I43" s="36">
        <v>9</v>
      </c>
      <c r="J43" s="36">
        <v>10</v>
      </c>
      <c r="K43" s="36">
        <v>11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23"/>
      <c r="AD43" s="23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5"/>
    </row>
    <row r="44" spans="1:109" s="5" customFormat="1" ht="25">
      <c r="A44" s="39">
        <v>1</v>
      </c>
      <c r="B44" s="39" t="s">
        <v>29</v>
      </c>
      <c r="C44" s="40" t="s">
        <v>20</v>
      </c>
      <c r="D44" s="41" t="s">
        <v>83</v>
      </c>
      <c r="E44" s="39" t="s">
        <v>17</v>
      </c>
      <c r="F44" s="39">
        <v>4</v>
      </c>
      <c r="G44" s="42"/>
      <c r="H44" s="43"/>
      <c r="I44" s="44"/>
      <c r="J44" s="43"/>
      <c r="K44" s="39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20"/>
      <c r="AD44" s="20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5"/>
    </row>
    <row r="45" spans="1:109">
      <c r="A45" s="32"/>
      <c r="B45" s="32"/>
      <c r="C45" s="45"/>
      <c r="D45" s="46"/>
      <c r="E45" s="33"/>
      <c r="F45" s="47" t="s">
        <v>11</v>
      </c>
      <c r="G45" s="48" t="s">
        <v>4</v>
      </c>
      <c r="H45" s="49"/>
      <c r="I45" s="50" t="s">
        <v>5</v>
      </c>
      <c r="J45" s="49"/>
      <c r="K45" s="51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21"/>
      <c r="AD45" s="21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</row>
    <row r="46" spans="1:109" customFormat="1" ht="15.5">
      <c r="A46" s="28"/>
      <c r="B46" s="28"/>
      <c r="C46" s="75"/>
      <c r="D46" s="75"/>
      <c r="E46" s="28"/>
      <c r="F46" s="28"/>
      <c r="G46" s="28"/>
      <c r="H46" s="28"/>
      <c r="I46" s="28"/>
      <c r="J46" s="28"/>
      <c r="K46" s="28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20"/>
      <c r="AD46" s="20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</row>
    <row r="47" spans="1:109" ht="15.75" customHeight="1">
      <c r="A47" s="28"/>
      <c r="B47" s="28"/>
      <c r="C47" s="35"/>
      <c r="D47" s="35"/>
      <c r="E47" s="28"/>
      <c r="F47" s="28"/>
      <c r="G47" s="28"/>
      <c r="H47" s="31"/>
      <c r="I47" s="31"/>
      <c r="J47" s="34"/>
      <c r="K47" s="29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20"/>
      <c r="AD47" s="20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</row>
    <row r="48" spans="1:109" s="1" customFormat="1" ht="12.75" customHeight="1">
      <c r="A48" s="82" t="str">
        <f>CONCATENATE("Moduł ", SUM(COUNTIF(A$1:A46,"Lp."),1), " nie gorszy niż w katalogu ", "Lab-Szkło ")</f>
        <v xml:space="preserve">Moduł 4 nie gorszy niż w katalogu Lab-Szkło </v>
      </c>
      <c r="B48" s="83"/>
      <c r="C48" s="83"/>
      <c r="D48" s="83"/>
      <c r="E48" s="83"/>
      <c r="F48" s="83"/>
      <c r="G48" s="83"/>
      <c r="H48" s="83"/>
      <c r="I48" s="83"/>
      <c r="J48" s="83"/>
      <c r="K48" s="84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20"/>
      <c r="AD48" s="20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</row>
    <row r="49" spans="1:109" s="1" customFormat="1" ht="82.5" customHeight="1">
      <c r="A49" s="71" t="s">
        <v>0</v>
      </c>
      <c r="B49" s="72" t="s">
        <v>1</v>
      </c>
      <c r="C49" s="73" t="s">
        <v>2</v>
      </c>
      <c r="D49" s="73" t="s">
        <v>3</v>
      </c>
      <c r="E49" s="71" t="s">
        <v>8</v>
      </c>
      <c r="F49" s="74" t="s">
        <v>12</v>
      </c>
      <c r="G49" s="74" t="s">
        <v>9</v>
      </c>
      <c r="H49" s="74" t="s">
        <v>7</v>
      </c>
      <c r="I49" s="74" t="s">
        <v>10</v>
      </c>
      <c r="J49" s="74" t="s">
        <v>6</v>
      </c>
      <c r="K49" s="74" t="s">
        <v>13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95"/>
      <c r="AD49" s="95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5"/>
    </row>
    <row r="50" spans="1:109" s="1" customFormat="1" ht="15">
      <c r="A50" s="36">
        <v>1</v>
      </c>
      <c r="B50" s="36">
        <v>2</v>
      </c>
      <c r="C50" s="37">
        <v>3</v>
      </c>
      <c r="D50" s="38">
        <v>4</v>
      </c>
      <c r="E50" s="36">
        <v>5</v>
      </c>
      <c r="F50" s="36">
        <v>6</v>
      </c>
      <c r="G50" s="36">
        <v>7</v>
      </c>
      <c r="H50" s="36">
        <v>8</v>
      </c>
      <c r="I50" s="36">
        <v>9</v>
      </c>
      <c r="J50" s="36">
        <v>10</v>
      </c>
      <c r="K50" s="36">
        <v>11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23"/>
      <c r="AD50" s="23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5"/>
    </row>
    <row r="51" spans="1:109" s="5" customFormat="1" ht="25">
      <c r="A51" s="39">
        <v>1</v>
      </c>
      <c r="B51" s="39" t="s">
        <v>30</v>
      </c>
      <c r="C51" s="40" t="s">
        <v>19</v>
      </c>
      <c r="D51" s="41" t="s">
        <v>31</v>
      </c>
      <c r="E51" s="39" t="s">
        <v>17</v>
      </c>
      <c r="F51" s="39">
        <v>1</v>
      </c>
      <c r="G51" s="42"/>
      <c r="H51" s="43"/>
      <c r="I51" s="44"/>
      <c r="J51" s="43"/>
      <c r="K51" s="39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20"/>
      <c r="AD51" s="20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5"/>
    </row>
    <row r="52" spans="1:109" s="5" customFormat="1">
      <c r="A52" s="39">
        <v>2</v>
      </c>
      <c r="B52" s="39" t="s">
        <v>32</v>
      </c>
      <c r="C52" s="40" t="s">
        <v>20</v>
      </c>
      <c r="D52" s="41" t="s">
        <v>33</v>
      </c>
      <c r="E52" s="39" t="s">
        <v>17</v>
      </c>
      <c r="F52" s="39">
        <v>2</v>
      </c>
      <c r="G52" s="42"/>
      <c r="H52" s="43"/>
      <c r="I52" s="44"/>
      <c r="J52" s="43"/>
      <c r="K52" s="39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20"/>
      <c r="AD52" s="20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5"/>
    </row>
    <row r="53" spans="1:109">
      <c r="A53" s="32"/>
      <c r="B53" s="32"/>
      <c r="C53" s="45"/>
      <c r="D53" s="46"/>
      <c r="E53" s="33"/>
      <c r="F53" s="47" t="s">
        <v>11</v>
      </c>
      <c r="G53" s="48" t="s">
        <v>4</v>
      </c>
      <c r="H53" s="49"/>
      <c r="I53" s="50" t="s">
        <v>5</v>
      </c>
      <c r="J53" s="49"/>
      <c r="K53" s="51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21"/>
      <c r="AD53" s="21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</row>
    <row r="54" spans="1:109" customFormat="1" ht="15.5">
      <c r="A54" s="28"/>
      <c r="B54" s="28"/>
      <c r="C54" s="75"/>
      <c r="D54" s="75"/>
      <c r="E54" s="28"/>
      <c r="F54" s="28"/>
      <c r="G54" s="28"/>
      <c r="H54" s="28"/>
      <c r="I54" s="28"/>
      <c r="J54" s="28"/>
      <c r="K54" s="28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20"/>
      <c r="AD54" s="20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</row>
    <row r="55" spans="1:109" ht="15.75" customHeight="1">
      <c r="A55" s="28"/>
      <c r="B55" s="28"/>
      <c r="C55" s="35"/>
      <c r="D55" s="35"/>
      <c r="E55" s="28"/>
      <c r="F55" s="28"/>
      <c r="G55" s="28"/>
      <c r="H55" s="31"/>
      <c r="I55" s="31"/>
      <c r="J55" s="34"/>
      <c r="K55" s="29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20"/>
      <c r="AD55" s="20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</row>
    <row r="56" spans="1:109" s="1" customFormat="1" ht="12.75" customHeight="1">
      <c r="A56" s="82" t="str">
        <f>CONCATENATE("Moduł ", SUM(COUNTIF(A$1:A54,"Lp."),1), " nie gorszy niż w katalogu ", "Agilent")</f>
        <v>Moduł 5 nie gorszy niż w katalogu Agilent</v>
      </c>
      <c r="B56" s="83"/>
      <c r="C56" s="83"/>
      <c r="D56" s="83"/>
      <c r="E56" s="83"/>
      <c r="F56" s="83"/>
      <c r="G56" s="83"/>
      <c r="H56" s="83"/>
      <c r="I56" s="83"/>
      <c r="J56" s="83"/>
      <c r="K56" s="84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20"/>
      <c r="AD56" s="20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</row>
    <row r="57" spans="1:109" s="1" customFormat="1" ht="82.5" customHeight="1">
      <c r="A57" s="71" t="s">
        <v>0</v>
      </c>
      <c r="B57" s="72" t="s">
        <v>1</v>
      </c>
      <c r="C57" s="73" t="s">
        <v>2</v>
      </c>
      <c r="D57" s="73" t="s">
        <v>3</v>
      </c>
      <c r="E57" s="71" t="s">
        <v>8</v>
      </c>
      <c r="F57" s="74" t="s">
        <v>12</v>
      </c>
      <c r="G57" s="74" t="s">
        <v>9</v>
      </c>
      <c r="H57" s="74" t="s">
        <v>7</v>
      </c>
      <c r="I57" s="74" t="s">
        <v>10</v>
      </c>
      <c r="J57" s="74" t="s">
        <v>6</v>
      </c>
      <c r="K57" s="74" t="s">
        <v>13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95"/>
      <c r="AD57" s="95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5"/>
    </row>
    <row r="58" spans="1:109" s="1" customFormat="1" ht="15">
      <c r="A58" s="36">
        <v>1</v>
      </c>
      <c r="B58" s="36">
        <v>2</v>
      </c>
      <c r="C58" s="37">
        <v>3</v>
      </c>
      <c r="D58" s="38">
        <v>4</v>
      </c>
      <c r="E58" s="36">
        <v>5</v>
      </c>
      <c r="F58" s="36">
        <v>6</v>
      </c>
      <c r="G58" s="36">
        <v>7</v>
      </c>
      <c r="H58" s="36">
        <v>8</v>
      </c>
      <c r="I58" s="36">
        <v>9</v>
      </c>
      <c r="J58" s="36">
        <v>10</v>
      </c>
      <c r="K58" s="36">
        <v>11</v>
      </c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23"/>
      <c r="AD58" s="23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5"/>
    </row>
    <row r="59" spans="1:109" s="5" customFormat="1">
      <c r="A59" s="39">
        <v>1</v>
      </c>
      <c r="B59" s="39" t="s">
        <v>60</v>
      </c>
      <c r="C59" s="40" t="s">
        <v>89</v>
      </c>
      <c r="D59" s="41" t="s">
        <v>61</v>
      </c>
      <c r="E59" s="39" t="s">
        <v>18</v>
      </c>
      <c r="F59" s="39">
        <v>4</v>
      </c>
      <c r="G59" s="42"/>
      <c r="H59" s="43"/>
      <c r="I59" s="44"/>
      <c r="J59" s="43"/>
      <c r="K59" s="39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20"/>
      <c r="AD59" s="20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5"/>
    </row>
    <row r="60" spans="1:109">
      <c r="A60" s="32"/>
      <c r="B60" s="32"/>
      <c r="C60" s="45"/>
      <c r="D60" s="46"/>
      <c r="E60" s="33"/>
      <c r="F60" s="47" t="s">
        <v>11</v>
      </c>
      <c r="G60" s="48" t="s">
        <v>4</v>
      </c>
      <c r="H60" s="49"/>
      <c r="I60" s="50" t="s">
        <v>5</v>
      </c>
      <c r="J60" s="49"/>
      <c r="K60" s="51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21"/>
      <c r="AD60" s="21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</row>
    <row r="61" spans="1:109" customFormat="1" ht="15.5">
      <c r="A61" s="28"/>
      <c r="B61" s="28"/>
      <c r="C61" s="75"/>
      <c r="D61" s="75"/>
      <c r="E61" s="28"/>
      <c r="F61" s="28"/>
      <c r="G61" s="28"/>
      <c r="H61" s="28"/>
      <c r="I61" s="28"/>
      <c r="J61" s="28"/>
      <c r="K61" s="28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20"/>
      <c r="AD61" s="20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</row>
    <row r="62" spans="1:109" ht="15.75" customHeight="1">
      <c r="A62" s="28"/>
      <c r="B62" s="28"/>
      <c r="C62" s="35"/>
      <c r="D62" s="35"/>
      <c r="E62" s="28"/>
      <c r="F62" s="28"/>
      <c r="G62" s="28"/>
      <c r="H62" s="31"/>
      <c r="I62" s="31"/>
      <c r="J62" s="34"/>
      <c r="K62" s="29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20"/>
      <c r="AD62" s="20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</row>
    <row r="63" spans="1:109" s="1" customFormat="1" ht="12.75" customHeight="1">
      <c r="A63" s="82" t="str">
        <f>CONCATENATE("Moduł ", SUM(COUNTIF(A$1:A61,"Lp."),1), " nie gorszy niż w katalogu ", "Merck")</f>
        <v>Moduł 6 nie gorszy niż w katalogu Merck</v>
      </c>
      <c r="B63" s="83"/>
      <c r="C63" s="83"/>
      <c r="D63" s="83"/>
      <c r="E63" s="83"/>
      <c r="F63" s="83"/>
      <c r="G63" s="83"/>
      <c r="H63" s="83"/>
      <c r="I63" s="83"/>
      <c r="J63" s="83"/>
      <c r="K63" s="84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20"/>
      <c r="AD63" s="20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</row>
    <row r="64" spans="1:109" s="1" customFormat="1" ht="82.5" customHeight="1">
      <c r="A64" s="71" t="s">
        <v>0</v>
      </c>
      <c r="B64" s="72" t="s">
        <v>1</v>
      </c>
      <c r="C64" s="73" t="s">
        <v>2</v>
      </c>
      <c r="D64" s="73" t="s">
        <v>3</v>
      </c>
      <c r="E64" s="71" t="s">
        <v>8</v>
      </c>
      <c r="F64" s="74" t="s">
        <v>12</v>
      </c>
      <c r="G64" s="74" t="s">
        <v>9</v>
      </c>
      <c r="H64" s="74" t="s">
        <v>7</v>
      </c>
      <c r="I64" s="74" t="s">
        <v>10</v>
      </c>
      <c r="J64" s="74" t="s">
        <v>6</v>
      </c>
      <c r="K64" s="74" t="s">
        <v>13</v>
      </c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95"/>
      <c r="AD64" s="95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5"/>
    </row>
    <row r="65" spans="1:109" s="1" customFormat="1" ht="15">
      <c r="A65" s="36">
        <v>1</v>
      </c>
      <c r="B65" s="36">
        <v>2</v>
      </c>
      <c r="C65" s="37">
        <v>3</v>
      </c>
      <c r="D65" s="38">
        <v>4</v>
      </c>
      <c r="E65" s="36">
        <v>5</v>
      </c>
      <c r="F65" s="36">
        <v>6</v>
      </c>
      <c r="G65" s="36">
        <v>7</v>
      </c>
      <c r="H65" s="36">
        <v>8</v>
      </c>
      <c r="I65" s="36">
        <v>9</v>
      </c>
      <c r="J65" s="36">
        <v>10</v>
      </c>
      <c r="K65" s="36">
        <v>11</v>
      </c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23"/>
      <c r="AD65" s="23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5"/>
    </row>
    <row r="66" spans="1:109" s="5" customFormat="1">
      <c r="A66" s="39">
        <v>1</v>
      </c>
      <c r="B66" s="39" t="s">
        <v>62</v>
      </c>
      <c r="C66" s="40" t="s">
        <v>85</v>
      </c>
      <c r="D66" s="41" t="s">
        <v>63</v>
      </c>
      <c r="E66" s="39" t="s">
        <v>18</v>
      </c>
      <c r="F66" s="39">
        <v>1</v>
      </c>
      <c r="G66" s="42"/>
      <c r="H66" s="43"/>
      <c r="I66" s="44"/>
      <c r="J66" s="43"/>
      <c r="K66" s="39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20"/>
      <c r="AD66" s="20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5"/>
    </row>
    <row r="67" spans="1:109">
      <c r="A67" s="32"/>
      <c r="B67" s="32"/>
      <c r="C67" s="45"/>
      <c r="D67" s="46"/>
      <c r="E67" s="33"/>
      <c r="F67" s="47" t="s">
        <v>11</v>
      </c>
      <c r="G67" s="48" t="s">
        <v>4</v>
      </c>
      <c r="H67" s="49"/>
      <c r="I67" s="50" t="s">
        <v>5</v>
      </c>
      <c r="J67" s="49"/>
      <c r="K67" s="51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21"/>
      <c r="AD67" s="21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</row>
    <row r="68" spans="1:109" customFormat="1" ht="15.5">
      <c r="A68" s="28"/>
      <c r="B68" s="28"/>
      <c r="C68" s="75"/>
      <c r="D68" s="75"/>
      <c r="E68" s="28"/>
      <c r="F68" s="28"/>
      <c r="G68" s="28"/>
      <c r="H68" s="28"/>
      <c r="I68" s="28"/>
      <c r="J68" s="28"/>
      <c r="K68" s="28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20"/>
      <c r="AD68" s="20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</row>
    <row r="69" spans="1:109">
      <c r="A69" s="28"/>
      <c r="B69" s="28"/>
      <c r="C69" s="35"/>
      <c r="D69" s="35"/>
      <c r="E69" s="28"/>
      <c r="F69" s="28"/>
      <c r="G69" s="28"/>
      <c r="H69" s="31"/>
      <c r="I69" s="31"/>
      <c r="J69" s="34"/>
      <c r="K69" s="29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20"/>
      <c r="AD69" s="20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</row>
    <row r="70" spans="1:109" customFormat="1" ht="15.5">
      <c r="A70" s="28"/>
      <c r="B70" s="28"/>
      <c r="C70" s="75"/>
      <c r="D70" s="75"/>
      <c r="E70" s="28"/>
      <c r="F70" s="28"/>
      <c r="G70" s="28"/>
      <c r="H70" s="28"/>
      <c r="I70" s="28"/>
      <c r="J70" s="28"/>
      <c r="K70" s="28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20"/>
      <c r="AD70" s="20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</row>
    <row r="71" spans="1:109" customFormat="1" ht="15.5">
      <c r="A71" s="28"/>
      <c r="B71" s="28"/>
      <c r="C71" s="75"/>
      <c r="D71" s="75"/>
      <c r="E71" s="28"/>
      <c r="F71" s="28"/>
      <c r="G71" s="28"/>
      <c r="H71" s="28"/>
      <c r="I71" s="28"/>
      <c r="J71" s="28"/>
      <c r="K71" s="28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94"/>
      <c r="AD71" s="94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</row>
    <row r="72" spans="1:109" ht="15">
      <c r="A72" s="52"/>
      <c r="B72" s="32"/>
      <c r="C72" s="45"/>
      <c r="D72" s="53"/>
      <c r="E72" s="97" t="s">
        <v>84</v>
      </c>
      <c r="F72" s="98"/>
      <c r="G72" s="54" t="s">
        <v>4</v>
      </c>
      <c r="H72" s="55"/>
      <c r="I72" s="54" t="s">
        <v>5</v>
      </c>
      <c r="J72" s="55"/>
      <c r="K72" s="29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24"/>
      <c r="AD72" s="24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</row>
    <row r="73" spans="1:109" ht="15">
      <c r="A73" s="52"/>
      <c r="B73" s="32"/>
      <c r="C73" s="45"/>
      <c r="D73" s="53"/>
      <c r="E73" s="78"/>
      <c r="F73" s="78"/>
      <c r="G73" s="79"/>
      <c r="H73" s="80"/>
      <c r="I73" s="79"/>
      <c r="J73" s="80"/>
      <c r="K73" s="29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24"/>
      <c r="AD73" s="24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</row>
    <row r="74" spans="1:109">
      <c r="A74" s="76" t="s">
        <v>77</v>
      </c>
      <c r="B74" s="33"/>
      <c r="C74" s="45"/>
      <c r="D74" s="77"/>
      <c r="E74" s="33"/>
      <c r="F74" s="33"/>
      <c r="G74" s="33"/>
      <c r="H74" s="33"/>
      <c r="I74" s="33"/>
      <c r="J74" s="30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8"/>
      <c r="AD74" s="8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</row>
    <row r="75" spans="1:109"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93"/>
      <c r="AD75" s="93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</row>
    <row r="76" spans="1:109" ht="15"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25"/>
      <c r="AD76" s="2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</row>
  </sheetData>
  <sortState ref="B215:P240">
    <sortCondition ref="B215"/>
  </sortState>
  <mergeCells count="22">
    <mergeCell ref="AC75:AD75"/>
    <mergeCell ref="AC71:AD71"/>
    <mergeCell ref="AC20:AD20"/>
    <mergeCell ref="AC10:AD10"/>
    <mergeCell ref="E72:F72"/>
    <mergeCell ref="A19:K19"/>
    <mergeCell ref="A41:K41"/>
    <mergeCell ref="AC42:AD42"/>
    <mergeCell ref="AC49:AD49"/>
    <mergeCell ref="AC57:AD57"/>
    <mergeCell ref="AC64:AD64"/>
    <mergeCell ref="A48:K48"/>
    <mergeCell ref="A56:K56"/>
    <mergeCell ref="A63:K63"/>
    <mergeCell ref="A7:G7"/>
    <mergeCell ref="A9:K9"/>
    <mergeCell ref="J1:K1"/>
    <mergeCell ref="D3:G3"/>
    <mergeCell ref="A4:B4"/>
    <mergeCell ref="A5:D5"/>
    <mergeCell ref="A6:D6"/>
    <mergeCell ref="A2:C2"/>
  </mergeCells>
  <pageMargins left="0.6" right="0.19685039370078741" top="0.49" bottom="0.63" header="0.32" footer="0.51181102362204722"/>
  <pageSetup paperSize="9" fitToHeight="0" pageOrder="overThenDown" orientation="landscape" r:id="rId1"/>
  <headerFooter alignWithMargins="0">
    <oddHeader>&amp;C– &amp;P 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szkło i drobny sprzęt LP</vt:lpstr>
      <vt:lpstr>'szkło i drobny sprzęt LP'!Obszar_wydruku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2a do SIWZ formularz cenowy Rozdział 1 LP</dc:title>
  <dc:creator>Leszek Napierała</dc:creator>
  <cp:lastModifiedBy>Katarzyna Niedźwiedzka-Rozkosz</cp:lastModifiedBy>
  <cp:lastPrinted>2020-10-26T17:00:41Z</cp:lastPrinted>
  <dcterms:created xsi:type="dcterms:W3CDTF">2004-07-05T12:40:57Z</dcterms:created>
  <dcterms:modified xsi:type="dcterms:W3CDTF">2020-10-30T09:30:51Z</dcterms:modified>
</cp:coreProperties>
</file>