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tabRatio="840" activeTab="0"/>
  </bookViews>
  <sheets>
    <sheet name="INSTRUKCJA" sheetId="1" r:id="rId1"/>
    <sheet name="BILANS_AKTYWA" sheetId="2" r:id="rId2"/>
    <sheet name="BILANS_PASYWA" sheetId="3" r:id="rId3"/>
    <sheet name="RZiS_W. PORÓWNAWCZY" sheetId="4" r:id="rId4"/>
    <sheet name="RPP_M. POŚREDNIA" sheetId="5" r:id="rId5"/>
  </sheets>
  <externalReferences>
    <externalReference r:id="rId8"/>
  </externalReferences>
  <definedNames>
    <definedName name="AKTYWA">'BILANS_AKTYWA'!$C$6:$AB$80</definedName>
    <definedName name="AktywaRazem">'BILANS_AKTYWA'!$C$80:$R$80</definedName>
    <definedName name="amortyzacja" localSheetId="3">'[1]wskaźniki'!#REF!</definedName>
    <definedName name="amortyzacja">#REF!</definedName>
    <definedName name="kontrolka">#REF!</definedName>
    <definedName name="N_rok">'BILANS_AKTYWA'!$A$85:$A$87</definedName>
    <definedName name="_xlnm.Print_Area" localSheetId="1">'BILANS_AKTYWA'!$A$1:$AB$80</definedName>
    <definedName name="_xlnm.Print_Area" localSheetId="2">'BILANS_PASYWA'!$A$1:$AB$56</definedName>
    <definedName name="_xlnm.Print_Area" localSheetId="0">'INSTRUKCJA'!#REF!</definedName>
    <definedName name="_xlnm.Print_Area" localSheetId="4">'RPP_M. POŚREDNIA'!$A$1:$AB$67</definedName>
    <definedName name="_xlnm.Print_Area" localSheetId="3">'RZiS_W. PORÓWNAWCZY'!$A$1:$AB$49</definedName>
    <definedName name="PASYWA">'BILANS_PASYWA'!$C$6:$AB$56</definedName>
    <definedName name="PasywaRazem">'BILANS_PASYWA'!$56:$56</definedName>
    <definedName name="RPP">'RPP_M. POŚREDNIA'!$C$7:$AB$66</definedName>
    <definedName name="RZiS">'RZiS_W. PORÓWNAWCZY'!$C$7:$AB$49</definedName>
    <definedName name="ŚrodkiPieniężneNaKoniec">'RPP_M. POŚREDNIA'!$65:$65</definedName>
    <definedName name="TabelaWskaźniki">#REF!</definedName>
    <definedName name="tabelawskaźników">#REF!</definedName>
    <definedName name="_xlnm.Print_Titles" localSheetId="1">'BILANS_AKTYWA'!$A:$B,'BILANS_AKTYWA'!$4:$5</definedName>
    <definedName name="_xlnm.Print_Titles" localSheetId="2">'BILANS_PASYWA'!$A:$B,'BILANS_PASYWA'!$4:$5</definedName>
    <definedName name="_xlnm.Print_Titles" localSheetId="4">'RPP_M. POŚREDNIA'!$A:$B,'RPP_M. POŚREDNIA'!$5:$6</definedName>
    <definedName name="_xlnm.Print_Titles" localSheetId="3">'RZiS_W. PORÓWNAWCZY'!$A:$B,'RZiS_W. PORÓWNAWCZY'!$5:$6</definedName>
    <definedName name="X_rok">'BILANS_AKTYWA'!$B$85:$B$89</definedName>
    <definedName name="ZyskNetto" localSheetId="3">'RZiS_W. PORÓWNAWCZY'!$49:$49</definedName>
    <definedName name="ZyskNetto">#REF!</definedName>
  </definedNames>
  <calcPr fullCalcOnLoad="1"/>
</workbook>
</file>

<file path=xl/sharedStrings.xml><?xml version="1.0" encoding="utf-8"?>
<sst xmlns="http://schemas.openxmlformats.org/spreadsheetml/2006/main" count="840" uniqueCount="263">
  <si>
    <t>L.p.</t>
  </si>
  <si>
    <t>AKTYWA</t>
  </si>
  <si>
    <t>PASYWA</t>
  </si>
  <si>
    <t>A.</t>
  </si>
  <si>
    <t>Aktywa trwałe</t>
  </si>
  <si>
    <t xml:space="preserve">Kapitał (fundusz) własny </t>
  </si>
  <si>
    <t>I.</t>
  </si>
  <si>
    <t>Wartości niematerialne i prawne</t>
  </si>
  <si>
    <t>Kapitał (fundusz) podstawowy</t>
  </si>
  <si>
    <t>1.</t>
  </si>
  <si>
    <t xml:space="preserve">Koszty zakończonych prac rozwojowych </t>
  </si>
  <si>
    <t>II.</t>
  </si>
  <si>
    <t>Należne wpłaty na kapitał podstawowy (wielkość ujemna)</t>
  </si>
  <si>
    <t>2.</t>
  </si>
  <si>
    <t>Wartość firmy</t>
  </si>
  <si>
    <t>III.</t>
  </si>
  <si>
    <t xml:space="preserve">Udziały (akcje) własne (wielkość ujemna) </t>
  </si>
  <si>
    <t>3.</t>
  </si>
  <si>
    <t>Inne wartości niematerialne i prawne</t>
  </si>
  <si>
    <t>IV.</t>
  </si>
  <si>
    <t>Kapitał (fundusz) zapasowy</t>
  </si>
  <si>
    <t>4.</t>
  </si>
  <si>
    <t>Zaliczki na wartości niematerialne i prawne</t>
  </si>
  <si>
    <t>V.</t>
  </si>
  <si>
    <t xml:space="preserve">Kapitał (fundusz) z aktualizacji wyceny </t>
  </si>
  <si>
    <t xml:space="preserve">Rzeczowe aktywa trwałe </t>
  </si>
  <si>
    <t>VI.</t>
  </si>
  <si>
    <t xml:space="preserve">Pozostałe kapitały (fundusze) rezerwowe </t>
  </si>
  <si>
    <t>Środki trwałe</t>
  </si>
  <si>
    <t>VII.</t>
  </si>
  <si>
    <t>Zysk (strata) z lat ubiegłych</t>
  </si>
  <si>
    <t xml:space="preserve">  a)</t>
  </si>
  <si>
    <t>grunty (w tym prawo użytkowania wieczystego gruntu)</t>
  </si>
  <si>
    <t>VIII.</t>
  </si>
  <si>
    <t>Zysk (strata) netto</t>
  </si>
  <si>
    <t>b)</t>
  </si>
  <si>
    <t>budynki, lokale i obiekty inżynierii lądowej i wodnej</t>
  </si>
  <si>
    <t>IX.</t>
  </si>
  <si>
    <t>Odpisy z zysku netto w ciągu roku obrotowego (wielkość ujemna)</t>
  </si>
  <si>
    <t>c)</t>
  </si>
  <si>
    <t xml:space="preserve">urządzenia techniczne i maszyny </t>
  </si>
  <si>
    <t>B.</t>
  </si>
  <si>
    <t xml:space="preserve">Zobowiązania i rezerwy na zobowiązania </t>
  </si>
  <si>
    <t>d)</t>
  </si>
  <si>
    <t>środki transportu</t>
  </si>
  <si>
    <t>Rezerwy na zobowiązania</t>
  </si>
  <si>
    <t>e)</t>
  </si>
  <si>
    <t>inne środki trwałe</t>
  </si>
  <si>
    <t>Rezerwa z tytułu odroczonego podatku dochodowego</t>
  </si>
  <si>
    <t>Środki trwałe w budowie</t>
  </si>
  <si>
    <t xml:space="preserve">Rezerwa na świadczenia emerytalne i podobne </t>
  </si>
  <si>
    <t>Zaliczki na środki trwałe w budowie</t>
  </si>
  <si>
    <t>-</t>
  </si>
  <si>
    <t>długoterminowa</t>
  </si>
  <si>
    <t xml:space="preserve">Należności długoterminowe </t>
  </si>
  <si>
    <t xml:space="preserve">krótkoterminowa </t>
  </si>
  <si>
    <t xml:space="preserve">Od jednostek powiązanych </t>
  </si>
  <si>
    <t xml:space="preserve">Pozostałe rezerwy </t>
  </si>
  <si>
    <t>Od pozostałych jednostek</t>
  </si>
  <si>
    <t xml:space="preserve">długoterminowe </t>
  </si>
  <si>
    <t xml:space="preserve">Inwestycje długoterminowe </t>
  </si>
  <si>
    <t>krótkoterminowe</t>
  </si>
  <si>
    <t>Nieruchomości</t>
  </si>
  <si>
    <t xml:space="preserve">Zobowiązania długoterminowe </t>
  </si>
  <si>
    <t xml:space="preserve">Wobec jednostek powiązanych </t>
  </si>
  <si>
    <t xml:space="preserve">Długoterminowe aktywa finansowe </t>
  </si>
  <si>
    <t>Wobec pozostałych jednostek</t>
  </si>
  <si>
    <t>a)</t>
  </si>
  <si>
    <t>w jednostkach powiązanych</t>
  </si>
  <si>
    <t>kredyty i pożyczki</t>
  </si>
  <si>
    <t>udziały lub akcje</t>
  </si>
  <si>
    <t>z tytułu emisji dłużnych papierów wartościowych</t>
  </si>
  <si>
    <t xml:space="preserve">inne papiery wartościowe </t>
  </si>
  <si>
    <t xml:space="preserve">inne zobowiązania finansowe </t>
  </si>
  <si>
    <t>udzielone pożyczki</t>
  </si>
  <si>
    <t>inne</t>
  </si>
  <si>
    <t xml:space="preserve">inne długoterminowe aktywa finansowe </t>
  </si>
  <si>
    <t xml:space="preserve">Zobowiązania krótkoterminowe </t>
  </si>
  <si>
    <t>w pozostałych jednostkach</t>
  </si>
  <si>
    <t>Wobec jednostek powiązanych</t>
  </si>
  <si>
    <t xml:space="preserve">z tytułu dostaw i usług, o okresie wymagalności: </t>
  </si>
  <si>
    <t>do 12 miesięcy</t>
  </si>
  <si>
    <t xml:space="preserve">powyżej 12 miesięcy </t>
  </si>
  <si>
    <t>Inne inwestycje długoterminowe</t>
  </si>
  <si>
    <t xml:space="preserve">Wobec pozostałych jednostek </t>
  </si>
  <si>
    <t>Długoterminowe rozliczenia międzyokresowe</t>
  </si>
  <si>
    <t>Aktywa z tytułu odroczonego podatku dochodowego</t>
  </si>
  <si>
    <t>Inne rozliczenia międzyokresowe</t>
  </si>
  <si>
    <t>inne zobowiązania finansowe</t>
  </si>
  <si>
    <t>Aktywa obrotowe</t>
  </si>
  <si>
    <t>Zapasy</t>
  </si>
  <si>
    <t>Materiały</t>
  </si>
  <si>
    <t>powyżej 12 miesięcy</t>
  </si>
  <si>
    <t xml:space="preserve">Półprodukty i produkty w toku </t>
  </si>
  <si>
    <t xml:space="preserve">zaliczki otrzymane na dostawy </t>
  </si>
  <si>
    <t>Produkty gotowe</t>
  </si>
  <si>
    <t>f)</t>
  </si>
  <si>
    <t>zobowiązania wekslowe</t>
  </si>
  <si>
    <t>Towary</t>
  </si>
  <si>
    <t>g)</t>
  </si>
  <si>
    <t>z tytułu podatków, ceł, ubezpieczeń i innych świadczeń</t>
  </si>
  <si>
    <t>5.</t>
  </si>
  <si>
    <t>Zaliczki na dostawy</t>
  </si>
  <si>
    <t>h)</t>
  </si>
  <si>
    <t xml:space="preserve">z tytułu wynagrodzeń </t>
  </si>
  <si>
    <t>Należności krótkoterminowe</t>
  </si>
  <si>
    <t>i)</t>
  </si>
  <si>
    <t>Należności od jednostek powiązanych</t>
  </si>
  <si>
    <t>Fundusze specjalne</t>
  </si>
  <si>
    <t xml:space="preserve">z tytułu dostaw i usług, o okresie spłaty: </t>
  </si>
  <si>
    <t xml:space="preserve">Rozliczenia międzyokresowe </t>
  </si>
  <si>
    <t>Ujemna wartość firmy</t>
  </si>
  <si>
    <t xml:space="preserve">Inne rozliczenia międzyokresowe </t>
  </si>
  <si>
    <t>długoterminowe</t>
  </si>
  <si>
    <t>Należności od pozostałych jednostek</t>
  </si>
  <si>
    <t xml:space="preserve">krótkoterminowe </t>
  </si>
  <si>
    <t>Pasywa razem</t>
  </si>
  <si>
    <t xml:space="preserve">z tytułu podatków, dotacji, ceł, ubezpieczeń społecznych i zdrowotnych oraz innych świadczeń </t>
  </si>
  <si>
    <t>dochodzone na drodze sądowej</t>
  </si>
  <si>
    <t xml:space="preserve">  </t>
  </si>
  <si>
    <t>Inwestycje krótkoterminowe</t>
  </si>
  <si>
    <t>Krótkoterminowe aktywa finansowe</t>
  </si>
  <si>
    <t xml:space="preserve">w jednostkach powiązanych </t>
  </si>
  <si>
    <t xml:space="preserve">inne krótkoterminowe aktywa finansowe </t>
  </si>
  <si>
    <t xml:space="preserve">środki pieniężne i inne aktywa pieniężne 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</si>
  <si>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</si>
  <si>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</si>
  <si>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</si>
  <si>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</si>
  <si>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</si>
  <si>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</si>
  <si>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Przepływy środków pieniężnych z działalności operacyjnej</t>
  </si>
  <si>
    <t>Wpływy</t>
  </si>
  <si>
    <t>Wydatki</t>
  </si>
  <si>
    <t>Przepływy środków pieniężnych z działalności inwestycyjnej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</si>
  <si>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</si>
  <si>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</si>
  <si>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</si>
  <si>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</si>
  <si>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</si>
  <si>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</si>
  <si>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</si>
  <si>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</si>
  <si>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</si>
  <si>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Nabycie wartości niematerialnych i prawnych oraz rzeczowych aktywów trwałych</t>
  </si>
  <si>
    <t>Inwestycje w nieruchomości oraz wartości niematerialne i prawne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</si>
  <si>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</si>
  <si>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</si>
  <si>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</si>
  <si>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</si>
  <si>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</si>
  <si>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</si>
  <si>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</si>
  <si>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</si>
  <si>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</si>
  <si>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</si>
  <si>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</si>
  <si>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>Inne, niż wypłaty na rzecz właścicieli, wydatki z tytułu podziału zysku</t>
  </si>
  <si>
    <t>Spłaty kredytów i pożyczek</t>
  </si>
  <si>
    <t xml:space="preserve">Wykup dłużnych papierów wartościowych </t>
  </si>
  <si>
    <t>6.</t>
  </si>
  <si>
    <t>Z tytułu innych zobowiązań finansowych</t>
  </si>
  <si>
    <t>7.</t>
  </si>
  <si>
    <t>Płatności zobowiązań z tytułu umów leasingu finansowego</t>
  </si>
  <si>
    <t>8.</t>
  </si>
  <si>
    <t>Odsetki</t>
  </si>
  <si>
    <t>9.</t>
  </si>
  <si>
    <t>Inne wydatki finansowe</t>
  </si>
  <si>
    <t>Przepływy pieniężne netto z działalności finansowej (I-II)</t>
  </si>
  <si>
    <t>D.</t>
  </si>
  <si>
    <t>E.</t>
  </si>
  <si>
    <t>zmiana stanu środków pieniężnych z tytułu różnic kursowych</t>
  </si>
  <si>
    <t>F.</t>
  </si>
  <si>
    <t>Środki pieniężne na początek okresu</t>
  </si>
  <si>
    <t>G.</t>
  </si>
  <si>
    <t>o ograniczonej możliwości dysponowania</t>
  </si>
  <si>
    <t xml:space="preserve">Zysk (strata) netto </t>
  </si>
  <si>
    <t>Korekty razem</t>
  </si>
  <si>
    <t>Amortyzacja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</si>
  <si>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</si>
  <si>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</si>
  <si>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</si>
  <si>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>Zmiana stanu rezerw</t>
  </si>
  <si>
    <t xml:space="preserve">Zmiana stanu zapasów </t>
  </si>
  <si>
    <t>Zmiana stanu należności</t>
  </si>
  <si>
    <t>Zmiana stanu zobowiązań krótkoterminowych, z wyjątkiem pożyczek i kredytów</t>
  </si>
  <si>
    <t xml:space="preserve">Zmiana stanu rozliczeń międzyokresowych </t>
  </si>
  <si>
    <t>10.</t>
  </si>
  <si>
    <t>Inne korekty</t>
  </si>
  <si>
    <t>Przepływy pieniężne netto z działalności operacyjnej (I±II)</t>
  </si>
  <si>
    <t>Na aktywa finansowe, w tym:</t>
  </si>
  <si>
    <t xml:space="preserve">Dywidendy i inne wypłaty na rzecz właścicieli </t>
  </si>
  <si>
    <t>Przepływy pieniężne netto razem (A.III±B.III±C.III)</t>
  </si>
  <si>
    <t>Bilansowa zmiana stanu środków pieniężnych, w tym</t>
  </si>
  <si>
    <t>Środki pieniężne na koniec okresu (F±D), w tym</t>
  </si>
  <si>
    <t xml:space="preserve">Wyszczególnienie </t>
  </si>
  <si>
    <t>Przychody netto ze sprzedaży towarów i materiałów</t>
  </si>
  <si>
    <t>Koszty działalności operacyjnej</t>
  </si>
  <si>
    <t>Usługi obce</t>
  </si>
  <si>
    <t>Wynagrodzenia</t>
  </si>
  <si>
    <t>Pozostałe koszty rodzajowe</t>
  </si>
  <si>
    <t>Wartość sprzedanych towarów i materiałów</t>
  </si>
  <si>
    <t>Pozostałe przychody operacyjne</t>
  </si>
  <si>
    <t xml:space="preserve">Zysk ze zbycia niefinansowych aktywów trwałych </t>
  </si>
  <si>
    <t>Dotacje</t>
  </si>
  <si>
    <t>Inne przychody operacyjne</t>
  </si>
  <si>
    <t>Pozostałe koszty operacyjne</t>
  </si>
  <si>
    <t>Strata ze zbycia niefinansowych aktywów trwałych</t>
  </si>
  <si>
    <t xml:space="preserve">Aktualizacja wartości aktywów niefinansowych </t>
  </si>
  <si>
    <t>Inne koszty operacyjne</t>
  </si>
  <si>
    <t>Przychody finansowe</t>
  </si>
  <si>
    <t>Dywidendy i udziały w zyskach</t>
  </si>
  <si>
    <t xml:space="preserve">Odsetki </t>
  </si>
  <si>
    <t>Zysk ze zbycia inwestycji</t>
  </si>
  <si>
    <t xml:space="preserve">Aktualizacja wartości inwestycji </t>
  </si>
  <si>
    <t>Inne</t>
  </si>
  <si>
    <t>H.</t>
  </si>
  <si>
    <t>Koszty finansowe</t>
  </si>
  <si>
    <t>Strata ze zbycia inwestycji</t>
  </si>
  <si>
    <t>J.</t>
  </si>
  <si>
    <t>Zyski nadzwyczajne</t>
  </si>
  <si>
    <t>Straty nadzwyczajne</t>
  </si>
  <si>
    <t>K.</t>
  </si>
  <si>
    <t>L.</t>
  </si>
  <si>
    <t>Podatek dochodowy</t>
  </si>
  <si>
    <t>M.</t>
  </si>
  <si>
    <t>Pozostałe obowiązkowe zmniejszenia zysku (zwiększenia straty)</t>
  </si>
  <si>
    <t>N.</t>
  </si>
  <si>
    <t>ROK</t>
  </si>
  <si>
    <t xml:space="preserve">Stan na </t>
  </si>
  <si>
    <t>Przychody netto ze sprzedaży produktów, towarów i materiałów</t>
  </si>
  <si>
    <t xml:space="preserve">Zysk (strata) ze sprzedaży (C-D-E) </t>
  </si>
  <si>
    <t xml:space="preserve">Zysk (strata) z działalności operacyjnej (F+G-H) </t>
  </si>
  <si>
    <t xml:space="preserve">Zysk (strata) z działalności gospodarczej (I+J-K) </t>
  </si>
  <si>
    <t xml:space="preserve">Wynik zdarzeń nadzwyczajnych (M.I.-M.II.) </t>
  </si>
  <si>
    <t xml:space="preserve">Zysk (strata) brutto (L±M) </t>
  </si>
  <si>
    <t xml:space="preserve">Zysk (strata) netto (N-O-P) </t>
  </si>
  <si>
    <t xml:space="preserve">(WARIANT PORÓWNAWCZY) </t>
  </si>
  <si>
    <t>Koszt wytworzenia produktów na własne potrzeby jednostki</t>
  </si>
  <si>
    <t xml:space="preserve">Zmiana stanu produktów </t>
  </si>
  <si>
    <t>Przychody netto ze sprzedaży produktów</t>
  </si>
  <si>
    <t>Zużycie materiałów i energii</t>
  </si>
  <si>
    <t>Podatki i opłaty, w tym podatek akcyzowy</t>
  </si>
  <si>
    <t>Ubezpieczenia społeczne i inne świadczenia</t>
  </si>
  <si>
    <t>n – rok złożenia wniosku</t>
  </si>
  <si>
    <t>SPRAWDZENIA</t>
  </si>
  <si>
    <t>NARASTAJĄCO</t>
  </si>
  <si>
    <t>+</t>
  </si>
  <si>
    <t>(METODA POŚREDNIA)</t>
  </si>
  <si>
    <t>BILANS AKTYWA [w zł]</t>
  </si>
  <si>
    <t>BILANS PASYWA [w zł]</t>
  </si>
  <si>
    <t>RACHUNEK ZYSKÓW I STRAT [w zł]</t>
  </si>
  <si>
    <t>RACHUNEK PRZEPŁYWÓW PIENIĘŻNYCH [w zł]</t>
  </si>
  <si>
    <t xml:space="preserve"> rok rozpoczęcia realizacji inwestycji</t>
  </si>
  <si>
    <t>kwartały</t>
  </si>
  <si>
    <t>1. Arkusz "BILANS_AKTYWA" komórka D2 należy wybrać rok złożenia wniosku o przyznanie pomocy.</t>
  </si>
  <si>
    <t>2. Komórki zawierające formuły. Proszę nie wypełniać.</t>
  </si>
  <si>
    <t>3. Projekcja finansowa powinna być sporządzona w układzie rocznym w cenach stałych z roku składania wniosku, a w latach realizacji operacji – w układzie kwartalnym (dane przedstawiane narastająco w kwartałach oraz osobna kolumna dla układu rocznego).</t>
  </si>
  <si>
    <t>4. Należy przedłożyć wypełniony plik PROGNOZY FINANSOWE.xls na płycie CD oraz jego wydruk opatrzony podpisem osoby reprezentującej wnioskodawcę.</t>
  </si>
  <si>
    <t>Rok złożenia wniosku o przyznanie pomocy</t>
  </si>
  <si>
    <t>Ilość lat realizacji operacji</t>
  </si>
  <si>
    <t>Rok rozpoczęcia realizacji inwestycji</t>
  </si>
  <si>
    <t>Prognoza kwartalna za lata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</si>
</sst>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%"/>
    <numFmt numFmtId="168" formatCode="0.000%"/>
    <numFmt numFmtId="169" formatCode="0.0000%"/>
    <numFmt numFmtId="170" formatCode="0.0000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_-* #,##0.000000000\ _z_ł_-;\-* #,##0.000000000\ _z_ł_-;_-* &quot;-&quot;??\ _z_ł_-;_-@_-"/>
    <numFmt numFmtId="185" formatCode="_-* #,##0.0000000000\ _z_ł_-;\-* #,##0.0000000000\ _z_ł_-;_-* &quot;-&quot;??\ _z_ł_-;_-@_-"/>
    <numFmt numFmtId="186" formatCode="_-* #,##0.00000000000\ _z_ł_-;\-* #,##0.00000000000\ _z_ł_-;_-* &quot;-&quot;??\ _z_ł_-;_-@_-"/>
    <numFmt numFmtId="187" formatCode="_-* #,##0.000000000000\ _z_ł_-;\-* #,##0.000000000000\ _z_ł_-;_-* &quot;-&quot;??\ _z_ł_-;_-@_-"/>
    <numFmt numFmtId="188" formatCode="_-* #,##0.0000000000000\ _z_ł_-;\-* #,##0.0000000000000\ _z_ł_-;_-* &quot;-&quot;??\ _z_ł_-;_-@_-"/>
    <numFmt numFmtId="189" formatCode="_-* #,##0.00000000000000\ _z_ł_-;\-* #,##0.00000000000000\ _z_ł_-;_-* &quot;-&quot;??\ _z_ł_-;_-@_-"/>
    <numFmt numFmtId="190" formatCode="_-* #,##0.000000000000000\ _z_ł_-;\-* #,##0.000000000000000\ _z_ł_-;_-* &quot;-&quot;??\ _z_ł_-;_-@_-"/>
    <numFmt numFmtId="191" formatCode="0_ ;\-0\ "/>
    <numFmt numFmtId="192" formatCode="_(* #,##0.00_);_(* \(#,##0.00\);_(* &quot;-&quot;??_);_(@_)"/>
    <numFmt numFmtId="193" formatCode="yyyy"/>
    <numFmt numFmtId="194" formatCode="#,##0.0"/>
    <numFmt numFmtId="195" formatCode="#,##0.00\ &quot;zł&quot;"/>
    <numFmt numFmtId="196" formatCode="_(* #,##0.0_);_(* \(#,##0.0\);_(* &quot;-&quot;??_);_(@_)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  <numFmt numFmtId="201" formatCode="#,##0_ ;\-#,##0\ "/>
    <numFmt numFmtId="202" formatCode="#,##0.000"/>
    <numFmt numFmtId="203" formatCode="#,##0.0000"/>
    <numFmt numFmtId="204" formatCode="[$-415]d\ mmmm\ yyyy"/>
    <numFmt numFmtId="205" formatCode="0.0000000000"/>
    <numFmt numFmtId="206" formatCode="0.00000000000"/>
    <numFmt numFmtId="207" formatCode="0.000000000"/>
    <numFmt numFmtId="208" formatCode="d/mm;@"/>
    <numFmt numFmtId="209" formatCode="#,##0.00000"/>
    <numFmt numFmtId="210" formatCode="#,##0;[Red]\-#,##0"/>
    <numFmt numFmtId="211" formatCode="#,##0.00;[Red]\-#,##0.00"/>
    <numFmt numFmtId="212" formatCode="&quot;$&quot;#,##0.00_);[Red]\(&quot;$&quot;#,##0.00\)"/>
    <numFmt numFmtId="213" formatCode="&quot;$&quot;#,##0.00;;"/>
    <numFmt numFmtId="214" formatCode="&quot;$&quot;#,##0.00"/>
    <numFmt numFmtId="215" formatCode="[&gt;0]&quot;&quot;;[&lt;0]&quot;STRATA&quot;;"/>
    <numFmt numFmtId="216" formatCode="#\ ##0.00_ ;\-#\ ##0.00\ "/>
  </numFmts>
  <fonts count="9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6"/>
      <color indexed="12"/>
      <name val="Arial CE"/>
      <family val="0"/>
    </font>
    <font>
      <u val="single"/>
      <sz val="16"/>
      <color indexed="36"/>
      <name val="Arial CE"/>
      <family val="0"/>
    </font>
    <font>
      <sz val="8"/>
      <name val="Arial CE"/>
      <family val="0"/>
    </font>
    <font>
      <sz val="18.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0"/>
      <name val="1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name val="Arial CE"/>
      <family val="2"/>
    </font>
    <font>
      <b/>
      <u val="single"/>
      <sz val="12"/>
      <name val="Arial Narrow"/>
      <family val="2"/>
    </font>
    <font>
      <sz val="10"/>
      <color indexed="9"/>
      <name val="Arial CE"/>
      <family val="2"/>
    </font>
    <font>
      <b/>
      <u val="single"/>
      <sz val="12"/>
      <name val="Arial CE"/>
      <family val="2"/>
    </font>
    <font>
      <b/>
      <sz val="10"/>
      <color indexed="10"/>
      <name val="Arial Narrow"/>
      <family val="2"/>
    </font>
    <font>
      <sz val="12"/>
      <name val="Times New Roman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.5"/>
      <color indexed="8"/>
      <name val="Arial CE"/>
      <family val="0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0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CE"/>
      <family val="2"/>
    </font>
    <font>
      <b/>
      <sz val="10"/>
      <color theme="0"/>
      <name val="Arial CE"/>
      <family val="2"/>
    </font>
    <font>
      <b/>
      <sz val="10"/>
      <color rgb="FFFF0000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1" fillId="26" borderId="0" applyBorder="0" applyAlignment="0" applyProtection="0"/>
    <xf numFmtId="49" fontId="12" fillId="27" borderId="0" applyBorder="0">
      <alignment horizontal="right"/>
      <protection/>
    </xf>
    <xf numFmtId="0" fontId="12" fillId="28" borderId="1">
      <alignment horizontal="center"/>
      <protection/>
    </xf>
    <xf numFmtId="210" fontId="1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4" fillId="27" borderId="0">
      <alignment/>
      <protection/>
    </xf>
    <xf numFmtId="0" fontId="15" fillId="27" borderId="0" applyNumberFormat="0" applyFill="0" applyBorder="0">
      <alignment/>
      <protection/>
    </xf>
    <xf numFmtId="0" fontId="16" fillId="27" borderId="0" applyNumberFormat="0" applyFill="0" applyBorder="0">
      <alignment/>
      <protection/>
    </xf>
    <xf numFmtId="0" fontId="17" fillId="27" borderId="0" applyNumberFormat="0" applyFill="0" applyBorder="0">
      <alignment/>
      <protection/>
    </xf>
    <xf numFmtId="0" fontId="18" fillId="28" borderId="2" applyFont="0" applyBorder="0">
      <alignment horizontal="centerContinuous" vertical="center"/>
      <protection/>
    </xf>
    <xf numFmtId="212" fontId="19" fillId="27" borderId="3" applyBorder="0">
      <alignment/>
      <protection/>
    </xf>
    <xf numFmtId="6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9" borderId="4" applyNumberFormat="0" applyAlignment="0" applyProtection="0"/>
    <xf numFmtId="0" fontId="72" fillId="30" borderId="5" applyNumberFormat="0" applyAlignment="0" applyProtection="0"/>
    <xf numFmtId="4" fontId="20" fillId="0" borderId="0" applyFill="0" applyBorder="0" applyProtection="0">
      <alignment/>
    </xf>
    <xf numFmtId="0" fontId="11" fillId="31" borderId="6" applyBorder="0">
      <alignment/>
      <protection/>
    </xf>
    <xf numFmtId="213" fontId="11" fillId="31" borderId="7" applyBorder="0">
      <alignment horizontal="center"/>
      <protection/>
    </xf>
    <xf numFmtId="0" fontId="73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7" borderId="0">
      <alignment/>
      <protection/>
    </xf>
    <xf numFmtId="0" fontId="21" fillId="33" borderId="10" applyBorder="0" applyAlignment="0">
      <protection/>
    </xf>
    <xf numFmtId="0" fontId="21" fillId="33" borderId="11" applyBorder="0" applyAlignment="0">
      <protection/>
    </xf>
    <xf numFmtId="0" fontId="22" fillId="31" borderId="12">
      <alignment horizontal="left"/>
      <protection/>
    </xf>
    <xf numFmtId="0" fontId="23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3" fillId="0" borderId="0" applyNumberFormat="0" applyFill="0" applyBorder="0" applyAlignment="0" applyProtection="0"/>
    <xf numFmtId="0" fontId="11" fillId="34" borderId="14" applyBorder="0">
      <alignment/>
      <protection locked="0"/>
    </xf>
    <xf numFmtId="213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4" fillId="34" borderId="15">
      <alignment horizontal="center" vertical="center"/>
      <protection locked="0"/>
    </xf>
    <xf numFmtId="212" fontId="19" fillId="31" borderId="0" applyBorder="0">
      <alignment/>
      <protection locked="0"/>
    </xf>
    <xf numFmtId="15" fontId="19" fillId="31" borderId="0" applyBorder="0">
      <alignment/>
      <protection locked="0"/>
    </xf>
    <xf numFmtId="49" fontId="19" fillId="31" borderId="0" applyBorder="0">
      <alignment/>
      <protection locked="0"/>
    </xf>
    <xf numFmtId="49" fontId="19" fillId="31" borderId="16" applyNumberFormat="0" applyBorder="0">
      <alignment/>
      <protection/>
    </xf>
    <xf numFmtId="0" fontId="14" fillId="31" borderId="12" applyBorder="0">
      <alignment horizontal="left"/>
      <protection/>
    </xf>
    <xf numFmtId="0" fontId="14" fillId="34" borderId="0">
      <alignment horizontal="left"/>
      <protection/>
    </xf>
    <xf numFmtId="0" fontId="74" fillId="0" borderId="17" applyNumberFormat="0" applyFill="0" applyAlignment="0" applyProtection="0"/>
    <xf numFmtId="0" fontId="75" fillId="35" borderId="18" applyNumberFormat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8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79" fillId="36" borderId="0" applyNumberFormat="0" applyBorder="0" applyAlignment="0" applyProtection="0"/>
    <xf numFmtId="10" fontId="2" fillId="0" borderId="22">
      <alignment horizontal="center" vertical="center"/>
      <protection/>
    </xf>
    <xf numFmtId="0" fontId="80" fillId="30" borderId="4" applyNumberFormat="0" applyAlignment="0" applyProtection="0"/>
    <xf numFmtId="0" fontId="4" fillId="0" borderId="0" applyNumberFormat="0" applyFill="0" applyBorder="0" applyAlignment="0" applyProtection="0"/>
    <xf numFmtId="214" fontId="24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0" fillId="0" borderId="0" applyFill="0" applyBorder="0" applyAlignment="0" applyProtection="0"/>
    <xf numFmtId="0" fontId="25" fillId="27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7" fillId="27" borderId="0">
      <alignment/>
      <protection/>
    </xf>
    <xf numFmtId="49" fontId="28" fillId="27" borderId="0" applyBorder="0">
      <alignment horizontal="centerContinuous"/>
      <protection/>
    </xf>
    <xf numFmtId="215" fontId="2" fillId="0" borderId="0">
      <alignment horizontal="center" vertical="center"/>
      <protection/>
    </xf>
    <xf numFmtId="0" fontId="29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81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12" fontId="12" fillId="27" borderId="0">
      <alignment/>
      <protection/>
    </xf>
    <xf numFmtId="49" fontId="30" fillId="27" borderId="0" applyBorder="0">
      <alignment horizontal="right"/>
      <protection/>
    </xf>
    <xf numFmtId="0" fontId="84" fillId="0" borderId="0" applyNumberFormat="0" applyFill="0" applyBorder="0" applyAlignment="0" applyProtection="0"/>
    <xf numFmtId="0" fontId="0" fillId="37" borderId="2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8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43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/>
    </xf>
    <xf numFmtId="43" fontId="31" fillId="0" borderId="0" xfId="0" applyNumberFormat="1" applyFont="1" applyFill="1" applyAlignment="1">
      <alignment vertical="top"/>
    </xf>
    <xf numFmtId="166" fontId="31" fillId="0" borderId="0" xfId="0" applyNumberFormat="1" applyFont="1" applyBorder="1" applyAlignment="1">
      <alignment vertical="top"/>
    </xf>
    <xf numFmtId="166" fontId="31" fillId="0" borderId="0" xfId="0" applyNumberFormat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43" fontId="31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Alignment="1">
      <alignment vertical="top"/>
    </xf>
    <xf numFmtId="43" fontId="31" fillId="0" borderId="0" xfId="0" applyNumberFormat="1" applyFont="1" applyFill="1" applyAlignment="1" applyProtection="1">
      <alignment vertical="top"/>
      <protection locked="0"/>
    </xf>
    <xf numFmtId="0" fontId="33" fillId="0" borderId="0" xfId="0" applyFont="1" applyFill="1" applyBorder="1" applyAlignment="1">
      <alignment vertical="top"/>
    </xf>
    <xf numFmtId="166" fontId="36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166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43" fontId="37" fillId="0" borderId="0" xfId="0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43" fontId="37" fillId="0" borderId="0" xfId="0" applyNumberFormat="1" applyFont="1" applyBorder="1" applyAlignment="1">
      <alignment vertical="top"/>
    </xf>
    <xf numFmtId="0" fontId="3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43" fontId="0" fillId="0" borderId="0" xfId="0" applyNumberFormat="1" applyFont="1" applyBorder="1" applyAlignment="1">
      <alignment vertical="top" wrapText="1"/>
    </xf>
    <xf numFmtId="0" fontId="39" fillId="0" borderId="0" xfId="0" applyFont="1" applyBorder="1" applyAlignment="1">
      <alignment horizontal="right" vertical="top"/>
    </xf>
    <xf numFmtId="43" fontId="39" fillId="0" borderId="0" xfId="0" applyNumberFormat="1" applyFont="1" applyBorder="1" applyAlignment="1">
      <alignment vertical="top" wrapText="1"/>
    </xf>
    <xf numFmtId="0" fontId="39" fillId="0" borderId="0" xfId="0" applyNumberFormat="1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 applyProtection="1">
      <alignment horizontal="left" vertical="top"/>
      <protection/>
    </xf>
    <xf numFmtId="43" fontId="31" fillId="0" borderId="0" xfId="0" applyNumberFormat="1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0" xfId="0" applyFont="1" applyFill="1" applyAlignment="1" applyProtection="1">
      <alignment vertical="top"/>
      <protection locked="0"/>
    </xf>
    <xf numFmtId="4" fontId="34" fillId="0" borderId="0" xfId="0" applyNumberFormat="1" applyFont="1" applyFill="1" applyBorder="1" applyAlignment="1">
      <alignment vertical="top"/>
    </xf>
    <xf numFmtId="43" fontId="31" fillId="0" borderId="25" xfId="0" applyNumberFormat="1" applyFont="1" applyFill="1" applyBorder="1" applyAlignment="1" applyProtection="1">
      <alignment vertical="top" wrapText="1"/>
      <protection/>
    </xf>
    <xf numFmtId="43" fontId="34" fillId="0" borderId="25" xfId="0" applyNumberFormat="1" applyFont="1" applyFill="1" applyBorder="1" applyAlignment="1" applyProtection="1">
      <alignment vertical="top" wrapText="1"/>
      <protection/>
    </xf>
    <xf numFmtId="4" fontId="34" fillId="0" borderId="0" xfId="0" applyNumberFormat="1" applyFont="1" applyBorder="1" applyAlignment="1">
      <alignment horizontal="right" vertical="top" wrapText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31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4" fontId="34" fillId="0" borderId="0" xfId="0" applyNumberFormat="1" applyFont="1" applyBorder="1" applyAlignment="1">
      <alignment horizontal="right" vertical="top"/>
    </xf>
    <xf numFmtId="4" fontId="34" fillId="0" borderId="0" xfId="0" applyNumberFormat="1" applyFont="1" applyFill="1" applyBorder="1" applyAlignment="1">
      <alignment horizontal="center" vertical="top"/>
    </xf>
    <xf numFmtId="4" fontId="34" fillId="0" borderId="0" xfId="0" applyNumberFormat="1" applyFont="1" applyBorder="1" applyAlignment="1">
      <alignment vertical="top" wrapText="1"/>
    </xf>
    <xf numFmtId="4" fontId="34" fillId="0" borderId="0" xfId="0" applyNumberFormat="1" applyFont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Alignment="1">
      <alignment vertical="top"/>
    </xf>
    <xf numFmtId="166" fontId="36" fillId="0" borderId="0" xfId="61" applyNumberFormat="1" applyFont="1" applyFill="1" applyBorder="1" applyAlignment="1">
      <alignment vertical="top"/>
    </xf>
    <xf numFmtId="0" fontId="34" fillId="0" borderId="0" xfId="0" applyFont="1" applyFill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horizontal="right" vertical="top"/>
      <protection/>
    </xf>
    <xf numFmtId="43" fontId="33" fillId="0" borderId="0" xfId="0" applyNumberFormat="1" applyFont="1" applyFill="1" applyBorder="1" applyAlignment="1">
      <alignment vertical="top"/>
    </xf>
    <xf numFmtId="43" fontId="35" fillId="0" borderId="0" xfId="6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31" fillId="0" borderId="25" xfId="0" applyFont="1" applyFill="1" applyBorder="1" applyAlignment="1" applyProtection="1">
      <alignment vertical="top"/>
      <protection/>
    </xf>
    <xf numFmtId="0" fontId="31" fillId="0" borderId="25" xfId="0" applyFont="1" applyFill="1" applyBorder="1" applyAlignment="1" applyProtection="1">
      <alignment vertical="top" wrapText="1"/>
      <protection/>
    </xf>
    <xf numFmtId="0" fontId="34" fillId="0" borderId="25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>
      <alignment vertical="top" wrapText="1"/>
    </xf>
    <xf numFmtId="43" fontId="33" fillId="0" borderId="0" xfId="0" applyNumberFormat="1" applyFont="1" applyFill="1" applyBorder="1" applyAlignment="1" applyProtection="1">
      <alignment vertical="top"/>
      <protection/>
    </xf>
    <xf numFmtId="43" fontId="35" fillId="0" borderId="0" xfId="61" applyFont="1" applyFill="1" applyBorder="1" applyAlignment="1" applyProtection="1">
      <alignment vertical="top"/>
      <protection/>
    </xf>
    <xf numFmtId="166" fontId="36" fillId="0" borderId="0" xfId="0" applyNumberFormat="1" applyFont="1" applyFill="1" applyBorder="1" applyAlignment="1" applyProtection="1">
      <alignment vertical="top"/>
      <protection/>
    </xf>
    <xf numFmtId="166" fontId="36" fillId="0" borderId="0" xfId="61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 wrapText="1"/>
      <protection/>
    </xf>
    <xf numFmtId="43" fontId="31" fillId="0" borderId="26" xfId="0" applyNumberFormat="1" applyFont="1" applyFill="1" applyBorder="1" applyAlignment="1" applyProtection="1">
      <alignment vertical="top" wrapText="1"/>
      <protection/>
    </xf>
    <xf numFmtId="43" fontId="3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43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 locked="0"/>
    </xf>
    <xf numFmtId="43" fontId="31" fillId="0" borderId="0" xfId="61" applyNumberFormat="1" applyFont="1" applyFill="1" applyBorder="1" applyAlignment="1">
      <alignment vertical="top"/>
    </xf>
    <xf numFmtId="191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horizontal="center"/>
      <protection/>
    </xf>
    <xf numFmtId="191" fontId="34" fillId="0" borderId="0" xfId="0" applyNumberFormat="1" applyFont="1" applyFill="1" applyBorder="1" applyAlignment="1" applyProtection="1">
      <alignment horizontal="center"/>
      <protection/>
    </xf>
    <xf numFmtId="43" fontId="34" fillId="0" borderId="0" xfId="0" applyNumberFormat="1" applyFont="1" applyFill="1" applyBorder="1" applyAlignment="1" applyProtection="1">
      <alignment vertical="top"/>
      <protection/>
    </xf>
    <xf numFmtId="0" fontId="39" fillId="0" borderId="0" xfId="0" applyFont="1" applyBorder="1" applyAlignment="1">
      <alignment horizontal="center" vertical="top"/>
    </xf>
    <xf numFmtId="43" fontId="39" fillId="0" borderId="0" xfId="0" applyNumberFormat="1" applyFont="1" applyBorder="1" applyAlignment="1">
      <alignment horizontal="center" vertical="top" wrapText="1"/>
    </xf>
    <xf numFmtId="43" fontId="39" fillId="0" borderId="0" xfId="0" applyNumberFormat="1" applyFont="1" applyBorder="1" applyAlignment="1">
      <alignment horizontal="center" vertical="top"/>
    </xf>
    <xf numFmtId="181" fontId="39" fillId="0" borderId="0" xfId="0" applyNumberFormat="1" applyFont="1" applyBorder="1" applyAlignment="1">
      <alignment horizontal="center" vertical="top"/>
    </xf>
    <xf numFmtId="184" fontId="39" fillId="0" borderId="0" xfId="0" applyNumberFormat="1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 applyProtection="1">
      <alignment horizontal="center" vertical="top"/>
      <protection/>
    </xf>
    <xf numFmtId="43" fontId="43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/>
    </xf>
    <xf numFmtId="43" fontId="43" fillId="0" borderId="0" xfId="0" applyNumberFormat="1" applyFont="1" applyFill="1" applyAlignment="1" applyProtection="1">
      <alignment horizontal="center" vertical="top"/>
      <protection/>
    </xf>
    <xf numFmtId="194" fontId="38" fillId="0" borderId="0" xfId="0" applyNumberFormat="1" applyFont="1" applyFill="1" applyBorder="1" applyAlignment="1" applyProtection="1">
      <alignment horizontal="left" vertical="top"/>
      <protection/>
    </xf>
    <xf numFmtId="43" fontId="0" fillId="0" borderId="27" xfId="0" applyNumberFormat="1" applyFont="1" applyBorder="1" applyAlignment="1">
      <alignment vertical="top"/>
    </xf>
    <xf numFmtId="166" fontId="31" fillId="0" borderId="27" xfId="0" applyNumberFormat="1" applyFont="1" applyBorder="1" applyAlignment="1">
      <alignment vertical="top"/>
    </xf>
    <xf numFmtId="0" fontId="86" fillId="39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 applyProtection="1">
      <alignment vertical="top"/>
      <protection locked="0"/>
    </xf>
    <xf numFmtId="0" fontId="86" fillId="39" borderId="0" xfId="0" applyFont="1" applyFill="1" applyBorder="1" applyAlignment="1">
      <alignment horizontal="center" vertical="top"/>
    </xf>
    <xf numFmtId="0" fontId="86" fillId="39" borderId="0" xfId="0" applyFont="1" applyFill="1" applyBorder="1" applyAlignment="1">
      <alignment vertical="top"/>
    </xf>
    <xf numFmtId="0" fontId="87" fillId="39" borderId="0" xfId="0" applyFont="1" applyFill="1" applyBorder="1" applyAlignment="1">
      <alignment vertical="top"/>
    </xf>
    <xf numFmtId="0" fontId="87" fillId="39" borderId="0" xfId="0" applyFont="1" applyFill="1" applyBorder="1" applyAlignment="1">
      <alignment horizontal="center" vertical="top"/>
    </xf>
    <xf numFmtId="0" fontId="86" fillId="39" borderId="0" xfId="0" applyFont="1" applyFill="1" applyAlignment="1">
      <alignment horizontal="center" vertical="top"/>
    </xf>
    <xf numFmtId="0" fontId="86" fillId="39" borderId="0" xfId="0" applyFont="1" applyFill="1" applyAlignment="1">
      <alignment vertical="top"/>
    </xf>
    <xf numFmtId="0" fontId="86" fillId="39" borderId="0" xfId="0" applyFont="1" applyFill="1" applyAlignment="1" applyProtection="1">
      <alignment horizontal="center" vertical="top"/>
      <protection locked="0"/>
    </xf>
    <xf numFmtId="0" fontId="86" fillId="39" borderId="0" xfId="0" applyFont="1" applyFill="1" applyAlignment="1" applyProtection="1">
      <alignment vertical="top"/>
      <protection locked="0"/>
    </xf>
    <xf numFmtId="3" fontId="86" fillId="39" borderId="0" xfId="0" applyNumberFormat="1" applyFont="1" applyFill="1" applyAlignment="1" applyProtection="1">
      <alignment horizontal="center" vertical="top"/>
      <protection locked="0"/>
    </xf>
    <xf numFmtId="0" fontId="88" fillId="39" borderId="0" xfId="0" applyFont="1" applyFill="1" applyBorder="1" applyAlignment="1">
      <alignment horizontal="center" vertical="top"/>
    </xf>
    <xf numFmtId="0" fontId="88" fillId="39" borderId="0" xfId="0" applyFont="1" applyFill="1" applyBorder="1" applyAlignment="1">
      <alignment vertical="top"/>
    </xf>
    <xf numFmtId="4" fontId="88" fillId="39" borderId="0" xfId="0" applyNumberFormat="1" applyFont="1" applyFill="1" applyBorder="1" applyAlignment="1">
      <alignment horizontal="center" vertical="top"/>
    </xf>
    <xf numFmtId="4" fontId="89" fillId="39" borderId="0" xfId="0" applyNumberFormat="1" applyFont="1" applyFill="1" applyBorder="1" applyAlignment="1">
      <alignment horizontal="center" vertical="top"/>
    </xf>
    <xf numFmtId="4" fontId="89" fillId="39" borderId="0" xfId="0" applyNumberFormat="1" applyFont="1" applyFill="1" applyBorder="1" applyAlignment="1">
      <alignment vertical="top"/>
    </xf>
    <xf numFmtId="43" fontId="31" fillId="0" borderId="28" xfId="0" applyNumberFormat="1" applyFont="1" applyBorder="1" applyAlignment="1">
      <alignment vertical="top" wrapText="1"/>
    </xf>
    <xf numFmtId="43" fontId="31" fillId="0" borderId="28" xfId="0" applyNumberFormat="1" applyFont="1" applyFill="1" applyBorder="1" applyAlignment="1">
      <alignment vertical="top" wrapText="1"/>
    </xf>
    <xf numFmtId="43" fontId="31" fillId="0" borderId="28" xfId="0" applyNumberFormat="1" applyFont="1" applyFill="1" applyBorder="1" applyAlignment="1" applyProtection="1">
      <alignment horizontal="left" vertical="top" wrapText="1"/>
      <protection locked="0"/>
    </xf>
    <xf numFmtId="43" fontId="31" fillId="0" borderId="28" xfId="0" applyNumberFormat="1" applyFont="1" applyFill="1" applyBorder="1" applyAlignment="1" applyProtection="1">
      <alignment vertical="top" wrapText="1"/>
      <protection locked="0"/>
    </xf>
    <xf numFmtId="43" fontId="31" fillId="0" borderId="28" xfId="0" applyNumberFormat="1" applyFont="1" applyFill="1" applyBorder="1" applyAlignment="1" applyProtection="1">
      <alignment vertical="top" wrapText="1"/>
      <protection/>
    </xf>
    <xf numFmtId="43" fontId="34" fillId="0" borderId="28" xfId="0" applyNumberFormat="1" applyFont="1" applyFill="1" applyBorder="1" applyAlignment="1">
      <alignment vertical="top" wrapText="1"/>
    </xf>
    <xf numFmtId="4" fontId="34" fillId="40" borderId="0" xfId="0" applyNumberFormat="1" applyFont="1" applyFill="1" applyBorder="1" applyAlignment="1">
      <alignment horizontal="center" vertical="top"/>
    </xf>
    <xf numFmtId="0" fontId="90" fillId="39" borderId="0" xfId="0" applyFont="1" applyFill="1" applyAlignment="1">
      <alignment vertical="top"/>
    </xf>
    <xf numFmtId="178" fontId="31" fillId="0" borderId="29" xfId="0" applyNumberFormat="1" applyFont="1" applyBorder="1" applyAlignment="1" applyProtection="1">
      <alignment vertical="top"/>
      <protection locked="0"/>
    </xf>
    <xf numFmtId="178" fontId="31" fillId="0" borderId="30" xfId="0" applyNumberFormat="1" applyFont="1" applyBorder="1" applyAlignment="1" applyProtection="1">
      <alignment vertical="top"/>
      <protection locked="0"/>
    </xf>
    <xf numFmtId="178" fontId="31" fillId="0" borderId="1" xfId="61" applyNumberFormat="1" applyFont="1" applyBorder="1" applyAlignment="1" applyProtection="1">
      <alignment vertical="top"/>
      <protection locked="0"/>
    </xf>
    <xf numFmtId="178" fontId="31" fillId="0" borderId="31" xfId="0" applyNumberFormat="1" applyFont="1" applyBorder="1" applyAlignment="1" applyProtection="1">
      <alignment vertical="top"/>
      <protection locked="0"/>
    </xf>
    <xf numFmtId="178" fontId="31" fillId="0" borderId="16" xfId="61" applyNumberFormat="1" applyFont="1" applyBorder="1" applyAlignment="1" applyProtection="1">
      <alignment vertical="top"/>
      <protection locked="0"/>
    </xf>
    <xf numFmtId="178" fontId="31" fillId="0" borderId="31" xfId="61" applyNumberFormat="1" applyFont="1" applyBorder="1" applyAlignment="1" applyProtection="1">
      <alignment vertical="top"/>
      <protection locked="0"/>
    </xf>
    <xf numFmtId="178" fontId="31" fillId="0" borderId="25" xfId="61" applyNumberFormat="1" applyFont="1" applyBorder="1" applyAlignment="1" applyProtection="1">
      <alignment vertical="top"/>
      <protection locked="0"/>
    </xf>
    <xf numFmtId="178" fontId="31" fillId="0" borderId="29" xfId="61" applyNumberFormat="1" applyFont="1" applyBorder="1" applyAlignment="1" applyProtection="1">
      <alignment vertical="top"/>
      <protection locked="0"/>
    </xf>
    <xf numFmtId="178" fontId="31" fillId="0" borderId="29" xfId="0" applyNumberFormat="1" applyFont="1" applyFill="1" applyBorder="1" applyAlignment="1" applyProtection="1">
      <alignment vertical="top"/>
      <protection locked="0"/>
    </xf>
    <xf numFmtId="178" fontId="31" fillId="0" borderId="30" xfId="0" applyNumberFormat="1" applyFont="1" applyFill="1" applyBorder="1" applyAlignment="1" applyProtection="1">
      <alignment vertical="top"/>
      <protection locked="0"/>
    </xf>
    <xf numFmtId="178" fontId="31" fillId="0" borderId="1" xfId="61" applyNumberFormat="1" applyFont="1" applyFill="1" applyBorder="1" applyAlignment="1" applyProtection="1">
      <alignment vertical="top"/>
      <protection locked="0"/>
    </xf>
    <xf numFmtId="178" fontId="31" fillId="0" borderId="31" xfId="0" applyNumberFormat="1" applyFont="1" applyFill="1" applyBorder="1" applyAlignment="1" applyProtection="1">
      <alignment vertical="top"/>
      <protection locked="0"/>
    </xf>
    <xf numFmtId="178" fontId="31" fillId="0" borderId="16" xfId="61" applyNumberFormat="1" applyFont="1" applyFill="1" applyBorder="1" applyAlignment="1" applyProtection="1">
      <alignment vertical="top"/>
      <protection locked="0"/>
    </xf>
    <xf numFmtId="178" fontId="31" fillId="0" borderId="31" xfId="61" applyNumberFormat="1" applyFont="1" applyFill="1" applyBorder="1" applyAlignment="1" applyProtection="1">
      <alignment vertical="top"/>
      <protection locked="0"/>
    </xf>
    <xf numFmtId="178" fontId="31" fillId="0" borderId="25" xfId="61" applyNumberFormat="1" applyFont="1" applyFill="1" applyBorder="1" applyAlignment="1" applyProtection="1">
      <alignment vertical="top"/>
      <protection locked="0"/>
    </xf>
    <xf numFmtId="178" fontId="31" fillId="0" borderId="29" xfId="61" applyNumberFormat="1" applyFont="1" applyFill="1" applyBorder="1" applyAlignment="1" applyProtection="1">
      <alignment vertical="top"/>
      <protection locked="0"/>
    </xf>
    <xf numFmtId="178" fontId="31" fillId="0" borderId="32" xfId="61" applyNumberFormat="1" applyFont="1" applyFill="1" applyBorder="1" applyAlignment="1" applyProtection="1">
      <alignment vertical="top"/>
      <protection locked="0"/>
    </xf>
    <xf numFmtId="178" fontId="31" fillId="0" borderId="32" xfId="61" applyNumberFormat="1" applyFont="1" applyBorder="1" applyAlignment="1" applyProtection="1">
      <alignment vertical="top"/>
      <protection locked="0"/>
    </xf>
    <xf numFmtId="178" fontId="31" fillId="0" borderId="30" xfId="61" applyNumberFormat="1" applyFont="1" applyFill="1" applyBorder="1" applyAlignment="1" applyProtection="1">
      <alignment vertical="top"/>
      <protection locked="0"/>
    </xf>
    <xf numFmtId="178" fontId="31" fillId="0" borderId="1" xfId="0" applyNumberFormat="1" applyFont="1" applyFill="1" applyBorder="1" applyAlignment="1" applyProtection="1">
      <alignment vertical="top"/>
      <protection locked="0"/>
    </xf>
    <xf numFmtId="178" fontId="31" fillId="0" borderId="16" xfId="0" applyNumberFormat="1" applyFont="1" applyFill="1" applyBorder="1" applyAlignment="1" applyProtection="1">
      <alignment vertical="top"/>
      <protection locked="0"/>
    </xf>
    <xf numFmtId="178" fontId="31" fillId="0" borderId="25" xfId="0" applyNumberFormat="1" applyFont="1" applyFill="1" applyBorder="1" applyAlignment="1" applyProtection="1">
      <alignment vertical="top"/>
      <protection locked="0"/>
    </xf>
    <xf numFmtId="178" fontId="31" fillId="0" borderId="28" xfId="0" applyNumberFormat="1" applyFont="1" applyFill="1" applyBorder="1" applyAlignment="1" applyProtection="1">
      <alignment vertical="top"/>
      <protection locked="0"/>
    </xf>
    <xf numFmtId="178" fontId="31" fillId="0" borderId="33" xfId="0" applyNumberFormat="1" applyFont="1" applyFill="1" applyBorder="1" applyAlignment="1" applyProtection="1">
      <alignment vertical="top"/>
      <protection locked="0"/>
    </xf>
    <xf numFmtId="178" fontId="34" fillId="0" borderId="29" xfId="0" applyNumberFormat="1" applyFont="1" applyFill="1" applyBorder="1" applyAlignment="1" applyProtection="1">
      <alignment vertical="top"/>
      <protection locked="0"/>
    </xf>
    <xf numFmtId="178" fontId="34" fillId="0" borderId="30" xfId="0" applyNumberFormat="1" applyFont="1" applyFill="1" applyBorder="1" applyAlignment="1" applyProtection="1">
      <alignment vertical="top"/>
      <protection locked="0"/>
    </xf>
    <xf numFmtId="178" fontId="34" fillId="0" borderId="1" xfId="0" applyNumberFormat="1" applyFont="1" applyFill="1" applyBorder="1" applyAlignment="1" applyProtection="1">
      <alignment vertical="top"/>
      <protection locked="0"/>
    </xf>
    <xf numFmtId="178" fontId="34" fillId="0" borderId="28" xfId="0" applyNumberFormat="1" applyFont="1" applyFill="1" applyBorder="1" applyAlignment="1" applyProtection="1">
      <alignment vertical="top"/>
      <protection locked="0"/>
    </xf>
    <xf numFmtId="178" fontId="34" fillId="0" borderId="33" xfId="0" applyNumberFormat="1" applyFont="1" applyFill="1" applyBorder="1" applyAlignment="1" applyProtection="1">
      <alignment vertical="top"/>
      <protection locked="0"/>
    </xf>
    <xf numFmtId="178" fontId="34" fillId="0" borderId="25" xfId="0" applyNumberFormat="1" applyFont="1" applyFill="1" applyBorder="1" applyAlignment="1" applyProtection="1">
      <alignment vertical="top"/>
      <protection locked="0"/>
    </xf>
    <xf numFmtId="178" fontId="31" fillId="0" borderId="29" xfId="0" applyNumberFormat="1" applyFont="1" applyFill="1" applyBorder="1" applyAlignment="1">
      <alignment vertical="top"/>
    </xf>
    <xf numFmtId="178" fontId="31" fillId="0" borderId="30" xfId="0" applyNumberFormat="1" applyFont="1" applyFill="1" applyBorder="1" applyAlignment="1">
      <alignment vertical="top"/>
    </xf>
    <xf numFmtId="178" fontId="31" fillId="0" borderId="1" xfId="0" applyNumberFormat="1" applyFont="1" applyFill="1" applyBorder="1" applyAlignment="1">
      <alignment vertical="top"/>
    </xf>
    <xf numFmtId="178" fontId="31" fillId="0" borderId="31" xfId="0" applyNumberFormat="1" applyFont="1" applyFill="1" applyBorder="1" applyAlignment="1">
      <alignment vertical="top"/>
    </xf>
    <xf numFmtId="178" fontId="31" fillId="0" borderId="33" xfId="0" applyNumberFormat="1" applyFont="1" applyFill="1" applyBorder="1" applyAlignment="1">
      <alignment vertical="top"/>
    </xf>
    <xf numFmtId="43" fontId="34" fillId="41" borderId="28" xfId="0" applyNumberFormat="1" applyFont="1" applyFill="1" applyBorder="1" applyAlignment="1">
      <alignment vertical="top" wrapText="1"/>
    </xf>
    <xf numFmtId="178" fontId="31" fillId="41" borderId="29" xfId="0" applyNumberFormat="1" applyFont="1" applyFill="1" applyBorder="1" applyAlignment="1">
      <alignment vertical="top"/>
    </xf>
    <xf numFmtId="178" fontId="31" fillId="41" borderId="30" xfId="0" applyNumberFormat="1" applyFont="1" applyFill="1" applyBorder="1" applyAlignment="1">
      <alignment vertical="top"/>
    </xf>
    <xf numFmtId="178" fontId="31" fillId="41" borderId="1" xfId="61" applyNumberFormat="1" applyFont="1" applyFill="1" applyBorder="1" applyAlignment="1">
      <alignment vertical="top"/>
    </xf>
    <xf numFmtId="178" fontId="31" fillId="41" borderId="31" xfId="0" applyNumberFormat="1" applyFont="1" applyFill="1" applyBorder="1" applyAlignment="1">
      <alignment vertical="top"/>
    </xf>
    <xf numFmtId="178" fontId="31" fillId="41" borderId="16" xfId="61" applyNumberFormat="1" applyFont="1" applyFill="1" applyBorder="1" applyAlignment="1">
      <alignment vertical="top"/>
    </xf>
    <xf numFmtId="178" fontId="31" fillId="41" borderId="31" xfId="61" applyNumberFormat="1" applyFont="1" applyFill="1" applyBorder="1" applyAlignment="1">
      <alignment vertical="top"/>
    </xf>
    <xf numFmtId="178" fontId="31" fillId="41" borderId="25" xfId="61" applyNumberFormat="1" applyFont="1" applyFill="1" applyBorder="1" applyAlignment="1">
      <alignment vertical="top"/>
    </xf>
    <xf numFmtId="178" fontId="31" fillId="41" borderId="29" xfId="61" applyNumberFormat="1" applyFont="1" applyFill="1" applyBorder="1" applyAlignment="1">
      <alignment vertical="top"/>
    </xf>
    <xf numFmtId="178" fontId="31" fillId="41" borderId="29" xfId="0" applyNumberFormat="1" applyFont="1" applyFill="1" applyBorder="1" applyAlignment="1" applyProtection="1">
      <alignment vertical="top"/>
      <protection/>
    </xf>
    <xf numFmtId="178" fontId="31" fillId="41" borderId="30" xfId="0" applyNumberFormat="1" applyFont="1" applyFill="1" applyBorder="1" applyAlignment="1" applyProtection="1">
      <alignment vertical="top"/>
      <protection/>
    </xf>
    <xf numFmtId="178" fontId="31" fillId="41" borderId="1" xfId="61" applyNumberFormat="1" applyFont="1" applyFill="1" applyBorder="1" applyAlignment="1" applyProtection="1">
      <alignment vertical="top"/>
      <protection/>
    </xf>
    <xf numFmtId="178" fontId="31" fillId="41" borderId="31" xfId="0" applyNumberFormat="1" applyFont="1" applyFill="1" applyBorder="1" applyAlignment="1" applyProtection="1">
      <alignment vertical="top"/>
      <protection/>
    </xf>
    <xf numFmtId="178" fontId="31" fillId="41" borderId="16" xfId="61" applyNumberFormat="1" applyFont="1" applyFill="1" applyBorder="1" applyAlignment="1" applyProtection="1">
      <alignment vertical="top"/>
      <protection/>
    </xf>
    <xf numFmtId="178" fontId="31" fillId="41" borderId="31" xfId="61" applyNumberFormat="1" applyFont="1" applyFill="1" applyBorder="1" applyAlignment="1" applyProtection="1">
      <alignment vertical="top"/>
      <protection/>
    </xf>
    <xf numFmtId="178" fontId="31" fillId="41" borderId="32" xfId="61" applyNumberFormat="1" applyFont="1" applyFill="1" applyBorder="1" applyAlignment="1" applyProtection="1">
      <alignment vertical="top"/>
      <protection/>
    </xf>
    <xf numFmtId="178" fontId="31" fillId="41" borderId="25" xfId="61" applyNumberFormat="1" applyFont="1" applyFill="1" applyBorder="1" applyAlignment="1" applyProtection="1">
      <alignment vertical="top"/>
      <protection/>
    </xf>
    <xf numFmtId="178" fontId="31" fillId="41" borderId="29" xfId="61" applyNumberFormat="1" applyFont="1" applyFill="1" applyBorder="1" applyAlignment="1" applyProtection="1">
      <alignment vertical="top"/>
      <protection/>
    </xf>
    <xf numFmtId="43" fontId="31" fillId="41" borderId="28" xfId="0" applyNumberFormat="1" applyFont="1" applyFill="1" applyBorder="1" applyAlignment="1">
      <alignment vertical="top" wrapText="1"/>
    </xf>
    <xf numFmtId="178" fontId="31" fillId="41" borderId="32" xfId="61" applyNumberFormat="1" applyFont="1" applyFill="1" applyBorder="1" applyAlignment="1">
      <alignment vertical="top"/>
    </xf>
    <xf numFmtId="178" fontId="34" fillId="41" borderId="29" xfId="0" applyNumberFormat="1" applyFont="1" applyFill="1" applyBorder="1" applyAlignment="1" applyProtection="1">
      <alignment vertical="top"/>
      <protection/>
    </xf>
    <xf numFmtId="178" fontId="34" fillId="41" borderId="30" xfId="0" applyNumberFormat="1" applyFont="1" applyFill="1" applyBorder="1" applyAlignment="1" applyProtection="1">
      <alignment vertical="top"/>
      <protection/>
    </xf>
    <xf numFmtId="178" fontId="34" fillId="41" borderId="1" xfId="61" applyNumberFormat="1" applyFont="1" applyFill="1" applyBorder="1" applyAlignment="1" applyProtection="1">
      <alignment vertical="top"/>
      <protection/>
    </xf>
    <xf numFmtId="178" fontId="34" fillId="41" borderId="31" xfId="0" applyNumberFormat="1" applyFont="1" applyFill="1" applyBorder="1" applyAlignment="1" applyProtection="1">
      <alignment vertical="top"/>
      <protection/>
    </xf>
    <xf numFmtId="178" fontId="34" fillId="41" borderId="16" xfId="61" applyNumberFormat="1" applyFont="1" applyFill="1" applyBorder="1" applyAlignment="1" applyProtection="1">
      <alignment vertical="top"/>
      <protection/>
    </xf>
    <xf numFmtId="178" fontId="34" fillId="41" borderId="31" xfId="61" applyNumberFormat="1" applyFont="1" applyFill="1" applyBorder="1" applyAlignment="1" applyProtection="1">
      <alignment vertical="top"/>
      <protection/>
    </xf>
    <xf numFmtId="178" fontId="34" fillId="41" borderId="32" xfId="61" applyNumberFormat="1" applyFont="1" applyFill="1" applyBorder="1" applyAlignment="1" applyProtection="1">
      <alignment vertical="top"/>
      <protection/>
    </xf>
    <xf numFmtId="178" fontId="34" fillId="41" borderId="25" xfId="61" applyNumberFormat="1" applyFont="1" applyFill="1" applyBorder="1" applyAlignment="1" applyProtection="1">
      <alignment vertical="top"/>
      <protection/>
    </xf>
    <xf numFmtId="178" fontId="34" fillId="41" borderId="29" xfId="61" applyNumberFormat="1" applyFont="1" applyFill="1" applyBorder="1" applyAlignment="1" applyProtection="1">
      <alignment vertical="top"/>
      <protection/>
    </xf>
    <xf numFmtId="43" fontId="34" fillId="0" borderId="0" xfId="61" applyNumberFormat="1" applyFont="1" applyFill="1" applyBorder="1" applyAlignment="1" applyProtection="1">
      <alignment vertical="top"/>
      <protection/>
    </xf>
    <xf numFmtId="0" fontId="91" fillId="39" borderId="0" xfId="0" applyFont="1" applyFill="1" applyAlignment="1">
      <alignment horizontal="center" vertical="top"/>
    </xf>
    <xf numFmtId="0" fontId="91" fillId="39" borderId="0" xfId="0" applyFont="1" applyFill="1" applyAlignment="1">
      <alignment vertical="top"/>
    </xf>
    <xf numFmtId="0" fontId="92" fillId="39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78" fontId="34" fillId="41" borderId="29" xfId="0" applyNumberFormat="1" applyFont="1" applyFill="1" applyBorder="1" applyAlignment="1">
      <alignment vertical="top"/>
    </xf>
    <xf numFmtId="178" fontId="34" fillId="41" borderId="30" xfId="0" applyNumberFormat="1" applyFont="1" applyFill="1" applyBorder="1" applyAlignment="1">
      <alignment vertical="top"/>
    </xf>
    <xf numFmtId="178" fontId="34" fillId="41" borderId="1" xfId="61" applyNumberFormat="1" applyFont="1" applyFill="1" applyBorder="1" applyAlignment="1">
      <alignment vertical="top"/>
    </xf>
    <xf numFmtId="178" fontId="34" fillId="41" borderId="31" xfId="0" applyNumberFormat="1" applyFont="1" applyFill="1" applyBorder="1" applyAlignment="1">
      <alignment vertical="top"/>
    </xf>
    <xf numFmtId="178" fontId="34" fillId="41" borderId="16" xfId="61" applyNumberFormat="1" applyFont="1" applyFill="1" applyBorder="1" applyAlignment="1">
      <alignment vertical="top"/>
    </xf>
    <xf numFmtId="178" fontId="34" fillId="41" borderId="31" xfId="61" applyNumberFormat="1" applyFont="1" applyFill="1" applyBorder="1" applyAlignment="1">
      <alignment vertical="top"/>
    </xf>
    <xf numFmtId="178" fontId="34" fillId="41" borderId="32" xfId="61" applyNumberFormat="1" applyFont="1" applyFill="1" applyBorder="1" applyAlignment="1">
      <alignment vertical="top"/>
    </xf>
    <xf numFmtId="178" fontId="34" fillId="41" borderId="25" xfId="61" applyNumberFormat="1" applyFont="1" applyFill="1" applyBorder="1" applyAlignment="1">
      <alignment vertical="top"/>
    </xf>
    <xf numFmtId="178" fontId="34" fillId="41" borderId="29" xfId="61" applyNumberFormat="1" applyFont="1" applyFill="1" applyBorder="1" applyAlignment="1">
      <alignment vertical="top"/>
    </xf>
    <xf numFmtId="43" fontId="34" fillId="0" borderId="0" xfId="61" applyNumberFormat="1" applyFont="1" applyFill="1" applyBorder="1" applyAlignment="1">
      <alignment vertical="top"/>
    </xf>
    <xf numFmtId="178" fontId="34" fillId="41" borderId="1" xfId="0" applyNumberFormat="1" applyFont="1" applyFill="1" applyBorder="1" applyAlignment="1">
      <alignment vertical="top"/>
    </xf>
    <xf numFmtId="178" fontId="34" fillId="41" borderId="16" xfId="0" applyNumberFormat="1" applyFont="1" applyFill="1" applyBorder="1" applyAlignment="1">
      <alignment vertical="top"/>
    </xf>
    <xf numFmtId="178" fontId="34" fillId="41" borderId="25" xfId="0" applyNumberFormat="1" applyFont="1" applyFill="1" applyBorder="1" applyAlignment="1">
      <alignment vertical="top"/>
    </xf>
    <xf numFmtId="43" fontId="34" fillId="41" borderId="25" xfId="0" applyNumberFormat="1" applyFont="1" applyFill="1" applyBorder="1" applyAlignment="1" applyProtection="1">
      <alignment vertical="top" wrapText="1"/>
      <protection/>
    </xf>
    <xf numFmtId="178" fontId="31" fillId="41" borderId="1" xfId="0" applyNumberFormat="1" applyFont="1" applyFill="1" applyBorder="1" applyAlignment="1">
      <alignment vertical="top"/>
    </xf>
    <xf numFmtId="178" fontId="31" fillId="41" borderId="16" xfId="0" applyNumberFormat="1" applyFont="1" applyFill="1" applyBorder="1" applyAlignment="1">
      <alignment vertical="top"/>
    </xf>
    <xf numFmtId="178" fontId="31" fillId="41" borderId="25" xfId="0" applyNumberFormat="1" applyFont="1" applyFill="1" applyBorder="1" applyAlignment="1">
      <alignment vertical="top"/>
    </xf>
    <xf numFmtId="43" fontId="31" fillId="41" borderId="25" xfId="0" applyNumberFormat="1" applyFont="1" applyFill="1" applyBorder="1" applyAlignment="1" applyProtection="1">
      <alignment vertical="top" wrapText="1"/>
      <protection/>
    </xf>
    <xf numFmtId="0" fontId="44" fillId="0" borderId="0" xfId="0" applyFont="1" applyFill="1" applyAlignment="1">
      <alignment horizontal="center" vertical="top"/>
    </xf>
    <xf numFmtId="0" fontId="34" fillId="41" borderId="34" xfId="0" applyFont="1" applyFill="1" applyBorder="1" applyAlignment="1" applyProtection="1">
      <alignment horizontal="right" vertical="top"/>
      <protection/>
    </xf>
    <xf numFmtId="178" fontId="34" fillId="41" borderId="35" xfId="0" applyNumberFormat="1" applyFont="1" applyFill="1" applyBorder="1" applyAlignment="1">
      <alignment vertical="top"/>
    </xf>
    <xf numFmtId="0" fontId="34" fillId="0" borderId="34" xfId="0" applyFont="1" applyFill="1" applyBorder="1" applyAlignment="1" applyProtection="1">
      <alignment horizontal="right" vertical="top"/>
      <protection/>
    </xf>
    <xf numFmtId="178" fontId="31" fillId="0" borderId="35" xfId="0" applyNumberFormat="1" applyFont="1" applyFill="1" applyBorder="1" applyAlignment="1" applyProtection="1">
      <alignment vertical="top"/>
      <protection locked="0"/>
    </xf>
    <xf numFmtId="178" fontId="31" fillId="41" borderId="35" xfId="0" applyNumberFormat="1" applyFont="1" applyFill="1" applyBorder="1" applyAlignment="1">
      <alignment vertical="top"/>
    </xf>
    <xf numFmtId="0" fontId="31" fillId="0" borderId="34" xfId="0" applyFont="1" applyFill="1" applyBorder="1" applyAlignment="1" applyProtection="1">
      <alignment horizontal="right" vertical="top"/>
      <protection/>
    </xf>
    <xf numFmtId="0" fontId="31" fillId="41" borderId="34" xfId="0" applyFont="1" applyFill="1" applyBorder="1" applyAlignment="1" applyProtection="1">
      <alignment horizontal="right" vertical="top"/>
      <protection/>
    </xf>
    <xf numFmtId="0" fontId="34" fillId="41" borderId="36" xfId="0" applyFont="1" applyFill="1" applyBorder="1" applyAlignment="1" applyProtection="1">
      <alignment horizontal="right" vertical="top"/>
      <protection/>
    </xf>
    <xf numFmtId="0" fontId="34" fillId="41" borderId="37" xfId="0" applyFont="1" applyFill="1" applyBorder="1" applyAlignment="1" applyProtection="1">
      <alignment horizontal="left" vertical="top"/>
      <protection/>
    </xf>
    <xf numFmtId="178" fontId="34" fillId="41" borderId="38" xfId="0" applyNumberFormat="1" applyFont="1" applyFill="1" applyBorder="1" applyAlignment="1">
      <alignment vertical="top"/>
    </xf>
    <xf numFmtId="178" fontId="34" fillId="41" borderId="39" xfId="0" applyNumberFormat="1" applyFont="1" applyFill="1" applyBorder="1" applyAlignment="1">
      <alignment vertical="top"/>
    </xf>
    <xf numFmtId="178" fontId="34" fillId="41" borderId="40" xfId="0" applyNumberFormat="1" applyFont="1" applyFill="1" applyBorder="1" applyAlignment="1">
      <alignment vertical="top"/>
    </xf>
    <xf numFmtId="178" fontId="34" fillId="41" borderId="41" xfId="0" applyNumberFormat="1" applyFont="1" applyFill="1" applyBorder="1" applyAlignment="1">
      <alignment vertical="top"/>
    </xf>
    <xf numFmtId="178" fontId="34" fillId="41" borderId="42" xfId="0" applyNumberFormat="1" applyFont="1" applyFill="1" applyBorder="1" applyAlignment="1">
      <alignment vertical="top"/>
    </xf>
    <xf numFmtId="178" fontId="34" fillId="41" borderId="37" xfId="0" applyNumberFormat="1" applyFont="1" applyFill="1" applyBorder="1" applyAlignment="1">
      <alignment vertical="top"/>
    </xf>
    <xf numFmtId="178" fontId="34" fillId="41" borderId="43" xfId="0" applyNumberFormat="1" applyFont="1" applyFill="1" applyBorder="1" applyAlignment="1">
      <alignment vertical="top"/>
    </xf>
    <xf numFmtId="0" fontId="34" fillId="41" borderId="25" xfId="0" applyFont="1" applyFill="1" applyBorder="1" applyAlignment="1" applyProtection="1">
      <alignment vertical="top"/>
      <protection/>
    </xf>
    <xf numFmtId="178" fontId="34" fillId="41" borderId="28" xfId="0" applyNumberFormat="1" applyFont="1" applyFill="1" applyBorder="1" applyAlignment="1">
      <alignment vertical="top"/>
    </xf>
    <xf numFmtId="178" fontId="34" fillId="41" borderId="33" xfId="0" applyNumberFormat="1" applyFont="1" applyFill="1" applyBorder="1" applyAlignment="1">
      <alignment vertical="top"/>
    </xf>
    <xf numFmtId="178" fontId="34" fillId="41" borderId="29" xfId="0" applyNumberFormat="1" applyFont="1" applyFill="1" applyBorder="1" applyAlignment="1">
      <alignment horizontal="right" vertical="top"/>
    </xf>
    <xf numFmtId="178" fontId="34" fillId="41" borderId="30" xfId="0" applyNumberFormat="1" applyFont="1" applyFill="1" applyBorder="1" applyAlignment="1">
      <alignment horizontal="right" vertical="top"/>
    </xf>
    <xf numFmtId="178" fontId="34" fillId="41" borderId="1" xfId="0" applyNumberFormat="1" applyFont="1" applyFill="1" applyBorder="1" applyAlignment="1">
      <alignment horizontal="right" vertical="top"/>
    </xf>
    <xf numFmtId="178" fontId="34" fillId="41" borderId="28" xfId="0" applyNumberFormat="1" applyFont="1" applyFill="1" applyBorder="1" applyAlignment="1">
      <alignment horizontal="right" vertical="top"/>
    </xf>
    <xf numFmtId="178" fontId="34" fillId="0" borderId="35" xfId="0" applyNumberFormat="1" applyFont="1" applyFill="1" applyBorder="1" applyAlignment="1" applyProtection="1">
      <alignment vertical="top"/>
      <protection locked="0"/>
    </xf>
    <xf numFmtId="0" fontId="34" fillId="41" borderId="37" xfId="0" applyFont="1" applyFill="1" applyBorder="1" applyAlignment="1" applyProtection="1">
      <alignment vertical="top"/>
      <protection/>
    </xf>
    <xf numFmtId="178" fontId="34" fillId="41" borderId="44" xfId="0" applyNumberFormat="1" applyFont="1" applyFill="1" applyBorder="1" applyAlignment="1">
      <alignment vertical="top"/>
    </xf>
    <xf numFmtId="43" fontId="31" fillId="41" borderId="45" xfId="0" applyNumberFormat="1" applyFont="1" applyFill="1" applyBorder="1" applyAlignment="1" applyProtection="1">
      <alignment vertical="top"/>
      <protection/>
    </xf>
    <xf numFmtId="43" fontId="31" fillId="41" borderId="46" xfId="0" applyNumberFormat="1" applyFont="1" applyFill="1" applyBorder="1" applyAlignment="1" applyProtection="1">
      <alignment vertical="top"/>
      <protection/>
    </xf>
    <xf numFmtId="43" fontId="31" fillId="41" borderId="47" xfId="0" applyNumberFormat="1" applyFont="1" applyFill="1" applyBorder="1" applyAlignment="1" applyProtection="1">
      <alignment vertical="top"/>
      <protection/>
    </xf>
    <xf numFmtId="43" fontId="31" fillId="41" borderId="48" xfId="0" applyNumberFormat="1" applyFont="1" applyFill="1" applyBorder="1" applyAlignment="1" applyProtection="1">
      <alignment vertical="top"/>
      <protection/>
    </xf>
    <xf numFmtId="43" fontId="31" fillId="41" borderId="1" xfId="0" applyNumberFormat="1" applyFont="1" applyFill="1" applyBorder="1" applyAlignment="1" applyProtection="1">
      <alignment vertical="top"/>
      <protection/>
    </xf>
    <xf numFmtId="43" fontId="31" fillId="41" borderId="26" xfId="0" applyNumberFormat="1" applyFont="1" applyFill="1" applyBorder="1" applyAlignment="1" applyProtection="1">
      <alignment vertical="top"/>
      <protection/>
    </xf>
    <xf numFmtId="178" fontId="34" fillId="41" borderId="1" xfId="0" applyNumberFormat="1" applyFont="1" applyFill="1" applyBorder="1" applyAlignment="1" applyProtection="1">
      <alignment vertical="top"/>
      <protection/>
    </xf>
    <xf numFmtId="178" fontId="34" fillId="41" borderId="33" xfId="0" applyNumberFormat="1" applyFont="1" applyFill="1" applyBorder="1" applyAlignment="1" applyProtection="1">
      <alignment vertical="top"/>
      <protection/>
    </xf>
    <xf numFmtId="178" fontId="31" fillId="41" borderId="33" xfId="0" applyNumberFormat="1" applyFont="1" applyFill="1" applyBorder="1" applyAlignment="1">
      <alignment vertical="top"/>
    </xf>
    <xf numFmtId="43" fontId="32" fillId="0" borderId="49" xfId="0" applyNumberFormat="1" applyFont="1" applyFill="1" applyBorder="1" applyAlignment="1" applyProtection="1">
      <alignment vertical="top"/>
      <protection/>
    </xf>
    <xf numFmtId="43" fontId="31" fillId="0" borderId="50" xfId="0" applyNumberFormat="1" applyFont="1" applyFill="1" applyBorder="1" applyAlignment="1" applyProtection="1">
      <alignment vertical="top" wrapText="1"/>
      <protection/>
    </xf>
    <xf numFmtId="43" fontId="32" fillId="0" borderId="51" xfId="0" applyNumberFormat="1" applyFont="1" applyFill="1" applyBorder="1" applyAlignment="1" applyProtection="1">
      <alignment vertical="top"/>
      <protection/>
    </xf>
    <xf numFmtId="43" fontId="34" fillId="41" borderId="34" xfId="0" applyNumberFormat="1" applyFont="1" applyFill="1" applyBorder="1" applyAlignment="1" applyProtection="1">
      <alignment vertical="top"/>
      <protection/>
    </xf>
    <xf numFmtId="43" fontId="31" fillId="41" borderId="52" xfId="0" applyNumberFormat="1" applyFont="1" applyFill="1" applyBorder="1" applyAlignment="1" applyProtection="1">
      <alignment vertical="top"/>
      <protection/>
    </xf>
    <xf numFmtId="178" fontId="34" fillId="41" borderId="35" xfId="0" applyNumberFormat="1" applyFont="1" applyFill="1" applyBorder="1" applyAlignment="1" applyProtection="1">
      <alignment vertical="top"/>
      <protection/>
    </xf>
    <xf numFmtId="43" fontId="31" fillId="0" borderId="34" xfId="0" applyNumberFormat="1" applyFont="1" applyFill="1" applyBorder="1" applyAlignment="1" applyProtection="1">
      <alignment vertical="top"/>
      <protection/>
    </xf>
    <xf numFmtId="43" fontId="34" fillId="0" borderId="34" xfId="0" applyNumberFormat="1" applyFont="1" applyFill="1" applyBorder="1" applyAlignment="1" applyProtection="1">
      <alignment vertical="top"/>
      <protection/>
    </xf>
    <xf numFmtId="178" fontId="31" fillId="0" borderId="35" xfId="0" applyNumberFormat="1" applyFont="1" applyFill="1" applyBorder="1" applyAlignment="1">
      <alignment vertical="top"/>
    </xf>
    <xf numFmtId="43" fontId="31" fillId="41" borderId="34" xfId="0" applyNumberFormat="1" applyFont="1" applyFill="1" applyBorder="1" applyAlignment="1" applyProtection="1">
      <alignment vertical="top"/>
      <protection/>
    </xf>
    <xf numFmtId="43" fontId="31" fillId="0" borderId="36" xfId="0" applyNumberFormat="1" applyFont="1" applyFill="1" applyBorder="1" applyAlignment="1" applyProtection="1">
      <alignment vertical="top"/>
      <protection/>
    </xf>
    <xf numFmtId="43" fontId="31" fillId="0" borderId="37" xfId="0" applyNumberFormat="1" applyFont="1" applyFill="1" applyBorder="1" applyAlignment="1" applyProtection="1">
      <alignment vertical="top" wrapText="1"/>
      <protection/>
    </xf>
    <xf numFmtId="178" fontId="31" fillId="0" borderId="38" xfId="0" applyNumberFormat="1" applyFont="1" applyFill="1" applyBorder="1" applyAlignment="1" applyProtection="1">
      <alignment vertical="top"/>
      <protection locked="0"/>
    </xf>
    <xf numFmtId="178" fontId="31" fillId="0" borderId="39" xfId="0" applyNumberFormat="1" applyFont="1" applyFill="1" applyBorder="1" applyAlignment="1" applyProtection="1">
      <alignment vertical="top"/>
      <protection locked="0"/>
    </xf>
    <xf numFmtId="178" fontId="31" fillId="0" borderId="40" xfId="0" applyNumberFormat="1" applyFont="1" applyFill="1" applyBorder="1" applyAlignment="1" applyProtection="1">
      <alignment vertical="top"/>
      <protection locked="0"/>
    </xf>
    <xf numFmtId="178" fontId="31" fillId="0" borderId="41" xfId="0" applyNumberFormat="1" applyFont="1" applyFill="1" applyBorder="1" applyAlignment="1" applyProtection="1">
      <alignment vertical="top"/>
      <protection locked="0"/>
    </xf>
    <xf numFmtId="178" fontId="31" fillId="0" borderId="44" xfId="0" applyNumberFormat="1" applyFont="1" applyFill="1" applyBorder="1" applyAlignment="1" applyProtection="1">
      <alignment vertical="top"/>
      <protection locked="0"/>
    </xf>
    <xf numFmtId="178" fontId="31" fillId="0" borderId="43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 wrapText="1"/>
    </xf>
    <xf numFmtId="43" fontId="34" fillId="42" borderId="0" xfId="0" applyNumberFormat="1" applyFont="1" applyFill="1" applyBorder="1" applyAlignment="1">
      <alignment horizontal="center" vertical="top"/>
    </xf>
    <xf numFmtId="0" fontId="86" fillId="0" borderId="0" xfId="0" applyFont="1" applyAlignment="1">
      <alignment vertical="top" wrapText="1"/>
    </xf>
    <xf numFmtId="191" fontId="34" fillId="41" borderId="29" xfId="0" applyNumberFormat="1" applyFont="1" applyFill="1" applyBorder="1" applyAlignment="1">
      <alignment horizontal="center"/>
    </xf>
    <xf numFmtId="191" fontId="34" fillId="41" borderId="33" xfId="0" applyNumberFormat="1" applyFont="1" applyFill="1" applyBorder="1" applyAlignment="1">
      <alignment horizontal="center"/>
    </xf>
    <xf numFmtId="191" fontId="34" fillId="41" borderId="1" xfId="0" applyNumberFormat="1" applyFont="1" applyFill="1" applyBorder="1" applyAlignment="1">
      <alignment horizontal="center"/>
    </xf>
    <xf numFmtId="191" fontId="34" fillId="41" borderId="31" xfId="0" applyNumberFormat="1" applyFont="1" applyFill="1" applyBorder="1" applyAlignment="1">
      <alignment horizontal="center"/>
    </xf>
    <xf numFmtId="191" fontId="34" fillId="41" borderId="16" xfId="0" applyNumberFormat="1" applyFont="1" applyFill="1" applyBorder="1" applyAlignment="1">
      <alignment horizontal="center"/>
    </xf>
    <xf numFmtId="191" fontId="34" fillId="41" borderId="25" xfId="0" applyNumberFormat="1" applyFont="1" applyFill="1" applyBorder="1" applyAlignment="1">
      <alignment horizontal="center"/>
    </xf>
    <xf numFmtId="191" fontId="34" fillId="41" borderId="53" xfId="0" applyNumberFormat="1" applyFont="1" applyFill="1" applyBorder="1" applyAlignment="1">
      <alignment horizontal="center"/>
    </xf>
    <xf numFmtId="191" fontId="34" fillId="41" borderId="54" xfId="0" applyNumberFormat="1" applyFont="1" applyFill="1" applyBorder="1" applyAlignment="1">
      <alignment horizontal="center"/>
    </xf>
    <xf numFmtId="191" fontId="34" fillId="41" borderId="55" xfId="0" applyNumberFormat="1" applyFont="1" applyFill="1" applyBorder="1" applyAlignment="1">
      <alignment horizontal="center"/>
    </xf>
    <xf numFmtId="191" fontId="34" fillId="41" borderId="56" xfId="0" applyNumberFormat="1" applyFont="1" applyFill="1" applyBorder="1" applyAlignment="1">
      <alignment horizontal="center"/>
    </xf>
    <xf numFmtId="191" fontId="34" fillId="41" borderId="57" xfId="0" applyNumberFormat="1" applyFont="1" applyFill="1" applyBorder="1" applyAlignment="1">
      <alignment horizontal="center"/>
    </xf>
    <xf numFmtId="191" fontId="34" fillId="41" borderId="58" xfId="0" applyNumberFormat="1" applyFont="1" applyFill="1" applyBorder="1" applyAlignment="1">
      <alignment horizontal="center"/>
    </xf>
    <xf numFmtId="191" fontId="34" fillId="41" borderId="59" xfId="0" applyNumberFormat="1" applyFont="1" applyFill="1" applyBorder="1" applyAlignment="1">
      <alignment horizontal="center"/>
    </xf>
    <xf numFmtId="191" fontId="34" fillId="41" borderId="60" xfId="0" applyNumberFormat="1" applyFont="1" applyFill="1" applyBorder="1" applyAlignment="1">
      <alignment horizontal="center"/>
    </xf>
    <xf numFmtId="191" fontId="34" fillId="41" borderId="27" xfId="0" applyNumberFormat="1" applyFont="1" applyFill="1" applyBorder="1" applyAlignment="1">
      <alignment horizontal="center"/>
    </xf>
    <xf numFmtId="191" fontId="34" fillId="41" borderId="61" xfId="0" applyNumberFormat="1" applyFont="1" applyFill="1" applyBorder="1" applyAlignment="1">
      <alignment horizontal="center"/>
    </xf>
    <xf numFmtId="191" fontId="34" fillId="41" borderId="62" xfId="0" applyNumberFormat="1" applyFont="1" applyFill="1" applyBorder="1" applyAlignment="1">
      <alignment horizontal="center"/>
    </xf>
    <xf numFmtId="191" fontId="34" fillId="41" borderId="35" xfId="0" applyNumberFormat="1" applyFont="1" applyFill="1" applyBorder="1" applyAlignment="1">
      <alignment horizontal="center"/>
    </xf>
    <xf numFmtId="43" fontId="34" fillId="41" borderId="54" xfId="0" applyNumberFormat="1" applyFont="1" applyFill="1" applyBorder="1" applyAlignment="1">
      <alignment horizontal="center"/>
    </xf>
    <xf numFmtId="43" fontId="34" fillId="41" borderId="55" xfId="0" applyNumberFormat="1" applyFont="1" applyFill="1" applyBorder="1" applyAlignment="1">
      <alignment horizontal="center"/>
    </xf>
    <xf numFmtId="43" fontId="34" fillId="41" borderId="56" xfId="0" applyNumberFormat="1" applyFont="1" applyFill="1" applyBorder="1" applyAlignment="1">
      <alignment horizontal="center"/>
    </xf>
    <xf numFmtId="43" fontId="34" fillId="41" borderId="63" xfId="0" applyNumberFormat="1" applyFont="1" applyFill="1" applyBorder="1" applyAlignment="1">
      <alignment horizontal="center"/>
    </xf>
    <xf numFmtId="43" fontId="34" fillId="41" borderId="64" xfId="0" applyNumberFormat="1" applyFont="1" applyFill="1" applyBorder="1" applyAlignment="1">
      <alignment horizontal="center"/>
    </xf>
    <xf numFmtId="43" fontId="34" fillId="41" borderId="59" xfId="0" applyNumberFormat="1" applyFont="1" applyFill="1" applyBorder="1" applyAlignment="1">
      <alignment horizontal="center"/>
    </xf>
    <xf numFmtId="43" fontId="34" fillId="41" borderId="62" xfId="0" applyNumberFormat="1" applyFont="1" applyFill="1" applyBorder="1" applyAlignment="1">
      <alignment horizontal="center"/>
    </xf>
    <xf numFmtId="191" fontId="34" fillId="41" borderId="30" xfId="0" applyNumberFormat="1" applyFont="1" applyFill="1" applyBorder="1" applyAlignment="1">
      <alignment horizontal="center"/>
    </xf>
    <xf numFmtId="43" fontId="34" fillId="41" borderId="54" xfId="0" applyNumberFormat="1" applyFont="1" applyFill="1" applyBorder="1" applyAlignment="1" applyProtection="1">
      <alignment horizontal="center"/>
      <protection/>
    </xf>
    <xf numFmtId="43" fontId="34" fillId="41" borderId="55" xfId="0" applyNumberFormat="1" applyFont="1" applyFill="1" applyBorder="1" applyAlignment="1" applyProtection="1">
      <alignment horizontal="center"/>
      <protection/>
    </xf>
    <xf numFmtId="43" fontId="34" fillId="41" borderId="56" xfId="0" applyNumberFormat="1" applyFont="1" applyFill="1" applyBorder="1" applyAlignment="1" applyProtection="1">
      <alignment horizontal="center"/>
      <protection/>
    </xf>
    <xf numFmtId="43" fontId="34" fillId="41" borderId="57" xfId="0" applyNumberFormat="1" applyFont="1" applyFill="1" applyBorder="1" applyAlignment="1" applyProtection="1">
      <alignment horizontal="center"/>
      <protection/>
    </xf>
    <xf numFmtId="43" fontId="34" fillId="41" borderId="64" xfId="0" applyNumberFormat="1" applyFont="1" applyFill="1" applyBorder="1" applyAlignment="1" applyProtection="1">
      <alignment horizontal="center"/>
      <protection/>
    </xf>
    <xf numFmtId="43" fontId="34" fillId="41" borderId="59" xfId="0" applyNumberFormat="1" applyFont="1" applyFill="1" applyBorder="1" applyAlignment="1" applyProtection="1">
      <alignment horizontal="center"/>
      <protection/>
    </xf>
    <xf numFmtId="43" fontId="34" fillId="41" borderId="62" xfId="0" applyNumberFormat="1" applyFont="1" applyFill="1" applyBorder="1" applyAlignment="1" applyProtection="1">
      <alignment horizontal="center"/>
      <protection/>
    </xf>
    <xf numFmtId="191" fontId="34" fillId="41" borderId="29" xfId="0" applyNumberFormat="1" applyFont="1" applyFill="1" applyBorder="1" applyAlignment="1" applyProtection="1">
      <alignment horizontal="center"/>
      <protection/>
    </xf>
    <xf numFmtId="191" fontId="34" fillId="41" borderId="30" xfId="0" applyNumberFormat="1" applyFont="1" applyFill="1" applyBorder="1" applyAlignment="1" applyProtection="1">
      <alignment horizontal="center"/>
      <protection/>
    </xf>
    <xf numFmtId="191" fontId="34" fillId="41" borderId="1" xfId="0" applyNumberFormat="1" applyFont="1" applyFill="1" applyBorder="1" applyAlignment="1" applyProtection="1">
      <alignment horizontal="center"/>
      <protection/>
    </xf>
    <xf numFmtId="191" fontId="34" fillId="41" borderId="31" xfId="0" applyNumberFormat="1" applyFont="1" applyFill="1" applyBorder="1" applyAlignment="1" applyProtection="1">
      <alignment horizontal="center"/>
      <protection/>
    </xf>
    <xf numFmtId="191" fontId="34" fillId="41" borderId="33" xfId="0" applyNumberFormat="1" applyFont="1" applyFill="1" applyBorder="1" applyAlignment="1" applyProtection="1">
      <alignment horizontal="center"/>
      <protection/>
    </xf>
    <xf numFmtId="191" fontId="34" fillId="41" borderId="25" xfId="0" applyNumberFormat="1" applyFont="1" applyFill="1" applyBorder="1" applyAlignment="1" applyProtection="1">
      <alignment horizontal="center"/>
      <protection/>
    </xf>
    <xf numFmtId="191" fontId="34" fillId="41" borderId="3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top" wrapText="1"/>
    </xf>
    <xf numFmtId="0" fontId="2" fillId="42" borderId="65" xfId="0" applyFont="1" applyFill="1" applyBorder="1" applyAlignment="1">
      <alignment horizontal="center" vertical="top" wrapText="1"/>
    </xf>
    <xf numFmtId="0" fontId="2" fillId="43" borderId="0" xfId="0" applyFont="1" applyFill="1" applyAlignment="1" applyProtection="1">
      <alignment vertical="top" wrapText="1"/>
      <protection locked="0"/>
    </xf>
    <xf numFmtId="178" fontId="34" fillId="0" borderId="3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left" vertical="top"/>
    </xf>
    <xf numFmtId="43" fontId="34" fillId="0" borderId="54" xfId="0" applyNumberFormat="1" applyFont="1" applyFill="1" applyBorder="1" applyAlignment="1">
      <alignment horizontal="center"/>
    </xf>
    <xf numFmtId="43" fontId="34" fillId="0" borderId="55" xfId="0" applyNumberFormat="1" applyFont="1" applyFill="1" applyBorder="1" applyAlignment="1">
      <alignment horizontal="center"/>
    </xf>
    <xf numFmtId="43" fontId="34" fillId="0" borderId="56" xfId="0" applyNumberFormat="1" applyFont="1" applyFill="1" applyBorder="1" applyAlignment="1">
      <alignment horizontal="center"/>
    </xf>
    <xf numFmtId="43" fontId="34" fillId="0" borderId="57" xfId="0" applyNumberFormat="1" applyFont="1" applyFill="1" applyBorder="1" applyAlignment="1">
      <alignment horizontal="center"/>
    </xf>
    <xf numFmtId="43" fontId="34" fillId="0" borderId="58" xfId="0" applyNumberFormat="1" applyFont="1" applyFill="1" applyBorder="1" applyAlignment="1">
      <alignment horizontal="center"/>
    </xf>
    <xf numFmtId="43" fontId="34" fillId="0" borderId="59" xfId="0" applyNumberFormat="1" applyFont="1" applyFill="1" applyBorder="1" applyAlignment="1">
      <alignment horizontal="center"/>
    </xf>
    <xf numFmtId="43" fontId="34" fillId="0" borderId="62" xfId="0" applyNumberFormat="1" applyFont="1" applyFill="1" applyBorder="1" applyAlignment="1">
      <alignment horizontal="center"/>
    </xf>
    <xf numFmtId="191" fontId="34" fillId="41" borderId="66" xfId="0" applyNumberFormat="1" applyFont="1" applyFill="1" applyBorder="1" applyAlignment="1">
      <alignment horizontal="center"/>
    </xf>
    <xf numFmtId="0" fontId="34" fillId="41" borderId="34" xfId="0" applyFont="1" applyFill="1" applyBorder="1" applyAlignment="1">
      <alignment horizontal="right" vertical="top"/>
    </xf>
    <xf numFmtId="178" fontId="34" fillId="41" borderId="35" xfId="61" applyNumberFormat="1" applyFont="1" applyFill="1" applyBorder="1" applyAlignment="1">
      <alignment vertical="top"/>
    </xf>
    <xf numFmtId="178" fontId="31" fillId="41" borderId="35" xfId="61" applyNumberFormat="1" applyFont="1" applyFill="1" applyBorder="1" applyAlignment="1">
      <alignment vertical="top"/>
    </xf>
    <xf numFmtId="0" fontId="31" fillId="0" borderId="34" xfId="0" applyFont="1" applyBorder="1" applyAlignment="1">
      <alignment horizontal="right" vertical="top"/>
    </xf>
    <xf numFmtId="178" fontId="31" fillId="0" borderId="35" xfId="61" applyNumberFormat="1" applyFont="1" applyBorder="1" applyAlignment="1" applyProtection="1">
      <alignment vertical="top"/>
      <protection locked="0"/>
    </xf>
    <xf numFmtId="0" fontId="31" fillId="0" borderId="34" xfId="0" applyFont="1" applyFill="1" applyBorder="1" applyAlignment="1">
      <alignment horizontal="right" vertical="top"/>
    </xf>
    <xf numFmtId="178" fontId="31" fillId="0" borderId="35" xfId="61" applyNumberFormat="1" applyFont="1" applyFill="1" applyBorder="1" applyAlignment="1" applyProtection="1">
      <alignment vertical="top"/>
      <protection locked="0"/>
    </xf>
    <xf numFmtId="178" fontId="34" fillId="41" borderId="35" xfId="61" applyNumberFormat="1" applyFont="1" applyFill="1" applyBorder="1" applyAlignment="1" applyProtection="1">
      <alignment vertical="top"/>
      <protection/>
    </xf>
    <xf numFmtId="43" fontId="31" fillId="41" borderId="34" xfId="0" applyNumberFormat="1" applyFont="1" applyFill="1" applyBorder="1" applyAlignment="1">
      <alignment horizontal="right" vertical="top"/>
    </xf>
    <xf numFmtId="178" fontId="31" fillId="41" borderId="35" xfId="61" applyNumberFormat="1" applyFont="1" applyFill="1" applyBorder="1" applyAlignment="1" applyProtection="1">
      <alignment vertical="top"/>
      <protection/>
    </xf>
    <xf numFmtId="43" fontId="31" fillId="0" borderId="34" xfId="0" applyNumberFormat="1" applyFont="1" applyFill="1" applyBorder="1" applyAlignment="1" applyProtection="1">
      <alignment horizontal="right" vertical="top"/>
      <protection locked="0"/>
    </xf>
    <xf numFmtId="0" fontId="31" fillId="41" borderId="34" xfId="0" applyFont="1" applyFill="1" applyBorder="1" applyAlignment="1">
      <alignment horizontal="right" vertical="top"/>
    </xf>
    <xf numFmtId="0" fontId="31" fillId="0" borderId="67" xfId="0" applyFont="1" applyBorder="1" applyAlignment="1">
      <alignment horizontal="right" vertical="top"/>
    </xf>
    <xf numFmtId="0" fontId="31" fillId="0" borderId="34" xfId="0" applyFont="1" applyFill="1" applyBorder="1" applyAlignment="1" applyProtection="1">
      <alignment horizontal="right" vertical="top"/>
      <protection locked="0"/>
    </xf>
    <xf numFmtId="0" fontId="34" fillId="0" borderId="34" xfId="0" applyFont="1" applyFill="1" applyBorder="1" applyAlignment="1">
      <alignment horizontal="right" vertical="top"/>
    </xf>
    <xf numFmtId="0" fontId="34" fillId="41" borderId="36" xfId="0" applyFont="1" applyFill="1" applyBorder="1" applyAlignment="1">
      <alignment horizontal="right" vertical="top"/>
    </xf>
    <xf numFmtId="0" fontId="34" fillId="41" borderId="68" xfId="0" applyFont="1" applyFill="1" applyBorder="1" applyAlignment="1">
      <alignment horizontal="left" vertical="top"/>
    </xf>
    <xf numFmtId="178" fontId="34" fillId="41" borderId="40" xfId="61" applyNumberFormat="1" applyFont="1" applyFill="1" applyBorder="1" applyAlignment="1">
      <alignment vertical="top"/>
    </xf>
    <xf numFmtId="178" fontId="34" fillId="41" borderId="69" xfId="61" applyNumberFormat="1" applyFont="1" applyFill="1" applyBorder="1" applyAlignment="1">
      <alignment vertical="top"/>
    </xf>
    <xf numFmtId="178" fontId="34" fillId="41" borderId="41" xfId="61" applyNumberFormat="1" applyFont="1" applyFill="1" applyBorder="1" applyAlignment="1">
      <alignment vertical="top"/>
    </xf>
    <xf numFmtId="178" fontId="34" fillId="41" borderId="37" xfId="61" applyNumberFormat="1" applyFont="1" applyFill="1" applyBorder="1" applyAlignment="1">
      <alignment vertical="top"/>
    </xf>
    <xf numFmtId="178" fontId="34" fillId="41" borderId="38" xfId="61" applyNumberFormat="1" applyFont="1" applyFill="1" applyBorder="1" applyAlignment="1">
      <alignment vertical="top"/>
    </xf>
    <xf numFmtId="178" fontId="34" fillId="41" borderId="43" xfId="61" applyNumberFormat="1" applyFont="1" applyFill="1" applyBorder="1" applyAlignment="1">
      <alignment vertical="top"/>
    </xf>
    <xf numFmtId="0" fontId="2" fillId="41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92" fillId="0" borderId="0" xfId="0" applyFont="1" applyAlignment="1">
      <alignment horizontal="center" vertical="top" wrapText="1"/>
    </xf>
    <xf numFmtId="43" fontId="34" fillId="0" borderId="70" xfId="0" applyNumberFormat="1" applyFont="1" applyBorder="1" applyAlignment="1">
      <alignment horizontal="center" vertical="top" wrapText="1"/>
    </xf>
    <xf numFmtId="43" fontId="34" fillId="0" borderId="71" xfId="0" applyNumberFormat="1" applyFont="1" applyBorder="1" applyAlignment="1">
      <alignment horizontal="center" vertical="top" wrapText="1"/>
    </xf>
    <xf numFmtId="0" fontId="34" fillId="0" borderId="72" xfId="0" applyFont="1" applyBorder="1" applyAlignment="1">
      <alignment horizontal="left" vertical="top"/>
    </xf>
    <xf numFmtId="0" fontId="34" fillId="0" borderId="73" xfId="0" applyFont="1" applyBorder="1" applyAlignment="1">
      <alignment horizontal="left" vertical="top"/>
    </xf>
    <xf numFmtId="0" fontId="87" fillId="39" borderId="0" xfId="0" applyFont="1" applyFill="1" applyBorder="1" applyAlignment="1">
      <alignment horizontal="center" vertical="top"/>
    </xf>
    <xf numFmtId="43" fontId="34" fillId="0" borderId="74" xfId="0" applyNumberFormat="1" applyFont="1" applyFill="1" applyBorder="1" applyAlignment="1" applyProtection="1">
      <alignment horizontal="center" vertical="top" wrapText="1"/>
      <protection/>
    </xf>
    <xf numFmtId="43" fontId="34" fillId="0" borderId="75" xfId="0" applyNumberFormat="1" applyFont="1" applyFill="1" applyBorder="1" applyAlignment="1" applyProtection="1">
      <alignment horizontal="center" vertical="top" wrapText="1"/>
      <protection/>
    </xf>
    <xf numFmtId="0" fontId="34" fillId="0" borderId="72" xfId="0" applyFont="1" applyFill="1" applyBorder="1" applyAlignment="1" applyProtection="1">
      <alignment horizontal="left" vertical="top"/>
      <protection/>
    </xf>
    <xf numFmtId="0" fontId="34" fillId="0" borderId="73" xfId="0" applyFont="1" applyFill="1" applyBorder="1" applyAlignment="1" applyProtection="1">
      <alignment horizontal="left" vertical="top"/>
      <protection/>
    </xf>
    <xf numFmtId="0" fontId="34" fillId="0" borderId="76" xfId="0" applyFont="1" applyFill="1" applyBorder="1" applyAlignment="1" applyProtection="1">
      <alignment horizontal="center" vertical="top"/>
      <protection/>
    </xf>
    <xf numFmtId="0" fontId="34" fillId="0" borderId="34" xfId="0" applyFont="1" applyFill="1" applyBorder="1" applyAlignment="1" applyProtection="1">
      <alignment horizontal="center" vertical="top"/>
      <protection/>
    </xf>
    <xf numFmtId="0" fontId="34" fillId="0" borderId="59" xfId="0" applyFont="1" applyFill="1" applyBorder="1" applyAlignment="1" applyProtection="1">
      <alignment horizontal="center" vertical="top"/>
      <protection/>
    </xf>
    <xf numFmtId="0" fontId="34" fillId="0" borderId="25" xfId="0" applyFont="1" applyFill="1" applyBorder="1" applyAlignment="1" applyProtection="1">
      <alignment horizontal="center" vertical="top"/>
      <protection/>
    </xf>
  </cellXfs>
  <cellStyles count="98">
    <cellStyle name="Normal" xfId="0"/>
    <cellStyle name="1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y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Hyperlink" xfId="69"/>
    <cellStyle name="Input" xfId="70"/>
    <cellStyle name="Input Price" xfId="71"/>
    <cellStyle name="Input Quantity" xfId="72"/>
    <cellStyle name="Input Single Cell" xfId="73"/>
    <cellStyle name="InputBodyCurr" xfId="74"/>
    <cellStyle name="InputBodyDate" xfId="75"/>
    <cellStyle name="InputBodyText" xfId="76"/>
    <cellStyle name="InputColor" xfId="77"/>
    <cellStyle name="Item" xfId="78"/>
    <cellStyle name="Item Input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y" xfId="86"/>
    <cellStyle name="Normal__" xfId="87"/>
    <cellStyle name="Obliczenia" xfId="88"/>
    <cellStyle name="Followed Hyperlink" xfId="89"/>
    <cellStyle name="Output Single Cell" xfId="90"/>
    <cellStyle name="Package Size" xfId="91"/>
    <cellStyle name="Percent_1__R" xfId="92"/>
    <cellStyle name="Print Heading" xfId="93"/>
    <cellStyle name="Percent" xfId="94"/>
    <cellStyle name="Recipe" xfId="95"/>
    <cellStyle name="Recipe Heading" xfId="96"/>
    <cellStyle name="RptTitle" xfId="97"/>
    <cellStyle name="STRATA" xfId="98"/>
    <cellStyle name="SubHeading" xfId="99"/>
    <cellStyle name="Subtotal 1" xfId="100"/>
    <cellStyle name="Suggested Quantity" xfId="101"/>
    <cellStyle name="Suma" xfId="102"/>
    <cellStyle name="Tekst objaśnienia" xfId="103"/>
    <cellStyle name="Tekst ostrzeżenia" xfId="104"/>
    <cellStyle name="TotalCurr" xfId="105"/>
    <cellStyle name="TotalHdr" xfId="106"/>
    <cellStyle name="Tytuł" xfId="107"/>
    <cellStyle name="Uwaga" xfId="108"/>
    <cellStyle name="Currency" xfId="109"/>
    <cellStyle name="Currency [0]" xfId="110"/>
    <cellStyle name="Zły" xfId="111"/>
  </cellStyles>
  <dxfs count="5">
    <dxf>
      <fill>
        <patternFill>
          <bgColor indexed="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Zysk (strata) netto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9"/>
          <c:w val="0.81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Zysk (strata) netto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Linia trendu (Zysk (strata) netto) 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'RZiS_W. PORÓWNAWCZY'!$C$6:$Q$6</c:f>
              <c:strCache/>
            </c:strRef>
          </c:cat>
          <c:val>
            <c:numRef>
              <c:f>'RZiS_W. PORÓWNAWCZY'!$C$49:$Q$49</c:f>
              <c:numCache/>
            </c:numRef>
          </c:val>
        </c:ser>
        <c:axId val="47361601"/>
        <c:axId val="23601226"/>
      </c:barChart>
      <c:catAx>
        <c:axId val="47361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601226"/>
        <c:crosses val="autoZero"/>
        <c:auto val="1"/>
        <c:lblOffset val="100"/>
        <c:tickLblSkip val="1"/>
        <c:noMultiLvlLbl val="0"/>
      </c:catAx>
      <c:valAx>
        <c:axId val="2360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361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8725"/>
          <c:w val="0.19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104775</xdr:rowOff>
    </xdr:from>
    <xdr:to>
      <xdr:col>13</xdr:col>
      <xdr:colOff>9525</xdr:colOff>
      <xdr:row>2</xdr:row>
      <xdr:rowOff>161925</xdr:rowOff>
    </xdr:to>
    <xdr:sp>
      <xdr:nvSpPr>
        <xdr:cNvPr id="1" name="Elipsa 1"/>
        <xdr:cNvSpPr>
          <a:spLocks/>
        </xdr:cNvSpPr>
      </xdr:nvSpPr>
      <xdr:spPr>
        <a:xfrm flipH="1">
          <a:off x="9344025" y="104775"/>
          <a:ext cx="2095500" cy="581025"/>
        </a:xfrm>
        <a:prstGeom prst="ellipse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NABÓR</a:t>
          </a:r>
          <a:r>
            <a:rPr lang="en-US" cap="none" sz="1800" b="1" i="0" u="none" baseline="0">
              <a:solidFill>
                <a:srgbClr val="000000"/>
              </a:solidFill>
            </a:rPr>
            <a:t> 2017</a:t>
          </a:r>
        </a:p>
      </xdr:txBody>
    </xdr:sp>
    <xdr:clientData/>
  </xdr:twoCellAnchor>
  <xdr:twoCellAnchor>
    <xdr:from>
      <xdr:col>2</xdr:col>
      <xdr:colOff>19050</xdr:colOff>
      <xdr:row>6</xdr:row>
      <xdr:rowOff>142875</xdr:rowOff>
    </xdr:from>
    <xdr:to>
      <xdr:col>4</xdr:col>
      <xdr:colOff>685800</xdr:colOff>
      <xdr:row>8</xdr:row>
      <xdr:rowOff>66675</xdr:rowOff>
    </xdr:to>
    <xdr:sp>
      <xdr:nvSpPr>
        <xdr:cNvPr id="2" name="Strzałka w lewo 2"/>
        <xdr:cNvSpPr>
          <a:spLocks/>
        </xdr:cNvSpPr>
      </xdr:nvSpPr>
      <xdr:spPr>
        <a:xfrm>
          <a:off x="4295775" y="2095500"/>
          <a:ext cx="2057400" cy="400050"/>
        </a:xfrm>
        <a:prstGeom prst="leftArrow">
          <a:avLst>
            <a:gd name="adj" fmla="val -38888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ilość lat w</a:t>
          </a:r>
          <a:r>
            <a:rPr lang="en-US" cap="none" sz="1100" b="0" i="0" u="none" baseline="0">
              <a:solidFill>
                <a:srgbClr val="000000"/>
              </a:solidFill>
            </a:rPr>
            <a:t> ujęciu kwartalnym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79</xdr:row>
      <xdr:rowOff>142875</xdr:rowOff>
    </xdr:from>
    <xdr:to>
      <xdr:col>17</xdr:col>
      <xdr:colOff>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11925300" y="13420725"/>
        <a:ext cx="8991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G\04_VIANDO\VIANDO_analiza%20finans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_AKTYWA"/>
      <sheetName val="BILANS_PASYWA"/>
      <sheetName val="RACHUNEK"/>
      <sheetName val="cash flow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</sheetPr>
  <dimension ref="A1:U1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9.375" style="71" customWidth="1"/>
    <col min="2" max="2" width="16.75390625" style="71" customWidth="1"/>
    <col min="3" max="9" width="9.125" style="71" customWidth="1"/>
    <col min="10" max="10" width="2.625" style="71" customWidth="1"/>
    <col min="11" max="16384" width="9.125" style="71" customWidth="1"/>
  </cols>
  <sheetData>
    <row r="1" spans="1:10" ht="20.25" customHeight="1">
      <c r="A1" s="346" t="s">
        <v>255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s="73" customFormat="1" ht="21" customHeight="1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21" ht="44.25" customHeight="1">
      <c r="A3" s="347" t="s">
        <v>257</v>
      </c>
      <c r="B3" s="347"/>
      <c r="C3" s="347"/>
      <c r="D3" s="347"/>
      <c r="E3" s="347"/>
      <c r="F3" s="347"/>
      <c r="G3" s="347"/>
      <c r="H3" s="347"/>
      <c r="I3" s="347"/>
      <c r="J3" s="347"/>
      <c r="S3" s="268"/>
      <c r="T3" s="268"/>
      <c r="U3" s="268"/>
    </row>
    <row r="4" spans="1:21" ht="30.75" customHeight="1">
      <c r="A4" s="347" t="s">
        <v>258</v>
      </c>
      <c r="B4" s="347"/>
      <c r="C4" s="347"/>
      <c r="D4" s="347"/>
      <c r="E4" s="347"/>
      <c r="F4" s="347"/>
      <c r="G4" s="347"/>
      <c r="H4" s="347"/>
      <c r="I4" s="347"/>
      <c r="J4" s="347"/>
      <c r="S4" s="268"/>
      <c r="T4" s="268"/>
      <c r="U4" s="268"/>
    </row>
    <row r="5" spans="1:21" ht="15.75">
      <c r="A5" s="72"/>
      <c r="S5" s="268"/>
      <c r="T5" s="268"/>
      <c r="U5" s="268"/>
    </row>
    <row r="6" spans="1:21" ht="21.75" customHeight="1">
      <c r="A6" s="72" t="s">
        <v>259</v>
      </c>
      <c r="B6" s="311">
        <v>2017</v>
      </c>
      <c r="S6" s="268">
        <v>2017</v>
      </c>
      <c r="T6" s="268"/>
      <c r="U6" s="268">
        <v>1</v>
      </c>
    </row>
    <row r="7" spans="1:21" ht="18" customHeight="1">
      <c r="A7" s="72" t="s">
        <v>261</v>
      </c>
      <c r="B7" s="311">
        <v>2018</v>
      </c>
      <c r="C7" s="348">
        <f>IF(B7=BILANS_AKTYWA!D3,"","Zaznacz właściwy rok rozpoczęcia realizacji inwestycji!!!")</f>
      </c>
      <c r="D7" s="348"/>
      <c r="E7" s="348"/>
      <c r="F7" s="348"/>
      <c r="G7" s="348"/>
      <c r="H7" s="348"/>
      <c r="I7" s="348"/>
      <c r="S7" s="268">
        <f>+S6+1</f>
        <v>2018</v>
      </c>
      <c r="T7" s="268"/>
      <c r="U7" s="268">
        <v>2</v>
      </c>
    </row>
    <row r="8" spans="1:21" ht="19.5" customHeight="1" thickBot="1">
      <c r="A8" s="72" t="s">
        <v>260</v>
      </c>
      <c r="B8" s="311">
        <v>2</v>
      </c>
      <c r="S8" s="268">
        <f>+S7+1</f>
        <v>2019</v>
      </c>
      <c r="T8" s="268"/>
      <c r="U8" s="268">
        <v>3</v>
      </c>
    </row>
    <row r="9" spans="1:21" ht="16.5" customHeight="1" thickBot="1">
      <c r="A9" s="309" t="s">
        <v>262</v>
      </c>
      <c r="B9" s="310" t="str">
        <f>IF(B8&gt;1,B7&amp;"-"&amp;SUM(B7+B8-1),B7)</f>
        <v>2018-2019</v>
      </c>
      <c r="S9" s="268">
        <f>+S8+1</f>
        <v>2020</v>
      </c>
      <c r="T9" s="268"/>
      <c r="U9" s="268">
        <v>4</v>
      </c>
    </row>
    <row r="10" spans="19:21" ht="12.75">
      <c r="S10" s="268">
        <f>+S9+1</f>
        <v>2021</v>
      </c>
      <c r="T10" s="268"/>
      <c r="U10" s="268"/>
    </row>
    <row r="11" spans="19:21" ht="12.75">
      <c r="S11" s="268"/>
      <c r="T11" s="268"/>
      <c r="U11" s="268"/>
    </row>
    <row r="12" spans="19:21" ht="12.75">
      <c r="S12" s="268"/>
      <c r="T12" s="268"/>
      <c r="U12" s="268"/>
    </row>
    <row r="13" spans="19:21" ht="12.75">
      <c r="S13" s="268"/>
      <c r="T13" s="268"/>
      <c r="U13" s="268"/>
    </row>
    <row r="14" spans="19:21" ht="12.75">
      <c r="S14" s="268"/>
      <c r="T14" s="268"/>
      <c r="U14" s="268"/>
    </row>
    <row r="15" spans="19:21" ht="12.75">
      <c r="S15" s="268"/>
      <c r="T15" s="268"/>
      <c r="U15" s="268"/>
    </row>
    <row r="16" spans="19:21" ht="12.75">
      <c r="S16" s="268"/>
      <c r="T16" s="268"/>
      <c r="U16" s="268"/>
    </row>
    <row r="17" spans="19:21" ht="12.75">
      <c r="S17" s="268"/>
      <c r="T17" s="268"/>
      <c r="U17" s="268"/>
    </row>
    <row r="18" spans="19:21" ht="12.75">
      <c r="S18" s="268"/>
      <c r="T18" s="268"/>
      <c r="U18" s="268"/>
    </row>
  </sheetData>
  <sheetProtection password="CC34" sheet="1"/>
  <mergeCells count="5">
    <mergeCell ref="A2:J2"/>
    <mergeCell ref="A1:J1"/>
    <mergeCell ref="A3:J3"/>
    <mergeCell ref="A4:J4"/>
    <mergeCell ref="C7:I7"/>
  </mergeCells>
  <dataValidations count="3">
    <dataValidation type="list" allowBlank="1" showErrorMessage="1" sqref="B6">
      <formula1>$S$5:$S$8</formula1>
    </dataValidation>
    <dataValidation type="list" allowBlank="1" showErrorMessage="1" sqref="B7">
      <formula1>$S$6:$S$10</formula1>
    </dataValidation>
    <dataValidation type="list" allowBlank="1" showErrorMessage="1" sqref="B8">
      <formula1>$U$5:$U$9</formula1>
    </dataValidation>
  </dataValidation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2"/>
  <headerFooter>
    <oddHeader>&amp;LPROGNOZY FINANSOWE Załącznik nr 2 do Biznes Planu (dostępny na stronie internetowej ARiMR)</oddHeader>
    <oddFooter>&amp;LPROW_123/13/01&amp;R&amp;P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CCECFF"/>
  </sheetPr>
  <dimension ref="A2:AH150"/>
  <sheetViews>
    <sheetView showGridLines="0" zoomScale="85" zoomScaleNormal="85" zoomScaleSheetLayoutView="100" workbookViewId="0" topLeftCell="A2">
      <pane xSplit="2" ySplit="4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E30" sqref="AE30"/>
    </sheetView>
  </sheetViews>
  <sheetFormatPr defaultColWidth="9.00390625" defaultRowHeight="12.75" outlineLevelCol="1"/>
  <cols>
    <col min="1" max="1" width="4.75390625" style="1" customWidth="1"/>
    <col min="2" max="2" width="40.25390625" style="24" customWidth="1"/>
    <col min="3" max="5" width="14.75390625" style="2" customWidth="1"/>
    <col min="6" max="6" width="14.75390625" style="2" customWidth="1" outlineLevel="1"/>
    <col min="7" max="8" width="14.75390625" style="99" customWidth="1" outlineLevel="1"/>
    <col min="9" max="9" width="14.75390625" style="2" customWidth="1"/>
    <col min="10" max="12" width="14.75390625" style="2" customWidth="1" outlineLevel="1"/>
    <col min="13" max="13" width="14.75390625" style="2" customWidth="1"/>
    <col min="14" max="16" width="14.75390625" style="2" customWidth="1" outlineLevel="1"/>
    <col min="17" max="22" width="14.75390625" style="2" customWidth="1"/>
    <col min="23" max="28" width="14.75390625" style="2" customWidth="1" outlineLevel="1"/>
    <col min="29" max="29" width="14.75390625" style="79" customWidth="1"/>
    <col min="30" max="30" width="9.125" style="103" customWidth="1"/>
    <col min="31" max="34" width="9.125" style="104" customWidth="1"/>
    <col min="35" max="16384" width="9.125" style="17" customWidth="1"/>
  </cols>
  <sheetData>
    <row r="2" spans="1:34" s="22" customFormat="1" ht="16.5" customHeight="1">
      <c r="A2" s="28" t="s">
        <v>249</v>
      </c>
      <c r="B2" s="18"/>
      <c r="C2" s="19"/>
      <c r="D2" s="102">
        <v>2017</v>
      </c>
      <c r="E2" s="21" t="s">
        <v>244</v>
      </c>
      <c r="F2" s="21"/>
      <c r="G2" s="20"/>
      <c r="H2" s="20"/>
      <c r="I2" s="20"/>
      <c r="J2" s="20"/>
      <c r="K2" s="20"/>
      <c r="L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9"/>
      <c r="AD2" s="353" t="s">
        <v>254</v>
      </c>
      <c r="AE2" s="353"/>
      <c r="AF2" s="353"/>
      <c r="AG2" s="105"/>
      <c r="AH2" s="105"/>
    </row>
    <row r="3" spans="1:34" s="23" customFormat="1" ht="16.5" thickBot="1">
      <c r="A3" s="313"/>
      <c r="B3" s="18"/>
      <c r="C3" s="74" t="s">
        <v>229</v>
      </c>
      <c r="D3" s="102">
        <f>+INSTRUKCJA!B7</f>
        <v>2018</v>
      </c>
      <c r="E3" s="98" t="s">
        <v>253</v>
      </c>
      <c r="F3" s="98"/>
      <c r="G3" s="19"/>
      <c r="H3" s="19"/>
      <c r="I3" s="19"/>
      <c r="J3" s="19"/>
      <c r="K3" s="19"/>
      <c r="L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06">
        <f>IF(D3-D2&gt;=0,D2,"")</f>
        <v>2017</v>
      </c>
      <c r="AE3" s="105" t="str">
        <f>IF(D3-D2&gt;=1,"2014","")</f>
        <v>2014</v>
      </c>
      <c r="AF3" s="105">
        <f>+IF(D3-D2=2,D3,"")</f>
      </c>
      <c r="AG3" s="105"/>
      <c r="AH3" s="105"/>
    </row>
    <row r="4" spans="1:34" s="3" customFormat="1" ht="13.5" thickTop="1">
      <c r="A4" s="351" t="s">
        <v>0</v>
      </c>
      <c r="B4" s="349" t="s">
        <v>1</v>
      </c>
      <c r="C4" s="314" t="s">
        <v>228</v>
      </c>
      <c r="D4" s="314" t="s">
        <v>228</v>
      </c>
      <c r="E4" s="314" t="s">
        <v>228</v>
      </c>
      <c r="F4" s="315"/>
      <c r="G4" s="316"/>
      <c r="H4" s="316"/>
      <c r="I4" s="317" t="s">
        <v>228</v>
      </c>
      <c r="J4" s="318"/>
      <c r="K4" s="316"/>
      <c r="L4" s="316"/>
      <c r="M4" s="317" t="s">
        <v>228</v>
      </c>
      <c r="N4" s="318"/>
      <c r="O4" s="316"/>
      <c r="P4" s="319"/>
      <c r="Q4" s="314" t="s">
        <v>228</v>
      </c>
      <c r="R4" s="314" t="s">
        <v>228</v>
      </c>
      <c r="S4" s="314" t="s">
        <v>228</v>
      </c>
      <c r="T4" s="314" t="s">
        <v>228</v>
      </c>
      <c r="U4" s="314" t="s">
        <v>228</v>
      </c>
      <c r="V4" s="314" t="s">
        <v>228</v>
      </c>
      <c r="W4" s="314" t="s">
        <v>228</v>
      </c>
      <c r="X4" s="314" t="s">
        <v>228</v>
      </c>
      <c r="Y4" s="314" t="s">
        <v>228</v>
      </c>
      <c r="Z4" s="314" t="s">
        <v>228</v>
      </c>
      <c r="AA4" s="314" t="s">
        <v>228</v>
      </c>
      <c r="AB4" s="320" t="s">
        <v>228</v>
      </c>
      <c r="AC4" s="74"/>
      <c r="AD4" s="107" t="s">
        <v>247</v>
      </c>
      <c r="AE4" s="108"/>
      <c r="AF4" s="108"/>
      <c r="AG4" s="108"/>
      <c r="AH4" s="108"/>
    </row>
    <row r="5" spans="1:34" s="3" customFormat="1" ht="12.75">
      <c r="A5" s="352"/>
      <c r="B5" s="350"/>
      <c r="C5" s="269">
        <f>IF($D$2&gt;0,$D$2-3,"n-3")</f>
        <v>2014</v>
      </c>
      <c r="D5" s="269">
        <f>IF($D$2&gt;0,$D$2-2,"n-2")</f>
        <v>2015</v>
      </c>
      <c r="E5" s="269">
        <f>IF($D$2&gt;0,$D$2-1,"n-1")</f>
        <v>2016</v>
      </c>
      <c r="F5" s="270">
        <f>IF($D$3-$D$2&gt;=1,"",$I$5&amp;" I KW.")</f>
      </c>
      <c r="G5" s="271">
        <f>IF($D$3-$D$2&gt;=1,"",$I$5&amp;" II KW.")</f>
      </c>
      <c r="H5" s="271">
        <f>IF($D$3-$D$2&gt;=1,"",$I$5&amp;" III KW.")</f>
      </c>
      <c r="I5" s="272">
        <f>+D2</f>
        <v>2017</v>
      </c>
      <c r="J5" s="273" t="str">
        <f>IF($D$3-$D$2&lt;=1,$M$5&amp;" I KW.","")</f>
        <v>2018 I KW.</v>
      </c>
      <c r="K5" s="273" t="str">
        <f>IF($D$3-$D$2&lt;=1,$M$5&amp;" II KW.","")</f>
        <v>2018 II KW.</v>
      </c>
      <c r="L5" s="273" t="str">
        <f>IF($D$3-$D$2&lt;=1,$M$5&amp;" III KW.","")</f>
        <v>2018 III KW.</v>
      </c>
      <c r="M5" s="272">
        <f>+I5+1</f>
        <v>2018</v>
      </c>
      <c r="N5" s="273" t="str">
        <f>Q5&amp;" I KW."</f>
        <v>2019 I KW.</v>
      </c>
      <c r="O5" s="271" t="str">
        <f>Q5&amp;" II KW."</f>
        <v>2019 II KW.</v>
      </c>
      <c r="P5" s="274" t="str">
        <f>Q5&amp;" III KW."</f>
        <v>2019 III KW.</v>
      </c>
      <c r="Q5" s="269">
        <f>+M5+1</f>
        <v>2019</v>
      </c>
      <c r="R5" s="269">
        <f aca="true" t="shared" si="0" ref="R5:AB5">+Q5+1</f>
        <v>2020</v>
      </c>
      <c r="S5" s="269">
        <f t="shared" si="0"/>
        <v>2021</v>
      </c>
      <c r="T5" s="269">
        <f t="shared" si="0"/>
        <v>2022</v>
      </c>
      <c r="U5" s="275">
        <f t="shared" si="0"/>
        <v>2023</v>
      </c>
      <c r="V5" s="275">
        <f t="shared" si="0"/>
        <v>2024</v>
      </c>
      <c r="W5" s="275">
        <f t="shared" si="0"/>
        <v>2025</v>
      </c>
      <c r="X5" s="275">
        <f t="shared" si="0"/>
        <v>2026</v>
      </c>
      <c r="Y5" s="275">
        <f t="shared" si="0"/>
        <v>2027</v>
      </c>
      <c r="Z5" s="275">
        <f t="shared" si="0"/>
        <v>2028</v>
      </c>
      <c r="AA5" s="275">
        <f t="shared" si="0"/>
        <v>2029</v>
      </c>
      <c r="AB5" s="321">
        <f t="shared" si="0"/>
        <v>2030</v>
      </c>
      <c r="AC5" s="77"/>
      <c r="AD5" s="107" t="s">
        <v>247</v>
      </c>
      <c r="AE5" s="108"/>
      <c r="AF5" s="108"/>
      <c r="AG5" s="108"/>
      <c r="AH5" s="108"/>
    </row>
    <row r="6" spans="1:34" s="193" customFormat="1" ht="12.75">
      <c r="A6" s="322" t="s">
        <v>3</v>
      </c>
      <c r="B6" s="160" t="s">
        <v>4</v>
      </c>
      <c r="C6" s="194">
        <f>C7+C12+C21+C24+C39</f>
        <v>0</v>
      </c>
      <c r="D6" s="194">
        <f>D7+D12+D21+D24+D39</f>
        <v>0</v>
      </c>
      <c r="E6" s="194">
        <f aca="true" t="shared" si="1" ref="E6:R6">E7+E12+E21+E24+E39</f>
        <v>0</v>
      </c>
      <c r="F6" s="195">
        <f aca="true" t="shared" si="2" ref="F6:L6">F7+F12+F21+F24+F39</f>
        <v>0</v>
      </c>
      <c r="G6" s="196">
        <f t="shared" si="2"/>
        <v>0</v>
      </c>
      <c r="H6" s="196">
        <f t="shared" si="2"/>
        <v>0</v>
      </c>
      <c r="I6" s="197">
        <f t="shared" si="2"/>
        <v>0</v>
      </c>
      <c r="J6" s="198">
        <f t="shared" si="2"/>
        <v>0</v>
      </c>
      <c r="K6" s="196">
        <f t="shared" si="2"/>
        <v>0</v>
      </c>
      <c r="L6" s="196">
        <f t="shared" si="2"/>
        <v>0</v>
      </c>
      <c r="M6" s="199">
        <f t="shared" si="1"/>
        <v>0</v>
      </c>
      <c r="N6" s="198">
        <f t="shared" si="1"/>
        <v>0</v>
      </c>
      <c r="O6" s="196">
        <f t="shared" si="1"/>
        <v>0</v>
      </c>
      <c r="P6" s="201">
        <f t="shared" si="1"/>
        <v>0</v>
      </c>
      <c r="Q6" s="202">
        <f t="shared" si="1"/>
        <v>0</v>
      </c>
      <c r="R6" s="202">
        <f t="shared" si="1"/>
        <v>0</v>
      </c>
      <c r="S6" s="202">
        <f>S7+S12+S21+S24+S39</f>
        <v>0</v>
      </c>
      <c r="T6" s="202">
        <f>T7+T12+T21+T24+T39</f>
        <v>0</v>
      </c>
      <c r="U6" s="202">
        <f>U7+U12+U21+U24+U39</f>
        <v>0</v>
      </c>
      <c r="V6" s="202">
        <f>V7+V12+V21+V24+V39</f>
        <v>0</v>
      </c>
      <c r="W6" s="202">
        <f aca="true" t="shared" si="3" ref="W6:AB6">W7+W12+W21+W24+W39</f>
        <v>0</v>
      </c>
      <c r="X6" s="202">
        <f t="shared" si="3"/>
        <v>0</v>
      </c>
      <c r="Y6" s="202">
        <f t="shared" si="3"/>
        <v>0</v>
      </c>
      <c r="Z6" s="202">
        <f t="shared" si="3"/>
        <v>0</v>
      </c>
      <c r="AA6" s="202">
        <f t="shared" si="3"/>
        <v>0</v>
      </c>
      <c r="AB6" s="323">
        <f t="shared" si="3"/>
        <v>0</v>
      </c>
      <c r="AC6" s="203"/>
      <c r="AD6" s="190" t="s">
        <v>247</v>
      </c>
      <c r="AE6" s="191"/>
      <c r="AF6" s="191"/>
      <c r="AG6" s="192">
        <v>2017</v>
      </c>
      <c r="AH6" s="191"/>
    </row>
    <row r="7" spans="1:34" s="3" customFormat="1" ht="12.75">
      <c r="A7" s="322" t="s">
        <v>6</v>
      </c>
      <c r="B7" s="160" t="s">
        <v>7</v>
      </c>
      <c r="C7" s="161">
        <f aca="true" t="shared" si="4" ref="C7:S7">SUM(C8:C11)</f>
        <v>0</v>
      </c>
      <c r="D7" s="161">
        <f t="shared" si="4"/>
        <v>0</v>
      </c>
      <c r="E7" s="161">
        <f t="shared" si="4"/>
        <v>0</v>
      </c>
      <c r="F7" s="162">
        <f>SUM(F8:F11)</f>
        <v>0</v>
      </c>
      <c r="G7" s="163">
        <f>SUM(G8:G11)</f>
        <v>0</v>
      </c>
      <c r="H7" s="163">
        <f>SUM(H8:H11)</f>
        <v>0</v>
      </c>
      <c r="I7" s="164">
        <f>SUM(I8:I11)</f>
        <v>0</v>
      </c>
      <c r="J7" s="165">
        <f t="shared" si="4"/>
        <v>0</v>
      </c>
      <c r="K7" s="163">
        <f t="shared" si="4"/>
        <v>0</v>
      </c>
      <c r="L7" s="163">
        <f t="shared" si="4"/>
        <v>0</v>
      </c>
      <c r="M7" s="166">
        <f t="shared" si="4"/>
        <v>0</v>
      </c>
      <c r="N7" s="165">
        <f t="shared" si="4"/>
        <v>0</v>
      </c>
      <c r="O7" s="163">
        <f t="shared" si="4"/>
        <v>0</v>
      </c>
      <c r="P7" s="167">
        <f t="shared" si="4"/>
        <v>0</v>
      </c>
      <c r="Q7" s="168">
        <f t="shared" si="4"/>
        <v>0</v>
      </c>
      <c r="R7" s="168">
        <f t="shared" si="4"/>
        <v>0</v>
      </c>
      <c r="S7" s="168">
        <f t="shared" si="4"/>
        <v>0</v>
      </c>
      <c r="T7" s="168">
        <f>SUM(T8:T11)</f>
        <v>0</v>
      </c>
      <c r="U7" s="168">
        <f>SUM(U8:U11)</f>
        <v>0</v>
      </c>
      <c r="V7" s="168">
        <f>SUM(V8:V11)</f>
        <v>0</v>
      </c>
      <c r="W7" s="168">
        <f aca="true" t="shared" si="5" ref="W7:AB7">SUM(W8:W11)</f>
        <v>0</v>
      </c>
      <c r="X7" s="168">
        <f t="shared" si="5"/>
        <v>0</v>
      </c>
      <c r="Y7" s="168">
        <f t="shared" si="5"/>
        <v>0</v>
      </c>
      <c r="Z7" s="168">
        <f t="shared" si="5"/>
        <v>0</v>
      </c>
      <c r="AA7" s="168">
        <f t="shared" si="5"/>
        <v>0</v>
      </c>
      <c r="AB7" s="324">
        <f t="shared" si="5"/>
        <v>0</v>
      </c>
      <c r="AC7" s="76"/>
      <c r="AD7" s="107" t="s">
        <v>247</v>
      </c>
      <c r="AE7" s="108"/>
      <c r="AF7" s="108"/>
      <c r="AG7" s="124">
        <f>+AG6+1</f>
        <v>2018</v>
      </c>
      <c r="AH7" s="108"/>
    </row>
    <row r="8" spans="1:34" s="3" customFormat="1" ht="12.75">
      <c r="A8" s="325" t="s">
        <v>9</v>
      </c>
      <c r="B8" s="117" t="s">
        <v>10</v>
      </c>
      <c r="C8" s="125">
        <v>0</v>
      </c>
      <c r="D8" s="125">
        <v>0</v>
      </c>
      <c r="E8" s="125">
        <v>0</v>
      </c>
      <c r="F8" s="126">
        <v>0</v>
      </c>
      <c r="G8" s="127">
        <v>0</v>
      </c>
      <c r="H8" s="127">
        <v>0</v>
      </c>
      <c r="I8" s="128">
        <v>0</v>
      </c>
      <c r="J8" s="129">
        <v>0</v>
      </c>
      <c r="K8" s="127">
        <v>0</v>
      </c>
      <c r="L8" s="127">
        <v>0</v>
      </c>
      <c r="M8" s="130">
        <v>0</v>
      </c>
      <c r="N8" s="129">
        <v>0</v>
      </c>
      <c r="O8" s="127">
        <v>0</v>
      </c>
      <c r="P8" s="131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326">
        <v>0</v>
      </c>
      <c r="AC8" s="75"/>
      <c r="AD8" s="107" t="s">
        <v>247</v>
      </c>
      <c r="AE8" s="108"/>
      <c r="AF8" s="108"/>
      <c r="AG8" s="124">
        <f>+AG7+1</f>
        <v>2019</v>
      </c>
      <c r="AH8" s="108"/>
    </row>
    <row r="9" spans="1:34" s="3" customFormat="1" ht="12.75">
      <c r="A9" s="325" t="s">
        <v>13</v>
      </c>
      <c r="B9" s="117" t="s">
        <v>14</v>
      </c>
      <c r="C9" s="125">
        <v>0</v>
      </c>
      <c r="D9" s="125">
        <v>0</v>
      </c>
      <c r="E9" s="125">
        <v>0</v>
      </c>
      <c r="F9" s="126">
        <v>0</v>
      </c>
      <c r="G9" s="127">
        <v>0</v>
      </c>
      <c r="H9" s="127">
        <v>0</v>
      </c>
      <c r="I9" s="128">
        <v>0</v>
      </c>
      <c r="J9" s="129">
        <v>0</v>
      </c>
      <c r="K9" s="127">
        <v>0</v>
      </c>
      <c r="L9" s="127">
        <v>0</v>
      </c>
      <c r="M9" s="130">
        <v>0</v>
      </c>
      <c r="N9" s="129">
        <v>0</v>
      </c>
      <c r="O9" s="127">
        <v>0</v>
      </c>
      <c r="P9" s="131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326">
        <v>0</v>
      </c>
      <c r="AC9" s="75"/>
      <c r="AD9" s="107" t="s">
        <v>247</v>
      </c>
      <c r="AE9" s="108"/>
      <c r="AF9" s="108"/>
      <c r="AG9" s="124">
        <f>+AG8+1</f>
        <v>2020</v>
      </c>
      <c r="AH9" s="108"/>
    </row>
    <row r="10" spans="1:34" s="3" customFormat="1" ht="12.75">
      <c r="A10" s="327" t="s">
        <v>17</v>
      </c>
      <c r="B10" s="118" t="s">
        <v>18</v>
      </c>
      <c r="C10" s="133">
        <v>0</v>
      </c>
      <c r="D10" s="133">
        <v>0</v>
      </c>
      <c r="E10" s="133">
        <v>0</v>
      </c>
      <c r="F10" s="134">
        <v>0</v>
      </c>
      <c r="G10" s="135">
        <v>0</v>
      </c>
      <c r="H10" s="135">
        <v>0</v>
      </c>
      <c r="I10" s="136">
        <v>0</v>
      </c>
      <c r="J10" s="137">
        <v>0</v>
      </c>
      <c r="K10" s="135">
        <v>0</v>
      </c>
      <c r="L10" s="135">
        <v>0</v>
      </c>
      <c r="M10" s="138">
        <v>0</v>
      </c>
      <c r="N10" s="137">
        <v>0</v>
      </c>
      <c r="O10" s="135">
        <v>0</v>
      </c>
      <c r="P10" s="139">
        <v>0</v>
      </c>
      <c r="Q10" s="140"/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328">
        <v>0</v>
      </c>
      <c r="AC10" s="75"/>
      <c r="AD10" s="107" t="s">
        <v>247</v>
      </c>
      <c r="AE10" s="108"/>
      <c r="AF10" s="108"/>
      <c r="AG10" s="124">
        <f>+AG9+1</f>
        <v>2021</v>
      </c>
      <c r="AH10" s="108"/>
    </row>
    <row r="11" spans="1:34" s="3" customFormat="1" ht="12.75">
      <c r="A11" s="327" t="s">
        <v>21</v>
      </c>
      <c r="B11" s="118" t="s">
        <v>22</v>
      </c>
      <c r="C11" s="133">
        <v>0</v>
      </c>
      <c r="D11" s="133">
        <v>0</v>
      </c>
      <c r="E11" s="133">
        <v>0</v>
      </c>
      <c r="F11" s="134">
        <v>0</v>
      </c>
      <c r="G11" s="135">
        <v>0</v>
      </c>
      <c r="H11" s="135">
        <v>0</v>
      </c>
      <c r="I11" s="136">
        <v>0</v>
      </c>
      <c r="J11" s="137">
        <v>0</v>
      </c>
      <c r="K11" s="135">
        <v>0</v>
      </c>
      <c r="L11" s="135">
        <v>0</v>
      </c>
      <c r="M11" s="138">
        <v>0</v>
      </c>
      <c r="N11" s="137">
        <v>0</v>
      </c>
      <c r="O11" s="135">
        <v>0</v>
      </c>
      <c r="P11" s="139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328">
        <v>0</v>
      </c>
      <c r="AC11" s="75"/>
      <c r="AD11" s="107" t="s">
        <v>247</v>
      </c>
      <c r="AE11" s="108"/>
      <c r="AF11" s="108"/>
      <c r="AG11" s="124"/>
      <c r="AH11" s="108"/>
    </row>
    <row r="12" spans="1:34" s="193" customFormat="1" ht="12.75">
      <c r="A12" s="322" t="s">
        <v>11</v>
      </c>
      <c r="B12" s="160" t="s">
        <v>25</v>
      </c>
      <c r="C12" s="180">
        <f aca="true" t="shared" si="6" ref="C12:Q12">C13+C19+C20</f>
        <v>0</v>
      </c>
      <c r="D12" s="180">
        <f t="shared" si="6"/>
        <v>0</v>
      </c>
      <c r="E12" s="180">
        <f t="shared" si="6"/>
        <v>0</v>
      </c>
      <c r="F12" s="181">
        <f>F13+F19+F20</f>
        <v>0</v>
      </c>
      <c r="G12" s="182">
        <f>G13+G19+G20</f>
        <v>0</v>
      </c>
      <c r="H12" s="182">
        <f>H13+H19+H20</f>
        <v>0</v>
      </c>
      <c r="I12" s="183">
        <f>I13+I19+I20</f>
        <v>0</v>
      </c>
      <c r="J12" s="184">
        <f t="shared" si="6"/>
        <v>0</v>
      </c>
      <c r="K12" s="182">
        <f t="shared" si="6"/>
        <v>0</v>
      </c>
      <c r="L12" s="182">
        <f t="shared" si="6"/>
        <v>0</v>
      </c>
      <c r="M12" s="185">
        <f t="shared" si="6"/>
        <v>0</v>
      </c>
      <c r="N12" s="186">
        <f t="shared" si="6"/>
        <v>0</v>
      </c>
      <c r="O12" s="182">
        <f t="shared" si="6"/>
        <v>0</v>
      </c>
      <c r="P12" s="187">
        <f t="shared" si="6"/>
        <v>0</v>
      </c>
      <c r="Q12" s="188">
        <f t="shared" si="6"/>
        <v>0</v>
      </c>
      <c r="R12" s="188">
        <f>R13+R19+R20</f>
        <v>0</v>
      </c>
      <c r="S12" s="188">
        <f>S13+S19+S20</f>
        <v>0</v>
      </c>
      <c r="T12" s="188">
        <f>T13+T19+T20</f>
        <v>0</v>
      </c>
      <c r="U12" s="188">
        <f>U13+U19+U20</f>
        <v>0</v>
      </c>
      <c r="V12" s="188">
        <f>V13+V19+V20</f>
        <v>0</v>
      </c>
      <c r="W12" s="188">
        <f aca="true" t="shared" si="7" ref="W12:AB12">W13+W19+W20</f>
        <v>0</v>
      </c>
      <c r="X12" s="188">
        <f t="shared" si="7"/>
        <v>0</v>
      </c>
      <c r="Y12" s="188">
        <f t="shared" si="7"/>
        <v>0</v>
      </c>
      <c r="Z12" s="188">
        <f t="shared" si="7"/>
        <v>0</v>
      </c>
      <c r="AA12" s="188">
        <f t="shared" si="7"/>
        <v>0</v>
      </c>
      <c r="AB12" s="329">
        <f t="shared" si="7"/>
        <v>0</v>
      </c>
      <c r="AC12" s="189"/>
      <c r="AD12" s="190" t="s">
        <v>247</v>
      </c>
      <c r="AE12" s="191"/>
      <c r="AF12" s="191"/>
      <c r="AG12" s="192"/>
      <c r="AH12" s="191"/>
    </row>
    <row r="13" spans="1:34" s="3" customFormat="1" ht="12.75">
      <c r="A13" s="330" t="s">
        <v>9</v>
      </c>
      <c r="B13" s="178" t="s">
        <v>28</v>
      </c>
      <c r="C13" s="169">
        <f aca="true" t="shared" si="8" ref="C13:Q13">SUM(C14:C18)</f>
        <v>0</v>
      </c>
      <c r="D13" s="169">
        <f t="shared" si="8"/>
        <v>0</v>
      </c>
      <c r="E13" s="169">
        <f t="shared" si="8"/>
        <v>0</v>
      </c>
      <c r="F13" s="170">
        <f>SUM(F14:F18)</f>
        <v>0</v>
      </c>
      <c r="G13" s="171">
        <f>SUM(G14:G18)</f>
        <v>0</v>
      </c>
      <c r="H13" s="171">
        <f>SUM(H14:H18)</f>
        <v>0</v>
      </c>
      <c r="I13" s="172">
        <f>SUM(I14:I18)</f>
        <v>0</v>
      </c>
      <c r="J13" s="173">
        <f t="shared" si="8"/>
        <v>0</v>
      </c>
      <c r="K13" s="171">
        <f t="shared" si="8"/>
        <v>0</v>
      </c>
      <c r="L13" s="171">
        <f t="shared" si="8"/>
        <v>0</v>
      </c>
      <c r="M13" s="174">
        <f t="shared" si="8"/>
        <v>0</v>
      </c>
      <c r="N13" s="175">
        <f t="shared" si="8"/>
        <v>0</v>
      </c>
      <c r="O13" s="171">
        <f t="shared" si="8"/>
        <v>0</v>
      </c>
      <c r="P13" s="176">
        <f t="shared" si="8"/>
        <v>0</v>
      </c>
      <c r="Q13" s="177">
        <f t="shared" si="8"/>
        <v>0</v>
      </c>
      <c r="R13" s="177">
        <f>SUM(R14:R18)</f>
        <v>0</v>
      </c>
      <c r="S13" s="177">
        <f>SUM(S14:S18)</f>
        <v>0</v>
      </c>
      <c r="T13" s="177">
        <f>SUM(T14:T18)</f>
        <v>0</v>
      </c>
      <c r="U13" s="177">
        <f>SUM(U14:U18)</f>
        <v>0</v>
      </c>
      <c r="V13" s="177">
        <f>SUM(V14:V18)</f>
        <v>0</v>
      </c>
      <c r="W13" s="177">
        <f aca="true" t="shared" si="9" ref="W13:AB13">SUM(W14:W18)</f>
        <v>0</v>
      </c>
      <c r="X13" s="177">
        <f t="shared" si="9"/>
        <v>0</v>
      </c>
      <c r="Y13" s="177">
        <f t="shared" si="9"/>
        <v>0</v>
      </c>
      <c r="Z13" s="177">
        <f t="shared" si="9"/>
        <v>0</v>
      </c>
      <c r="AA13" s="177">
        <f t="shared" si="9"/>
        <v>0</v>
      </c>
      <c r="AB13" s="331">
        <f t="shared" si="9"/>
        <v>0</v>
      </c>
      <c r="AC13" s="78"/>
      <c r="AD13" s="107" t="s">
        <v>247</v>
      </c>
      <c r="AE13" s="108"/>
      <c r="AF13" s="108"/>
      <c r="AG13" s="124"/>
      <c r="AH13" s="108"/>
    </row>
    <row r="14" spans="1:34" s="16" customFormat="1" ht="12.75">
      <c r="A14" s="332" t="s">
        <v>31</v>
      </c>
      <c r="B14" s="119" t="s">
        <v>32</v>
      </c>
      <c r="C14" s="133">
        <v>0</v>
      </c>
      <c r="D14" s="133">
        <v>0</v>
      </c>
      <c r="E14" s="133">
        <v>0</v>
      </c>
      <c r="F14" s="134">
        <v>0</v>
      </c>
      <c r="G14" s="135">
        <v>0</v>
      </c>
      <c r="H14" s="135">
        <v>0</v>
      </c>
      <c r="I14" s="136">
        <v>0</v>
      </c>
      <c r="J14" s="137">
        <v>0</v>
      </c>
      <c r="K14" s="135">
        <v>0</v>
      </c>
      <c r="L14" s="135">
        <v>0</v>
      </c>
      <c r="M14" s="138">
        <v>0</v>
      </c>
      <c r="N14" s="141">
        <v>0</v>
      </c>
      <c r="O14" s="135">
        <v>0</v>
      </c>
      <c r="P14" s="139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328">
        <v>0</v>
      </c>
      <c r="AC14" s="75"/>
      <c r="AD14" s="109" t="s">
        <v>247</v>
      </c>
      <c r="AE14" s="110"/>
      <c r="AF14" s="110"/>
      <c r="AG14" s="110"/>
      <c r="AH14" s="110"/>
    </row>
    <row r="15" spans="1:34" s="16" customFormat="1" ht="12.75">
      <c r="A15" s="332" t="s">
        <v>35</v>
      </c>
      <c r="B15" s="120" t="s">
        <v>36</v>
      </c>
      <c r="C15" s="133">
        <v>0</v>
      </c>
      <c r="D15" s="133">
        <v>0</v>
      </c>
      <c r="E15" s="133"/>
      <c r="F15" s="134">
        <v>0</v>
      </c>
      <c r="G15" s="135">
        <v>0</v>
      </c>
      <c r="H15" s="135">
        <v>0</v>
      </c>
      <c r="I15" s="136">
        <v>0</v>
      </c>
      <c r="J15" s="137">
        <v>0</v>
      </c>
      <c r="K15" s="135">
        <v>0</v>
      </c>
      <c r="L15" s="135">
        <v>0</v>
      </c>
      <c r="M15" s="138">
        <v>0</v>
      </c>
      <c r="N15" s="141">
        <v>0</v>
      </c>
      <c r="O15" s="135">
        <v>0</v>
      </c>
      <c r="P15" s="139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328">
        <v>0</v>
      </c>
      <c r="AC15" s="75"/>
      <c r="AD15" s="109" t="s">
        <v>247</v>
      </c>
      <c r="AE15" s="110"/>
      <c r="AF15" s="110"/>
      <c r="AG15" s="110"/>
      <c r="AH15" s="110"/>
    </row>
    <row r="16" spans="1:34" s="16" customFormat="1" ht="12.75">
      <c r="A16" s="332" t="s">
        <v>39</v>
      </c>
      <c r="B16" s="120" t="s">
        <v>40</v>
      </c>
      <c r="C16" s="133">
        <v>0</v>
      </c>
      <c r="D16" s="133">
        <v>0</v>
      </c>
      <c r="E16" s="133">
        <v>0</v>
      </c>
      <c r="F16" s="134">
        <v>0</v>
      </c>
      <c r="G16" s="135">
        <v>0</v>
      </c>
      <c r="H16" s="135">
        <v>0</v>
      </c>
      <c r="I16" s="136">
        <v>0</v>
      </c>
      <c r="J16" s="137">
        <v>0</v>
      </c>
      <c r="K16" s="135">
        <v>0</v>
      </c>
      <c r="L16" s="135">
        <v>0</v>
      </c>
      <c r="M16" s="138">
        <v>0</v>
      </c>
      <c r="N16" s="141">
        <v>0</v>
      </c>
      <c r="O16" s="135">
        <v>0</v>
      </c>
      <c r="P16" s="139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328">
        <v>0</v>
      </c>
      <c r="AC16" s="75"/>
      <c r="AD16" s="109" t="s">
        <v>247</v>
      </c>
      <c r="AE16" s="110"/>
      <c r="AF16" s="110"/>
      <c r="AG16" s="110"/>
      <c r="AH16" s="110"/>
    </row>
    <row r="17" spans="1:34" s="16" customFormat="1" ht="12.75">
      <c r="A17" s="332" t="s">
        <v>43</v>
      </c>
      <c r="B17" s="120" t="s">
        <v>44</v>
      </c>
      <c r="C17" s="133">
        <v>0</v>
      </c>
      <c r="D17" s="133">
        <v>0</v>
      </c>
      <c r="E17" s="133">
        <v>0</v>
      </c>
      <c r="F17" s="134">
        <v>0</v>
      </c>
      <c r="G17" s="135">
        <v>0</v>
      </c>
      <c r="H17" s="135">
        <v>0</v>
      </c>
      <c r="I17" s="136">
        <v>0</v>
      </c>
      <c r="J17" s="137">
        <v>0</v>
      </c>
      <c r="K17" s="135">
        <v>0</v>
      </c>
      <c r="L17" s="135">
        <v>0</v>
      </c>
      <c r="M17" s="138">
        <v>0</v>
      </c>
      <c r="N17" s="141">
        <v>0</v>
      </c>
      <c r="O17" s="135">
        <v>0</v>
      </c>
      <c r="P17" s="139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328">
        <v>0</v>
      </c>
      <c r="AC17" s="75"/>
      <c r="AD17" s="109" t="s">
        <v>247</v>
      </c>
      <c r="AE17" s="110"/>
      <c r="AF17" s="110"/>
      <c r="AG17" s="110"/>
      <c r="AH17" s="110"/>
    </row>
    <row r="18" spans="1:34" s="16" customFormat="1" ht="12.75">
      <c r="A18" s="332" t="s">
        <v>46</v>
      </c>
      <c r="B18" s="120" t="s">
        <v>47</v>
      </c>
      <c r="C18" s="133">
        <v>0</v>
      </c>
      <c r="D18" s="133">
        <v>0</v>
      </c>
      <c r="E18" s="133">
        <v>0</v>
      </c>
      <c r="F18" s="134">
        <v>0</v>
      </c>
      <c r="G18" s="135">
        <v>0</v>
      </c>
      <c r="H18" s="135">
        <v>0</v>
      </c>
      <c r="I18" s="136">
        <v>0</v>
      </c>
      <c r="J18" s="137">
        <v>0</v>
      </c>
      <c r="K18" s="135">
        <v>0</v>
      </c>
      <c r="L18" s="135">
        <v>0</v>
      </c>
      <c r="M18" s="138">
        <v>0</v>
      </c>
      <c r="N18" s="141">
        <v>0</v>
      </c>
      <c r="O18" s="135">
        <v>0</v>
      </c>
      <c r="P18" s="139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328">
        <v>0</v>
      </c>
      <c r="AC18" s="75"/>
      <c r="AD18" s="109" t="s">
        <v>247</v>
      </c>
      <c r="AE18" s="110"/>
      <c r="AF18" s="110"/>
      <c r="AG18" s="110"/>
      <c r="AH18" s="110"/>
    </row>
    <row r="19" spans="1:34" s="16" customFormat="1" ht="12.75">
      <c r="A19" s="332" t="s">
        <v>13</v>
      </c>
      <c r="B19" s="120" t="s">
        <v>49</v>
      </c>
      <c r="C19" s="133">
        <v>0</v>
      </c>
      <c r="D19" s="133">
        <v>0</v>
      </c>
      <c r="E19" s="133">
        <v>0</v>
      </c>
      <c r="F19" s="134">
        <v>0</v>
      </c>
      <c r="G19" s="135">
        <v>0</v>
      </c>
      <c r="H19" s="135">
        <v>0</v>
      </c>
      <c r="I19" s="136">
        <v>0</v>
      </c>
      <c r="J19" s="137">
        <v>0</v>
      </c>
      <c r="K19" s="135">
        <v>0</v>
      </c>
      <c r="L19" s="135">
        <v>0</v>
      </c>
      <c r="M19" s="138">
        <v>0</v>
      </c>
      <c r="N19" s="141">
        <v>0</v>
      </c>
      <c r="O19" s="135">
        <v>0</v>
      </c>
      <c r="P19" s="139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328">
        <v>0</v>
      </c>
      <c r="AC19" s="75"/>
      <c r="AD19" s="109" t="s">
        <v>247</v>
      </c>
      <c r="AE19" s="110"/>
      <c r="AF19" s="110"/>
      <c r="AG19" s="110"/>
      <c r="AH19" s="110"/>
    </row>
    <row r="20" spans="1:34" s="16" customFormat="1" ht="12.75">
      <c r="A20" s="332" t="s">
        <v>17</v>
      </c>
      <c r="B20" s="120" t="s">
        <v>51</v>
      </c>
      <c r="C20" s="133">
        <v>0</v>
      </c>
      <c r="D20" s="133">
        <v>0</v>
      </c>
      <c r="E20" s="133">
        <v>0</v>
      </c>
      <c r="F20" s="134">
        <v>0</v>
      </c>
      <c r="G20" s="135">
        <v>0</v>
      </c>
      <c r="H20" s="135">
        <v>0</v>
      </c>
      <c r="I20" s="136">
        <v>0</v>
      </c>
      <c r="J20" s="137">
        <v>0</v>
      </c>
      <c r="K20" s="135">
        <v>0</v>
      </c>
      <c r="L20" s="135">
        <v>0</v>
      </c>
      <c r="M20" s="138">
        <v>0</v>
      </c>
      <c r="N20" s="141">
        <v>0</v>
      </c>
      <c r="O20" s="135">
        <v>0</v>
      </c>
      <c r="P20" s="139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328">
        <v>0</v>
      </c>
      <c r="AC20" s="75"/>
      <c r="AD20" s="109" t="s">
        <v>247</v>
      </c>
      <c r="AE20" s="110"/>
      <c r="AF20" s="110"/>
      <c r="AG20" s="110"/>
      <c r="AH20" s="110"/>
    </row>
    <row r="21" spans="1:34" s="193" customFormat="1" ht="12.75">
      <c r="A21" s="322" t="s">
        <v>15</v>
      </c>
      <c r="B21" s="160" t="s">
        <v>54</v>
      </c>
      <c r="C21" s="194">
        <f aca="true" t="shared" si="10" ref="C21:Q21">SUM(C22:C23)</f>
        <v>0</v>
      </c>
      <c r="D21" s="194">
        <f t="shared" si="10"/>
        <v>0</v>
      </c>
      <c r="E21" s="194">
        <f t="shared" si="10"/>
        <v>0</v>
      </c>
      <c r="F21" s="195">
        <f>SUM(F22:F23)</f>
        <v>0</v>
      </c>
      <c r="G21" s="196">
        <f>SUM(G22:G23)</f>
        <v>0</v>
      </c>
      <c r="H21" s="196">
        <f>SUM(H22:H23)</f>
        <v>0</v>
      </c>
      <c r="I21" s="197">
        <f>SUM(I22:I23)</f>
        <v>0</v>
      </c>
      <c r="J21" s="198">
        <f t="shared" si="10"/>
        <v>0</v>
      </c>
      <c r="K21" s="196">
        <f t="shared" si="10"/>
        <v>0</v>
      </c>
      <c r="L21" s="196">
        <f t="shared" si="10"/>
        <v>0</v>
      </c>
      <c r="M21" s="199">
        <f t="shared" si="10"/>
        <v>0</v>
      </c>
      <c r="N21" s="200">
        <f t="shared" si="10"/>
        <v>0</v>
      </c>
      <c r="O21" s="196">
        <f t="shared" si="10"/>
        <v>0</v>
      </c>
      <c r="P21" s="201">
        <f t="shared" si="10"/>
        <v>0</v>
      </c>
      <c r="Q21" s="202">
        <f t="shared" si="10"/>
        <v>0</v>
      </c>
      <c r="R21" s="202">
        <f>SUM(R22:R23)</f>
        <v>0</v>
      </c>
      <c r="S21" s="202">
        <f>SUM(S22:S23)</f>
        <v>0</v>
      </c>
      <c r="T21" s="202">
        <f>SUM(T22:T23)</f>
        <v>0</v>
      </c>
      <c r="U21" s="202">
        <f>SUM(U22:U23)</f>
        <v>0</v>
      </c>
      <c r="V21" s="202">
        <f>SUM(V22:V23)</f>
        <v>0</v>
      </c>
      <c r="W21" s="202">
        <f aca="true" t="shared" si="11" ref="W21:AB21">SUM(W22:W23)</f>
        <v>0</v>
      </c>
      <c r="X21" s="202">
        <f t="shared" si="11"/>
        <v>0</v>
      </c>
      <c r="Y21" s="202">
        <f t="shared" si="11"/>
        <v>0</v>
      </c>
      <c r="Z21" s="202">
        <f t="shared" si="11"/>
        <v>0</v>
      </c>
      <c r="AA21" s="202">
        <f t="shared" si="11"/>
        <v>0</v>
      </c>
      <c r="AB21" s="323">
        <f t="shared" si="11"/>
        <v>0</v>
      </c>
      <c r="AC21" s="203"/>
      <c r="AD21" s="190" t="s">
        <v>247</v>
      </c>
      <c r="AE21" s="191"/>
      <c r="AF21" s="191"/>
      <c r="AG21" s="191"/>
      <c r="AH21" s="191"/>
    </row>
    <row r="22" spans="1:34" s="3" customFormat="1" ht="12.75">
      <c r="A22" s="327" t="s">
        <v>9</v>
      </c>
      <c r="B22" s="118" t="s">
        <v>56</v>
      </c>
      <c r="C22" s="133">
        <v>0</v>
      </c>
      <c r="D22" s="133">
        <v>0</v>
      </c>
      <c r="E22" s="133">
        <v>0</v>
      </c>
      <c r="F22" s="134">
        <v>0</v>
      </c>
      <c r="G22" s="135">
        <v>0</v>
      </c>
      <c r="H22" s="135">
        <v>0</v>
      </c>
      <c r="I22" s="136">
        <v>0</v>
      </c>
      <c r="J22" s="141">
        <v>0</v>
      </c>
      <c r="K22" s="135">
        <v>0</v>
      </c>
      <c r="L22" s="135">
        <v>0</v>
      </c>
      <c r="M22" s="138">
        <v>0</v>
      </c>
      <c r="N22" s="141">
        <v>0</v>
      </c>
      <c r="O22" s="135">
        <v>0</v>
      </c>
      <c r="P22" s="139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328">
        <v>0</v>
      </c>
      <c r="AC22" s="75"/>
      <c r="AD22" s="107" t="s">
        <v>247</v>
      </c>
      <c r="AE22" s="108"/>
      <c r="AF22" s="108"/>
      <c r="AG22" s="108"/>
      <c r="AH22" s="108"/>
    </row>
    <row r="23" spans="1:34" s="3" customFormat="1" ht="12.75">
      <c r="A23" s="327" t="s">
        <v>13</v>
      </c>
      <c r="B23" s="118" t="s">
        <v>58</v>
      </c>
      <c r="C23" s="133">
        <v>0</v>
      </c>
      <c r="D23" s="133">
        <v>0</v>
      </c>
      <c r="E23" s="133">
        <v>0</v>
      </c>
      <c r="F23" s="134">
        <v>0</v>
      </c>
      <c r="G23" s="135">
        <v>0</v>
      </c>
      <c r="H23" s="135">
        <v>0</v>
      </c>
      <c r="I23" s="136">
        <v>0</v>
      </c>
      <c r="J23" s="141">
        <v>0</v>
      </c>
      <c r="K23" s="135">
        <v>0</v>
      </c>
      <c r="L23" s="135">
        <v>0</v>
      </c>
      <c r="M23" s="138">
        <v>0</v>
      </c>
      <c r="N23" s="141">
        <v>0</v>
      </c>
      <c r="O23" s="135">
        <v>0</v>
      </c>
      <c r="P23" s="139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328">
        <v>0</v>
      </c>
      <c r="AC23" s="75"/>
      <c r="AD23" s="107" t="s">
        <v>247</v>
      </c>
      <c r="AE23" s="108"/>
      <c r="AF23" s="108"/>
      <c r="AG23" s="108"/>
      <c r="AH23" s="108"/>
    </row>
    <row r="24" spans="1:34" s="3" customFormat="1" ht="12.75">
      <c r="A24" s="322" t="s">
        <v>19</v>
      </c>
      <c r="B24" s="160" t="s">
        <v>60</v>
      </c>
      <c r="C24" s="161">
        <f aca="true" t="shared" si="12" ref="C24:Q24">C25+C26+C27+C38</f>
        <v>0</v>
      </c>
      <c r="D24" s="161">
        <f t="shared" si="12"/>
        <v>0</v>
      </c>
      <c r="E24" s="161">
        <f t="shared" si="12"/>
        <v>0</v>
      </c>
      <c r="F24" s="162">
        <f>F25+F26+F27+F38</f>
        <v>0</v>
      </c>
      <c r="G24" s="163">
        <f>G25+G26+G27+G38</f>
        <v>0</v>
      </c>
      <c r="H24" s="163">
        <f>H25+H26+H27+H38</f>
        <v>0</v>
      </c>
      <c r="I24" s="164">
        <f>I25+I26+I27+I38</f>
        <v>0</v>
      </c>
      <c r="J24" s="179">
        <f t="shared" si="12"/>
        <v>0</v>
      </c>
      <c r="K24" s="163">
        <f t="shared" si="12"/>
        <v>0</v>
      </c>
      <c r="L24" s="163">
        <f t="shared" si="12"/>
        <v>0</v>
      </c>
      <c r="M24" s="166">
        <f t="shared" si="12"/>
        <v>0</v>
      </c>
      <c r="N24" s="179">
        <f t="shared" si="12"/>
        <v>0</v>
      </c>
      <c r="O24" s="163">
        <f t="shared" si="12"/>
        <v>0</v>
      </c>
      <c r="P24" s="167">
        <f t="shared" si="12"/>
        <v>0</v>
      </c>
      <c r="Q24" s="168">
        <f t="shared" si="12"/>
        <v>0</v>
      </c>
      <c r="R24" s="168">
        <f>R25+R26+R27+R38</f>
        <v>0</v>
      </c>
      <c r="S24" s="168">
        <f>S25+S26+S27+S38</f>
        <v>0</v>
      </c>
      <c r="T24" s="168">
        <f>T25+T26+T27+T38</f>
        <v>0</v>
      </c>
      <c r="U24" s="168">
        <f>U25+U26+U27+U38</f>
        <v>0</v>
      </c>
      <c r="V24" s="168">
        <f>V25+V26+V27+V38</f>
        <v>0</v>
      </c>
      <c r="W24" s="168">
        <f aca="true" t="shared" si="13" ref="W24:AB24">W25+W26+W27+W38</f>
        <v>0</v>
      </c>
      <c r="X24" s="168">
        <f t="shared" si="13"/>
        <v>0</v>
      </c>
      <c r="Y24" s="168">
        <f t="shared" si="13"/>
        <v>0</v>
      </c>
      <c r="Z24" s="168">
        <f t="shared" si="13"/>
        <v>0</v>
      </c>
      <c r="AA24" s="168">
        <f t="shared" si="13"/>
        <v>0</v>
      </c>
      <c r="AB24" s="324">
        <f t="shared" si="13"/>
        <v>0</v>
      </c>
      <c r="AC24" s="76"/>
      <c r="AD24" s="107" t="s">
        <v>247</v>
      </c>
      <c r="AE24" s="108"/>
      <c r="AF24" s="108"/>
      <c r="AG24" s="108"/>
      <c r="AH24" s="108"/>
    </row>
    <row r="25" spans="1:34" s="3" customFormat="1" ht="12.75">
      <c r="A25" s="327" t="s">
        <v>9</v>
      </c>
      <c r="B25" s="118" t="s">
        <v>62</v>
      </c>
      <c r="C25" s="133">
        <v>0</v>
      </c>
      <c r="D25" s="133">
        <v>0</v>
      </c>
      <c r="E25" s="133">
        <v>0</v>
      </c>
      <c r="F25" s="134">
        <v>0</v>
      </c>
      <c r="G25" s="135">
        <v>0</v>
      </c>
      <c r="H25" s="135">
        <v>0</v>
      </c>
      <c r="I25" s="136">
        <v>0</v>
      </c>
      <c r="J25" s="141">
        <v>0</v>
      </c>
      <c r="K25" s="135">
        <v>0</v>
      </c>
      <c r="L25" s="135">
        <v>0</v>
      </c>
      <c r="M25" s="138">
        <v>0</v>
      </c>
      <c r="N25" s="141">
        <v>0</v>
      </c>
      <c r="O25" s="135">
        <v>0</v>
      </c>
      <c r="P25" s="139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328">
        <v>0</v>
      </c>
      <c r="AC25" s="76"/>
      <c r="AD25" s="107" t="s">
        <v>247</v>
      </c>
      <c r="AE25" s="108"/>
      <c r="AF25" s="108"/>
      <c r="AG25" s="108"/>
      <c r="AH25" s="108"/>
    </row>
    <row r="26" spans="1:34" s="3" customFormat="1" ht="12.75">
      <c r="A26" s="327" t="s">
        <v>13</v>
      </c>
      <c r="B26" s="118" t="s">
        <v>7</v>
      </c>
      <c r="C26" s="133">
        <v>0</v>
      </c>
      <c r="D26" s="133">
        <v>0</v>
      </c>
      <c r="E26" s="133">
        <v>0</v>
      </c>
      <c r="F26" s="134">
        <v>0</v>
      </c>
      <c r="G26" s="135">
        <v>0</v>
      </c>
      <c r="H26" s="135">
        <v>0</v>
      </c>
      <c r="I26" s="136">
        <v>0</v>
      </c>
      <c r="J26" s="141">
        <v>0</v>
      </c>
      <c r="K26" s="135">
        <v>0</v>
      </c>
      <c r="L26" s="135">
        <v>0</v>
      </c>
      <c r="M26" s="138">
        <v>0</v>
      </c>
      <c r="N26" s="141">
        <v>0</v>
      </c>
      <c r="O26" s="135">
        <v>0</v>
      </c>
      <c r="P26" s="139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328">
        <v>0</v>
      </c>
      <c r="AC26" s="76"/>
      <c r="AD26" s="107" t="s">
        <v>247</v>
      </c>
      <c r="AE26" s="108"/>
      <c r="AF26" s="108"/>
      <c r="AG26" s="108"/>
      <c r="AH26" s="108"/>
    </row>
    <row r="27" spans="1:34" s="3" customFormat="1" ht="12.75">
      <c r="A27" s="333" t="s">
        <v>17</v>
      </c>
      <c r="B27" s="178" t="s">
        <v>65</v>
      </c>
      <c r="C27" s="161">
        <f aca="true" t="shared" si="14" ref="C27:Q27">C28+C33</f>
        <v>0</v>
      </c>
      <c r="D27" s="161">
        <f t="shared" si="14"/>
        <v>0</v>
      </c>
      <c r="E27" s="161">
        <f t="shared" si="14"/>
        <v>0</v>
      </c>
      <c r="F27" s="162">
        <f>F28+F33</f>
        <v>0</v>
      </c>
      <c r="G27" s="163">
        <f>G28+G33</f>
        <v>0</v>
      </c>
      <c r="H27" s="163">
        <f>H28+H33</f>
        <v>0</v>
      </c>
      <c r="I27" s="164">
        <f>I28+I33</f>
        <v>0</v>
      </c>
      <c r="J27" s="179">
        <f t="shared" si="14"/>
        <v>0</v>
      </c>
      <c r="K27" s="163">
        <f t="shared" si="14"/>
        <v>0</v>
      </c>
      <c r="L27" s="163">
        <f t="shared" si="14"/>
        <v>0</v>
      </c>
      <c r="M27" s="166">
        <f t="shared" si="14"/>
        <v>0</v>
      </c>
      <c r="N27" s="179">
        <f t="shared" si="14"/>
        <v>0</v>
      </c>
      <c r="O27" s="163">
        <f t="shared" si="14"/>
        <v>0</v>
      </c>
      <c r="P27" s="167">
        <f t="shared" si="14"/>
        <v>0</v>
      </c>
      <c r="Q27" s="168">
        <f t="shared" si="14"/>
        <v>0</v>
      </c>
      <c r="R27" s="168">
        <f>R28+R33</f>
        <v>0</v>
      </c>
      <c r="S27" s="168">
        <f>S28+S33</f>
        <v>0</v>
      </c>
      <c r="T27" s="168">
        <f>T28+T33</f>
        <v>0</v>
      </c>
      <c r="U27" s="168">
        <f>U28+U33</f>
        <v>0</v>
      </c>
      <c r="V27" s="168">
        <f>V28+V33</f>
        <v>0</v>
      </c>
      <c r="W27" s="168">
        <f aca="true" t="shared" si="15" ref="W27:AB27">W28+W33</f>
        <v>0</v>
      </c>
      <c r="X27" s="168">
        <f t="shared" si="15"/>
        <v>0</v>
      </c>
      <c r="Y27" s="168">
        <f t="shared" si="15"/>
        <v>0</v>
      </c>
      <c r="Z27" s="168">
        <f t="shared" si="15"/>
        <v>0</v>
      </c>
      <c r="AA27" s="168">
        <f t="shared" si="15"/>
        <v>0</v>
      </c>
      <c r="AB27" s="324">
        <f t="shared" si="15"/>
        <v>0</v>
      </c>
      <c r="AC27" s="76"/>
      <c r="AD27" s="107" t="s">
        <v>247</v>
      </c>
      <c r="AE27" s="108"/>
      <c r="AF27" s="108"/>
      <c r="AG27" s="108"/>
      <c r="AH27" s="108"/>
    </row>
    <row r="28" spans="1:34" s="3" customFormat="1" ht="12.75">
      <c r="A28" s="333" t="s">
        <v>67</v>
      </c>
      <c r="B28" s="178" t="s">
        <v>68</v>
      </c>
      <c r="C28" s="161">
        <f aca="true" t="shared" si="16" ref="C28:Q28">SUM(C29:C32)</f>
        <v>0</v>
      </c>
      <c r="D28" s="161">
        <f t="shared" si="16"/>
        <v>0</v>
      </c>
      <c r="E28" s="161">
        <f t="shared" si="16"/>
        <v>0</v>
      </c>
      <c r="F28" s="162">
        <f>SUM(F29:F32)</f>
        <v>0</v>
      </c>
      <c r="G28" s="163">
        <f>SUM(G29:G32)</f>
        <v>0</v>
      </c>
      <c r="H28" s="163">
        <f>SUM(H29:H32)</f>
        <v>0</v>
      </c>
      <c r="I28" s="164">
        <f>SUM(I29:I32)</f>
        <v>0</v>
      </c>
      <c r="J28" s="179">
        <f t="shared" si="16"/>
        <v>0</v>
      </c>
      <c r="K28" s="163">
        <f t="shared" si="16"/>
        <v>0</v>
      </c>
      <c r="L28" s="163">
        <f t="shared" si="16"/>
        <v>0</v>
      </c>
      <c r="M28" s="166">
        <f t="shared" si="16"/>
        <v>0</v>
      </c>
      <c r="N28" s="179">
        <f t="shared" si="16"/>
        <v>0</v>
      </c>
      <c r="O28" s="163">
        <f t="shared" si="16"/>
        <v>0</v>
      </c>
      <c r="P28" s="167">
        <f t="shared" si="16"/>
        <v>0</v>
      </c>
      <c r="Q28" s="168">
        <f t="shared" si="16"/>
        <v>0</v>
      </c>
      <c r="R28" s="168">
        <f>SUM(R29:R32)</f>
        <v>0</v>
      </c>
      <c r="S28" s="168">
        <f>SUM(S29:S32)</f>
        <v>0</v>
      </c>
      <c r="T28" s="168">
        <f>SUM(T29:T32)</f>
        <v>0</v>
      </c>
      <c r="U28" s="168">
        <f>SUM(U29:U32)</f>
        <v>0</v>
      </c>
      <c r="V28" s="168">
        <f>SUM(V29:V32)</f>
        <v>0</v>
      </c>
      <c r="W28" s="168">
        <f aca="true" t="shared" si="17" ref="W28:AB28">SUM(W29:W32)</f>
        <v>0</v>
      </c>
      <c r="X28" s="168">
        <f t="shared" si="17"/>
        <v>0</v>
      </c>
      <c r="Y28" s="168">
        <f t="shared" si="17"/>
        <v>0</v>
      </c>
      <c r="Z28" s="168">
        <f t="shared" si="17"/>
        <v>0</v>
      </c>
      <c r="AA28" s="168">
        <f t="shared" si="17"/>
        <v>0</v>
      </c>
      <c r="AB28" s="324">
        <f t="shared" si="17"/>
        <v>0</v>
      </c>
      <c r="AC28" s="76"/>
      <c r="AD28" s="107" t="s">
        <v>247</v>
      </c>
      <c r="AE28" s="108"/>
      <c r="AF28" s="108"/>
      <c r="AG28" s="108"/>
      <c r="AH28" s="108"/>
    </row>
    <row r="29" spans="1:34" s="3" customFormat="1" ht="12.75">
      <c r="A29" s="327" t="s">
        <v>52</v>
      </c>
      <c r="B29" s="118" t="s">
        <v>70</v>
      </c>
      <c r="C29" s="133">
        <v>0</v>
      </c>
      <c r="D29" s="133">
        <v>0</v>
      </c>
      <c r="E29" s="133">
        <v>0</v>
      </c>
      <c r="F29" s="134">
        <v>0</v>
      </c>
      <c r="G29" s="135">
        <v>0</v>
      </c>
      <c r="H29" s="135">
        <v>0</v>
      </c>
      <c r="I29" s="136">
        <v>0</v>
      </c>
      <c r="J29" s="141">
        <v>0</v>
      </c>
      <c r="K29" s="135">
        <v>0</v>
      </c>
      <c r="L29" s="135">
        <v>0</v>
      </c>
      <c r="M29" s="138">
        <v>0</v>
      </c>
      <c r="N29" s="141">
        <v>0</v>
      </c>
      <c r="O29" s="135">
        <v>0</v>
      </c>
      <c r="P29" s="139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328">
        <v>0</v>
      </c>
      <c r="AC29" s="75"/>
      <c r="AD29" s="107" t="s">
        <v>247</v>
      </c>
      <c r="AE29" s="108"/>
      <c r="AF29" s="108"/>
      <c r="AG29" s="108"/>
      <c r="AH29" s="108"/>
    </row>
    <row r="30" spans="1:34" s="3" customFormat="1" ht="12.75">
      <c r="A30" s="327" t="s">
        <v>52</v>
      </c>
      <c r="B30" s="118" t="s">
        <v>72</v>
      </c>
      <c r="C30" s="133">
        <v>0</v>
      </c>
      <c r="D30" s="133">
        <v>0</v>
      </c>
      <c r="E30" s="133">
        <v>0</v>
      </c>
      <c r="F30" s="134">
        <v>0</v>
      </c>
      <c r="G30" s="135">
        <v>0</v>
      </c>
      <c r="H30" s="135">
        <v>0</v>
      </c>
      <c r="I30" s="136">
        <v>0</v>
      </c>
      <c r="J30" s="141">
        <v>0</v>
      </c>
      <c r="K30" s="135">
        <v>0</v>
      </c>
      <c r="L30" s="135">
        <v>0</v>
      </c>
      <c r="M30" s="138">
        <v>0</v>
      </c>
      <c r="N30" s="141">
        <v>0</v>
      </c>
      <c r="O30" s="135">
        <v>0</v>
      </c>
      <c r="P30" s="139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328">
        <v>0</v>
      </c>
      <c r="AC30" s="75"/>
      <c r="AD30" s="107" t="s">
        <v>247</v>
      </c>
      <c r="AE30" s="108"/>
      <c r="AF30" s="108"/>
      <c r="AG30" s="108"/>
      <c r="AH30" s="108"/>
    </row>
    <row r="31" spans="1:34" s="3" customFormat="1" ht="12.75">
      <c r="A31" s="327" t="s">
        <v>52</v>
      </c>
      <c r="B31" s="118" t="s">
        <v>74</v>
      </c>
      <c r="C31" s="133">
        <v>0</v>
      </c>
      <c r="D31" s="133">
        <v>0</v>
      </c>
      <c r="E31" s="133">
        <v>0</v>
      </c>
      <c r="F31" s="134">
        <v>0</v>
      </c>
      <c r="G31" s="135">
        <v>0</v>
      </c>
      <c r="H31" s="135">
        <v>0</v>
      </c>
      <c r="I31" s="136">
        <v>0</v>
      </c>
      <c r="J31" s="141">
        <v>0</v>
      </c>
      <c r="K31" s="135">
        <v>0</v>
      </c>
      <c r="L31" s="135">
        <v>0</v>
      </c>
      <c r="M31" s="138">
        <v>0</v>
      </c>
      <c r="N31" s="141">
        <v>0</v>
      </c>
      <c r="O31" s="135">
        <v>0</v>
      </c>
      <c r="P31" s="139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328">
        <v>0</v>
      </c>
      <c r="AC31" s="75"/>
      <c r="AD31" s="107" t="s">
        <v>247</v>
      </c>
      <c r="AE31" s="108"/>
      <c r="AF31" s="108"/>
      <c r="AG31" s="108"/>
      <c r="AH31" s="108"/>
    </row>
    <row r="32" spans="1:34" s="3" customFormat="1" ht="12.75">
      <c r="A32" s="327" t="s">
        <v>52</v>
      </c>
      <c r="B32" s="118" t="s">
        <v>76</v>
      </c>
      <c r="C32" s="133">
        <v>0</v>
      </c>
      <c r="D32" s="133">
        <v>0</v>
      </c>
      <c r="E32" s="133">
        <v>0</v>
      </c>
      <c r="F32" s="134">
        <v>0</v>
      </c>
      <c r="G32" s="135">
        <v>0</v>
      </c>
      <c r="H32" s="135">
        <v>0</v>
      </c>
      <c r="I32" s="136">
        <v>0</v>
      </c>
      <c r="J32" s="141">
        <v>0</v>
      </c>
      <c r="K32" s="135">
        <v>0</v>
      </c>
      <c r="L32" s="135">
        <v>0</v>
      </c>
      <c r="M32" s="138">
        <v>0</v>
      </c>
      <c r="N32" s="141">
        <v>0</v>
      </c>
      <c r="O32" s="135">
        <v>0</v>
      </c>
      <c r="P32" s="139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328">
        <v>0</v>
      </c>
      <c r="AC32" s="76"/>
      <c r="AD32" s="107" t="s">
        <v>247</v>
      </c>
      <c r="AE32" s="108"/>
      <c r="AF32" s="108"/>
      <c r="AG32" s="108"/>
      <c r="AH32" s="108"/>
    </row>
    <row r="33" spans="1:34" s="3" customFormat="1" ht="12.75">
      <c r="A33" s="333" t="s">
        <v>35</v>
      </c>
      <c r="B33" s="178" t="s">
        <v>78</v>
      </c>
      <c r="C33" s="161">
        <f aca="true" t="shared" si="18" ref="C33:Q33">SUM(C34:C37)</f>
        <v>0</v>
      </c>
      <c r="D33" s="161">
        <f t="shared" si="18"/>
        <v>0</v>
      </c>
      <c r="E33" s="161">
        <f t="shared" si="18"/>
        <v>0</v>
      </c>
      <c r="F33" s="162">
        <f>SUM(F34:F37)</f>
        <v>0</v>
      </c>
      <c r="G33" s="163">
        <f>SUM(G34:G37)</f>
        <v>0</v>
      </c>
      <c r="H33" s="163">
        <f>SUM(H34:H37)</f>
        <v>0</v>
      </c>
      <c r="I33" s="164">
        <f>SUM(I34:I37)</f>
        <v>0</v>
      </c>
      <c r="J33" s="179">
        <f t="shared" si="18"/>
        <v>0</v>
      </c>
      <c r="K33" s="163">
        <f t="shared" si="18"/>
        <v>0</v>
      </c>
      <c r="L33" s="163">
        <f t="shared" si="18"/>
        <v>0</v>
      </c>
      <c r="M33" s="166">
        <f t="shared" si="18"/>
        <v>0</v>
      </c>
      <c r="N33" s="179">
        <f t="shared" si="18"/>
        <v>0</v>
      </c>
      <c r="O33" s="163">
        <f t="shared" si="18"/>
        <v>0</v>
      </c>
      <c r="P33" s="167">
        <f t="shared" si="18"/>
        <v>0</v>
      </c>
      <c r="Q33" s="168">
        <f t="shared" si="18"/>
        <v>0</v>
      </c>
      <c r="R33" s="168">
        <f>SUM(R34:R37)</f>
        <v>0</v>
      </c>
      <c r="S33" s="168">
        <f>SUM(S34:S37)</f>
        <v>0</v>
      </c>
      <c r="T33" s="168">
        <f>SUM(T34:T37)</f>
        <v>0</v>
      </c>
      <c r="U33" s="168">
        <f>SUM(U34:U37)</f>
        <v>0</v>
      </c>
      <c r="V33" s="168">
        <f>SUM(V34:V37)</f>
        <v>0</v>
      </c>
      <c r="W33" s="168">
        <f aca="true" t="shared" si="19" ref="W33:AB33">SUM(W34:W37)</f>
        <v>0</v>
      </c>
      <c r="X33" s="168">
        <f t="shared" si="19"/>
        <v>0</v>
      </c>
      <c r="Y33" s="168">
        <f t="shared" si="19"/>
        <v>0</v>
      </c>
      <c r="Z33" s="168">
        <f t="shared" si="19"/>
        <v>0</v>
      </c>
      <c r="AA33" s="168">
        <f t="shared" si="19"/>
        <v>0</v>
      </c>
      <c r="AB33" s="324">
        <f t="shared" si="19"/>
        <v>0</v>
      </c>
      <c r="AC33" s="76"/>
      <c r="AD33" s="107" t="s">
        <v>247</v>
      </c>
      <c r="AE33" s="108"/>
      <c r="AF33" s="108"/>
      <c r="AG33" s="108"/>
      <c r="AH33" s="108"/>
    </row>
    <row r="34" spans="1:34" s="3" customFormat="1" ht="12.75">
      <c r="A34" s="327" t="s">
        <v>52</v>
      </c>
      <c r="B34" s="118" t="s">
        <v>70</v>
      </c>
      <c r="C34" s="133">
        <v>0</v>
      </c>
      <c r="D34" s="133">
        <v>0</v>
      </c>
      <c r="E34" s="133">
        <v>0</v>
      </c>
      <c r="F34" s="134">
        <v>0</v>
      </c>
      <c r="G34" s="135">
        <v>0</v>
      </c>
      <c r="H34" s="135">
        <v>0</v>
      </c>
      <c r="I34" s="136">
        <v>0</v>
      </c>
      <c r="J34" s="141">
        <v>0</v>
      </c>
      <c r="K34" s="135">
        <v>0</v>
      </c>
      <c r="L34" s="135">
        <v>0</v>
      </c>
      <c r="M34" s="138">
        <v>0</v>
      </c>
      <c r="N34" s="141">
        <v>0</v>
      </c>
      <c r="O34" s="135">
        <v>0</v>
      </c>
      <c r="P34" s="139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0</v>
      </c>
      <c r="AA34" s="140">
        <v>0</v>
      </c>
      <c r="AB34" s="328">
        <v>0</v>
      </c>
      <c r="AC34" s="75"/>
      <c r="AD34" s="107" t="s">
        <v>247</v>
      </c>
      <c r="AE34" s="108"/>
      <c r="AF34" s="108"/>
      <c r="AG34" s="108"/>
      <c r="AH34" s="108"/>
    </row>
    <row r="35" spans="1:34" s="3" customFormat="1" ht="12.75">
      <c r="A35" s="327" t="s">
        <v>52</v>
      </c>
      <c r="B35" s="118" t="s">
        <v>72</v>
      </c>
      <c r="C35" s="133">
        <v>0</v>
      </c>
      <c r="D35" s="133">
        <v>0</v>
      </c>
      <c r="E35" s="133">
        <v>0</v>
      </c>
      <c r="F35" s="134">
        <v>0</v>
      </c>
      <c r="G35" s="135">
        <v>0</v>
      </c>
      <c r="H35" s="135">
        <v>0</v>
      </c>
      <c r="I35" s="136">
        <v>0</v>
      </c>
      <c r="J35" s="141">
        <v>0</v>
      </c>
      <c r="K35" s="135">
        <v>0</v>
      </c>
      <c r="L35" s="135">
        <v>0</v>
      </c>
      <c r="M35" s="138">
        <v>0</v>
      </c>
      <c r="N35" s="141">
        <v>0</v>
      </c>
      <c r="O35" s="135">
        <v>0</v>
      </c>
      <c r="P35" s="139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328">
        <v>0</v>
      </c>
      <c r="AC35" s="75"/>
      <c r="AD35" s="107" t="s">
        <v>247</v>
      </c>
      <c r="AE35" s="108"/>
      <c r="AF35" s="108"/>
      <c r="AG35" s="108"/>
      <c r="AH35" s="108"/>
    </row>
    <row r="36" spans="1:34" s="3" customFormat="1" ht="12.75">
      <c r="A36" s="327" t="s">
        <v>52</v>
      </c>
      <c r="B36" s="118" t="s">
        <v>74</v>
      </c>
      <c r="C36" s="133">
        <v>0</v>
      </c>
      <c r="D36" s="133">
        <v>0</v>
      </c>
      <c r="E36" s="133">
        <v>0</v>
      </c>
      <c r="F36" s="134">
        <v>0</v>
      </c>
      <c r="G36" s="135">
        <v>0</v>
      </c>
      <c r="H36" s="135">
        <v>0</v>
      </c>
      <c r="I36" s="136">
        <v>0</v>
      </c>
      <c r="J36" s="141">
        <v>0</v>
      </c>
      <c r="K36" s="135">
        <v>0</v>
      </c>
      <c r="L36" s="135">
        <v>0</v>
      </c>
      <c r="M36" s="138">
        <v>0</v>
      </c>
      <c r="N36" s="141">
        <v>0</v>
      </c>
      <c r="O36" s="135">
        <v>0</v>
      </c>
      <c r="P36" s="139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328">
        <v>0</v>
      </c>
      <c r="AC36" s="75"/>
      <c r="AD36" s="107" t="s">
        <v>247</v>
      </c>
      <c r="AE36" s="108"/>
      <c r="AF36" s="108"/>
      <c r="AG36" s="108"/>
      <c r="AH36" s="108"/>
    </row>
    <row r="37" spans="1:34" s="3" customFormat="1" ht="12.75">
      <c r="A37" s="327" t="s">
        <v>52</v>
      </c>
      <c r="B37" s="118" t="s">
        <v>76</v>
      </c>
      <c r="C37" s="133">
        <v>0</v>
      </c>
      <c r="D37" s="133">
        <v>0</v>
      </c>
      <c r="E37" s="133">
        <v>0</v>
      </c>
      <c r="F37" s="134">
        <v>0</v>
      </c>
      <c r="G37" s="135">
        <v>0</v>
      </c>
      <c r="H37" s="135">
        <v>0</v>
      </c>
      <c r="I37" s="136">
        <v>0</v>
      </c>
      <c r="J37" s="141">
        <v>0</v>
      </c>
      <c r="K37" s="135">
        <v>0</v>
      </c>
      <c r="L37" s="135">
        <v>0</v>
      </c>
      <c r="M37" s="138">
        <v>0</v>
      </c>
      <c r="N37" s="141">
        <v>0</v>
      </c>
      <c r="O37" s="135">
        <v>0</v>
      </c>
      <c r="P37" s="139">
        <v>0</v>
      </c>
      <c r="Q37" s="140">
        <v>0</v>
      </c>
      <c r="R37" s="140">
        <v>0</v>
      </c>
      <c r="S37" s="140">
        <v>0</v>
      </c>
      <c r="T37" s="140">
        <v>0</v>
      </c>
      <c r="U37" s="140">
        <v>0</v>
      </c>
      <c r="V37" s="140">
        <v>0</v>
      </c>
      <c r="W37" s="140">
        <v>0</v>
      </c>
      <c r="X37" s="140">
        <v>0</v>
      </c>
      <c r="Y37" s="140">
        <v>0</v>
      </c>
      <c r="Z37" s="140">
        <v>0</v>
      </c>
      <c r="AA37" s="140">
        <v>0</v>
      </c>
      <c r="AB37" s="328">
        <v>0</v>
      </c>
      <c r="AC37" s="75"/>
      <c r="AD37" s="107" t="s">
        <v>247</v>
      </c>
      <c r="AE37" s="108"/>
      <c r="AF37" s="108"/>
      <c r="AG37" s="108"/>
      <c r="AH37" s="108"/>
    </row>
    <row r="38" spans="1:34" s="3" customFormat="1" ht="12.75">
      <c r="A38" s="327" t="s">
        <v>21</v>
      </c>
      <c r="B38" s="118" t="s">
        <v>83</v>
      </c>
      <c r="C38" s="133">
        <v>0</v>
      </c>
      <c r="D38" s="133">
        <v>0</v>
      </c>
      <c r="E38" s="133">
        <v>0</v>
      </c>
      <c r="F38" s="134">
        <v>0</v>
      </c>
      <c r="G38" s="135">
        <v>0</v>
      </c>
      <c r="H38" s="135">
        <v>0</v>
      </c>
      <c r="I38" s="136">
        <v>0</v>
      </c>
      <c r="J38" s="141">
        <v>0</v>
      </c>
      <c r="K38" s="135">
        <v>0</v>
      </c>
      <c r="L38" s="135">
        <v>0</v>
      </c>
      <c r="M38" s="138">
        <v>0</v>
      </c>
      <c r="N38" s="141">
        <v>0</v>
      </c>
      <c r="O38" s="135">
        <v>0</v>
      </c>
      <c r="P38" s="139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328">
        <v>0</v>
      </c>
      <c r="AC38" s="75"/>
      <c r="AD38" s="107" t="s">
        <v>247</v>
      </c>
      <c r="AE38" s="108"/>
      <c r="AF38" s="108"/>
      <c r="AG38" s="108"/>
      <c r="AH38" s="108"/>
    </row>
    <row r="39" spans="1:34" s="3" customFormat="1" ht="12.75">
      <c r="A39" s="322" t="s">
        <v>23</v>
      </c>
      <c r="B39" s="160" t="s">
        <v>85</v>
      </c>
      <c r="C39" s="161">
        <f aca="true" t="shared" si="20" ref="C39:Q39">SUM(C40:C41)</f>
        <v>0</v>
      </c>
      <c r="D39" s="161">
        <f t="shared" si="20"/>
        <v>0</v>
      </c>
      <c r="E39" s="161">
        <f t="shared" si="20"/>
        <v>0</v>
      </c>
      <c r="F39" s="162">
        <f>SUM(F40:F41)</f>
        <v>0</v>
      </c>
      <c r="G39" s="163">
        <f>SUM(G40:G41)</f>
        <v>0</v>
      </c>
      <c r="H39" s="163">
        <f>SUM(H40:H41)</f>
        <v>0</v>
      </c>
      <c r="I39" s="164">
        <f>SUM(I40:I41)</f>
        <v>0</v>
      </c>
      <c r="J39" s="179">
        <f t="shared" si="20"/>
        <v>0</v>
      </c>
      <c r="K39" s="163">
        <f t="shared" si="20"/>
        <v>0</v>
      </c>
      <c r="L39" s="163">
        <f t="shared" si="20"/>
        <v>0</v>
      </c>
      <c r="M39" s="166">
        <f t="shared" si="20"/>
        <v>0</v>
      </c>
      <c r="N39" s="179">
        <f t="shared" si="20"/>
        <v>0</v>
      </c>
      <c r="O39" s="163">
        <f t="shared" si="20"/>
        <v>0</v>
      </c>
      <c r="P39" s="167">
        <f t="shared" si="20"/>
        <v>0</v>
      </c>
      <c r="Q39" s="168">
        <f t="shared" si="20"/>
        <v>0</v>
      </c>
      <c r="R39" s="168">
        <f>SUM(R40:R41)</f>
        <v>0</v>
      </c>
      <c r="S39" s="168">
        <f>SUM(S40:S41)</f>
        <v>0</v>
      </c>
      <c r="T39" s="168">
        <f>SUM(T40:T41)</f>
        <v>0</v>
      </c>
      <c r="U39" s="168">
        <f>SUM(U40:U41)</f>
        <v>0</v>
      </c>
      <c r="V39" s="168">
        <f>SUM(V40:V41)</f>
        <v>0</v>
      </c>
      <c r="W39" s="168">
        <f aca="true" t="shared" si="21" ref="W39:AB39">SUM(W40:W41)</f>
        <v>0</v>
      </c>
      <c r="X39" s="168">
        <f t="shared" si="21"/>
        <v>0</v>
      </c>
      <c r="Y39" s="168">
        <f t="shared" si="21"/>
        <v>0</v>
      </c>
      <c r="Z39" s="168">
        <f t="shared" si="21"/>
        <v>0</v>
      </c>
      <c r="AA39" s="168">
        <f t="shared" si="21"/>
        <v>0</v>
      </c>
      <c r="AB39" s="324">
        <f t="shared" si="21"/>
        <v>0</v>
      </c>
      <c r="AC39" s="76"/>
      <c r="AD39" s="107" t="s">
        <v>247</v>
      </c>
      <c r="AE39" s="108"/>
      <c r="AF39" s="108"/>
      <c r="AG39" s="108"/>
      <c r="AH39" s="108"/>
    </row>
    <row r="40" spans="1:34" s="3" customFormat="1" ht="12.75">
      <c r="A40" s="327" t="s">
        <v>9</v>
      </c>
      <c r="B40" s="118" t="s">
        <v>86</v>
      </c>
      <c r="C40" s="133">
        <v>0</v>
      </c>
      <c r="D40" s="133">
        <v>0</v>
      </c>
      <c r="E40" s="133">
        <v>0</v>
      </c>
      <c r="F40" s="134">
        <v>0</v>
      </c>
      <c r="G40" s="135">
        <v>0</v>
      </c>
      <c r="H40" s="135">
        <v>0</v>
      </c>
      <c r="I40" s="136">
        <v>0</v>
      </c>
      <c r="J40" s="141">
        <v>0</v>
      </c>
      <c r="K40" s="135">
        <v>0</v>
      </c>
      <c r="L40" s="135">
        <v>0</v>
      </c>
      <c r="M40" s="138">
        <v>0</v>
      </c>
      <c r="N40" s="141">
        <v>0</v>
      </c>
      <c r="O40" s="135">
        <v>0</v>
      </c>
      <c r="P40" s="139">
        <v>0</v>
      </c>
      <c r="Q40" s="140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328">
        <v>0</v>
      </c>
      <c r="AC40" s="75"/>
      <c r="AD40" s="107" t="s">
        <v>247</v>
      </c>
      <c r="AE40" s="108"/>
      <c r="AF40" s="108"/>
      <c r="AG40" s="108"/>
      <c r="AH40" s="108"/>
    </row>
    <row r="41" spans="1:34" s="3" customFormat="1" ht="12.75">
      <c r="A41" s="334" t="s">
        <v>13</v>
      </c>
      <c r="B41" s="117" t="s">
        <v>87</v>
      </c>
      <c r="C41" s="125">
        <v>0</v>
      </c>
      <c r="D41" s="125">
        <v>0</v>
      </c>
      <c r="E41" s="125">
        <v>0</v>
      </c>
      <c r="F41" s="126">
        <v>0</v>
      </c>
      <c r="G41" s="127">
        <v>0</v>
      </c>
      <c r="H41" s="127">
        <v>0</v>
      </c>
      <c r="I41" s="128">
        <v>0</v>
      </c>
      <c r="J41" s="142">
        <v>0</v>
      </c>
      <c r="K41" s="127">
        <v>0</v>
      </c>
      <c r="L41" s="127">
        <v>0</v>
      </c>
      <c r="M41" s="130">
        <v>0</v>
      </c>
      <c r="N41" s="142">
        <v>0</v>
      </c>
      <c r="O41" s="127">
        <v>0</v>
      </c>
      <c r="P41" s="131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326">
        <v>0</v>
      </c>
      <c r="AC41" s="75"/>
      <c r="AD41" s="107" t="s">
        <v>247</v>
      </c>
      <c r="AE41" s="108"/>
      <c r="AF41" s="108"/>
      <c r="AG41" s="108"/>
      <c r="AH41" s="108"/>
    </row>
    <row r="42" spans="1:34" s="193" customFormat="1" ht="12.75">
      <c r="A42" s="322" t="s">
        <v>41</v>
      </c>
      <c r="B42" s="160" t="s">
        <v>89</v>
      </c>
      <c r="C42" s="194">
        <f aca="true" t="shared" si="22" ref="C42:Q42">C43+C49+C62+C79</f>
        <v>0</v>
      </c>
      <c r="D42" s="194">
        <f t="shared" si="22"/>
        <v>0</v>
      </c>
      <c r="E42" s="194">
        <f t="shared" si="22"/>
        <v>0</v>
      </c>
      <c r="F42" s="195">
        <f>F43+F49+F62+F79</f>
        <v>0</v>
      </c>
      <c r="G42" s="196">
        <f>G43+G49+G62+G79</f>
        <v>0</v>
      </c>
      <c r="H42" s="196">
        <f>H43+H49+H62+H79</f>
        <v>0</v>
      </c>
      <c r="I42" s="197">
        <f>I43+I49+I62+I79</f>
        <v>0</v>
      </c>
      <c r="J42" s="200">
        <f t="shared" si="22"/>
        <v>0</v>
      </c>
      <c r="K42" s="196">
        <f t="shared" si="22"/>
        <v>0</v>
      </c>
      <c r="L42" s="196">
        <f t="shared" si="22"/>
        <v>0</v>
      </c>
      <c r="M42" s="199">
        <f t="shared" si="22"/>
        <v>0</v>
      </c>
      <c r="N42" s="200">
        <f t="shared" si="22"/>
        <v>0</v>
      </c>
      <c r="O42" s="196">
        <f t="shared" si="22"/>
        <v>0</v>
      </c>
      <c r="P42" s="201">
        <f t="shared" si="22"/>
        <v>0</v>
      </c>
      <c r="Q42" s="202">
        <f t="shared" si="22"/>
        <v>0</v>
      </c>
      <c r="R42" s="202">
        <f>R43+R49+R62+R79</f>
        <v>0</v>
      </c>
      <c r="S42" s="202">
        <f>S43+S49+S62+S79</f>
        <v>0</v>
      </c>
      <c r="T42" s="202">
        <f>T43+T49+T62+T79</f>
        <v>0</v>
      </c>
      <c r="U42" s="202">
        <f>U43+U49+U62+U79</f>
        <v>0</v>
      </c>
      <c r="V42" s="202">
        <f>V43+V49+V62+V79</f>
        <v>0</v>
      </c>
      <c r="W42" s="202">
        <f aca="true" t="shared" si="23" ref="W42:AB42">W43+W49+W62+W79</f>
        <v>0</v>
      </c>
      <c r="X42" s="202">
        <f t="shared" si="23"/>
        <v>0</v>
      </c>
      <c r="Y42" s="202">
        <f t="shared" si="23"/>
        <v>0</v>
      </c>
      <c r="Z42" s="202">
        <f t="shared" si="23"/>
        <v>0</v>
      </c>
      <c r="AA42" s="202">
        <f t="shared" si="23"/>
        <v>0</v>
      </c>
      <c r="AB42" s="323">
        <f t="shared" si="23"/>
        <v>0</v>
      </c>
      <c r="AC42" s="203"/>
      <c r="AD42" s="190" t="s">
        <v>247</v>
      </c>
      <c r="AE42" s="191"/>
      <c r="AF42" s="191"/>
      <c r="AG42" s="191"/>
      <c r="AH42" s="191"/>
    </row>
    <row r="43" spans="1:34" s="193" customFormat="1" ht="12.75">
      <c r="A43" s="322" t="s">
        <v>6</v>
      </c>
      <c r="B43" s="160" t="s">
        <v>90</v>
      </c>
      <c r="C43" s="194">
        <f>SUM(C44:C48)</f>
        <v>0</v>
      </c>
      <c r="D43" s="194">
        <f>SUM(D44:D48)</f>
        <v>0</v>
      </c>
      <c r="E43" s="194">
        <f aca="true" t="shared" si="24" ref="E43:R43">SUM(E44:E48)</f>
        <v>0</v>
      </c>
      <c r="F43" s="195">
        <f aca="true" t="shared" si="25" ref="F43:L43">SUM(F44:F48)</f>
        <v>0</v>
      </c>
      <c r="G43" s="196">
        <f t="shared" si="25"/>
        <v>0</v>
      </c>
      <c r="H43" s="196">
        <f t="shared" si="25"/>
        <v>0</v>
      </c>
      <c r="I43" s="197">
        <f t="shared" si="25"/>
        <v>0</v>
      </c>
      <c r="J43" s="200">
        <f t="shared" si="25"/>
        <v>0</v>
      </c>
      <c r="K43" s="196">
        <f t="shared" si="25"/>
        <v>0</v>
      </c>
      <c r="L43" s="196">
        <f t="shared" si="25"/>
        <v>0</v>
      </c>
      <c r="M43" s="199">
        <f t="shared" si="24"/>
        <v>0</v>
      </c>
      <c r="N43" s="200">
        <f t="shared" si="24"/>
        <v>0</v>
      </c>
      <c r="O43" s="196">
        <f t="shared" si="24"/>
        <v>0</v>
      </c>
      <c r="P43" s="201">
        <f t="shared" si="24"/>
        <v>0</v>
      </c>
      <c r="Q43" s="202">
        <f t="shared" si="24"/>
        <v>0</v>
      </c>
      <c r="R43" s="202">
        <f t="shared" si="24"/>
        <v>0</v>
      </c>
      <c r="S43" s="202">
        <f>SUM(S44:S48)</f>
        <v>0</v>
      </c>
      <c r="T43" s="202">
        <f>SUM(T44:T48)</f>
        <v>0</v>
      </c>
      <c r="U43" s="202">
        <f>SUM(U44:U48)</f>
        <v>0</v>
      </c>
      <c r="V43" s="202">
        <f>SUM(V44:V48)</f>
        <v>0</v>
      </c>
      <c r="W43" s="202">
        <f aca="true" t="shared" si="26" ref="W43:AB43">SUM(W44:W48)</f>
        <v>0</v>
      </c>
      <c r="X43" s="202">
        <f t="shared" si="26"/>
        <v>0</v>
      </c>
      <c r="Y43" s="202">
        <f t="shared" si="26"/>
        <v>0</v>
      </c>
      <c r="Z43" s="202">
        <f t="shared" si="26"/>
        <v>0</v>
      </c>
      <c r="AA43" s="202">
        <f t="shared" si="26"/>
        <v>0</v>
      </c>
      <c r="AB43" s="323">
        <f t="shared" si="26"/>
        <v>0</v>
      </c>
      <c r="AC43" s="203"/>
      <c r="AD43" s="190" t="s">
        <v>247</v>
      </c>
      <c r="AE43" s="191"/>
      <c r="AF43" s="191"/>
      <c r="AG43" s="191"/>
      <c r="AH43" s="191"/>
    </row>
    <row r="44" spans="1:34" s="16" customFormat="1" ht="12.75">
      <c r="A44" s="335" t="s">
        <v>9</v>
      </c>
      <c r="B44" s="120" t="s">
        <v>91</v>
      </c>
      <c r="C44" s="133">
        <v>0</v>
      </c>
      <c r="D44" s="133">
        <v>0</v>
      </c>
      <c r="E44" s="133">
        <v>0</v>
      </c>
      <c r="F44" s="134">
        <v>0</v>
      </c>
      <c r="G44" s="135">
        <v>0</v>
      </c>
      <c r="H44" s="135">
        <v>0</v>
      </c>
      <c r="I44" s="136">
        <v>0</v>
      </c>
      <c r="J44" s="141">
        <v>0</v>
      </c>
      <c r="K44" s="135">
        <v>0</v>
      </c>
      <c r="L44" s="135">
        <v>0</v>
      </c>
      <c r="M44" s="138">
        <v>0</v>
      </c>
      <c r="N44" s="141">
        <v>0</v>
      </c>
      <c r="O44" s="135">
        <v>0</v>
      </c>
      <c r="P44" s="139">
        <v>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0</v>
      </c>
      <c r="AA44" s="140">
        <v>0</v>
      </c>
      <c r="AB44" s="328">
        <v>0</v>
      </c>
      <c r="AC44" s="75"/>
      <c r="AD44" s="109" t="s">
        <v>247</v>
      </c>
      <c r="AE44" s="110"/>
      <c r="AF44" s="110"/>
      <c r="AG44" s="110"/>
      <c r="AH44" s="110"/>
    </row>
    <row r="45" spans="1:34" s="16" customFormat="1" ht="12.75">
      <c r="A45" s="335" t="s">
        <v>13</v>
      </c>
      <c r="B45" s="120" t="s">
        <v>93</v>
      </c>
      <c r="C45" s="133">
        <v>0</v>
      </c>
      <c r="D45" s="133">
        <v>0</v>
      </c>
      <c r="E45" s="133">
        <v>0</v>
      </c>
      <c r="F45" s="134">
        <v>0</v>
      </c>
      <c r="G45" s="135">
        <v>0</v>
      </c>
      <c r="H45" s="135">
        <v>0</v>
      </c>
      <c r="I45" s="136">
        <v>0</v>
      </c>
      <c r="J45" s="141">
        <v>0</v>
      </c>
      <c r="K45" s="135">
        <v>0</v>
      </c>
      <c r="L45" s="135">
        <v>0</v>
      </c>
      <c r="M45" s="138">
        <v>0</v>
      </c>
      <c r="N45" s="141">
        <v>0</v>
      </c>
      <c r="O45" s="135">
        <v>0</v>
      </c>
      <c r="P45" s="139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328">
        <v>0</v>
      </c>
      <c r="AC45" s="75"/>
      <c r="AD45" s="109" t="s">
        <v>247</v>
      </c>
      <c r="AE45" s="110"/>
      <c r="AF45" s="110"/>
      <c r="AG45" s="110"/>
      <c r="AH45" s="110"/>
    </row>
    <row r="46" spans="1:34" s="16" customFormat="1" ht="12.75">
      <c r="A46" s="335" t="s">
        <v>17</v>
      </c>
      <c r="B46" s="120" t="s">
        <v>95</v>
      </c>
      <c r="C46" s="133">
        <v>0</v>
      </c>
      <c r="D46" s="133">
        <v>0</v>
      </c>
      <c r="E46" s="133">
        <v>0</v>
      </c>
      <c r="F46" s="134">
        <v>0</v>
      </c>
      <c r="G46" s="135">
        <v>0</v>
      </c>
      <c r="H46" s="135">
        <v>0</v>
      </c>
      <c r="I46" s="136">
        <v>0</v>
      </c>
      <c r="J46" s="141">
        <v>0</v>
      </c>
      <c r="K46" s="135">
        <v>0</v>
      </c>
      <c r="L46" s="135">
        <v>0</v>
      </c>
      <c r="M46" s="138">
        <v>0</v>
      </c>
      <c r="N46" s="141">
        <v>0</v>
      </c>
      <c r="O46" s="135">
        <v>0</v>
      </c>
      <c r="P46" s="139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328">
        <v>0</v>
      </c>
      <c r="AC46" s="75"/>
      <c r="AD46" s="111" t="s">
        <v>247</v>
      </c>
      <c r="AE46" s="110"/>
      <c r="AF46" s="110"/>
      <c r="AG46" s="110"/>
      <c r="AH46" s="110"/>
    </row>
    <row r="47" spans="1:34" s="16" customFormat="1" ht="12.75">
      <c r="A47" s="335" t="s">
        <v>21</v>
      </c>
      <c r="B47" s="120" t="s">
        <v>98</v>
      </c>
      <c r="C47" s="133">
        <v>0</v>
      </c>
      <c r="D47" s="133">
        <v>0</v>
      </c>
      <c r="E47" s="133">
        <v>0</v>
      </c>
      <c r="F47" s="134">
        <v>0</v>
      </c>
      <c r="G47" s="135">
        <v>0</v>
      </c>
      <c r="H47" s="135">
        <v>0</v>
      </c>
      <c r="I47" s="136">
        <v>0</v>
      </c>
      <c r="J47" s="141">
        <v>0</v>
      </c>
      <c r="K47" s="135">
        <v>0</v>
      </c>
      <c r="L47" s="135">
        <v>0</v>
      </c>
      <c r="M47" s="138">
        <v>0</v>
      </c>
      <c r="N47" s="141">
        <v>0</v>
      </c>
      <c r="O47" s="135">
        <v>0</v>
      </c>
      <c r="P47" s="139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328">
        <v>0</v>
      </c>
      <c r="AC47" s="75"/>
      <c r="AD47" s="109" t="s">
        <v>247</v>
      </c>
      <c r="AE47" s="110"/>
      <c r="AF47" s="110"/>
      <c r="AG47" s="110"/>
      <c r="AH47" s="110"/>
    </row>
    <row r="48" spans="1:34" s="16" customFormat="1" ht="12.75">
      <c r="A48" s="335" t="s">
        <v>101</v>
      </c>
      <c r="B48" s="120" t="s">
        <v>102</v>
      </c>
      <c r="C48" s="133">
        <v>0</v>
      </c>
      <c r="D48" s="133">
        <v>0</v>
      </c>
      <c r="E48" s="133">
        <v>0</v>
      </c>
      <c r="F48" s="134">
        <v>0</v>
      </c>
      <c r="G48" s="135">
        <v>0</v>
      </c>
      <c r="H48" s="135">
        <v>0</v>
      </c>
      <c r="I48" s="136">
        <v>0</v>
      </c>
      <c r="J48" s="141">
        <v>0</v>
      </c>
      <c r="K48" s="135">
        <v>0</v>
      </c>
      <c r="L48" s="135">
        <v>0</v>
      </c>
      <c r="M48" s="138">
        <v>0</v>
      </c>
      <c r="N48" s="141">
        <v>0</v>
      </c>
      <c r="O48" s="135">
        <v>0</v>
      </c>
      <c r="P48" s="139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328">
        <v>0</v>
      </c>
      <c r="AC48" s="75"/>
      <c r="AD48" s="109" t="s">
        <v>247</v>
      </c>
      <c r="AE48" s="110"/>
      <c r="AF48" s="110"/>
      <c r="AG48" s="110"/>
      <c r="AH48" s="110"/>
    </row>
    <row r="49" spans="1:34" s="193" customFormat="1" ht="12.75">
      <c r="A49" s="322" t="s">
        <v>11</v>
      </c>
      <c r="B49" s="160" t="s">
        <v>105</v>
      </c>
      <c r="C49" s="194">
        <f>C50+C55</f>
        <v>0</v>
      </c>
      <c r="D49" s="194">
        <f>D50+D55</f>
        <v>0</v>
      </c>
      <c r="E49" s="194">
        <f aca="true" t="shared" si="27" ref="E49:R49">E50+E55</f>
        <v>0</v>
      </c>
      <c r="F49" s="195">
        <f aca="true" t="shared" si="28" ref="F49:L49">F50+F55</f>
        <v>0</v>
      </c>
      <c r="G49" s="196">
        <f t="shared" si="28"/>
        <v>0</v>
      </c>
      <c r="H49" s="196">
        <f t="shared" si="28"/>
        <v>0</v>
      </c>
      <c r="I49" s="197">
        <f t="shared" si="28"/>
        <v>0</v>
      </c>
      <c r="J49" s="200">
        <f t="shared" si="28"/>
        <v>0</v>
      </c>
      <c r="K49" s="196">
        <f t="shared" si="28"/>
        <v>0</v>
      </c>
      <c r="L49" s="196">
        <f t="shared" si="28"/>
        <v>0</v>
      </c>
      <c r="M49" s="199">
        <f t="shared" si="27"/>
        <v>0</v>
      </c>
      <c r="N49" s="200">
        <f t="shared" si="27"/>
        <v>0</v>
      </c>
      <c r="O49" s="196">
        <f t="shared" si="27"/>
        <v>0</v>
      </c>
      <c r="P49" s="201">
        <f t="shared" si="27"/>
        <v>0</v>
      </c>
      <c r="Q49" s="202">
        <f t="shared" si="27"/>
        <v>0</v>
      </c>
      <c r="R49" s="202">
        <f t="shared" si="27"/>
        <v>0</v>
      </c>
      <c r="S49" s="202">
        <f>S50+S55</f>
        <v>0</v>
      </c>
      <c r="T49" s="202">
        <f>T50+T55</f>
        <v>0</v>
      </c>
      <c r="U49" s="202">
        <f>U50+U55</f>
        <v>0</v>
      </c>
      <c r="V49" s="202">
        <f>V50+V55</f>
        <v>0</v>
      </c>
      <c r="W49" s="202">
        <f aca="true" t="shared" si="29" ref="W49:AB49">W50+W55</f>
        <v>0</v>
      </c>
      <c r="X49" s="202">
        <f t="shared" si="29"/>
        <v>0</v>
      </c>
      <c r="Y49" s="202">
        <f t="shared" si="29"/>
        <v>0</v>
      </c>
      <c r="Z49" s="202">
        <f t="shared" si="29"/>
        <v>0</v>
      </c>
      <c r="AA49" s="202">
        <f t="shared" si="29"/>
        <v>0</v>
      </c>
      <c r="AB49" s="323">
        <f t="shared" si="29"/>
        <v>0</v>
      </c>
      <c r="AC49" s="203"/>
      <c r="AD49" s="190" t="s">
        <v>247</v>
      </c>
      <c r="AE49" s="191"/>
      <c r="AF49" s="191"/>
      <c r="AG49" s="191"/>
      <c r="AH49" s="191"/>
    </row>
    <row r="50" spans="1:34" s="193" customFormat="1" ht="12.75">
      <c r="A50" s="322" t="s">
        <v>9</v>
      </c>
      <c r="B50" s="160" t="s">
        <v>107</v>
      </c>
      <c r="C50" s="194">
        <f aca="true" t="shared" si="30" ref="C50:Q50">C51+C54</f>
        <v>0</v>
      </c>
      <c r="D50" s="194">
        <f t="shared" si="30"/>
        <v>0</v>
      </c>
      <c r="E50" s="194">
        <f t="shared" si="30"/>
        <v>0</v>
      </c>
      <c r="F50" s="195">
        <f>F51+F54</f>
        <v>0</v>
      </c>
      <c r="G50" s="196">
        <f>G51+G54</f>
        <v>0</v>
      </c>
      <c r="H50" s="196">
        <f>H51+H54</f>
        <v>0</v>
      </c>
      <c r="I50" s="197">
        <f>I51+I54</f>
        <v>0</v>
      </c>
      <c r="J50" s="200">
        <f t="shared" si="30"/>
        <v>0</v>
      </c>
      <c r="K50" s="196">
        <f t="shared" si="30"/>
        <v>0</v>
      </c>
      <c r="L50" s="196">
        <f t="shared" si="30"/>
        <v>0</v>
      </c>
      <c r="M50" s="199">
        <f t="shared" si="30"/>
        <v>0</v>
      </c>
      <c r="N50" s="200">
        <f t="shared" si="30"/>
        <v>0</v>
      </c>
      <c r="O50" s="196">
        <f t="shared" si="30"/>
        <v>0</v>
      </c>
      <c r="P50" s="201">
        <f t="shared" si="30"/>
        <v>0</v>
      </c>
      <c r="Q50" s="202">
        <f t="shared" si="30"/>
        <v>0</v>
      </c>
      <c r="R50" s="202">
        <f>R51+R54</f>
        <v>0</v>
      </c>
      <c r="S50" s="202">
        <f>S51+S54</f>
        <v>0</v>
      </c>
      <c r="T50" s="202">
        <f>T51+T54</f>
        <v>0</v>
      </c>
      <c r="U50" s="202">
        <f>U51+U54</f>
        <v>0</v>
      </c>
      <c r="V50" s="202">
        <f>V51+V54</f>
        <v>0</v>
      </c>
      <c r="W50" s="202">
        <f aca="true" t="shared" si="31" ref="W50:AB50">W51+W54</f>
        <v>0</v>
      </c>
      <c r="X50" s="202">
        <f t="shared" si="31"/>
        <v>0</v>
      </c>
      <c r="Y50" s="202">
        <f t="shared" si="31"/>
        <v>0</v>
      </c>
      <c r="Z50" s="202">
        <f t="shared" si="31"/>
        <v>0</v>
      </c>
      <c r="AA50" s="202">
        <f t="shared" si="31"/>
        <v>0</v>
      </c>
      <c r="AB50" s="323">
        <f t="shared" si="31"/>
        <v>0</v>
      </c>
      <c r="AC50" s="203"/>
      <c r="AD50" s="190" t="s">
        <v>247</v>
      </c>
      <c r="AE50" s="191"/>
      <c r="AF50" s="191"/>
      <c r="AG50" s="191"/>
      <c r="AH50" s="191"/>
    </row>
    <row r="51" spans="1:34" s="3" customFormat="1" ht="12.75">
      <c r="A51" s="333" t="s">
        <v>67</v>
      </c>
      <c r="B51" s="178" t="s">
        <v>109</v>
      </c>
      <c r="C51" s="161">
        <f aca="true" t="shared" si="32" ref="C51:Q51">SUM(C52:C53)</f>
        <v>0</v>
      </c>
      <c r="D51" s="161">
        <f t="shared" si="32"/>
        <v>0</v>
      </c>
      <c r="E51" s="161">
        <f t="shared" si="32"/>
        <v>0</v>
      </c>
      <c r="F51" s="162">
        <f>SUM(F52:F53)</f>
        <v>0</v>
      </c>
      <c r="G51" s="163">
        <f>SUM(G52:G53)</f>
        <v>0</v>
      </c>
      <c r="H51" s="163">
        <f>SUM(H52:H53)</f>
        <v>0</v>
      </c>
      <c r="I51" s="164">
        <f>SUM(I52:I53)</f>
        <v>0</v>
      </c>
      <c r="J51" s="179">
        <f t="shared" si="32"/>
        <v>0</v>
      </c>
      <c r="K51" s="163">
        <f t="shared" si="32"/>
        <v>0</v>
      </c>
      <c r="L51" s="163">
        <f t="shared" si="32"/>
        <v>0</v>
      </c>
      <c r="M51" s="166">
        <f t="shared" si="32"/>
        <v>0</v>
      </c>
      <c r="N51" s="179">
        <f t="shared" si="32"/>
        <v>0</v>
      </c>
      <c r="O51" s="163">
        <f t="shared" si="32"/>
        <v>0</v>
      </c>
      <c r="P51" s="167">
        <f t="shared" si="32"/>
        <v>0</v>
      </c>
      <c r="Q51" s="168">
        <f t="shared" si="32"/>
        <v>0</v>
      </c>
      <c r="R51" s="168">
        <f>SUM(R52:R53)</f>
        <v>0</v>
      </c>
      <c r="S51" s="168">
        <f>SUM(S52:S53)</f>
        <v>0</v>
      </c>
      <c r="T51" s="168">
        <f>SUM(T52:T53)</f>
        <v>0</v>
      </c>
      <c r="U51" s="168">
        <f>SUM(U52:U53)</f>
        <v>0</v>
      </c>
      <c r="V51" s="168">
        <f>SUM(V52:V53)</f>
        <v>0</v>
      </c>
      <c r="W51" s="168">
        <f aca="true" t="shared" si="33" ref="W51:AB51">SUM(W52:W53)</f>
        <v>0</v>
      </c>
      <c r="X51" s="168">
        <f t="shared" si="33"/>
        <v>0</v>
      </c>
      <c r="Y51" s="168">
        <f t="shared" si="33"/>
        <v>0</v>
      </c>
      <c r="Z51" s="168">
        <f t="shared" si="33"/>
        <v>0</v>
      </c>
      <c r="AA51" s="168">
        <f t="shared" si="33"/>
        <v>0</v>
      </c>
      <c r="AB51" s="324">
        <f t="shared" si="33"/>
        <v>0</v>
      </c>
      <c r="AC51" s="76"/>
      <c r="AD51" s="107" t="s">
        <v>247</v>
      </c>
      <c r="AE51" s="108"/>
      <c r="AF51" s="108"/>
      <c r="AG51" s="108"/>
      <c r="AH51" s="108"/>
    </row>
    <row r="52" spans="1:34" s="3" customFormat="1" ht="12.75">
      <c r="A52" s="327" t="s">
        <v>52</v>
      </c>
      <c r="B52" s="118" t="s">
        <v>81</v>
      </c>
      <c r="C52" s="133">
        <v>0</v>
      </c>
      <c r="D52" s="133">
        <v>0</v>
      </c>
      <c r="E52" s="133">
        <v>0</v>
      </c>
      <c r="F52" s="134">
        <v>0</v>
      </c>
      <c r="G52" s="135">
        <v>0</v>
      </c>
      <c r="H52" s="135">
        <v>0</v>
      </c>
      <c r="I52" s="136">
        <v>0</v>
      </c>
      <c r="J52" s="141">
        <v>0</v>
      </c>
      <c r="K52" s="135">
        <v>0</v>
      </c>
      <c r="L52" s="135">
        <v>0</v>
      </c>
      <c r="M52" s="138">
        <v>0</v>
      </c>
      <c r="N52" s="141">
        <v>0</v>
      </c>
      <c r="O52" s="135">
        <v>0</v>
      </c>
      <c r="P52" s="139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328">
        <v>0</v>
      </c>
      <c r="AC52" s="75"/>
      <c r="AD52" s="107" t="s">
        <v>247</v>
      </c>
      <c r="AE52" s="108"/>
      <c r="AF52" s="108"/>
      <c r="AG52" s="108"/>
      <c r="AH52" s="108"/>
    </row>
    <row r="53" spans="1:34" s="3" customFormat="1" ht="12.75">
      <c r="A53" s="327" t="s">
        <v>52</v>
      </c>
      <c r="B53" s="118" t="s">
        <v>82</v>
      </c>
      <c r="C53" s="133">
        <v>0</v>
      </c>
      <c r="D53" s="133">
        <v>0</v>
      </c>
      <c r="E53" s="133">
        <v>0</v>
      </c>
      <c r="F53" s="134">
        <v>0</v>
      </c>
      <c r="G53" s="135">
        <v>0</v>
      </c>
      <c r="H53" s="135">
        <v>0</v>
      </c>
      <c r="I53" s="136">
        <v>0</v>
      </c>
      <c r="J53" s="141">
        <v>0</v>
      </c>
      <c r="K53" s="135">
        <v>0</v>
      </c>
      <c r="L53" s="135">
        <v>0</v>
      </c>
      <c r="M53" s="138">
        <v>0</v>
      </c>
      <c r="N53" s="141">
        <v>0</v>
      </c>
      <c r="O53" s="135">
        <v>0</v>
      </c>
      <c r="P53" s="139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328">
        <v>0</v>
      </c>
      <c r="AC53" s="75"/>
      <c r="AD53" s="107" t="s">
        <v>247</v>
      </c>
      <c r="AE53" s="108"/>
      <c r="AF53" s="108"/>
      <c r="AG53" s="108"/>
      <c r="AH53" s="108"/>
    </row>
    <row r="54" spans="1:34" s="3" customFormat="1" ht="12.75">
      <c r="A54" s="327" t="s">
        <v>35</v>
      </c>
      <c r="B54" s="118" t="s">
        <v>75</v>
      </c>
      <c r="C54" s="133">
        <v>0</v>
      </c>
      <c r="D54" s="133">
        <v>0</v>
      </c>
      <c r="E54" s="133">
        <v>0</v>
      </c>
      <c r="F54" s="134">
        <v>0</v>
      </c>
      <c r="G54" s="135">
        <v>0</v>
      </c>
      <c r="H54" s="135">
        <v>0</v>
      </c>
      <c r="I54" s="136">
        <v>0</v>
      </c>
      <c r="J54" s="141">
        <v>0</v>
      </c>
      <c r="K54" s="135">
        <v>0</v>
      </c>
      <c r="L54" s="135">
        <v>0</v>
      </c>
      <c r="M54" s="138">
        <v>0</v>
      </c>
      <c r="N54" s="141">
        <v>0</v>
      </c>
      <c r="O54" s="135">
        <v>0</v>
      </c>
      <c r="P54" s="139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328">
        <v>0</v>
      </c>
      <c r="AC54" s="75"/>
      <c r="AD54" s="107" t="s">
        <v>247</v>
      </c>
      <c r="AE54" s="108"/>
      <c r="AF54" s="108"/>
      <c r="AG54" s="108"/>
      <c r="AH54" s="108"/>
    </row>
    <row r="55" spans="1:34" s="193" customFormat="1" ht="12.75">
      <c r="A55" s="322" t="s">
        <v>13</v>
      </c>
      <c r="B55" s="160" t="s">
        <v>114</v>
      </c>
      <c r="C55" s="194">
        <f aca="true" t="shared" si="34" ref="C55:Q55">C56+C59+C60+C61</f>
        <v>0</v>
      </c>
      <c r="D55" s="194">
        <f t="shared" si="34"/>
        <v>0</v>
      </c>
      <c r="E55" s="194">
        <f t="shared" si="34"/>
        <v>0</v>
      </c>
      <c r="F55" s="195">
        <f>F56+F59+F60+F61</f>
        <v>0</v>
      </c>
      <c r="G55" s="196">
        <f>G56+G59+G60+G61</f>
        <v>0</v>
      </c>
      <c r="H55" s="196">
        <f>H56+H59+H60+H61</f>
        <v>0</v>
      </c>
      <c r="I55" s="197">
        <f>I56+I59+I60+I61</f>
        <v>0</v>
      </c>
      <c r="J55" s="200">
        <f t="shared" si="34"/>
        <v>0</v>
      </c>
      <c r="K55" s="196">
        <f t="shared" si="34"/>
        <v>0</v>
      </c>
      <c r="L55" s="196">
        <f t="shared" si="34"/>
        <v>0</v>
      </c>
      <c r="M55" s="199">
        <f t="shared" si="34"/>
        <v>0</v>
      </c>
      <c r="N55" s="200">
        <f t="shared" si="34"/>
        <v>0</v>
      </c>
      <c r="O55" s="196">
        <f t="shared" si="34"/>
        <v>0</v>
      </c>
      <c r="P55" s="201">
        <f t="shared" si="34"/>
        <v>0</v>
      </c>
      <c r="Q55" s="202">
        <f t="shared" si="34"/>
        <v>0</v>
      </c>
      <c r="R55" s="202">
        <f>R56+R59+R60+R61</f>
        <v>0</v>
      </c>
      <c r="S55" s="202">
        <f>S56+S59+S60+S61</f>
        <v>0</v>
      </c>
      <c r="T55" s="202">
        <f>T56+T59+T60+T61</f>
        <v>0</v>
      </c>
      <c r="U55" s="202">
        <f>U56+U59+U60+U61</f>
        <v>0</v>
      </c>
      <c r="V55" s="202">
        <f>V56+V59+V60+V61</f>
        <v>0</v>
      </c>
      <c r="W55" s="202">
        <f aca="true" t="shared" si="35" ref="W55:AB55">W56+W59+W60+W61</f>
        <v>0</v>
      </c>
      <c r="X55" s="202">
        <f t="shared" si="35"/>
        <v>0</v>
      </c>
      <c r="Y55" s="202">
        <f t="shared" si="35"/>
        <v>0</v>
      </c>
      <c r="Z55" s="202">
        <f t="shared" si="35"/>
        <v>0</v>
      </c>
      <c r="AA55" s="202">
        <f t="shared" si="35"/>
        <v>0</v>
      </c>
      <c r="AB55" s="323">
        <f t="shared" si="35"/>
        <v>0</v>
      </c>
      <c r="AC55" s="203"/>
      <c r="AD55" s="190" t="s">
        <v>247</v>
      </c>
      <c r="AE55" s="191"/>
      <c r="AF55" s="191"/>
      <c r="AG55" s="191"/>
      <c r="AH55" s="191"/>
    </row>
    <row r="56" spans="1:34" s="3" customFormat="1" ht="12.75">
      <c r="A56" s="333" t="s">
        <v>67</v>
      </c>
      <c r="B56" s="178" t="s">
        <v>109</v>
      </c>
      <c r="C56" s="161">
        <f aca="true" t="shared" si="36" ref="C56:Q56">SUM(C57:C58)</f>
        <v>0</v>
      </c>
      <c r="D56" s="161">
        <f t="shared" si="36"/>
        <v>0</v>
      </c>
      <c r="E56" s="161">
        <f t="shared" si="36"/>
        <v>0</v>
      </c>
      <c r="F56" s="162">
        <f>SUM(F57:F58)</f>
        <v>0</v>
      </c>
      <c r="G56" s="163">
        <f>SUM(G57:G58)</f>
        <v>0</v>
      </c>
      <c r="H56" s="163">
        <f>SUM(H57:H58)</f>
        <v>0</v>
      </c>
      <c r="I56" s="164">
        <f>SUM(I57:I58)</f>
        <v>0</v>
      </c>
      <c r="J56" s="179">
        <f t="shared" si="36"/>
        <v>0</v>
      </c>
      <c r="K56" s="163">
        <f t="shared" si="36"/>
        <v>0</v>
      </c>
      <c r="L56" s="163">
        <f t="shared" si="36"/>
        <v>0</v>
      </c>
      <c r="M56" s="166">
        <f t="shared" si="36"/>
        <v>0</v>
      </c>
      <c r="N56" s="179">
        <f t="shared" si="36"/>
        <v>0</v>
      </c>
      <c r="O56" s="163">
        <f t="shared" si="36"/>
        <v>0</v>
      </c>
      <c r="P56" s="167">
        <f t="shared" si="36"/>
        <v>0</v>
      </c>
      <c r="Q56" s="168">
        <f t="shared" si="36"/>
        <v>0</v>
      </c>
      <c r="R56" s="168">
        <f>SUM(R57:R58)</f>
        <v>0</v>
      </c>
      <c r="S56" s="168">
        <f>SUM(S57:S58)</f>
        <v>0</v>
      </c>
      <c r="T56" s="168">
        <f>SUM(T57:T58)</f>
        <v>0</v>
      </c>
      <c r="U56" s="168">
        <f>SUM(U57:U58)</f>
        <v>0</v>
      </c>
      <c r="V56" s="168">
        <f>SUM(V57:V58)</f>
        <v>0</v>
      </c>
      <c r="W56" s="168">
        <f aca="true" t="shared" si="37" ref="W56:AB56">SUM(W57:W58)</f>
        <v>0</v>
      </c>
      <c r="X56" s="168">
        <f t="shared" si="37"/>
        <v>0</v>
      </c>
      <c r="Y56" s="168">
        <f t="shared" si="37"/>
        <v>0</v>
      </c>
      <c r="Z56" s="168">
        <f t="shared" si="37"/>
        <v>0</v>
      </c>
      <c r="AA56" s="168">
        <f t="shared" si="37"/>
        <v>0</v>
      </c>
      <c r="AB56" s="324">
        <f t="shared" si="37"/>
        <v>0</v>
      </c>
      <c r="AC56" s="76"/>
      <c r="AD56" s="107" t="s">
        <v>247</v>
      </c>
      <c r="AE56" s="108"/>
      <c r="AF56" s="108"/>
      <c r="AG56" s="108"/>
      <c r="AH56" s="108"/>
    </row>
    <row r="57" spans="1:34" s="16" customFormat="1" ht="12.75">
      <c r="A57" s="218" t="s">
        <v>52</v>
      </c>
      <c r="B57" s="121" t="s">
        <v>81</v>
      </c>
      <c r="C57" s="133">
        <v>0</v>
      </c>
      <c r="D57" s="133">
        <v>0</v>
      </c>
      <c r="E57" s="133">
        <v>0</v>
      </c>
      <c r="F57" s="134">
        <v>0</v>
      </c>
      <c r="G57" s="135">
        <v>0</v>
      </c>
      <c r="H57" s="135">
        <v>0</v>
      </c>
      <c r="I57" s="136">
        <v>0</v>
      </c>
      <c r="J57" s="141">
        <v>0</v>
      </c>
      <c r="K57" s="135">
        <v>0</v>
      </c>
      <c r="L57" s="135">
        <v>0</v>
      </c>
      <c r="M57" s="138">
        <v>0</v>
      </c>
      <c r="N57" s="141">
        <v>0</v>
      </c>
      <c r="O57" s="135">
        <v>0</v>
      </c>
      <c r="P57" s="139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328">
        <v>0</v>
      </c>
      <c r="AC57" s="75"/>
      <c r="AD57" s="111" t="s">
        <v>247</v>
      </c>
      <c r="AE57" s="110"/>
      <c r="AF57" s="110"/>
      <c r="AG57" s="110"/>
      <c r="AH57" s="110"/>
    </row>
    <row r="58" spans="1:34" s="16" customFormat="1" ht="12.75">
      <c r="A58" s="218" t="s">
        <v>52</v>
      </c>
      <c r="B58" s="121" t="s">
        <v>92</v>
      </c>
      <c r="C58" s="133">
        <v>0</v>
      </c>
      <c r="D58" s="133">
        <v>0</v>
      </c>
      <c r="E58" s="133">
        <v>0</v>
      </c>
      <c r="F58" s="134">
        <v>0</v>
      </c>
      <c r="G58" s="135">
        <v>0</v>
      </c>
      <c r="H58" s="135">
        <v>0</v>
      </c>
      <c r="I58" s="136">
        <v>0</v>
      </c>
      <c r="J58" s="141">
        <v>0</v>
      </c>
      <c r="K58" s="135">
        <v>0</v>
      </c>
      <c r="L58" s="135">
        <v>0</v>
      </c>
      <c r="M58" s="138">
        <v>0</v>
      </c>
      <c r="N58" s="141">
        <v>0</v>
      </c>
      <c r="O58" s="135">
        <v>0</v>
      </c>
      <c r="P58" s="139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328">
        <v>0</v>
      </c>
      <c r="AC58" s="75"/>
      <c r="AD58" s="109" t="s">
        <v>247</v>
      </c>
      <c r="AE58" s="110"/>
      <c r="AF58" s="110"/>
      <c r="AG58" s="110"/>
      <c r="AH58" s="110"/>
    </row>
    <row r="59" spans="1:34" s="16" customFormat="1" ht="25.5">
      <c r="A59" s="218" t="s">
        <v>35</v>
      </c>
      <c r="B59" s="121" t="s">
        <v>117</v>
      </c>
      <c r="C59" s="133">
        <v>0</v>
      </c>
      <c r="D59" s="133">
        <v>0</v>
      </c>
      <c r="E59" s="133">
        <v>0</v>
      </c>
      <c r="F59" s="134">
        <v>0</v>
      </c>
      <c r="G59" s="135">
        <v>0</v>
      </c>
      <c r="H59" s="135">
        <v>0</v>
      </c>
      <c r="I59" s="136">
        <v>0</v>
      </c>
      <c r="J59" s="141">
        <v>0</v>
      </c>
      <c r="K59" s="135">
        <v>0</v>
      </c>
      <c r="L59" s="135">
        <v>0</v>
      </c>
      <c r="M59" s="138">
        <v>0</v>
      </c>
      <c r="N59" s="141">
        <v>0</v>
      </c>
      <c r="O59" s="135">
        <v>0</v>
      </c>
      <c r="P59" s="139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328">
        <v>0</v>
      </c>
      <c r="AC59" s="75"/>
      <c r="AD59" s="109" t="s">
        <v>247</v>
      </c>
      <c r="AE59" s="110"/>
      <c r="AF59" s="110"/>
      <c r="AG59" s="110"/>
      <c r="AH59" s="110"/>
    </row>
    <row r="60" spans="1:34" s="16" customFormat="1" ht="12.75">
      <c r="A60" s="218" t="s">
        <v>39</v>
      </c>
      <c r="B60" s="121" t="s">
        <v>75</v>
      </c>
      <c r="C60" s="133">
        <v>0</v>
      </c>
      <c r="D60" s="133">
        <v>0</v>
      </c>
      <c r="E60" s="133">
        <v>0</v>
      </c>
      <c r="F60" s="134">
        <v>0</v>
      </c>
      <c r="G60" s="135">
        <v>0</v>
      </c>
      <c r="H60" s="135">
        <v>0</v>
      </c>
      <c r="I60" s="136">
        <v>0</v>
      </c>
      <c r="J60" s="141">
        <v>0</v>
      </c>
      <c r="K60" s="135">
        <v>0</v>
      </c>
      <c r="L60" s="135">
        <v>0</v>
      </c>
      <c r="M60" s="138">
        <v>0</v>
      </c>
      <c r="N60" s="141">
        <v>0</v>
      </c>
      <c r="O60" s="135">
        <v>0</v>
      </c>
      <c r="P60" s="139">
        <v>0</v>
      </c>
      <c r="Q60" s="140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328">
        <v>0</v>
      </c>
      <c r="AC60" s="75"/>
      <c r="AD60" s="109" t="s">
        <v>247</v>
      </c>
      <c r="AE60" s="110"/>
      <c r="AF60" s="110"/>
      <c r="AG60" s="110"/>
      <c r="AH60" s="110"/>
    </row>
    <row r="61" spans="1:34" s="16" customFormat="1" ht="12.75">
      <c r="A61" s="218" t="s">
        <v>43</v>
      </c>
      <c r="B61" s="121" t="s">
        <v>118</v>
      </c>
      <c r="C61" s="133">
        <v>0</v>
      </c>
      <c r="D61" s="133">
        <v>0</v>
      </c>
      <c r="E61" s="133">
        <v>0</v>
      </c>
      <c r="F61" s="134">
        <v>0</v>
      </c>
      <c r="G61" s="135">
        <v>0</v>
      </c>
      <c r="H61" s="135">
        <v>0</v>
      </c>
      <c r="I61" s="136">
        <v>0</v>
      </c>
      <c r="J61" s="141">
        <v>0</v>
      </c>
      <c r="K61" s="135">
        <v>0</v>
      </c>
      <c r="L61" s="135">
        <v>0</v>
      </c>
      <c r="M61" s="138">
        <v>0</v>
      </c>
      <c r="N61" s="141">
        <v>0</v>
      </c>
      <c r="O61" s="135">
        <v>0</v>
      </c>
      <c r="P61" s="139">
        <v>0</v>
      </c>
      <c r="Q61" s="140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328">
        <v>0</v>
      </c>
      <c r="AC61" s="75"/>
      <c r="AD61" s="109" t="s">
        <v>247</v>
      </c>
      <c r="AE61" s="110"/>
      <c r="AF61" s="110"/>
      <c r="AG61" s="110"/>
      <c r="AH61" s="110"/>
    </row>
    <row r="62" spans="1:34" s="193" customFormat="1" ht="12.75">
      <c r="A62" s="322" t="s">
        <v>15</v>
      </c>
      <c r="B62" s="160" t="s">
        <v>120</v>
      </c>
      <c r="C62" s="194">
        <f aca="true" t="shared" si="38" ref="C62:Q62">C63+C78</f>
        <v>0</v>
      </c>
      <c r="D62" s="194">
        <f t="shared" si="38"/>
        <v>0</v>
      </c>
      <c r="E62" s="194">
        <f t="shared" si="38"/>
        <v>0</v>
      </c>
      <c r="F62" s="195">
        <f>F63+F78</f>
        <v>0</v>
      </c>
      <c r="G62" s="196">
        <f>G63+G78</f>
        <v>0</v>
      </c>
      <c r="H62" s="196">
        <f>H63+H78</f>
        <v>0</v>
      </c>
      <c r="I62" s="197">
        <f>I63+I78</f>
        <v>0</v>
      </c>
      <c r="J62" s="200">
        <f t="shared" si="38"/>
        <v>0</v>
      </c>
      <c r="K62" s="196">
        <f t="shared" si="38"/>
        <v>0</v>
      </c>
      <c r="L62" s="196">
        <f t="shared" si="38"/>
        <v>0</v>
      </c>
      <c r="M62" s="199">
        <f t="shared" si="38"/>
        <v>0</v>
      </c>
      <c r="N62" s="200">
        <f t="shared" si="38"/>
        <v>0</v>
      </c>
      <c r="O62" s="196">
        <f t="shared" si="38"/>
        <v>0</v>
      </c>
      <c r="P62" s="201">
        <f t="shared" si="38"/>
        <v>0</v>
      </c>
      <c r="Q62" s="202">
        <f t="shared" si="38"/>
        <v>0</v>
      </c>
      <c r="R62" s="202">
        <f>R63+R78</f>
        <v>0</v>
      </c>
      <c r="S62" s="202">
        <f>S63+S78</f>
        <v>0</v>
      </c>
      <c r="T62" s="202">
        <f>T63+T78</f>
        <v>0</v>
      </c>
      <c r="U62" s="202">
        <f>U63+U78</f>
        <v>0</v>
      </c>
      <c r="V62" s="202">
        <f>V63+V78</f>
        <v>0</v>
      </c>
      <c r="W62" s="202">
        <f aca="true" t="shared" si="39" ref="W62:AB62">W63+W78</f>
        <v>0</v>
      </c>
      <c r="X62" s="202">
        <f t="shared" si="39"/>
        <v>0</v>
      </c>
      <c r="Y62" s="202">
        <f t="shared" si="39"/>
        <v>0</v>
      </c>
      <c r="Z62" s="202">
        <f t="shared" si="39"/>
        <v>0</v>
      </c>
      <c r="AA62" s="202">
        <f t="shared" si="39"/>
        <v>0</v>
      </c>
      <c r="AB62" s="323">
        <f t="shared" si="39"/>
        <v>0</v>
      </c>
      <c r="AC62" s="203"/>
      <c r="AD62" s="190" t="s">
        <v>247</v>
      </c>
      <c r="AE62" s="191"/>
      <c r="AF62" s="191"/>
      <c r="AG62" s="191"/>
      <c r="AH62" s="191"/>
    </row>
    <row r="63" spans="1:34" s="193" customFormat="1" ht="12.75">
      <c r="A63" s="322" t="s">
        <v>9</v>
      </c>
      <c r="B63" s="160" t="s">
        <v>121</v>
      </c>
      <c r="C63" s="194">
        <f aca="true" t="shared" si="40" ref="C63:Q63">C64+C69+C74</f>
        <v>0</v>
      </c>
      <c r="D63" s="194">
        <f t="shared" si="40"/>
        <v>0</v>
      </c>
      <c r="E63" s="194">
        <f t="shared" si="40"/>
        <v>0</v>
      </c>
      <c r="F63" s="195">
        <f>F64+F69+F74</f>
        <v>0</v>
      </c>
      <c r="G63" s="196">
        <f>G64+G69+G74</f>
        <v>0</v>
      </c>
      <c r="H63" s="196">
        <f>H64+H69+H74</f>
        <v>0</v>
      </c>
      <c r="I63" s="197">
        <f>I64+I69+I74</f>
        <v>0</v>
      </c>
      <c r="J63" s="200">
        <f t="shared" si="40"/>
        <v>0</v>
      </c>
      <c r="K63" s="196">
        <f t="shared" si="40"/>
        <v>0</v>
      </c>
      <c r="L63" s="196">
        <f t="shared" si="40"/>
        <v>0</v>
      </c>
      <c r="M63" s="199">
        <f t="shared" si="40"/>
        <v>0</v>
      </c>
      <c r="N63" s="200">
        <f t="shared" si="40"/>
        <v>0</v>
      </c>
      <c r="O63" s="196">
        <f t="shared" si="40"/>
        <v>0</v>
      </c>
      <c r="P63" s="201">
        <f t="shared" si="40"/>
        <v>0</v>
      </c>
      <c r="Q63" s="202">
        <f t="shared" si="40"/>
        <v>0</v>
      </c>
      <c r="R63" s="202">
        <f>R64+R69+R74</f>
        <v>0</v>
      </c>
      <c r="S63" s="202">
        <f>S64+S69+S74</f>
        <v>0</v>
      </c>
      <c r="T63" s="202">
        <f>T64+T69+T74</f>
        <v>0</v>
      </c>
      <c r="U63" s="202">
        <f>U64+U69+U74</f>
        <v>0</v>
      </c>
      <c r="V63" s="202">
        <f>V64+V69+V74</f>
        <v>0</v>
      </c>
      <c r="W63" s="202">
        <f aca="true" t="shared" si="41" ref="W63:AB63">W64+W69+W74</f>
        <v>0</v>
      </c>
      <c r="X63" s="202">
        <f t="shared" si="41"/>
        <v>0</v>
      </c>
      <c r="Y63" s="202">
        <f t="shared" si="41"/>
        <v>0</v>
      </c>
      <c r="Z63" s="202">
        <f t="shared" si="41"/>
        <v>0</v>
      </c>
      <c r="AA63" s="202">
        <f t="shared" si="41"/>
        <v>0</v>
      </c>
      <c r="AB63" s="323">
        <f t="shared" si="41"/>
        <v>0</v>
      </c>
      <c r="AC63" s="203"/>
      <c r="AD63" s="190" t="s">
        <v>247</v>
      </c>
      <c r="AE63" s="191"/>
      <c r="AF63" s="191"/>
      <c r="AG63" s="191"/>
      <c r="AH63" s="191"/>
    </row>
    <row r="64" spans="1:34" s="3" customFormat="1" ht="12.75">
      <c r="A64" s="333" t="s">
        <v>67</v>
      </c>
      <c r="B64" s="178" t="s">
        <v>122</v>
      </c>
      <c r="C64" s="161">
        <f aca="true" t="shared" si="42" ref="C64:Q64">SUM(C65:C68)</f>
        <v>0</v>
      </c>
      <c r="D64" s="161">
        <f t="shared" si="42"/>
        <v>0</v>
      </c>
      <c r="E64" s="161">
        <f t="shared" si="42"/>
        <v>0</v>
      </c>
      <c r="F64" s="162">
        <f>SUM(F65:F68)</f>
        <v>0</v>
      </c>
      <c r="G64" s="163">
        <f>SUM(G65:G68)</f>
        <v>0</v>
      </c>
      <c r="H64" s="163">
        <f>SUM(H65:H68)</f>
        <v>0</v>
      </c>
      <c r="I64" s="164">
        <f>SUM(I65:I68)</f>
        <v>0</v>
      </c>
      <c r="J64" s="179">
        <f t="shared" si="42"/>
        <v>0</v>
      </c>
      <c r="K64" s="163">
        <f t="shared" si="42"/>
        <v>0</v>
      </c>
      <c r="L64" s="163">
        <f t="shared" si="42"/>
        <v>0</v>
      </c>
      <c r="M64" s="166">
        <f t="shared" si="42"/>
        <v>0</v>
      </c>
      <c r="N64" s="179">
        <f t="shared" si="42"/>
        <v>0</v>
      </c>
      <c r="O64" s="163">
        <f t="shared" si="42"/>
        <v>0</v>
      </c>
      <c r="P64" s="167">
        <f t="shared" si="42"/>
        <v>0</v>
      </c>
      <c r="Q64" s="168">
        <f t="shared" si="42"/>
        <v>0</v>
      </c>
      <c r="R64" s="168">
        <f>SUM(R65:R68)</f>
        <v>0</v>
      </c>
      <c r="S64" s="168">
        <f>SUM(S65:S68)</f>
        <v>0</v>
      </c>
      <c r="T64" s="168">
        <f>SUM(T65:T68)</f>
        <v>0</v>
      </c>
      <c r="U64" s="168">
        <f>SUM(U65:U68)</f>
        <v>0</v>
      </c>
      <c r="V64" s="168">
        <f>SUM(V65:V68)</f>
        <v>0</v>
      </c>
      <c r="W64" s="168">
        <f aca="true" t="shared" si="43" ref="W64:AB64">SUM(W65:W68)</f>
        <v>0</v>
      </c>
      <c r="X64" s="168">
        <f t="shared" si="43"/>
        <v>0</v>
      </c>
      <c r="Y64" s="168">
        <f t="shared" si="43"/>
        <v>0</v>
      </c>
      <c r="Z64" s="168">
        <f t="shared" si="43"/>
        <v>0</v>
      </c>
      <c r="AA64" s="168">
        <f t="shared" si="43"/>
        <v>0</v>
      </c>
      <c r="AB64" s="324">
        <f t="shared" si="43"/>
        <v>0</v>
      </c>
      <c r="AC64" s="76"/>
      <c r="AD64" s="107" t="s">
        <v>247</v>
      </c>
      <c r="AE64" s="108"/>
      <c r="AF64" s="108"/>
      <c r="AG64" s="108"/>
      <c r="AH64" s="108"/>
    </row>
    <row r="65" spans="1:34" s="3" customFormat="1" ht="12.75">
      <c r="A65" s="325" t="s">
        <v>52</v>
      </c>
      <c r="B65" s="117" t="s">
        <v>70</v>
      </c>
      <c r="C65" s="125">
        <v>0</v>
      </c>
      <c r="D65" s="125">
        <v>0</v>
      </c>
      <c r="E65" s="125">
        <v>0</v>
      </c>
      <c r="F65" s="126">
        <v>0</v>
      </c>
      <c r="G65" s="127">
        <v>0</v>
      </c>
      <c r="H65" s="127">
        <v>0</v>
      </c>
      <c r="I65" s="128">
        <v>0</v>
      </c>
      <c r="J65" s="142">
        <v>0</v>
      </c>
      <c r="K65" s="127">
        <v>0</v>
      </c>
      <c r="L65" s="127">
        <v>0</v>
      </c>
      <c r="M65" s="130">
        <v>0</v>
      </c>
      <c r="N65" s="142">
        <v>0</v>
      </c>
      <c r="O65" s="127">
        <v>0</v>
      </c>
      <c r="P65" s="131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326">
        <v>0</v>
      </c>
      <c r="AC65" s="75"/>
      <c r="AD65" s="107" t="s">
        <v>247</v>
      </c>
      <c r="AE65" s="108"/>
      <c r="AF65" s="108"/>
      <c r="AG65" s="108"/>
      <c r="AH65" s="108"/>
    </row>
    <row r="66" spans="1:34" s="3" customFormat="1" ht="12.75">
      <c r="A66" s="325" t="s">
        <v>52</v>
      </c>
      <c r="B66" s="117" t="s">
        <v>72</v>
      </c>
      <c r="C66" s="125">
        <v>0</v>
      </c>
      <c r="D66" s="125">
        <v>0</v>
      </c>
      <c r="E66" s="125">
        <v>0</v>
      </c>
      <c r="F66" s="126">
        <v>0</v>
      </c>
      <c r="G66" s="127">
        <v>0</v>
      </c>
      <c r="H66" s="127">
        <v>0</v>
      </c>
      <c r="I66" s="128">
        <v>0</v>
      </c>
      <c r="J66" s="142">
        <v>0</v>
      </c>
      <c r="K66" s="127">
        <v>0</v>
      </c>
      <c r="L66" s="127">
        <v>0</v>
      </c>
      <c r="M66" s="130">
        <v>0</v>
      </c>
      <c r="N66" s="142">
        <v>0</v>
      </c>
      <c r="O66" s="127">
        <v>0</v>
      </c>
      <c r="P66" s="131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326">
        <v>0</v>
      </c>
      <c r="AC66" s="75"/>
      <c r="AD66" s="107" t="s">
        <v>247</v>
      </c>
      <c r="AE66" s="108"/>
      <c r="AF66" s="108"/>
      <c r="AG66" s="108"/>
      <c r="AH66" s="108"/>
    </row>
    <row r="67" spans="1:34" s="3" customFormat="1" ht="12.75">
      <c r="A67" s="325" t="s">
        <v>52</v>
      </c>
      <c r="B67" s="117" t="s">
        <v>74</v>
      </c>
      <c r="C67" s="125">
        <v>0</v>
      </c>
      <c r="D67" s="125">
        <v>0</v>
      </c>
      <c r="E67" s="125">
        <v>0</v>
      </c>
      <c r="F67" s="126">
        <v>0</v>
      </c>
      <c r="G67" s="127">
        <v>0</v>
      </c>
      <c r="H67" s="127">
        <v>0</v>
      </c>
      <c r="I67" s="128">
        <v>0</v>
      </c>
      <c r="J67" s="142">
        <v>0</v>
      </c>
      <c r="K67" s="127">
        <v>0</v>
      </c>
      <c r="L67" s="127">
        <v>0</v>
      </c>
      <c r="M67" s="130">
        <v>0</v>
      </c>
      <c r="N67" s="142">
        <v>0</v>
      </c>
      <c r="O67" s="127">
        <v>0</v>
      </c>
      <c r="P67" s="131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326">
        <v>0</v>
      </c>
      <c r="AC67" s="75"/>
      <c r="AD67" s="107" t="s">
        <v>247</v>
      </c>
      <c r="AE67" s="108"/>
      <c r="AF67" s="108"/>
      <c r="AG67" s="108"/>
      <c r="AH67" s="108"/>
    </row>
    <row r="68" spans="1:34" s="3" customFormat="1" ht="12.75">
      <c r="A68" s="325" t="s">
        <v>52</v>
      </c>
      <c r="B68" s="117" t="s">
        <v>123</v>
      </c>
      <c r="C68" s="125">
        <v>0</v>
      </c>
      <c r="D68" s="125">
        <v>0</v>
      </c>
      <c r="E68" s="125">
        <v>0</v>
      </c>
      <c r="F68" s="126">
        <v>0</v>
      </c>
      <c r="G68" s="127">
        <v>0</v>
      </c>
      <c r="H68" s="127">
        <v>0</v>
      </c>
      <c r="I68" s="128">
        <v>0</v>
      </c>
      <c r="J68" s="142">
        <v>0</v>
      </c>
      <c r="K68" s="127">
        <v>0</v>
      </c>
      <c r="L68" s="127">
        <v>0</v>
      </c>
      <c r="M68" s="130">
        <v>0</v>
      </c>
      <c r="N68" s="142">
        <v>0</v>
      </c>
      <c r="O68" s="127">
        <v>0</v>
      </c>
      <c r="P68" s="131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326">
        <v>0</v>
      </c>
      <c r="AC68" s="75"/>
      <c r="AD68" s="107" t="s">
        <v>247</v>
      </c>
      <c r="AE68" s="108"/>
      <c r="AF68" s="108"/>
      <c r="AG68" s="108"/>
      <c r="AH68" s="108"/>
    </row>
    <row r="69" spans="1:34" s="3" customFormat="1" ht="12.75">
      <c r="A69" s="333" t="s">
        <v>35</v>
      </c>
      <c r="B69" s="178" t="s">
        <v>78</v>
      </c>
      <c r="C69" s="161">
        <f aca="true" t="shared" si="44" ref="C69:Q69">SUM(C70:C73)</f>
        <v>0</v>
      </c>
      <c r="D69" s="161">
        <f t="shared" si="44"/>
        <v>0</v>
      </c>
      <c r="E69" s="161">
        <f t="shared" si="44"/>
        <v>0</v>
      </c>
      <c r="F69" s="162">
        <f>SUM(F70:F73)</f>
        <v>0</v>
      </c>
      <c r="G69" s="163">
        <f>SUM(G70:G73)</f>
        <v>0</v>
      </c>
      <c r="H69" s="163">
        <f>SUM(H70:H73)</f>
        <v>0</v>
      </c>
      <c r="I69" s="164">
        <f>SUM(I70:I73)</f>
        <v>0</v>
      </c>
      <c r="J69" s="179">
        <f t="shared" si="44"/>
        <v>0</v>
      </c>
      <c r="K69" s="163">
        <f t="shared" si="44"/>
        <v>0</v>
      </c>
      <c r="L69" s="163">
        <f t="shared" si="44"/>
        <v>0</v>
      </c>
      <c r="M69" s="166">
        <f t="shared" si="44"/>
        <v>0</v>
      </c>
      <c r="N69" s="179">
        <f t="shared" si="44"/>
        <v>0</v>
      </c>
      <c r="O69" s="163">
        <f t="shared" si="44"/>
        <v>0</v>
      </c>
      <c r="P69" s="167">
        <f t="shared" si="44"/>
        <v>0</v>
      </c>
      <c r="Q69" s="168">
        <f t="shared" si="44"/>
        <v>0</v>
      </c>
      <c r="R69" s="168">
        <f>SUM(R70:R73)</f>
        <v>0</v>
      </c>
      <c r="S69" s="168">
        <f>SUM(S70:S73)</f>
        <v>0</v>
      </c>
      <c r="T69" s="168">
        <f>SUM(T70:T73)</f>
        <v>0</v>
      </c>
      <c r="U69" s="168">
        <f>SUM(U70:U73)</f>
        <v>0</v>
      </c>
      <c r="V69" s="168">
        <f>SUM(V70:V73)</f>
        <v>0</v>
      </c>
      <c r="W69" s="168">
        <f aca="true" t="shared" si="45" ref="W69:AB69">SUM(W70:W73)</f>
        <v>0</v>
      </c>
      <c r="X69" s="168">
        <f t="shared" si="45"/>
        <v>0</v>
      </c>
      <c r="Y69" s="168">
        <f t="shared" si="45"/>
        <v>0</v>
      </c>
      <c r="Z69" s="168">
        <f t="shared" si="45"/>
        <v>0</v>
      </c>
      <c r="AA69" s="168">
        <f t="shared" si="45"/>
        <v>0</v>
      </c>
      <c r="AB69" s="324">
        <f t="shared" si="45"/>
        <v>0</v>
      </c>
      <c r="AC69" s="76"/>
      <c r="AD69" s="107" t="s">
        <v>247</v>
      </c>
      <c r="AE69" s="108"/>
      <c r="AF69" s="108"/>
      <c r="AG69" s="108"/>
      <c r="AH69" s="108"/>
    </row>
    <row r="70" spans="1:34" s="3" customFormat="1" ht="12.75">
      <c r="A70" s="325" t="s">
        <v>52</v>
      </c>
      <c r="B70" s="117" t="s">
        <v>70</v>
      </c>
      <c r="C70" s="125">
        <v>0</v>
      </c>
      <c r="D70" s="125">
        <v>0</v>
      </c>
      <c r="E70" s="125">
        <v>0</v>
      </c>
      <c r="F70" s="126">
        <v>0</v>
      </c>
      <c r="G70" s="127">
        <v>0</v>
      </c>
      <c r="H70" s="127">
        <v>0</v>
      </c>
      <c r="I70" s="128">
        <v>0</v>
      </c>
      <c r="J70" s="142">
        <v>0</v>
      </c>
      <c r="K70" s="127">
        <v>0</v>
      </c>
      <c r="L70" s="127">
        <v>0</v>
      </c>
      <c r="M70" s="130">
        <v>0</v>
      </c>
      <c r="N70" s="142">
        <v>0</v>
      </c>
      <c r="O70" s="127">
        <v>0</v>
      </c>
      <c r="P70" s="131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326">
        <v>0</v>
      </c>
      <c r="AC70" s="75"/>
      <c r="AD70" s="107" t="s">
        <v>247</v>
      </c>
      <c r="AE70" s="108"/>
      <c r="AF70" s="108"/>
      <c r="AG70" s="108"/>
      <c r="AH70" s="108"/>
    </row>
    <row r="71" spans="1:34" s="3" customFormat="1" ht="12.75">
      <c r="A71" s="325" t="s">
        <v>52</v>
      </c>
      <c r="B71" s="117" t="s">
        <v>72</v>
      </c>
      <c r="C71" s="125">
        <v>0</v>
      </c>
      <c r="D71" s="125">
        <v>0</v>
      </c>
      <c r="E71" s="125">
        <v>0</v>
      </c>
      <c r="F71" s="126">
        <v>0</v>
      </c>
      <c r="G71" s="127">
        <v>0</v>
      </c>
      <c r="H71" s="127">
        <v>0</v>
      </c>
      <c r="I71" s="128">
        <v>0</v>
      </c>
      <c r="J71" s="142">
        <v>0</v>
      </c>
      <c r="K71" s="127">
        <v>0</v>
      </c>
      <c r="L71" s="127">
        <v>0</v>
      </c>
      <c r="M71" s="130">
        <v>0</v>
      </c>
      <c r="N71" s="142">
        <v>0</v>
      </c>
      <c r="O71" s="127">
        <v>0</v>
      </c>
      <c r="P71" s="131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326">
        <v>0</v>
      </c>
      <c r="AC71" s="75"/>
      <c r="AD71" s="107" t="s">
        <v>247</v>
      </c>
      <c r="AE71" s="108"/>
      <c r="AF71" s="108"/>
      <c r="AG71" s="108"/>
      <c r="AH71" s="108"/>
    </row>
    <row r="72" spans="1:34" s="3" customFormat="1" ht="12.75">
      <c r="A72" s="325" t="s">
        <v>52</v>
      </c>
      <c r="B72" s="117" t="s">
        <v>74</v>
      </c>
      <c r="C72" s="125">
        <v>0</v>
      </c>
      <c r="D72" s="125">
        <v>0</v>
      </c>
      <c r="E72" s="125">
        <v>0</v>
      </c>
      <c r="F72" s="126">
        <v>0</v>
      </c>
      <c r="G72" s="127">
        <v>0</v>
      </c>
      <c r="H72" s="127">
        <v>0</v>
      </c>
      <c r="I72" s="128">
        <v>0</v>
      </c>
      <c r="J72" s="142">
        <v>0</v>
      </c>
      <c r="K72" s="127">
        <v>0</v>
      </c>
      <c r="L72" s="127">
        <v>0</v>
      </c>
      <c r="M72" s="130">
        <v>0</v>
      </c>
      <c r="N72" s="142">
        <v>0</v>
      </c>
      <c r="O72" s="127">
        <v>0</v>
      </c>
      <c r="P72" s="131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326">
        <v>0</v>
      </c>
      <c r="AC72" s="75"/>
      <c r="AD72" s="107" t="s">
        <v>247</v>
      </c>
      <c r="AE72" s="108"/>
      <c r="AF72" s="108"/>
      <c r="AG72" s="108"/>
      <c r="AH72" s="108"/>
    </row>
    <row r="73" spans="1:34" s="3" customFormat="1" ht="12.75">
      <c r="A73" s="327" t="s">
        <v>52</v>
      </c>
      <c r="B73" s="118" t="s">
        <v>123</v>
      </c>
      <c r="C73" s="133">
        <v>0</v>
      </c>
      <c r="D73" s="133">
        <v>0</v>
      </c>
      <c r="E73" s="133">
        <v>0</v>
      </c>
      <c r="F73" s="134">
        <v>0</v>
      </c>
      <c r="G73" s="135">
        <v>0</v>
      </c>
      <c r="H73" s="135">
        <v>0</v>
      </c>
      <c r="I73" s="136">
        <v>0</v>
      </c>
      <c r="J73" s="141">
        <v>0</v>
      </c>
      <c r="K73" s="135">
        <v>0</v>
      </c>
      <c r="L73" s="135">
        <v>0</v>
      </c>
      <c r="M73" s="138">
        <v>0</v>
      </c>
      <c r="N73" s="141">
        <v>0</v>
      </c>
      <c r="O73" s="135">
        <v>0</v>
      </c>
      <c r="P73" s="139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328">
        <v>0</v>
      </c>
      <c r="AC73" s="75"/>
      <c r="AD73" s="107" t="s">
        <v>247</v>
      </c>
      <c r="AE73" s="108"/>
      <c r="AF73" s="108"/>
      <c r="AG73" s="108"/>
      <c r="AH73" s="108"/>
    </row>
    <row r="74" spans="1:34" s="193" customFormat="1" ht="12.75">
      <c r="A74" s="322" t="s">
        <v>39</v>
      </c>
      <c r="B74" s="160" t="s">
        <v>124</v>
      </c>
      <c r="C74" s="194">
        <f aca="true" t="shared" si="46" ref="C74:Q74">SUM(C75:C77)</f>
        <v>0</v>
      </c>
      <c r="D74" s="194">
        <f t="shared" si="46"/>
        <v>0</v>
      </c>
      <c r="E74" s="194">
        <f t="shared" si="46"/>
        <v>0</v>
      </c>
      <c r="F74" s="195">
        <f>SUM(F75:F77)</f>
        <v>0</v>
      </c>
      <c r="G74" s="196">
        <f>SUM(G75:G77)</f>
        <v>0</v>
      </c>
      <c r="H74" s="196">
        <f>SUM(H75:H77)</f>
        <v>0</v>
      </c>
      <c r="I74" s="197">
        <f>SUM(I75:I77)</f>
        <v>0</v>
      </c>
      <c r="J74" s="200">
        <f t="shared" si="46"/>
        <v>0</v>
      </c>
      <c r="K74" s="196">
        <f t="shared" si="46"/>
        <v>0</v>
      </c>
      <c r="L74" s="196">
        <f t="shared" si="46"/>
        <v>0</v>
      </c>
      <c r="M74" s="199">
        <f t="shared" si="46"/>
        <v>0</v>
      </c>
      <c r="N74" s="200">
        <f t="shared" si="46"/>
        <v>0</v>
      </c>
      <c r="O74" s="196">
        <f t="shared" si="46"/>
        <v>0</v>
      </c>
      <c r="P74" s="201">
        <f t="shared" si="46"/>
        <v>0</v>
      </c>
      <c r="Q74" s="202">
        <f t="shared" si="46"/>
        <v>0</v>
      </c>
      <c r="R74" s="202">
        <f>SUM(R75:R77)</f>
        <v>0</v>
      </c>
      <c r="S74" s="202">
        <f>SUM(S75:S77)</f>
        <v>0</v>
      </c>
      <c r="T74" s="202">
        <f>SUM(T75:T77)</f>
        <v>0</v>
      </c>
      <c r="U74" s="202">
        <f>SUM(U75:U77)</f>
        <v>0</v>
      </c>
      <c r="V74" s="202">
        <f>SUM(V75:V77)</f>
        <v>0</v>
      </c>
      <c r="W74" s="202">
        <f aca="true" t="shared" si="47" ref="W74:AB74">SUM(W75:W77)</f>
        <v>0</v>
      </c>
      <c r="X74" s="202">
        <f t="shared" si="47"/>
        <v>0</v>
      </c>
      <c r="Y74" s="202">
        <f t="shared" si="47"/>
        <v>0</v>
      </c>
      <c r="Z74" s="202">
        <f t="shared" si="47"/>
        <v>0</v>
      </c>
      <c r="AA74" s="202">
        <f t="shared" si="47"/>
        <v>0</v>
      </c>
      <c r="AB74" s="323">
        <f t="shared" si="47"/>
        <v>0</v>
      </c>
      <c r="AC74" s="203"/>
      <c r="AD74" s="190" t="s">
        <v>247</v>
      </c>
      <c r="AE74" s="191"/>
      <c r="AF74" s="191"/>
      <c r="AG74" s="191"/>
      <c r="AH74" s="191"/>
    </row>
    <row r="75" spans="1:34" s="16" customFormat="1" ht="12.75">
      <c r="A75" s="218" t="s">
        <v>52</v>
      </c>
      <c r="B75" s="121" t="s">
        <v>125</v>
      </c>
      <c r="C75" s="133">
        <v>0</v>
      </c>
      <c r="D75" s="133">
        <v>0</v>
      </c>
      <c r="E75" s="133">
        <v>0</v>
      </c>
      <c r="F75" s="134">
        <v>0</v>
      </c>
      <c r="G75" s="135">
        <v>0</v>
      </c>
      <c r="H75" s="135">
        <v>0</v>
      </c>
      <c r="I75" s="136">
        <v>0</v>
      </c>
      <c r="J75" s="141">
        <v>0</v>
      </c>
      <c r="K75" s="135">
        <v>0</v>
      </c>
      <c r="L75" s="135">
        <v>0</v>
      </c>
      <c r="M75" s="138">
        <v>0</v>
      </c>
      <c r="N75" s="143">
        <v>0</v>
      </c>
      <c r="O75" s="135">
        <v>0</v>
      </c>
      <c r="P75" s="137">
        <v>0</v>
      </c>
      <c r="Q75" s="140">
        <v>0</v>
      </c>
      <c r="R75" s="140"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328">
        <v>0</v>
      </c>
      <c r="AC75" s="75"/>
      <c r="AD75" s="111" t="s">
        <v>247</v>
      </c>
      <c r="AE75" s="110"/>
      <c r="AF75" s="110"/>
      <c r="AG75" s="110"/>
      <c r="AH75" s="110"/>
    </row>
    <row r="76" spans="1:34" s="3" customFormat="1" ht="12.75">
      <c r="A76" s="327" t="s">
        <v>52</v>
      </c>
      <c r="B76" s="118" t="s">
        <v>126</v>
      </c>
      <c r="C76" s="133">
        <v>0</v>
      </c>
      <c r="D76" s="133">
        <v>0</v>
      </c>
      <c r="E76" s="133">
        <v>0</v>
      </c>
      <c r="F76" s="134">
        <v>0</v>
      </c>
      <c r="G76" s="135">
        <v>0</v>
      </c>
      <c r="H76" s="135">
        <v>0</v>
      </c>
      <c r="I76" s="136">
        <v>0</v>
      </c>
      <c r="J76" s="141">
        <v>0</v>
      </c>
      <c r="K76" s="135">
        <v>0</v>
      </c>
      <c r="L76" s="135">
        <v>0</v>
      </c>
      <c r="M76" s="138">
        <v>0</v>
      </c>
      <c r="N76" s="141">
        <v>0</v>
      </c>
      <c r="O76" s="135">
        <v>0</v>
      </c>
      <c r="P76" s="139">
        <v>0</v>
      </c>
      <c r="Q76" s="140">
        <v>0</v>
      </c>
      <c r="R76" s="140">
        <v>0</v>
      </c>
      <c r="S76" s="140">
        <v>0</v>
      </c>
      <c r="T76" s="140">
        <v>0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328">
        <v>0</v>
      </c>
      <c r="AC76" s="75"/>
      <c r="AD76" s="107" t="s">
        <v>247</v>
      </c>
      <c r="AE76" s="108"/>
      <c r="AF76" s="108"/>
      <c r="AG76" s="108"/>
      <c r="AH76" s="108"/>
    </row>
    <row r="77" spans="1:34" s="3" customFormat="1" ht="12.75">
      <c r="A77" s="327" t="s">
        <v>52</v>
      </c>
      <c r="B77" s="118" t="s">
        <v>127</v>
      </c>
      <c r="C77" s="133">
        <v>0</v>
      </c>
      <c r="D77" s="133">
        <v>0</v>
      </c>
      <c r="E77" s="133">
        <v>0</v>
      </c>
      <c r="F77" s="134">
        <v>0</v>
      </c>
      <c r="G77" s="135">
        <v>0</v>
      </c>
      <c r="H77" s="135">
        <v>0</v>
      </c>
      <c r="I77" s="136">
        <v>0</v>
      </c>
      <c r="J77" s="141">
        <v>0</v>
      </c>
      <c r="K77" s="135">
        <v>0</v>
      </c>
      <c r="L77" s="135">
        <v>0</v>
      </c>
      <c r="M77" s="138">
        <v>0</v>
      </c>
      <c r="N77" s="141">
        <v>0</v>
      </c>
      <c r="O77" s="135">
        <v>0</v>
      </c>
      <c r="P77" s="139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328">
        <v>0</v>
      </c>
      <c r="AC77" s="75"/>
      <c r="AD77" s="107" t="s">
        <v>247</v>
      </c>
      <c r="AE77" s="108"/>
      <c r="AF77" s="108"/>
      <c r="AG77" s="108"/>
      <c r="AH77" s="108"/>
    </row>
    <row r="78" spans="1:34" s="3" customFormat="1" ht="12.75">
      <c r="A78" s="327" t="s">
        <v>13</v>
      </c>
      <c r="B78" s="118" t="s">
        <v>128</v>
      </c>
      <c r="C78" s="133">
        <v>0</v>
      </c>
      <c r="D78" s="133">
        <v>0</v>
      </c>
      <c r="E78" s="133">
        <v>0</v>
      </c>
      <c r="F78" s="134">
        <v>0</v>
      </c>
      <c r="G78" s="135">
        <v>0</v>
      </c>
      <c r="H78" s="135">
        <v>0</v>
      </c>
      <c r="I78" s="136">
        <v>0</v>
      </c>
      <c r="J78" s="141">
        <v>0</v>
      </c>
      <c r="K78" s="135">
        <v>0</v>
      </c>
      <c r="L78" s="135">
        <v>0</v>
      </c>
      <c r="M78" s="138">
        <v>0</v>
      </c>
      <c r="N78" s="141">
        <v>0</v>
      </c>
      <c r="O78" s="135">
        <v>0</v>
      </c>
      <c r="P78" s="139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328">
        <v>0</v>
      </c>
      <c r="AC78" s="75"/>
      <c r="AD78" s="107" t="s">
        <v>247</v>
      </c>
      <c r="AE78" s="108"/>
      <c r="AF78" s="108"/>
      <c r="AG78" s="108"/>
      <c r="AH78" s="108"/>
    </row>
    <row r="79" spans="1:34" s="3" customFormat="1" ht="12.75">
      <c r="A79" s="336" t="s">
        <v>19</v>
      </c>
      <c r="B79" s="122" t="s">
        <v>129</v>
      </c>
      <c r="C79" s="133">
        <v>0</v>
      </c>
      <c r="D79" s="133">
        <v>0</v>
      </c>
      <c r="E79" s="133">
        <v>0</v>
      </c>
      <c r="F79" s="134">
        <v>0</v>
      </c>
      <c r="G79" s="135">
        <v>0</v>
      </c>
      <c r="H79" s="135">
        <v>0</v>
      </c>
      <c r="I79" s="136">
        <v>0</v>
      </c>
      <c r="J79" s="141">
        <v>0</v>
      </c>
      <c r="K79" s="135">
        <v>0</v>
      </c>
      <c r="L79" s="135">
        <v>0</v>
      </c>
      <c r="M79" s="138"/>
      <c r="N79" s="141">
        <v>0</v>
      </c>
      <c r="O79" s="135">
        <v>0</v>
      </c>
      <c r="P79" s="139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328">
        <v>0</v>
      </c>
      <c r="AC79" s="75"/>
      <c r="AD79" s="107" t="s">
        <v>247</v>
      </c>
      <c r="AE79" s="108"/>
      <c r="AF79" s="108"/>
      <c r="AG79" s="108"/>
      <c r="AH79" s="108"/>
    </row>
    <row r="80" spans="1:34" s="3" customFormat="1" ht="13.5" thickBot="1">
      <c r="A80" s="337"/>
      <c r="B80" s="338" t="s">
        <v>130</v>
      </c>
      <c r="C80" s="222">
        <f>C6+C42</f>
        <v>0</v>
      </c>
      <c r="D80" s="222">
        <f>D6+D42</f>
        <v>0</v>
      </c>
      <c r="E80" s="222">
        <f aca="true" t="shared" si="48" ref="E80:R80">E6+E42</f>
        <v>0</v>
      </c>
      <c r="F80" s="223">
        <f aca="true" t="shared" si="49" ref="F80:L80">F6+F42</f>
        <v>0</v>
      </c>
      <c r="G80" s="339">
        <f t="shared" si="49"/>
        <v>0</v>
      </c>
      <c r="H80" s="339">
        <f t="shared" si="49"/>
        <v>0</v>
      </c>
      <c r="I80" s="225">
        <f t="shared" si="49"/>
        <v>0</v>
      </c>
      <c r="J80" s="340">
        <f t="shared" si="49"/>
        <v>0</v>
      </c>
      <c r="K80" s="339">
        <f t="shared" si="49"/>
        <v>0</v>
      </c>
      <c r="L80" s="339">
        <f t="shared" si="49"/>
        <v>0</v>
      </c>
      <c r="M80" s="341">
        <f t="shared" si="48"/>
        <v>0</v>
      </c>
      <c r="N80" s="340">
        <f t="shared" si="48"/>
        <v>0</v>
      </c>
      <c r="O80" s="339">
        <f t="shared" si="48"/>
        <v>0</v>
      </c>
      <c r="P80" s="342">
        <f t="shared" si="48"/>
        <v>0</v>
      </c>
      <c r="Q80" s="343">
        <f t="shared" si="48"/>
        <v>0</v>
      </c>
      <c r="R80" s="343">
        <f t="shared" si="48"/>
        <v>0</v>
      </c>
      <c r="S80" s="343">
        <f>S6+S42</f>
        <v>0</v>
      </c>
      <c r="T80" s="343">
        <f>T6+T42</f>
        <v>0</v>
      </c>
      <c r="U80" s="343">
        <f>U6+U42</f>
        <v>0</v>
      </c>
      <c r="V80" s="343">
        <f>V6+V42</f>
        <v>0</v>
      </c>
      <c r="W80" s="343">
        <f aca="true" t="shared" si="50" ref="W80:AB80">W6+W42</f>
        <v>0</v>
      </c>
      <c r="X80" s="343">
        <f t="shared" si="50"/>
        <v>0</v>
      </c>
      <c r="Y80" s="343">
        <f t="shared" si="50"/>
        <v>0</v>
      </c>
      <c r="Z80" s="343">
        <f t="shared" si="50"/>
        <v>0</v>
      </c>
      <c r="AA80" s="343">
        <f t="shared" si="50"/>
        <v>0</v>
      </c>
      <c r="AB80" s="344">
        <f t="shared" si="50"/>
        <v>0</v>
      </c>
      <c r="AC80" s="76"/>
      <c r="AD80" s="107" t="s">
        <v>247</v>
      </c>
      <c r="AE80" s="108"/>
      <c r="AF80" s="108"/>
      <c r="AG80" s="108"/>
      <c r="AH80" s="108"/>
    </row>
    <row r="81" spans="1:34" s="31" customFormat="1" ht="13.5" thickTop="1">
      <c r="A81" s="41"/>
      <c r="B81" s="42"/>
      <c r="C81" s="30"/>
      <c r="D81" s="30"/>
      <c r="E81" s="30"/>
      <c r="F81" s="30"/>
      <c r="G81" s="100"/>
      <c r="H81" s="10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112" t="s">
        <v>247</v>
      </c>
      <c r="AE81" s="113"/>
      <c r="AF81" s="113"/>
      <c r="AG81" s="113"/>
      <c r="AH81" s="113"/>
    </row>
    <row r="82" spans="1:34" s="44" customFormat="1" ht="12.75">
      <c r="A82" s="46"/>
      <c r="B82" s="39" t="s">
        <v>245</v>
      </c>
      <c r="C82" s="123" t="str">
        <f>IF(ROUND(C80=BILANS_PASYWA!C56,2),"POPRAWNIE",BILANS_AKTYWA!C80-BILANS_PASYWA!C56)</f>
        <v>POPRAWNIE</v>
      </c>
      <c r="D82" s="123" t="str">
        <f>IF(ROUND(D80=BILANS_PASYWA!D56,2),"POPRAWNIE",BILANS_AKTYWA!D80-BILANS_PASYWA!D56)</f>
        <v>POPRAWNIE</v>
      </c>
      <c r="E82" s="123" t="str">
        <f>IF(ROUND(E80=BILANS_PASYWA!E56,2),"POPRAWNIE",BILANS_AKTYWA!E80-BILANS_PASYWA!E56)</f>
        <v>POPRAWNIE</v>
      </c>
      <c r="F82" s="123" t="str">
        <f>IF(ROUND(F80=BILANS_PASYWA!F56,2),"POPRAWNIE",BILANS_AKTYWA!F80-BILANS_PASYWA!F56)</f>
        <v>POPRAWNIE</v>
      </c>
      <c r="G82" s="123" t="str">
        <f>IF(ROUND(G80=BILANS_PASYWA!G56,2),"POPRAWNIE",BILANS_AKTYWA!G80-BILANS_PASYWA!G56)</f>
        <v>POPRAWNIE</v>
      </c>
      <c r="H82" s="123" t="str">
        <f>IF(ROUND(H80=BILANS_PASYWA!H56,2),"POPRAWNIE",BILANS_AKTYWA!H80-BILANS_PASYWA!H56)</f>
        <v>POPRAWNIE</v>
      </c>
      <c r="I82" s="123" t="str">
        <f>IF(ROUND(I80=BILANS_PASYWA!I56,2),"POPRAWNIE",BILANS_AKTYWA!I80-BILANS_PASYWA!I56)</f>
        <v>POPRAWNIE</v>
      </c>
      <c r="J82" s="123" t="str">
        <f>IF(ROUND(J80=BILANS_PASYWA!J56,2),"POPRAWNIE",BILANS_AKTYWA!J80-BILANS_PASYWA!J56)</f>
        <v>POPRAWNIE</v>
      </c>
      <c r="K82" s="123" t="str">
        <f>IF(ROUND(K80=BILANS_PASYWA!K56,2),"POPRAWNIE",BILANS_AKTYWA!K80-BILANS_PASYWA!K56)</f>
        <v>POPRAWNIE</v>
      </c>
      <c r="L82" s="123" t="str">
        <f>IF(ROUND(L80=BILANS_PASYWA!L56,2),"POPRAWNIE",BILANS_AKTYWA!L80-BILANS_PASYWA!L56)</f>
        <v>POPRAWNIE</v>
      </c>
      <c r="M82" s="123" t="str">
        <f>IF(ROUND(M80=BILANS_PASYWA!M56,2),"POPRAWNIE",BILANS_AKTYWA!M80-BILANS_PASYWA!M56)</f>
        <v>POPRAWNIE</v>
      </c>
      <c r="N82" s="123" t="str">
        <f>IF(ROUND(N80=BILANS_PASYWA!N56,2),"POPRAWNIE",BILANS_AKTYWA!N80-BILANS_PASYWA!N56)</f>
        <v>POPRAWNIE</v>
      </c>
      <c r="O82" s="123" t="str">
        <f>IF(ROUND(O80=BILANS_PASYWA!O56,2),"POPRAWNIE",BILANS_AKTYWA!O80-BILANS_PASYWA!O56)</f>
        <v>POPRAWNIE</v>
      </c>
      <c r="P82" s="123" t="str">
        <f>IF(ROUND(P80=BILANS_PASYWA!P56,2),"POPRAWNIE",BILANS_AKTYWA!P80-BILANS_PASYWA!P56)</f>
        <v>POPRAWNIE</v>
      </c>
      <c r="Q82" s="123" t="str">
        <f>IF(ROUND(Q80=BILANS_PASYWA!Q56,2),"POPRAWNIE",BILANS_AKTYWA!Q80-BILANS_PASYWA!Q56)</f>
        <v>POPRAWNIE</v>
      </c>
      <c r="R82" s="123" t="str">
        <f>IF(ROUND(R80=BILANS_PASYWA!R56,2),"POPRAWNIE",BILANS_AKTYWA!R80-BILANS_PASYWA!R56)</f>
        <v>POPRAWNIE</v>
      </c>
      <c r="S82" s="123" t="str">
        <f>IF(ROUND(S80=BILANS_PASYWA!S56,2),"POPRAWNIE",BILANS_AKTYWA!S80-BILANS_PASYWA!S56)</f>
        <v>POPRAWNIE</v>
      </c>
      <c r="T82" s="123" t="str">
        <f>IF(ROUND(T80=BILANS_PASYWA!T56,2),"POPRAWNIE",BILANS_AKTYWA!T80-BILANS_PASYWA!T56)</f>
        <v>POPRAWNIE</v>
      </c>
      <c r="U82" s="123" t="str">
        <f>IF(ROUND(U80=BILANS_PASYWA!U56,2),"POPRAWNIE",BILANS_AKTYWA!U80-BILANS_PASYWA!U56)</f>
        <v>POPRAWNIE</v>
      </c>
      <c r="V82" s="123" t="str">
        <f>IF(ROUND(V80=BILANS_PASYWA!V56,2),"POPRAWNIE",BILANS_AKTYWA!V80-BILANS_PASYWA!V56)</f>
        <v>POPRAWNIE</v>
      </c>
      <c r="W82" s="46" t="str">
        <f>IF(W80=BILANS_PASYWA!W56,"POPRAWNIE",BILANS_AKTYWA!W80-BILANS_PASYWA!W56)</f>
        <v>POPRAWNIE</v>
      </c>
      <c r="X82" s="46" t="str">
        <f>IF(X80=BILANS_PASYWA!X56,"POPRAWNIE",BILANS_AKTYWA!X80-BILANS_PASYWA!X56)</f>
        <v>POPRAWNIE</v>
      </c>
      <c r="Y82" s="46" t="str">
        <f>IF(Y80=BILANS_PASYWA!Y56,"POPRAWNIE",BILANS_AKTYWA!Y80-BILANS_PASYWA!Y56)</f>
        <v>POPRAWNIE</v>
      </c>
      <c r="Z82" s="46" t="str">
        <f>IF(Z80=BILANS_PASYWA!Z56,"POPRAWNIE",BILANS_AKTYWA!Z80-BILANS_PASYWA!Z56)</f>
        <v>POPRAWNIE</v>
      </c>
      <c r="AA82" s="46" t="str">
        <f>IF(AA80=BILANS_PASYWA!AA56,"POPRAWNIE",BILANS_AKTYWA!AA80-BILANS_PASYWA!AA56)</f>
        <v>POPRAWNIE</v>
      </c>
      <c r="AB82" s="46" t="str">
        <f>IF(AB80=BILANS_PASYWA!AB56,"POPRAWNIE",BILANS_AKTYWA!AB80-BILANS_PASYWA!AB56)</f>
        <v>POPRAWNIE</v>
      </c>
      <c r="AD82" s="114" t="s">
        <v>247</v>
      </c>
      <c r="AE82" s="115"/>
      <c r="AF82" s="115"/>
      <c r="AG82" s="115"/>
      <c r="AH82" s="115"/>
    </row>
    <row r="83" spans="1:34" s="36" customFormat="1" ht="12.75">
      <c r="A83" s="43"/>
      <c r="B83" s="45"/>
      <c r="C83" s="40">
        <f>IF(NOT(C82="POPRAWNIE"),"AKTYWA ≠ PASYWOM","")</f>
      </c>
      <c r="D83" s="40">
        <f aca="true" t="shared" si="51" ref="D83:AB83">IF(NOT(D82="POPRAWNIE"),"AKTYWA ≠ PASYWOM","")</f>
      </c>
      <c r="E83" s="40">
        <f t="shared" si="51"/>
      </c>
      <c r="F83" s="40">
        <f t="shared" si="51"/>
      </c>
      <c r="G83" s="40">
        <f t="shared" si="51"/>
      </c>
      <c r="H83" s="40">
        <f t="shared" si="51"/>
      </c>
      <c r="I83" s="40">
        <f t="shared" si="51"/>
      </c>
      <c r="J83" s="40">
        <f t="shared" si="51"/>
      </c>
      <c r="K83" s="40">
        <f t="shared" si="51"/>
      </c>
      <c r="L83" s="40">
        <f t="shared" si="51"/>
      </c>
      <c r="M83" s="40">
        <f t="shared" si="51"/>
      </c>
      <c r="N83" s="40">
        <f t="shared" si="51"/>
      </c>
      <c r="O83" s="40">
        <f t="shared" si="51"/>
      </c>
      <c r="P83" s="40">
        <f t="shared" si="51"/>
      </c>
      <c r="Q83" s="40">
        <f t="shared" si="51"/>
      </c>
      <c r="R83" s="40">
        <f t="shared" si="51"/>
      </c>
      <c r="S83" s="40">
        <f t="shared" si="51"/>
      </c>
      <c r="T83" s="40">
        <f t="shared" si="51"/>
      </c>
      <c r="U83" s="40">
        <f t="shared" si="51"/>
      </c>
      <c r="V83" s="40">
        <f t="shared" si="51"/>
      </c>
      <c r="W83" s="40">
        <f t="shared" si="51"/>
      </c>
      <c r="X83" s="40">
        <f t="shared" si="51"/>
      </c>
      <c r="Y83" s="40">
        <f t="shared" si="51"/>
      </c>
      <c r="Z83" s="40">
        <f t="shared" si="51"/>
      </c>
      <c r="AA83" s="40">
        <f t="shared" si="51"/>
      </c>
      <c r="AB83" s="40">
        <f t="shared" si="51"/>
      </c>
      <c r="AC83" s="40"/>
      <c r="AD83" s="114" t="s">
        <v>247</v>
      </c>
      <c r="AE83" s="116"/>
      <c r="AF83" s="116"/>
      <c r="AG83" s="116"/>
      <c r="AH83" s="116"/>
    </row>
    <row r="84" spans="1:30" ht="12.75">
      <c r="A84" s="85" t="s">
        <v>247</v>
      </c>
      <c r="B84" s="86" t="s">
        <v>247</v>
      </c>
      <c r="C84" s="87" t="s">
        <v>247</v>
      </c>
      <c r="D84" s="87" t="s">
        <v>247</v>
      </c>
      <c r="E84" s="87" t="s">
        <v>247</v>
      </c>
      <c r="F84" s="87"/>
      <c r="G84" s="89"/>
      <c r="H84" s="89"/>
      <c r="I84" s="87"/>
      <c r="J84" s="88" t="s">
        <v>247</v>
      </c>
      <c r="K84" s="89" t="s">
        <v>247</v>
      </c>
      <c r="L84" s="88" t="s">
        <v>247</v>
      </c>
      <c r="M84" s="88" t="s">
        <v>247</v>
      </c>
      <c r="N84" s="88" t="s">
        <v>247</v>
      </c>
      <c r="O84" s="88" t="s">
        <v>247</v>
      </c>
      <c r="P84" s="88" t="s">
        <v>247</v>
      </c>
      <c r="Q84" s="87" t="s">
        <v>247</v>
      </c>
      <c r="R84" s="87" t="s">
        <v>247</v>
      </c>
      <c r="S84" s="87" t="s">
        <v>247</v>
      </c>
      <c r="T84" s="87" t="s">
        <v>247</v>
      </c>
      <c r="U84" s="87" t="s">
        <v>247</v>
      </c>
      <c r="V84" s="87" t="s">
        <v>247</v>
      </c>
      <c r="W84" s="87" t="s">
        <v>247</v>
      </c>
      <c r="X84" s="87" t="s">
        <v>247</v>
      </c>
      <c r="Y84" s="87" t="s">
        <v>247</v>
      </c>
      <c r="Z84" s="87" t="s">
        <v>247</v>
      </c>
      <c r="AA84" s="87" t="s">
        <v>247</v>
      </c>
      <c r="AB84" s="87" t="s">
        <v>247</v>
      </c>
      <c r="AC84" s="87" t="s">
        <v>247</v>
      </c>
      <c r="AD84" s="103" t="s">
        <v>247</v>
      </c>
    </row>
    <row r="85" spans="1:8" ht="12.75">
      <c r="A85" s="27">
        <v>2011</v>
      </c>
      <c r="B85" s="101"/>
      <c r="G85" s="2"/>
      <c r="H85" s="2"/>
    </row>
    <row r="86" spans="1:8" ht="12.75">
      <c r="A86" s="27">
        <v>2012</v>
      </c>
      <c r="B86" s="101"/>
      <c r="G86" s="2"/>
      <c r="H86" s="2"/>
    </row>
    <row r="87" spans="1:8" ht="12.75">
      <c r="A87" s="27">
        <v>2013</v>
      </c>
      <c r="B87" s="101">
        <v>2013</v>
      </c>
      <c r="G87" s="2"/>
      <c r="H87" s="2"/>
    </row>
    <row r="88" spans="1:8" ht="12.75">
      <c r="A88" s="25"/>
      <c r="B88" s="101">
        <v>2014</v>
      </c>
      <c r="G88" s="2"/>
      <c r="H88" s="2"/>
    </row>
    <row r="89" spans="1:8" ht="12.75">
      <c r="A89" s="25"/>
      <c r="B89" s="101">
        <v>2015</v>
      </c>
      <c r="G89" s="2"/>
      <c r="H89" s="2"/>
    </row>
    <row r="90" spans="1:8" ht="12.75">
      <c r="A90" s="25"/>
      <c r="B90" s="26"/>
      <c r="G90" s="2"/>
      <c r="H90" s="2"/>
    </row>
    <row r="91" spans="7:8" ht="12.75"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2:8" ht="12.75">
      <c r="B133" s="1"/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</sheetData>
  <sheetProtection password="CC34" sheet="1" autoFilter="0"/>
  <mergeCells count="3">
    <mergeCell ref="B4:B5"/>
    <mergeCell ref="A4:A5"/>
    <mergeCell ref="AD2:AF2"/>
  </mergeCells>
  <conditionalFormatting sqref="C83:AC83">
    <cfRule type="cellIs" priority="3" dxfId="0" operator="equal" stopIfTrue="1">
      <formula>"AKTYWA ≠ PASYWOM"</formula>
    </cfRule>
  </conditionalFormatting>
  <conditionalFormatting sqref="C82:AC82">
    <cfRule type="cellIs" priority="4" dxfId="1" operator="equal" stopIfTrue="1">
      <formula>"POPRAWNIE"</formula>
    </cfRule>
  </conditionalFormatting>
  <conditionalFormatting sqref="F4:H80">
    <cfRule type="cellIs" priority="1" dxfId="2" operator="greaterThan" stopIfTrue="1">
      <formula>$F$5+$G$5+$H$5=""</formula>
    </cfRule>
  </conditionalFormatting>
  <dataValidations count="2">
    <dataValidation type="list" allowBlank="1" showInputMessage="1" showErrorMessage="1" prompt="PROSZĘ WYBRAĆ ROK ZŁOŻENIA WNIOSKU" sqref="D2">
      <formula1>$AG$6:$AG$10</formula1>
    </dataValidation>
    <dataValidation type="list" allowBlank="1" showInputMessage="1" showErrorMessage="1" promptTitle="I" sqref="D3">
      <formula1>$AG$6:$AG$10</formula1>
    </dataValidation>
  </dataValidation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4" r:id="rId1"/>
  <headerFooter>
    <oddHeader>&amp;CBILANS AKTYWA&amp;R&amp;P z &amp;N</oddHeader>
    <oddFooter>&amp;LPROW_123/13/01</oddFooter>
  </headerFooter>
  <colBreaks count="1" manualBreakCount="1">
    <brk id="13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CCECFF"/>
  </sheetPr>
  <dimension ref="A2:AD61"/>
  <sheetViews>
    <sheetView showGridLines="0" zoomScaleSheetLayoutView="100" zoomScalePageLayoutView="0" workbookViewId="0" topLeftCell="A2">
      <pane xSplit="2" ySplit="4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U29" sqref="U29"/>
    </sheetView>
  </sheetViews>
  <sheetFormatPr defaultColWidth="9.00390625" defaultRowHeight="12.75" outlineLevelCol="1"/>
  <cols>
    <col min="1" max="1" width="4.75390625" style="34" customWidth="1"/>
    <col min="2" max="2" width="40.625" style="34" customWidth="1"/>
    <col min="3" max="4" width="14.75390625" style="8" customWidth="1"/>
    <col min="5" max="5" width="14.75390625" style="6" customWidth="1"/>
    <col min="6" max="8" width="14.75390625" style="6" customWidth="1" outlineLevel="1"/>
    <col min="9" max="9" width="14.75390625" style="6" customWidth="1"/>
    <col min="10" max="12" width="14.75390625" style="6" customWidth="1" outlineLevel="1"/>
    <col min="13" max="13" width="14.75390625" style="6" customWidth="1"/>
    <col min="14" max="16" width="14.75390625" style="6" customWidth="1" outlineLevel="1"/>
    <col min="17" max="18" width="14.75390625" style="6" customWidth="1"/>
    <col min="19" max="22" width="14.75390625" style="31" customWidth="1"/>
    <col min="23" max="28" width="14.75390625" style="31" customWidth="1" outlineLevel="1"/>
    <col min="29" max="29" width="14.75390625" style="31" customWidth="1"/>
    <col min="30" max="16384" width="9.125" style="31" customWidth="1"/>
  </cols>
  <sheetData>
    <row r="2" ht="15.75">
      <c r="A2" s="29" t="s">
        <v>250</v>
      </c>
    </row>
    <row r="3" ht="13.5" thickBot="1">
      <c r="C3" s="74" t="s">
        <v>229</v>
      </c>
    </row>
    <row r="4" spans="1:30" s="7" customFormat="1" ht="13.5" thickTop="1">
      <c r="A4" s="356" t="s">
        <v>0</v>
      </c>
      <c r="B4" s="354" t="s">
        <v>2</v>
      </c>
      <c r="C4" s="276" t="str">
        <f>BILANS_AKTYWA!C4</f>
        <v>ROK</v>
      </c>
      <c r="D4" s="276" t="str">
        <f>BILANS_AKTYWA!D4</f>
        <v>ROK</v>
      </c>
      <c r="E4" s="276" t="str">
        <f>BILANS_AKTYWA!E4</f>
        <v>ROK</v>
      </c>
      <c r="F4" s="277"/>
      <c r="G4" s="278"/>
      <c r="H4" s="279"/>
      <c r="I4" s="276" t="str">
        <f>BILANS_AKTYWA!I4</f>
        <v>ROK</v>
      </c>
      <c r="J4" s="280"/>
      <c r="K4" s="278"/>
      <c r="L4" s="281"/>
      <c r="M4" s="276" t="str">
        <f>BILANS_AKTYWA!M4</f>
        <v>ROK</v>
      </c>
      <c r="N4" s="280"/>
      <c r="O4" s="278"/>
      <c r="P4" s="281"/>
      <c r="Q4" s="276" t="str">
        <f>BILANS_AKTYWA!Q4</f>
        <v>ROK</v>
      </c>
      <c r="R4" s="276" t="str">
        <f>BILANS_AKTYWA!R4</f>
        <v>ROK</v>
      </c>
      <c r="S4" s="276" t="str">
        <f>BILANS_AKTYWA!S4</f>
        <v>ROK</v>
      </c>
      <c r="T4" s="276" t="str">
        <f>BILANS_AKTYWA!T4</f>
        <v>ROK</v>
      </c>
      <c r="U4" s="276" t="str">
        <f>BILANS_AKTYWA!U4</f>
        <v>ROK</v>
      </c>
      <c r="V4" s="276" t="str">
        <f>BILANS_AKTYWA!V4</f>
        <v>ROK</v>
      </c>
      <c r="W4" s="276" t="str">
        <f>BILANS_AKTYWA!W4</f>
        <v>ROK</v>
      </c>
      <c r="X4" s="276" t="str">
        <f>BILANS_AKTYWA!X4</f>
        <v>ROK</v>
      </c>
      <c r="Y4" s="276" t="str">
        <f>BILANS_AKTYWA!Y4</f>
        <v>ROK</v>
      </c>
      <c r="Z4" s="276" t="str">
        <f>BILANS_AKTYWA!Z4</f>
        <v>ROK</v>
      </c>
      <c r="AA4" s="276" t="str">
        <f>BILANS_AKTYWA!AA4</f>
        <v>ROK</v>
      </c>
      <c r="AB4" s="285" t="str">
        <f>BILANS_AKTYWA!AB4</f>
        <v>ROK</v>
      </c>
      <c r="AC4" s="77"/>
      <c r="AD4" s="94" t="s">
        <v>247</v>
      </c>
    </row>
    <row r="5" spans="1:30" s="7" customFormat="1" ht="12.75">
      <c r="A5" s="357"/>
      <c r="B5" s="355"/>
      <c r="C5" s="275">
        <f>BILANS_AKTYWA!C5</f>
        <v>2014</v>
      </c>
      <c r="D5" s="275">
        <f>BILANS_AKTYWA!D5</f>
        <v>2015</v>
      </c>
      <c r="E5" s="275">
        <f>BILANS_AKTYWA!E5</f>
        <v>2016</v>
      </c>
      <c r="F5" s="282">
        <f>BILANS_AKTYWA!F5</f>
      </c>
      <c r="G5" s="283">
        <f>BILANS_AKTYWA!G5</f>
      </c>
      <c r="H5" s="284">
        <f>BILANS_AKTYWA!H5</f>
      </c>
      <c r="I5" s="275">
        <f>BILANS_AKTYWA!I5</f>
        <v>2017</v>
      </c>
      <c r="J5" s="273" t="str">
        <f>BILANS_AKTYWA!J5</f>
        <v>2018 I KW.</v>
      </c>
      <c r="K5" s="271" t="str">
        <f>BILANS_AKTYWA!K5</f>
        <v>2018 II KW.</v>
      </c>
      <c r="L5" s="274" t="str">
        <f>BILANS_AKTYWA!L5</f>
        <v>2018 III KW.</v>
      </c>
      <c r="M5" s="269">
        <f>BILANS_AKTYWA!M5</f>
        <v>2018</v>
      </c>
      <c r="N5" s="273" t="str">
        <f>BILANS_AKTYWA!N5</f>
        <v>2019 I KW.</v>
      </c>
      <c r="O5" s="271" t="str">
        <f>BILANS_AKTYWA!O5</f>
        <v>2019 II KW.</v>
      </c>
      <c r="P5" s="274" t="str">
        <f>BILANS_AKTYWA!P5</f>
        <v>2019 III KW.</v>
      </c>
      <c r="Q5" s="269">
        <f>BILANS_AKTYWA!Q5</f>
        <v>2019</v>
      </c>
      <c r="R5" s="269">
        <f>BILANS_AKTYWA!R5</f>
        <v>2020</v>
      </c>
      <c r="S5" s="269">
        <f>BILANS_AKTYWA!S5</f>
        <v>2021</v>
      </c>
      <c r="T5" s="269">
        <f>BILANS_AKTYWA!T5</f>
        <v>2022</v>
      </c>
      <c r="U5" s="269">
        <f>BILANS_AKTYWA!U5</f>
        <v>2023</v>
      </c>
      <c r="V5" s="269">
        <f>BILANS_AKTYWA!V5</f>
        <v>2024</v>
      </c>
      <c r="W5" s="269">
        <f>BILANS_AKTYWA!W5</f>
        <v>2025</v>
      </c>
      <c r="X5" s="269">
        <f>BILANS_AKTYWA!X5</f>
        <v>2026</v>
      </c>
      <c r="Y5" s="269">
        <f>BILANS_AKTYWA!Y5</f>
        <v>2027</v>
      </c>
      <c r="Z5" s="269">
        <f>BILANS_AKTYWA!Z5</f>
        <v>2028</v>
      </c>
      <c r="AA5" s="269">
        <f>BILANS_AKTYWA!AA5</f>
        <v>2029</v>
      </c>
      <c r="AB5" s="286">
        <f>BILANS_AKTYWA!AB5</f>
        <v>2030</v>
      </c>
      <c r="AC5" s="77"/>
      <c r="AD5" s="94" t="s">
        <v>247</v>
      </c>
    </row>
    <row r="6" spans="1:30" s="7" customFormat="1" ht="12.75">
      <c r="A6" s="213" t="s">
        <v>3</v>
      </c>
      <c r="B6" s="207" t="s">
        <v>5</v>
      </c>
      <c r="C6" s="194">
        <f aca="true" t="shared" si="0" ref="C6:R6">SUM(C7:C15)</f>
        <v>0</v>
      </c>
      <c r="D6" s="194">
        <f t="shared" si="0"/>
        <v>0</v>
      </c>
      <c r="E6" s="194">
        <f t="shared" si="0"/>
        <v>0</v>
      </c>
      <c r="F6" s="195">
        <f>SUM(F7:F15)</f>
        <v>0</v>
      </c>
      <c r="G6" s="204">
        <f>SUM(G7:G15)</f>
        <v>0</v>
      </c>
      <c r="H6" s="197">
        <f>SUM(H7:H15)</f>
        <v>0</v>
      </c>
      <c r="I6" s="194">
        <f>SUM(I7:I15)</f>
        <v>0</v>
      </c>
      <c r="J6" s="205">
        <f t="shared" si="0"/>
        <v>0</v>
      </c>
      <c r="K6" s="204">
        <f>SUM(K7:K15)</f>
        <v>0</v>
      </c>
      <c r="L6" s="206">
        <f>SUM(L7:L15)</f>
        <v>0</v>
      </c>
      <c r="M6" s="194">
        <f>SUM(M7:M15)</f>
        <v>0</v>
      </c>
      <c r="N6" s="205">
        <f t="shared" si="0"/>
        <v>0</v>
      </c>
      <c r="O6" s="204">
        <f t="shared" si="0"/>
        <v>0</v>
      </c>
      <c r="P6" s="206">
        <f t="shared" si="0"/>
        <v>0</v>
      </c>
      <c r="Q6" s="194">
        <f t="shared" si="0"/>
        <v>0</v>
      </c>
      <c r="R6" s="194">
        <f t="shared" si="0"/>
        <v>0</v>
      </c>
      <c r="S6" s="194">
        <f>SUM(S7:S15)</f>
        <v>0</v>
      </c>
      <c r="T6" s="194">
        <f>SUM(T7:T15)</f>
        <v>0</v>
      </c>
      <c r="U6" s="194">
        <f>SUM(U7:U15)</f>
        <v>0</v>
      </c>
      <c r="V6" s="194">
        <f aca="true" t="shared" si="1" ref="V6:AB6">SUM(V7:V15)</f>
        <v>0</v>
      </c>
      <c r="W6" s="194">
        <f t="shared" si="1"/>
        <v>0</v>
      </c>
      <c r="X6" s="194">
        <f t="shared" si="1"/>
        <v>0</v>
      </c>
      <c r="Y6" s="194">
        <f t="shared" si="1"/>
        <v>0</v>
      </c>
      <c r="Z6" s="194">
        <f t="shared" si="1"/>
        <v>0</v>
      </c>
      <c r="AA6" s="194">
        <f t="shared" si="1"/>
        <v>0</v>
      </c>
      <c r="AB6" s="214">
        <f t="shared" si="1"/>
        <v>0</v>
      </c>
      <c r="AC6" s="8"/>
      <c r="AD6" s="94" t="s">
        <v>247</v>
      </c>
    </row>
    <row r="7" spans="1:30" s="7" customFormat="1" ht="12.75">
      <c r="A7" s="215" t="s">
        <v>6</v>
      </c>
      <c r="B7" s="38" t="s">
        <v>8</v>
      </c>
      <c r="C7" s="133">
        <v>0</v>
      </c>
      <c r="D7" s="133">
        <v>0</v>
      </c>
      <c r="E7" s="133">
        <v>0</v>
      </c>
      <c r="F7" s="134">
        <v>0</v>
      </c>
      <c r="G7" s="144">
        <v>0</v>
      </c>
      <c r="H7" s="136">
        <v>0</v>
      </c>
      <c r="I7" s="133">
        <v>0</v>
      </c>
      <c r="J7" s="145">
        <v>0</v>
      </c>
      <c r="K7" s="144">
        <v>0</v>
      </c>
      <c r="L7" s="146">
        <v>0</v>
      </c>
      <c r="M7" s="133">
        <v>0</v>
      </c>
      <c r="N7" s="145">
        <v>0</v>
      </c>
      <c r="O7" s="144">
        <v>0</v>
      </c>
      <c r="P7" s="146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216">
        <v>0</v>
      </c>
      <c r="AC7" s="70"/>
      <c r="AD7" s="94" t="s">
        <v>247</v>
      </c>
    </row>
    <row r="8" spans="1:30" s="7" customFormat="1" ht="25.5">
      <c r="A8" s="215" t="s">
        <v>11</v>
      </c>
      <c r="B8" s="38" t="s">
        <v>12</v>
      </c>
      <c r="C8" s="133">
        <v>0</v>
      </c>
      <c r="D8" s="133">
        <v>0</v>
      </c>
      <c r="E8" s="133">
        <v>0</v>
      </c>
      <c r="F8" s="134">
        <v>0</v>
      </c>
      <c r="G8" s="144">
        <v>0</v>
      </c>
      <c r="H8" s="136">
        <v>0</v>
      </c>
      <c r="I8" s="133">
        <v>0</v>
      </c>
      <c r="J8" s="145">
        <v>0</v>
      </c>
      <c r="K8" s="144">
        <v>0</v>
      </c>
      <c r="L8" s="146">
        <v>0</v>
      </c>
      <c r="M8" s="133">
        <v>0</v>
      </c>
      <c r="N8" s="145">
        <v>0</v>
      </c>
      <c r="O8" s="144">
        <v>0</v>
      </c>
      <c r="P8" s="146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216">
        <v>0</v>
      </c>
      <c r="AC8" s="70"/>
      <c r="AD8" s="94" t="s">
        <v>247</v>
      </c>
    </row>
    <row r="9" spans="1:30" s="7" customFormat="1" ht="12.75">
      <c r="A9" s="215" t="s">
        <v>15</v>
      </c>
      <c r="B9" s="38" t="s">
        <v>16</v>
      </c>
      <c r="C9" s="133">
        <v>0</v>
      </c>
      <c r="D9" s="133">
        <v>0</v>
      </c>
      <c r="E9" s="133">
        <v>0</v>
      </c>
      <c r="F9" s="134">
        <v>0</v>
      </c>
      <c r="G9" s="144">
        <v>0</v>
      </c>
      <c r="H9" s="136">
        <v>0</v>
      </c>
      <c r="I9" s="133">
        <v>0</v>
      </c>
      <c r="J9" s="145">
        <v>0</v>
      </c>
      <c r="K9" s="144">
        <v>0</v>
      </c>
      <c r="L9" s="146">
        <v>0</v>
      </c>
      <c r="M9" s="133">
        <v>0</v>
      </c>
      <c r="N9" s="145">
        <v>0</v>
      </c>
      <c r="O9" s="144">
        <v>0</v>
      </c>
      <c r="P9" s="146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216">
        <v>0</v>
      </c>
      <c r="AC9" s="70"/>
      <c r="AD9" s="94" t="s">
        <v>247</v>
      </c>
    </row>
    <row r="10" spans="1:30" s="7" customFormat="1" ht="12.75">
      <c r="A10" s="215" t="s">
        <v>19</v>
      </c>
      <c r="B10" s="38" t="s">
        <v>20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36">
        <v>0</v>
      </c>
      <c r="I10" s="133">
        <v>0</v>
      </c>
      <c r="J10" s="145">
        <v>0</v>
      </c>
      <c r="K10" s="144">
        <v>0</v>
      </c>
      <c r="L10" s="146">
        <v>0</v>
      </c>
      <c r="M10" s="133">
        <v>0</v>
      </c>
      <c r="N10" s="145">
        <v>0</v>
      </c>
      <c r="O10" s="144">
        <v>0</v>
      </c>
      <c r="P10" s="146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216">
        <v>0</v>
      </c>
      <c r="AC10" s="70"/>
      <c r="AD10" s="94" t="s">
        <v>247</v>
      </c>
    </row>
    <row r="11" spans="1:30" s="7" customFormat="1" ht="12.75">
      <c r="A11" s="215" t="s">
        <v>23</v>
      </c>
      <c r="B11" s="38" t="s">
        <v>24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36">
        <v>0</v>
      </c>
      <c r="I11" s="133">
        <v>0</v>
      </c>
      <c r="J11" s="145">
        <v>0</v>
      </c>
      <c r="K11" s="144">
        <v>0</v>
      </c>
      <c r="L11" s="146">
        <v>0</v>
      </c>
      <c r="M11" s="133">
        <v>0</v>
      </c>
      <c r="N11" s="145">
        <v>0</v>
      </c>
      <c r="O11" s="144">
        <v>0</v>
      </c>
      <c r="P11" s="14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216">
        <v>0</v>
      </c>
      <c r="AC11" s="70"/>
      <c r="AD11" s="94" t="s">
        <v>247</v>
      </c>
    </row>
    <row r="12" spans="1:30" s="7" customFormat="1" ht="12.75">
      <c r="A12" s="215" t="s">
        <v>26</v>
      </c>
      <c r="B12" s="38" t="s">
        <v>27</v>
      </c>
      <c r="C12" s="133">
        <v>0</v>
      </c>
      <c r="D12" s="133">
        <v>0</v>
      </c>
      <c r="E12" s="133">
        <v>0</v>
      </c>
      <c r="F12" s="134">
        <v>0</v>
      </c>
      <c r="G12" s="144">
        <v>0</v>
      </c>
      <c r="H12" s="136">
        <v>0</v>
      </c>
      <c r="I12" s="133">
        <v>0</v>
      </c>
      <c r="J12" s="145">
        <v>0</v>
      </c>
      <c r="K12" s="144">
        <v>0</v>
      </c>
      <c r="L12" s="146">
        <v>0</v>
      </c>
      <c r="M12" s="133">
        <v>0</v>
      </c>
      <c r="N12" s="145">
        <v>0</v>
      </c>
      <c r="O12" s="144">
        <v>0</v>
      </c>
      <c r="P12" s="146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216">
        <v>0</v>
      </c>
      <c r="AC12" s="70"/>
      <c r="AD12" s="94" t="s">
        <v>247</v>
      </c>
    </row>
    <row r="13" spans="1:30" s="7" customFormat="1" ht="12.75">
      <c r="A13" s="215" t="s">
        <v>29</v>
      </c>
      <c r="B13" s="38" t="s">
        <v>30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36">
        <v>0</v>
      </c>
      <c r="I13" s="133">
        <v>0</v>
      </c>
      <c r="J13" s="145">
        <v>0</v>
      </c>
      <c r="K13" s="144">
        <v>0</v>
      </c>
      <c r="L13" s="146">
        <v>0</v>
      </c>
      <c r="M13" s="133">
        <v>0</v>
      </c>
      <c r="N13" s="145">
        <v>0</v>
      </c>
      <c r="O13" s="144">
        <v>0</v>
      </c>
      <c r="P13" s="146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216">
        <v>0</v>
      </c>
      <c r="AC13" s="70"/>
      <c r="AD13" s="94" t="s">
        <v>247</v>
      </c>
    </row>
    <row r="14" spans="1:30" s="7" customFormat="1" ht="12.75">
      <c r="A14" s="215" t="s">
        <v>33</v>
      </c>
      <c r="B14" s="38" t="s">
        <v>34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36">
        <v>0</v>
      </c>
      <c r="I14" s="133">
        <v>0</v>
      </c>
      <c r="J14" s="145">
        <v>0</v>
      </c>
      <c r="K14" s="144">
        <v>0</v>
      </c>
      <c r="L14" s="146">
        <v>0</v>
      </c>
      <c r="M14" s="133">
        <v>0</v>
      </c>
      <c r="N14" s="145">
        <v>0</v>
      </c>
      <c r="O14" s="144">
        <v>0</v>
      </c>
      <c r="P14" s="14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216">
        <v>0</v>
      </c>
      <c r="AC14" s="70"/>
      <c r="AD14" s="94" t="s">
        <v>247</v>
      </c>
    </row>
    <row r="15" spans="1:30" s="7" customFormat="1" ht="25.5">
      <c r="A15" s="215" t="s">
        <v>37</v>
      </c>
      <c r="B15" s="38" t="s">
        <v>38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36">
        <v>0</v>
      </c>
      <c r="I15" s="133">
        <v>0</v>
      </c>
      <c r="J15" s="145">
        <v>0</v>
      </c>
      <c r="K15" s="144">
        <v>0</v>
      </c>
      <c r="L15" s="146">
        <v>0</v>
      </c>
      <c r="M15" s="133">
        <v>0</v>
      </c>
      <c r="N15" s="145">
        <v>0</v>
      </c>
      <c r="O15" s="144">
        <v>0</v>
      </c>
      <c r="P15" s="14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216">
        <v>0</v>
      </c>
      <c r="AC15" s="70"/>
      <c r="AD15" s="94" t="s">
        <v>247</v>
      </c>
    </row>
    <row r="16" spans="1:30" s="48" customFormat="1" ht="12.75">
      <c r="A16" s="213" t="s">
        <v>41</v>
      </c>
      <c r="B16" s="207" t="s">
        <v>42</v>
      </c>
      <c r="C16" s="194">
        <f aca="true" t="shared" si="2" ref="C16:R16">C17+C25+C32+C51</f>
        <v>0</v>
      </c>
      <c r="D16" s="194">
        <f t="shared" si="2"/>
        <v>0</v>
      </c>
      <c r="E16" s="194">
        <f t="shared" si="2"/>
        <v>0</v>
      </c>
      <c r="F16" s="195">
        <f>F17+F25+F32+F51</f>
        <v>0</v>
      </c>
      <c r="G16" s="204">
        <f>G17+G25+G32+G51</f>
        <v>0</v>
      </c>
      <c r="H16" s="197">
        <f>H17+H25+H32+H51</f>
        <v>0</v>
      </c>
      <c r="I16" s="194">
        <f>I17+I25+I32+I51</f>
        <v>0</v>
      </c>
      <c r="J16" s="205">
        <f t="shared" si="2"/>
        <v>0</v>
      </c>
      <c r="K16" s="204">
        <f>K17+K25+K32+K51</f>
        <v>0</v>
      </c>
      <c r="L16" s="206">
        <f>L17+L25+L32+L51</f>
        <v>0</v>
      </c>
      <c r="M16" s="194">
        <f>M17+M25+M32+M51</f>
        <v>0</v>
      </c>
      <c r="N16" s="205">
        <f t="shared" si="2"/>
        <v>0</v>
      </c>
      <c r="O16" s="204">
        <f t="shared" si="2"/>
        <v>0</v>
      </c>
      <c r="P16" s="206">
        <f t="shared" si="2"/>
        <v>0</v>
      </c>
      <c r="Q16" s="194">
        <f t="shared" si="2"/>
        <v>0</v>
      </c>
      <c r="R16" s="194">
        <f t="shared" si="2"/>
        <v>0</v>
      </c>
      <c r="S16" s="194">
        <f>S17+S25+S32+S51</f>
        <v>0</v>
      </c>
      <c r="T16" s="194">
        <f>T17+T25+T32+T51</f>
        <v>0</v>
      </c>
      <c r="U16" s="194">
        <f>U17+U25+U32+U51</f>
        <v>0</v>
      </c>
      <c r="V16" s="194">
        <f aca="true" t="shared" si="3" ref="V16:AB16">V17+V25+V32+V51</f>
        <v>0</v>
      </c>
      <c r="W16" s="194">
        <f t="shared" si="3"/>
        <v>0</v>
      </c>
      <c r="X16" s="194">
        <f t="shared" si="3"/>
        <v>0</v>
      </c>
      <c r="Y16" s="194">
        <f t="shared" si="3"/>
        <v>0</v>
      </c>
      <c r="Z16" s="194">
        <f t="shared" si="3"/>
        <v>0</v>
      </c>
      <c r="AA16" s="194">
        <f t="shared" si="3"/>
        <v>0</v>
      </c>
      <c r="AB16" s="214">
        <f t="shared" si="3"/>
        <v>0</v>
      </c>
      <c r="AC16" s="81"/>
      <c r="AD16" s="212" t="s">
        <v>247</v>
      </c>
    </row>
    <row r="17" spans="1:30" s="48" customFormat="1" ht="12.75">
      <c r="A17" s="213" t="s">
        <v>6</v>
      </c>
      <c r="B17" s="207" t="s">
        <v>45</v>
      </c>
      <c r="C17" s="194">
        <f aca="true" t="shared" si="4" ref="C17:R17">C18+C19+C22</f>
        <v>0</v>
      </c>
      <c r="D17" s="194">
        <f t="shared" si="4"/>
        <v>0</v>
      </c>
      <c r="E17" s="194">
        <f t="shared" si="4"/>
        <v>0</v>
      </c>
      <c r="F17" s="195">
        <f t="shared" si="4"/>
        <v>0</v>
      </c>
      <c r="G17" s="204">
        <f t="shared" si="4"/>
        <v>0</v>
      </c>
      <c r="H17" s="197">
        <f t="shared" si="4"/>
        <v>0</v>
      </c>
      <c r="I17" s="194">
        <f t="shared" si="4"/>
        <v>0</v>
      </c>
      <c r="J17" s="205">
        <f t="shared" si="4"/>
        <v>0</v>
      </c>
      <c r="K17" s="204">
        <f t="shared" si="4"/>
        <v>0</v>
      </c>
      <c r="L17" s="206">
        <f t="shared" si="4"/>
        <v>0</v>
      </c>
      <c r="M17" s="194">
        <f t="shared" si="4"/>
        <v>0</v>
      </c>
      <c r="N17" s="205">
        <f t="shared" si="4"/>
        <v>0</v>
      </c>
      <c r="O17" s="204">
        <f t="shared" si="4"/>
        <v>0</v>
      </c>
      <c r="P17" s="206">
        <f t="shared" si="4"/>
        <v>0</v>
      </c>
      <c r="Q17" s="194">
        <f t="shared" si="4"/>
        <v>0</v>
      </c>
      <c r="R17" s="194">
        <f t="shared" si="4"/>
        <v>0</v>
      </c>
      <c r="S17" s="194">
        <f>S18+S19+S22</f>
        <v>0</v>
      </c>
      <c r="T17" s="194">
        <f>T18+T19+T22</f>
        <v>0</v>
      </c>
      <c r="U17" s="194">
        <f>U18+U19+U22</f>
        <v>0</v>
      </c>
      <c r="V17" s="194">
        <f aca="true" t="shared" si="5" ref="V17:AB17">V18+V19+V22</f>
        <v>0</v>
      </c>
      <c r="W17" s="194">
        <f t="shared" si="5"/>
        <v>0</v>
      </c>
      <c r="X17" s="194">
        <f t="shared" si="5"/>
        <v>0</v>
      </c>
      <c r="Y17" s="194">
        <f t="shared" si="5"/>
        <v>0</v>
      </c>
      <c r="Z17" s="194">
        <f t="shared" si="5"/>
        <v>0</v>
      </c>
      <c r="AA17" s="194">
        <f t="shared" si="5"/>
        <v>0</v>
      </c>
      <c r="AB17" s="214">
        <f t="shared" si="5"/>
        <v>0</v>
      </c>
      <c r="AC17" s="81"/>
      <c r="AD17" s="212" t="s">
        <v>247</v>
      </c>
    </row>
    <row r="18" spans="1:30" s="7" customFormat="1" ht="12.75">
      <c r="A18" s="218" t="s">
        <v>9</v>
      </c>
      <c r="B18" s="37" t="s">
        <v>48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36">
        <v>0</v>
      </c>
      <c r="I18" s="133">
        <v>0</v>
      </c>
      <c r="J18" s="145">
        <v>0</v>
      </c>
      <c r="K18" s="144">
        <v>0</v>
      </c>
      <c r="L18" s="146">
        <v>0</v>
      </c>
      <c r="M18" s="133">
        <v>0</v>
      </c>
      <c r="N18" s="145">
        <v>0</v>
      </c>
      <c r="O18" s="144">
        <v>0</v>
      </c>
      <c r="P18" s="146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216">
        <v>0</v>
      </c>
      <c r="AC18" s="70"/>
      <c r="AD18" s="94" t="s">
        <v>247</v>
      </c>
    </row>
    <row r="19" spans="1:30" s="7" customFormat="1" ht="12.75">
      <c r="A19" s="219" t="s">
        <v>13</v>
      </c>
      <c r="B19" s="211" t="s">
        <v>50</v>
      </c>
      <c r="C19" s="161">
        <f aca="true" t="shared" si="6" ref="C19:R19">SUM(C20:C21)</f>
        <v>0</v>
      </c>
      <c r="D19" s="161">
        <f t="shared" si="6"/>
        <v>0</v>
      </c>
      <c r="E19" s="161">
        <f t="shared" si="6"/>
        <v>0</v>
      </c>
      <c r="F19" s="162">
        <f t="shared" si="6"/>
        <v>0</v>
      </c>
      <c r="G19" s="208">
        <f t="shared" si="6"/>
        <v>0</v>
      </c>
      <c r="H19" s="164">
        <f t="shared" si="6"/>
        <v>0</v>
      </c>
      <c r="I19" s="161">
        <f t="shared" si="6"/>
        <v>0</v>
      </c>
      <c r="J19" s="209">
        <f t="shared" si="6"/>
        <v>0</v>
      </c>
      <c r="K19" s="208">
        <f t="shared" si="6"/>
        <v>0</v>
      </c>
      <c r="L19" s="210">
        <f t="shared" si="6"/>
        <v>0</v>
      </c>
      <c r="M19" s="161">
        <f t="shared" si="6"/>
        <v>0</v>
      </c>
      <c r="N19" s="209">
        <f t="shared" si="6"/>
        <v>0</v>
      </c>
      <c r="O19" s="208">
        <f t="shared" si="6"/>
        <v>0</v>
      </c>
      <c r="P19" s="210">
        <f t="shared" si="6"/>
        <v>0</v>
      </c>
      <c r="Q19" s="161">
        <f t="shared" si="6"/>
        <v>0</v>
      </c>
      <c r="R19" s="161">
        <f t="shared" si="6"/>
        <v>0</v>
      </c>
      <c r="S19" s="161">
        <f>SUM(S20:S21)</f>
        <v>0</v>
      </c>
      <c r="T19" s="161">
        <f>SUM(T20:T21)</f>
        <v>0</v>
      </c>
      <c r="U19" s="161">
        <f>SUM(U20:U21)</f>
        <v>0</v>
      </c>
      <c r="V19" s="161">
        <f aca="true" t="shared" si="7" ref="V19:AB19">SUM(V20:V21)</f>
        <v>0</v>
      </c>
      <c r="W19" s="161">
        <f t="shared" si="7"/>
        <v>0</v>
      </c>
      <c r="X19" s="161">
        <f t="shared" si="7"/>
        <v>0</v>
      </c>
      <c r="Y19" s="161">
        <f t="shared" si="7"/>
        <v>0</v>
      </c>
      <c r="Z19" s="161">
        <f t="shared" si="7"/>
        <v>0</v>
      </c>
      <c r="AA19" s="161">
        <f t="shared" si="7"/>
        <v>0</v>
      </c>
      <c r="AB19" s="217">
        <f t="shared" si="7"/>
        <v>0</v>
      </c>
      <c r="AC19" s="8"/>
      <c r="AD19" s="94" t="s">
        <v>247</v>
      </c>
    </row>
    <row r="20" spans="1:30" s="7" customFormat="1" ht="12.75">
      <c r="A20" s="218" t="s">
        <v>52</v>
      </c>
      <c r="B20" s="37" t="s">
        <v>53</v>
      </c>
      <c r="C20" s="133">
        <v>0</v>
      </c>
      <c r="D20" s="133">
        <v>0</v>
      </c>
      <c r="E20" s="133">
        <v>0</v>
      </c>
      <c r="F20" s="134">
        <v>0</v>
      </c>
      <c r="G20" s="144">
        <v>0</v>
      </c>
      <c r="H20" s="136">
        <v>0</v>
      </c>
      <c r="I20" s="133">
        <v>0</v>
      </c>
      <c r="J20" s="145">
        <v>0</v>
      </c>
      <c r="K20" s="144">
        <v>0</v>
      </c>
      <c r="L20" s="146">
        <v>0</v>
      </c>
      <c r="M20" s="133">
        <v>0</v>
      </c>
      <c r="N20" s="145">
        <v>0</v>
      </c>
      <c r="O20" s="144">
        <v>0</v>
      </c>
      <c r="P20" s="14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216">
        <v>0</v>
      </c>
      <c r="AC20" s="70"/>
      <c r="AD20" s="94" t="s">
        <v>247</v>
      </c>
    </row>
    <row r="21" spans="1:30" s="7" customFormat="1" ht="12.75">
      <c r="A21" s="218" t="s">
        <v>52</v>
      </c>
      <c r="B21" s="37" t="s">
        <v>55</v>
      </c>
      <c r="C21" s="133">
        <v>0</v>
      </c>
      <c r="D21" s="133">
        <v>0</v>
      </c>
      <c r="E21" s="133">
        <v>0</v>
      </c>
      <c r="F21" s="134">
        <v>0</v>
      </c>
      <c r="G21" s="144">
        <v>0</v>
      </c>
      <c r="H21" s="136">
        <v>0</v>
      </c>
      <c r="I21" s="133">
        <v>0</v>
      </c>
      <c r="J21" s="145">
        <v>0</v>
      </c>
      <c r="K21" s="144">
        <v>0</v>
      </c>
      <c r="L21" s="146">
        <v>0</v>
      </c>
      <c r="M21" s="133">
        <v>0</v>
      </c>
      <c r="N21" s="145">
        <v>0</v>
      </c>
      <c r="O21" s="144">
        <v>0</v>
      </c>
      <c r="P21" s="146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216">
        <v>0</v>
      </c>
      <c r="AC21" s="70"/>
      <c r="AD21" s="94" t="s">
        <v>247</v>
      </c>
    </row>
    <row r="22" spans="1:30" s="7" customFormat="1" ht="12.75">
      <c r="A22" s="219" t="s">
        <v>17</v>
      </c>
      <c r="B22" s="211" t="s">
        <v>57</v>
      </c>
      <c r="C22" s="161">
        <f aca="true" t="shared" si="8" ref="C22:R22">SUM(C23:C24)</f>
        <v>0</v>
      </c>
      <c r="D22" s="161">
        <f t="shared" si="8"/>
        <v>0</v>
      </c>
      <c r="E22" s="161">
        <f t="shared" si="8"/>
        <v>0</v>
      </c>
      <c r="F22" s="162">
        <f t="shared" si="8"/>
        <v>0</v>
      </c>
      <c r="G22" s="208">
        <f t="shared" si="8"/>
        <v>0</v>
      </c>
      <c r="H22" s="164">
        <f t="shared" si="8"/>
        <v>0</v>
      </c>
      <c r="I22" s="161">
        <f t="shared" si="8"/>
        <v>0</v>
      </c>
      <c r="J22" s="209">
        <f t="shared" si="8"/>
        <v>0</v>
      </c>
      <c r="K22" s="208">
        <f t="shared" si="8"/>
        <v>0</v>
      </c>
      <c r="L22" s="210">
        <f t="shared" si="8"/>
        <v>0</v>
      </c>
      <c r="M22" s="161">
        <f t="shared" si="8"/>
        <v>0</v>
      </c>
      <c r="N22" s="209">
        <f t="shared" si="8"/>
        <v>0</v>
      </c>
      <c r="O22" s="208">
        <f t="shared" si="8"/>
        <v>0</v>
      </c>
      <c r="P22" s="210">
        <f t="shared" si="8"/>
        <v>0</v>
      </c>
      <c r="Q22" s="161">
        <f t="shared" si="8"/>
        <v>0</v>
      </c>
      <c r="R22" s="161">
        <f t="shared" si="8"/>
        <v>0</v>
      </c>
      <c r="S22" s="161">
        <f>SUM(S23:S24)</f>
        <v>0</v>
      </c>
      <c r="T22" s="161">
        <f>SUM(T23:T24)</f>
        <v>0</v>
      </c>
      <c r="U22" s="161">
        <f>SUM(U23:U24)</f>
        <v>0</v>
      </c>
      <c r="V22" s="161">
        <f aca="true" t="shared" si="9" ref="V22:AB22">SUM(V23:V24)</f>
        <v>0</v>
      </c>
      <c r="W22" s="161">
        <f t="shared" si="9"/>
        <v>0</v>
      </c>
      <c r="X22" s="161">
        <f t="shared" si="9"/>
        <v>0</v>
      </c>
      <c r="Y22" s="161">
        <f t="shared" si="9"/>
        <v>0</v>
      </c>
      <c r="Z22" s="161">
        <f t="shared" si="9"/>
        <v>0</v>
      </c>
      <c r="AA22" s="161">
        <f t="shared" si="9"/>
        <v>0</v>
      </c>
      <c r="AB22" s="217">
        <f t="shared" si="9"/>
        <v>0</v>
      </c>
      <c r="AC22" s="8"/>
      <c r="AD22" s="94" t="s">
        <v>247</v>
      </c>
    </row>
    <row r="23" spans="1:30" s="7" customFormat="1" ht="12.75">
      <c r="A23" s="218" t="s">
        <v>52</v>
      </c>
      <c r="B23" s="37" t="s">
        <v>59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36">
        <v>0</v>
      </c>
      <c r="I23" s="133">
        <v>0</v>
      </c>
      <c r="J23" s="145">
        <v>0</v>
      </c>
      <c r="K23" s="144">
        <v>0</v>
      </c>
      <c r="L23" s="146">
        <v>0</v>
      </c>
      <c r="M23" s="133">
        <v>0</v>
      </c>
      <c r="N23" s="145">
        <v>0</v>
      </c>
      <c r="O23" s="144">
        <v>0</v>
      </c>
      <c r="P23" s="146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216">
        <v>0</v>
      </c>
      <c r="AC23" s="70"/>
      <c r="AD23" s="94" t="s">
        <v>247</v>
      </c>
    </row>
    <row r="24" spans="1:30" s="7" customFormat="1" ht="12.75">
      <c r="A24" s="218" t="s">
        <v>52</v>
      </c>
      <c r="B24" s="37" t="s">
        <v>61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36">
        <v>0</v>
      </c>
      <c r="I24" s="133">
        <v>0</v>
      </c>
      <c r="J24" s="145">
        <v>0</v>
      </c>
      <c r="K24" s="144">
        <v>0</v>
      </c>
      <c r="L24" s="146">
        <v>0</v>
      </c>
      <c r="M24" s="133">
        <v>0</v>
      </c>
      <c r="N24" s="145">
        <v>0</v>
      </c>
      <c r="O24" s="144">
        <v>0</v>
      </c>
      <c r="P24" s="146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216">
        <v>0</v>
      </c>
      <c r="AC24" s="70"/>
      <c r="AD24" s="94" t="s">
        <v>247</v>
      </c>
    </row>
    <row r="25" spans="1:30" s="7" customFormat="1" ht="12.75">
      <c r="A25" s="213" t="s">
        <v>11</v>
      </c>
      <c r="B25" s="207" t="s">
        <v>63</v>
      </c>
      <c r="C25" s="194">
        <f aca="true" t="shared" si="10" ref="C25:R25">C26+C27</f>
        <v>0</v>
      </c>
      <c r="D25" s="194">
        <f t="shared" si="10"/>
        <v>0</v>
      </c>
      <c r="E25" s="194">
        <f t="shared" si="10"/>
        <v>0</v>
      </c>
      <c r="F25" s="195">
        <f t="shared" si="10"/>
        <v>0</v>
      </c>
      <c r="G25" s="204">
        <f t="shared" si="10"/>
        <v>0</v>
      </c>
      <c r="H25" s="197">
        <f t="shared" si="10"/>
        <v>0</v>
      </c>
      <c r="I25" s="194">
        <f t="shared" si="10"/>
        <v>0</v>
      </c>
      <c r="J25" s="205">
        <f t="shared" si="10"/>
        <v>0</v>
      </c>
      <c r="K25" s="204">
        <f t="shared" si="10"/>
        <v>0</v>
      </c>
      <c r="L25" s="206">
        <f t="shared" si="10"/>
        <v>0</v>
      </c>
      <c r="M25" s="194">
        <f t="shared" si="10"/>
        <v>0</v>
      </c>
      <c r="N25" s="205">
        <f t="shared" si="10"/>
        <v>0</v>
      </c>
      <c r="O25" s="204">
        <f t="shared" si="10"/>
        <v>0</v>
      </c>
      <c r="P25" s="206">
        <f t="shared" si="10"/>
        <v>0</v>
      </c>
      <c r="Q25" s="194">
        <f t="shared" si="10"/>
        <v>0</v>
      </c>
      <c r="R25" s="194">
        <f t="shared" si="10"/>
        <v>0</v>
      </c>
      <c r="S25" s="194">
        <f>S26+S27</f>
        <v>0</v>
      </c>
      <c r="T25" s="194">
        <f>T26+T27</f>
        <v>0</v>
      </c>
      <c r="U25" s="194">
        <f>U26+U27</f>
        <v>0</v>
      </c>
      <c r="V25" s="194">
        <f aca="true" t="shared" si="11" ref="V25:AB25">V26+V27</f>
        <v>0</v>
      </c>
      <c r="W25" s="194">
        <f t="shared" si="11"/>
        <v>0</v>
      </c>
      <c r="X25" s="194">
        <f t="shared" si="11"/>
        <v>0</v>
      </c>
      <c r="Y25" s="194">
        <f t="shared" si="11"/>
        <v>0</v>
      </c>
      <c r="Z25" s="194">
        <f t="shared" si="11"/>
        <v>0</v>
      </c>
      <c r="AA25" s="194">
        <f t="shared" si="11"/>
        <v>0</v>
      </c>
      <c r="AB25" s="214">
        <f t="shared" si="11"/>
        <v>0</v>
      </c>
      <c r="AC25" s="8"/>
      <c r="AD25" s="94" t="s">
        <v>247</v>
      </c>
    </row>
    <row r="26" spans="1:30" s="7" customFormat="1" ht="12.75">
      <c r="A26" s="218" t="s">
        <v>9</v>
      </c>
      <c r="B26" s="37" t="s">
        <v>64</v>
      </c>
      <c r="C26" s="133">
        <v>0</v>
      </c>
      <c r="D26" s="133">
        <v>0</v>
      </c>
      <c r="E26" s="133">
        <v>0</v>
      </c>
      <c r="F26" s="134">
        <v>0</v>
      </c>
      <c r="G26" s="144">
        <v>0</v>
      </c>
      <c r="H26" s="136">
        <v>0</v>
      </c>
      <c r="I26" s="133">
        <v>0</v>
      </c>
      <c r="J26" s="145">
        <v>0</v>
      </c>
      <c r="K26" s="144">
        <v>0</v>
      </c>
      <c r="L26" s="146">
        <v>0</v>
      </c>
      <c r="M26" s="133">
        <v>0</v>
      </c>
      <c r="N26" s="145">
        <v>0</v>
      </c>
      <c r="O26" s="144">
        <v>0</v>
      </c>
      <c r="P26" s="146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216">
        <v>0</v>
      </c>
      <c r="AC26" s="70"/>
      <c r="AD26" s="94" t="s">
        <v>247</v>
      </c>
    </row>
    <row r="27" spans="1:30" s="7" customFormat="1" ht="12.75">
      <c r="A27" s="219" t="s">
        <v>13</v>
      </c>
      <c r="B27" s="211" t="s">
        <v>66</v>
      </c>
      <c r="C27" s="161">
        <f aca="true" t="shared" si="12" ref="C27:R27">SUM(C28:C31)</f>
        <v>0</v>
      </c>
      <c r="D27" s="161">
        <f t="shared" si="12"/>
        <v>0</v>
      </c>
      <c r="E27" s="161">
        <f t="shared" si="12"/>
        <v>0</v>
      </c>
      <c r="F27" s="162">
        <f>SUM(F28:F31)</f>
        <v>0</v>
      </c>
      <c r="G27" s="208">
        <f>SUM(G28:G31)</f>
        <v>0</v>
      </c>
      <c r="H27" s="164">
        <f>SUM(H28:H31)</f>
        <v>0</v>
      </c>
      <c r="I27" s="161">
        <f>SUM(I28:I31)</f>
        <v>0</v>
      </c>
      <c r="J27" s="209">
        <f t="shared" si="12"/>
        <v>0</v>
      </c>
      <c r="K27" s="208">
        <f>SUM(K28:K31)</f>
        <v>0</v>
      </c>
      <c r="L27" s="210">
        <f>SUM(L28:L31)</f>
        <v>0</v>
      </c>
      <c r="M27" s="161">
        <f>SUM(M28:M31)</f>
        <v>0</v>
      </c>
      <c r="N27" s="209">
        <f t="shared" si="12"/>
        <v>0</v>
      </c>
      <c r="O27" s="208">
        <f t="shared" si="12"/>
        <v>0</v>
      </c>
      <c r="P27" s="210">
        <f t="shared" si="12"/>
        <v>0</v>
      </c>
      <c r="Q27" s="161">
        <f t="shared" si="12"/>
        <v>0</v>
      </c>
      <c r="R27" s="161">
        <f t="shared" si="12"/>
        <v>0</v>
      </c>
      <c r="S27" s="161">
        <f>SUM(S28:S31)</f>
        <v>0</v>
      </c>
      <c r="T27" s="161">
        <f>SUM(T28:T31)</f>
        <v>0</v>
      </c>
      <c r="U27" s="161">
        <f>SUM(U28:U31)</f>
        <v>0</v>
      </c>
      <c r="V27" s="161">
        <f aca="true" t="shared" si="13" ref="V27:AB27">SUM(V28:V31)</f>
        <v>0</v>
      </c>
      <c r="W27" s="161">
        <f t="shared" si="13"/>
        <v>0</v>
      </c>
      <c r="X27" s="161">
        <f t="shared" si="13"/>
        <v>0</v>
      </c>
      <c r="Y27" s="161">
        <f t="shared" si="13"/>
        <v>0</v>
      </c>
      <c r="Z27" s="161">
        <f t="shared" si="13"/>
        <v>0</v>
      </c>
      <c r="AA27" s="161">
        <f t="shared" si="13"/>
        <v>0</v>
      </c>
      <c r="AB27" s="217">
        <f t="shared" si="13"/>
        <v>0</v>
      </c>
      <c r="AC27" s="8"/>
      <c r="AD27" s="94" t="s">
        <v>247</v>
      </c>
    </row>
    <row r="28" spans="1:30" s="35" customFormat="1" ht="12.75">
      <c r="A28" s="218" t="s">
        <v>67</v>
      </c>
      <c r="B28" s="37" t="s">
        <v>69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36">
        <v>0</v>
      </c>
      <c r="I28" s="133">
        <v>0</v>
      </c>
      <c r="J28" s="145">
        <v>0</v>
      </c>
      <c r="K28" s="144">
        <v>0</v>
      </c>
      <c r="L28" s="146">
        <v>0</v>
      </c>
      <c r="M28" s="133">
        <v>0</v>
      </c>
      <c r="N28" s="145">
        <v>0</v>
      </c>
      <c r="O28" s="144">
        <v>0</v>
      </c>
      <c r="P28" s="146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216">
        <v>0</v>
      </c>
      <c r="AC28" s="70"/>
      <c r="AD28" s="95" t="s">
        <v>247</v>
      </c>
    </row>
    <row r="29" spans="1:30" s="35" customFormat="1" ht="12.75">
      <c r="A29" s="218" t="s">
        <v>35</v>
      </c>
      <c r="B29" s="37" t="s">
        <v>71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36">
        <v>0</v>
      </c>
      <c r="I29" s="133">
        <v>0</v>
      </c>
      <c r="J29" s="145">
        <v>0</v>
      </c>
      <c r="K29" s="144">
        <v>0</v>
      </c>
      <c r="L29" s="146">
        <v>0</v>
      </c>
      <c r="M29" s="133">
        <v>0</v>
      </c>
      <c r="N29" s="145">
        <v>0</v>
      </c>
      <c r="O29" s="144">
        <v>0</v>
      </c>
      <c r="P29" s="146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216">
        <v>0</v>
      </c>
      <c r="AC29" s="70"/>
      <c r="AD29" s="95" t="s">
        <v>247</v>
      </c>
    </row>
    <row r="30" spans="1:30" s="35" customFormat="1" ht="12.75">
      <c r="A30" s="218" t="s">
        <v>39</v>
      </c>
      <c r="B30" s="37" t="s">
        <v>73</v>
      </c>
      <c r="C30" s="133">
        <v>0</v>
      </c>
      <c r="D30" s="133">
        <v>0</v>
      </c>
      <c r="E30" s="133">
        <v>0</v>
      </c>
      <c r="F30" s="134">
        <v>0</v>
      </c>
      <c r="G30" s="144">
        <v>0</v>
      </c>
      <c r="H30" s="136">
        <v>0</v>
      </c>
      <c r="I30" s="133">
        <v>0</v>
      </c>
      <c r="J30" s="145">
        <v>0</v>
      </c>
      <c r="K30" s="144">
        <v>0</v>
      </c>
      <c r="L30" s="146">
        <v>0</v>
      </c>
      <c r="M30" s="133">
        <v>0</v>
      </c>
      <c r="N30" s="145">
        <v>0</v>
      </c>
      <c r="O30" s="144">
        <v>0</v>
      </c>
      <c r="P30" s="146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216">
        <v>0</v>
      </c>
      <c r="AC30" s="70"/>
      <c r="AD30" s="95" t="s">
        <v>247</v>
      </c>
    </row>
    <row r="31" spans="1:30" s="35" customFormat="1" ht="12.75">
      <c r="A31" s="218" t="s">
        <v>43</v>
      </c>
      <c r="B31" s="37" t="s">
        <v>75</v>
      </c>
      <c r="C31" s="133">
        <v>0</v>
      </c>
      <c r="D31" s="133">
        <v>0</v>
      </c>
      <c r="E31" s="133">
        <v>0</v>
      </c>
      <c r="F31" s="134">
        <v>0</v>
      </c>
      <c r="G31" s="144">
        <v>0</v>
      </c>
      <c r="H31" s="136">
        <v>0</v>
      </c>
      <c r="I31" s="133">
        <v>0</v>
      </c>
      <c r="J31" s="145">
        <v>0</v>
      </c>
      <c r="K31" s="144">
        <v>0</v>
      </c>
      <c r="L31" s="146">
        <v>0</v>
      </c>
      <c r="M31" s="133">
        <v>0</v>
      </c>
      <c r="N31" s="145">
        <v>0</v>
      </c>
      <c r="O31" s="144">
        <v>0</v>
      </c>
      <c r="P31" s="146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216">
        <v>0</v>
      </c>
      <c r="AC31" s="70"/>
      <c r="AD31" s="95" t="s">
        <v>247</v>
      </c>
    </row>
    <row r="32" spans="1:30" s="48" customFormat="1" ht="12.75">
      <c r="A32" s="213" t="s">
        <v>15</v>
      </c>
      <c r="B32" s="207" t="s">
        <v>77</v>
      </c>
      <c r="C32" s="194">
        <f aca="true" t="shared" si="14" ref="C32:R32">C33+C38+C50</f>
        <v>0</v>
      </c>
      <c r="D32" s="194">
        <f t="shared" si="14"/>
        <v>0</v>
      </c>
      <c r="E32" s="194">
        <f t="shared" si="14"/>
        <v>0</v>
      </c>
      <c r="F32" s="195">
        <f t="shared" si="14"/>
        <v>0</v>
      </c>
      <c r="G32" s="204">
        <f t="shared" si="14"/>
        <v>0</v>
      </c>
      <c r="H32" s="197">
        <f t="shared" si="14"/>
        <v>0</v>
      </c>
      <c r="I32" s="194">
        <f t="shared" si="14"/>
        <v>0</v>
      </c>
      <c r="J32" s="205">
        <f t="shared" si="14"/>
        <v>0</v>
      </c>
      <c r="K32" s="204">
        <f t="shared" si="14"/>
        <v>0</v>
      </c>
      <c r="L32" s="206">
        <f t="shared" si="14"/>
        <v>0</v>
      </c>
      <c r="M32" s="194">
        <f t="shared" si="14"/>
        <v>0</v>
      </c>
      <c r="N32" s="205">
        <f t="shared" si="14"/>
        <v>0</v>
      </c>
      <c r="O32" s="204">
        <f t="shared" si="14"/>
        <v>0</v>
      </c>
      <c r="P32" s="206">
        <f t="shared" si="14"/>
        <v>0</v>
      </c>
      <c r="Q32" s="194">
        <f t="shared" si="14"/>
        <v>0</v>
      </c>
      <c r="R32" s="194">
        <f t="shared" si="14"/>
        <v>0</v>
      </c>
      <c r="S32" s="194">
        <f>S33+S38+S50</f>
        <v>0</v>
      </c>
      <c r="T32" s="194">
        <f>T33+T38+T50</f>
        <v>0</v>
      </c>
      <c r="U32" s="194">
        <f>U33+U38+U50</f>
        <v>0</v>
      </c>
      <c r="V32" s="194">
        <f aca="true" t="shared" si="15" ref="V32:AB32">V33+V38+V50</f>
        <v>0</v>
      </c>
      <c r="W32" s="194">
        <f t="shared" si="15"/>
        <v>0</v>
      </c>
      <c r="X32" s="194">
        <f t="shared" si="15"/>
        <v>0</v>
      </c>
      <c r="Y32" s="194">
        <f t="shared" si="15"/>
        <v>0</v>
      </c>
      <c r="Z32" s="194">
        <f t="shared" si="15"/>
        <v>0</v>
      </c>
      <c r="AA32" s="194">
        <f t="shared" si="15"/>
        <v>0</v>
      </c>
      <c r="AB32" s="214">
        <f t="shared" si="15"/>
        <v>0</v>
      </c>
      <c r="AC32" s="81"/>
      <c r="AD32" s="212" t="s">
        <v>247</v>
      </c>
    </row>
    <row r="33" spans="1:30" s="48" customFormat="1" ht="12.75">
      <c r="A33" s="213" t="s">
        <v>9</v>
      </c>
      <c r="B33" s="207" t="s">
        <v>79</v>
      </c>
      <c r="C33" s="194">
        <f aca="true" t="shared" si="16" ref="C33:R33">C34+C37</f>
        <v>0</v>
      </c>
      <c r="D33" s="194">
        <f t="shared" si="16"/>
        <v>0</v>
      </c>
      <c r="E33" s="194">
        <f t="shared" si="16"/>
        <v>0</v>
      </c>
      <c r="F33" s="195">
        <f t="shared" si="16"/>
        <v>0</v>
      </c>
      <c r="G33" s="204">
        <f t="shared" si="16"/>
        <v>0</v>
      </c>
      <c r="H33" s="197">
        <f t="shared" si="16"/>
        <v>0</v>
      </c>
      <c r="I33" s="194">
        <f t="shared" si="16"/>
        <v>0</v>
      </c>
      <c r="J33" s="205">
        <f t="shared" si="16"/>
        <v>0</v>
      </c>
      <c r="K33" s="204">
        <f t="shared" si="16"/>
        <v>0</v>
      </c>
      <c r="L33" s="206">
        <f t="shared" si="16"/>
        <v>0</v>
      </c>
      <c r="M33" s="194">
        <f t="shared" si="16"/>
        <v>0</v>
      </c>
      <c r="N33" s="205">
        <f t="shared" si="16"/>
        <v>0</v>
      </c>
      <c r="O33" s="204">
        <f t="shared" si="16"/>
        <v>0</v>
      </c>
      <c r="P33" s="206">
        <f t="shared" si="16"/>
        <v>0</v>
      </c>
      <c r="Q33" s="194">
        <f t="shared" si="16"/>
        <v>0</v>
      </c>
      <c r="R33" s="194">
        <f t="shared" si="16"/>
        <v>0</v>
      </c>
      <c r="S33" s="194">
        <f>S34+S37</f>
        <v>0</v>
      </c>
      <c r="T33" s="194">
        <f>T34+T37</f>
        <v>0</v>
      </c>
      <c r="U33" s="194">
        <f>U34+U37</f>
        <v>0</v>
      </c>
      <c r="V33" s="194">
        <f aca="true" t="shared" si="17" ref="V33:AB33">V34+V37</f>
        <v>0</v>
      </c>
      <c r="W33" s="194">
        <f t="shared" si="17"/>
        <v>0</v>
      </c>
      <c r="X33" s="194">
        <f t="shared" si="17"/>
        <v>0</v>
      </c>
      <c r="Y33" s="194">
        <f t="shared" si="17"/>
        <v>0</v>
      </c>
      <c r="Z33" s="194">
        <f t="shared" si="17"/>
        <v>0</v>
      </c>
      <c r="AA33" s="194">
        <f t="shared" si="17"/>
        <v>0</v>
      </c>
      <c r="AB33" s="214">
        <f t="shared" si="17"/>
        <v>0</v>
      </c>
      <c r="AC33" s="81"/>
      <c r="AD33" s="212" t="s">
        <v>247</v>
      </c>
    </row>
    <row r="34" spans="1:30" s="7" customFormat="1" ht="12.75">
      <c r="A34" s="219" t="s">
        <v>67</v>
      </c>
      <c r="B34" s="211" t="s">
        <v>80</v>
      </c>
      <c r="C34" s="161">
        <f aca="true" t="shared" si="18" ref="C34:R34">SUM(C35:C36)</f>
        <v>0</v>
      </c>
      <c r="D34" s="161">
        <f t="shared" si="18"/>
        <v>0</v>
      </c>
      <c r="E34" s="161">
        <f t="shared" si="18"/>
        <v>0</v>
      </c>
      <c r="F34" s="162">
        <f t="shared" si="18"/>
        <v>0</v>
      </c>
      <c r="G34" s="208">
        <f t="shared" si="18"/>
        <v>0</v>
      </c>
      <c r="H34" s="164">
        <f t="shared" si="18"/>
        <v>0</v>
      </c>
      <c r="I34" s="161">
        <f t="shared" si="18"/>
        <v>0</v>
      </c>
      <c r="J34" s="209">
        <f t="shared" si="18"/>
        <v>0</v>
      </c>
      <c r="K34" s="208">
        <f t="shared" si="18"/>
        <v>0</v>
      </c>
      <c r="L34" s="210">
        <f t="shared" si="18"/>
        <v>0</v>
      </c>
      <c r="M34" s="161">
        <f t="shared" si="18"/>
        <v>0</v>
      </c>
      <c r="N34" s="209">
        <f t="shared" si="18"/>
        <v>0</v>
      </c>
      <c r="O34" s="208">
        <f t="shared" si="18"/>
        <v>0</v>
      </c>
      <c r="P34" s="210">
        <f t="shared" si="18"/>
        <v>0</v>
      </c>
      <c r="Q34" s="161">
        <f t="shared" si="18"/>
        <v>0</v>
      </c>
      <c r="R34" s="161">
        <f t="shared" si="18"/>
        <v>0</v>
      </c>
      <c r="S34" s="161">
        <f>SUM(S35:S36)</f>
        <v>0</v>
      </c>
      <c r="T34" s="161">
        <f>SUM(T35:T36)</f>
        <v>0</v>
      </c>
      <c r="U34" s="161">
        <f>SUM(U35:U36)</f>
        <v>0</v>
      </c>
      <c r="V34" s="161">
        <f aca="true" t="shared" si="19" ref="V34:AB34">SUM(V35:V36)</f>
        <v>0</v>
      </c>
      <c r="W34" s="161">
        <f t="shared" si="19"/>
        <v>0</v>
      </c>
      <c r="X34" s="161">
        <f t="shared" si="19"/>
        <v>0</v>
      </c>
      <c r="Y34" s="161">
        <f t="shared" si="19"/>
        <v>0</v>
      </c>
      <c r="Z34" s="161">
        <f t="shared" si="19"/>
        <v>0</v>
      </c>
      <c r="AA34" s="161">
        <f t="shared" si="19"/>
        <v>0</v>
      </c>
      <c r="AB34" s="217">
        <f t="shared" si="19"/>
        <v>0</v>
      </c>
      <c r="AC34" s="8"/>
      <c r="AD34" s="94" t="s">
        <v>247</v>
      </c>
    </row>
    <row r="35" spans="1:30" s="7" customFormat="1" ht="12.75">
      <c r="A35" s="218" t="s">
        <v>52</v>
      </c>
      <c r="B35" s="37" t="s">
        <v>81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36">
        <v>0</v>
      </c>
      <c r="I35" s="133">
        <v>0</v>
      </c>
      <c r="J35" s="145">
        <v>0</v>
      </c>
      <c r="K35" s="144">
        <v>0</v>
      </c>
      <c r="L35" s="146">
        <v>0</v>
      </c>
      <c r="M35" s="133">
        <v>0</v>
      </c>
      <c r="N35" s="145">
        <v>0</v>
      </c>
      <c r="O35" s="144">
        <v>0</v>
      </c>
      <c r="P35" s="146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216">
        <v>0</v>
      </c>
      <c r="AC35" s="70"/>
      <c r="AD35" s="94" t="s">
        <v>247</v>
      </c>
    </row>
    <row r="36" spans="1:30" s="7" customFormat="1" ht="12.75">
      <c r="A36" s="218" t="s">
        <v>52</v>
      </c>
      <c r="B36" s="37" t="s">
        <v>82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36">
        <v>0</v>
      </c>
      <c r="I36" s="133">
        <v>0</v>
      </c>
      <c r="J36" s="145">
        <v>0</v>
      </c>
      <c r="K36" s="144">
        <v>0</v>
      </c>
      <c r="L36" s="146">
        <v>0</v>
      </c>
      <c r="M36" s="133">
        <v>0</v>
      </c>
      <c r="N36" s="145">
        <v>0</v>
      </c>
      <c r="O36" s="144">
        <v>0</v>
      </c>
      <c r="P36" s="146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216">
        <v>0</v>
      </c>
      <c r="AC36" s="70"/>
      <c r="AD36" s="94" t="s">
        <v>247</v>
      </c>
    </row>
    <row r="37" spans="1:30" s="7" customFormat="1" ht="12.75">
      <c r="A37" s="218" t="s">
        <v>35</v>
      </c>
      <c r="B37" s="37" t="s">
        <v>75</v>
      </c>
      <c r="C37" s="133">
        <v>0</v>
      </c>
      <c r="D37" s="133">
        <v>0</v>
      </c>
      <c r="E37" s="133">
        <v>0</v>
      </c>
      <c r="F37" s="134">
        <v>0</v>
      </c>
      <c r="G37" s="144">
        <v>0</v>
      </c>
      <c r="H37" s="136">
        <v>0</v>
      </c>
      <c r="I37" s="133">
        <v>0</v>
      </c>
      <c r="J37" s="145">
        <v>0</v>
      </c>
      <c r="K37" s="144">
        <v>0</v>
      </c>
      <c r="L37" s="146">
        <v>0</v>
      </c>
      <c r="M37" s="133">
        <v>0</v>
      </c>
      <c r="N37" s="145">
        <v>0</v>
      </c>
      <c r="O37" s="144">
        <v>0</v>
      </c>
      <c r="P37" s="146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216">
        <v>0</v>
      </c>
      <c r="AC37" s="70"/>
      <c r="AD37" s="94" t="s">
        <v>247</v>
      </c>
    </row>
    <row r="38" spans="1:30" s="48" customFormat="1" ht="12.75">
      <c r="A38" s="213" t="s">
        <v>13</v>
      </c>
      <c r="B38" s="207" t="s">
        <v>84</v>
      </c>
      <c r="C38" s="194">
        <f aca="true" t="shared" si="20" ref="C38:R38">C39+C40+C41+C42+C45+C46+C47+C48+C49</f>
        <v>0</v>
      </c>
      <c r="D38" s="194">
        <f t="shared" si="20"/>
        <v>0</v>
      </c>
      <c r="E38" s="194">
        <f t="shared" si="20"/>
        <v>0</v>
      </c>
      <c r="F38" s="195">
        <f t="shared" si="20"/>
        <v>0</v>
      </c>
      <c r="G38" s="204">
        <f t="shared" si="20"/>
        <v>0</v>
      </c>
      <c r="H38" s="197">
        <f t="shared" si="20"/>
        <v>0</v>
      </c>
      <c r="I38" s="194">
        <f t="shared" si="20"/>
        <v>0</v>
      </c>
      <c r="J38" s="205">
        <f t="shared" si="20"/>
        <v>0</v>
      </c>
      <c r="K38" s="204">
        <f t="shared" si="20"/>
        <v>0</v>
      </c>
      <c r="L38" s="206">
        <f t="shared" si="20"/>
        <v>0</v>
      </c>
      <c r="M38" s="194">
        <f t="shared" si="20"/>
        <v>0</v>
      </c>
      <c r="N38" s="205">
        <f t="shared" si="20"/>
        <v>0</v>
      </c>
      <c r="O38" s="204">
        <f t="shared" si="20"/>
        <v>0</v>
      </c>
      <c r="P38" s="206">
        <f t="shared" si="20"/>
        <v>0</v>
      </c>
      <c r="Q38" s="194">
        <f t="shared" si="20"/>
        <v>0</v>
      </c>
      <c r="R38" s="194">
        <f t="shared" si="20"/>
        <v>0</v>
      </c>
      <c r="S38" s="194">
        <f>S39+S40+S41+S42+S45+S46+S47+S48+S49</f>
        <v>0</v>
      </c>
      <c r="T38" s="194">
        <f>T39+T40+T41+T42+T45+T46+T47+T48+T49</f>
        <v>0</v>
      </c>
      <c r="U38" s="194">
        <f>U39+U40+U41+U42+U45+U46+U47+U48+U49</f>
        <v>0</v>
      </c>
      <c r="V38" s="194">
        <f aca="true" t="shared" si="21" ref="V38:AB38">V39+V40+V41+V42+V45+V46+V47+V48+V49</f>
        <v>0</v>
      </c>
      <c r="W38" s="194">
        <f t="shared" si="21"/>
        <v>0</v>
      </c>
      <c r="X38" s="194">
        <f t="shared" si="21"/>
        <v>0</v>
      </c>
      <c r="Y38" s="194">
        <f t="shared" si="21"/>
        <v>0</v>
      </c>
      <c r="Z38" s="194">
        <f t="shared" si="21"/>
        <v>0</v>
      </c>
      <c r="AA38" s="194">
        <f t="shared" si="21"/>
        <v>0</v>
      </c>
      <c r="AB38" s="214">
        <f t="shared" si="21"/>
        <v>0</v>
      </c>
      <c r="AC38" s="81"/>
      <c r="AD38" s="212" t="s">
        <v>247</v>
      </c>
    </row>
    <row r="39" spans="1:30" s="7" customFormat="1" ht="12.75">
      <c r="A39" s="218" t="s">
        <v>67</v>
      </c>
      <c r="B39" s="37" t="s">
        <v>69</v>
      </c>
      <c r="C39" s="133">
        <v>0</v>
      </c>
      <c r="D39" s="133">
        <v>0</v>
      </c>
      <c r="E39" s="133">
        <v>0</v>
      </c>
      <c r="F39" s="134">
        <v>0</v>
      </c>
      <c r="G39" s="144">
        <v>0</v>
      </c>
      <c r="H39" s="136">
        <v>0</v>
      </c>
      <c r="I39" s="133">
        <v>0</v>
      </c>
      <c r="J39" s="145">
        <v>0</v>
      </c>
      <c r="K39" s="144">
        <v>0</v>
      </c>
      <c r="L39" s="146">
        <v>0</v>
      </c>
      <c r="M39" s="133">
        <v>0</v>
      </c>
      <c r="N39" s="145">
        <v>0</v>
      </c>
      <c r="O39" s="144">
        <v>0</v>
      </c>
      <c r="P39" s="146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216">
        <v>0</v>
      </c>
      <c r="AC39" s="70"/>
      <c r="AD39" s="94" t="s">
        <v>247</v>
      </c>
    </row>
    <row r="40" spans="1:30" s="7" customFormat="1" ht="12.75">
      <c r="A40" s="218" t="s">
        <v>35</v>
      </c>
      <c r="B40" s="37" t="s">
        <v>71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36">
        <v>0</v>
      </c>
      <c r="I40" s="133">
        <v>0</v>
      </c>
      <c r="J40" s="145">
        <v>0</v>
      </c>
      <c r="K40" s="144">
        <v>0</v>
      </c>
      <c r="L40" s="146">
        <v>0</v>
      </c>
      <c r="M40" s="133">
        <v>0</v>
      </c>
      <c r="N40" s="145">
        <v>0</v>
      </c>
      <c r="O40" s="144">
        <v>0</v>
      </c>
      <c r="P40" s="146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216">
        <v>0</v>
      </c>
      <c r="AC40" s="70"/>
      <c r="AD40" s="94" t="s">
        <v>247</v>
      </c>
    </row>
    <row r="41" spans="1:30" s="7" customFormat="1" ht="12.75">
      <c r="A41" s="218" t="s">
        <v>39</v>
      </c>
      <c r="B41" s="37" t="s">
        <v>88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36">
        <v>0</v>
      </c>
      <c r="I41" s="133">
        <v>0</v>
      </c>
      <c r="J41" s="145">
        <v>0</v>
      </c>
      <c r="K41" s="144">
        <v>0</v>
      </c>
      <c r="L41" s="146">
        <v>0</v>
      </c>
      <c r="M41" s="133">
        <v>0</v>
      </c>
      <c r="N41" s="145">
        <v>0</v>
      </c>
      <c r="O41" s="144">
        <v>0</v>
      </c>
      <c r="P41" s="146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216">
        <v>0</v>
      </c>
      <c r="AC41" s="70"/>
      <c r="AD41" s="94" t="s">
        <v>247</v>
      </c>
    </row>
    <row r="42" spans="1:30" s="7" customFormat="1" ht="12.75">
      <c r="A42" s="219" t="s">
        <v>43</v>
      </c>
      <c r="B42" s="211" t="s">
        <v>80</v>
      </c>
      <c r="C42" s="161">
        <f aca="true" t="shared" si="22" ref="C42:R42">SUM(C43:C44)</f>
        <v>0</v>
      </c>
      <c r="D42" s="161">
        <f t="shared" si="22"/>
        <v>0</v>
      </c>
      <c r="E42" s="161">
        <f t="shared" si="22"/>
        <v>0</v>
      </c>
      <c r="F42" s="162">
        <f>SUM(F43:F44)</f>
        <v>0</v>
      </c>
      <c r="G42" s="208">
        <f>SUM(G43:G44)</f>
        <v>0</v>
      </c>
      <c r="H42" s="164">
        <f>SUM(H43:H44)</f>
        <v>0</v>
      </c>
      <c r="I42" s="161">
        <f>SUM(I43:I44)</f>
        <v>0</v>
      </c>
      <c r="J42" s="209">
        <f t="shared" si="22"/>
        <v>0</v>
      </c>
      <c r="K42" s="208">
        <f>SUM(K43:K44)</f>
        <v>0</v>
      </c>
      <c r="L42" s="210">
        <f>SUM(L43:L44)</f>
        <v>0</v>
      </c>
      <c r="M42" s="161">
        <f>SUM(M43:M44)</f>
        <v>0</v>
      </c>
      <c r="N42" s="209">
        <f t="shared" si="22"/>
        <v>0</v>
      </c>
      <c r="O42" s="208">
        <f t="shared" si="22"/>
        <v>0</v>
      </c>
      <c r="P42" s="210">
        <f t="shared" si="22"/>
        <v>0</v>
      </c>
      <c r="Q42" s="161">
        <f t="shared" si="22"/>
        <v>0</v>
      </c>
      <c r="R42" s="161">
        <f t="shared" si="22"/>
        <v>0</v>
      </c>
      <c r="S42" s="161">
        <f>SUM(S43:S44)</f>
        <v>0</v>
      </c>
      <c r="T42" s="161">
        <f>SUM(T43:T44)</f>
        <v>0</v>
      </c>
      <c r="U42" s="161">
        <f>SUM(U43:U44)</f>
        <v>0</v>
      </c>
      <c r="V42" s="161">
        <f aca="true" t="shared" si="23" ref="V42:AB42">SUM(V43:V44)</f>
        <v>0</v>
      </c>
      <c r="W42" s="161">
        <f t="shared" si="23"/>
        <v>0</v>
      </c>
      <c r="X42" s="161">
        <f t="shared" si="23"/>
        <v>0</v>
      </c>
      <c r="Y42" s="161">
        <f t="shared" si="23"/>
        <v>0</v>
      </c>
      <c r="Z42" s="161">
        <f t="shared" si="23"/>
        <v>0</v>
      </c>
      <c r="AA42" s="161">
        <f t="shared" si="23"/>
        <v>0</v>
      </c>
      <c r="AB42" s="217">
        <f t="shared" si="23"/>
        <v>0</v>
      </c>
      <c r="AC42" s="8"/>
      <c r="AD42" s="94" t="s">
        <v>247</v>
      </c>
    </row>
    <row r="43" spans="1:30" s="35" customFormat="1" ht="12.75">
      <c r="A43" s="218" t="s">
        <v>52</v>
      </c>
      <c r="B43" s="37" t="s">
        <v>81</v>
      </c>
      <c r="C43" s="133">
        <v>0</v>
      </c>
      <c r="D43" s="133">
        <v>0</v>
      </c>
      <c r="E43" s="133">
        <v>0</v>
      </c>
      <c r="F43" s="134">
        <v>0</v>
      </c>
      <c r="G43" s="144">
        <v>0</v>
      </c>
      <c r="H43" s="136">
        <v>0</v>
      </c>
      <c r="I43" s="133">
        <v>0</v>
      </c>
      <c r="J43" s="145">
        <v>0</v>
      </c>
      <c r="K43" s="144">
        <v>0</v>
      </c>
      <c r="L43" s="146">
        <v>0</v>
      </c>
      <c r="M43" s="133">
        <v>0</v>
      </c>
      <c r="N43" s="145">
        <v>0</v>
      </c>
      <c r="O43" s="144">
        <v>0</v>
      </c>
      <c r="P43" s="146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33">
        <v>0</v>
      </c>
      <c r="Z43" s="133">
        <v>0</v>
      </c>
      <c r="AA43" s="133">
        <v>0</v>
      </c>
      <c r="AB43" s="216">
        <v>0</v>
      </c>
      <c r="AC43" s="70"/>
      <c r="AD43" s="95" t="s">
        <v>247</v>
      </c>
    </row>
    <row r="44" spans="1:30" s="35" customFormat="1" ht="12.75">
      <c r="A44" s="218" t="s">
        <v>52</v>
      </c>
      <c r="B44" s="37" t="s">
        <v>92</v>
      </c>
      <c r="C44" s="133">
        <v>0</v>
      </c>
      <c r="D44" s="133">
        <v>0</v>
      </c>
      <c r="E44" s="133">
        <v>0</v>
      </c>
      <c r="F44" s="134">
        <v>0</v>
      </c>
      <c r="G44" s="144">
        <v>0</v>
      </c>
      <c r="H44" s="136">
        <v>0</v>
      </c>
      <c r="I44" s="133">
        <v>0</v>
      </c>
      <c r="J44" s="145">
        <v>0</v>
      </c>
      <c r="K44" s="144">
        <v>0</v>
      </c>
      <c r="L44" s="146">
        <v>0</v>
      </c>
      <c r="M44" s="133">
        <v>0</v>
      </c>
      <c r="N44" s="145">
        <v>0</v>
      </c>
      <c r="O44" s="144">
        <v>0</v>
      </c>
      <c r="P44" s="146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216">
        <v>0</v>
      </c>
      <c r="AC44" s="70"/>
      <c r="AD44" s="95" t="s">
        <v>247</v>
      </c>
    </row>
    <row r="45" spans="1:30" s="7" customFormat="1" ht="12.75">
      <c r="A45" s="218" t="s">
        <v>46</v>
      </c>
      <c r="B45" s="37" t="s">
        <v>94</v>
      </c>
      <c r="C45" s="133">
        <v>0</v>
      </c>
      <c r="D45" s="133">
        <v>0</v>
      </c>
      <c r="E45" s="133">
        <v>0</v>
      </c>
      <c r="F45" s="134">
        <v>0</v>
      </c>
      <c r="G45" s="144">
        <v>0</v>
      </c>
      <c r="H45" s="136">
        <v>0</v>
      </c>
      <c r="I45" s="133">
        <v>0</v>
      </c>
      <c r="J45" s="145">
        <v>0</v>
      </c>
      <c r="K45" s="144">
        <v>0</v>
      </c>
      <c r="L45" s="146">
        <v>0</v>
      </c>
      <c r="M45" s="133">
        <v>0</v>
      </c>
      <c r="N45" s="145">
        <v>0</v>
      </c>
      <c r="O45" s="144">
        <v>0</v>
      </c>
      <c r="P45" s="146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216">
        <v>0</v>
      </c>
      <c r="AC45" s="70"/>
      <c r="AD45" s="94" t="s">
        <v>247</v>
      </c>
    </row>
    <row r="46" spans="1:30" s="7" customFormat="1" ht="12.75">
      <c r="A46" s="218" t="s">
        <v>96</v>
      </c>
      <c r="B46" s="37" t="s">
        <v>97</v>
      </c>
      <c r="C46" s="133">
        <v>0</v>
      </c>
      <c r="D46" s="133">
        <v>0</v>
      </c>
      <c r="E46" s="133">
        <v>0</v>
      </c>
      <c r="F46" s="134">
        <v>0</v>
      </c>
      <c r="G46" s="144">
        <v>0</v>
      </c>
      <c r="H46" s="136">
        <v>0</v>
      </c>
      <c r="I46" s="133">
        <v>0</v>
      </c>
      <c r="J46" s="145">
        <v>0</v>
      </c>
      <c r="K46" s="144">
        <v>0</v>
      </c>
      <c r="L46" s="146">
        <v>0</v>
      </c>
      <c r="M46" s="133">
        <v>0</v>
      </c>
      <c r="N46" s="145">
        <v>0</v>
      </c>
      <c r="O46" s="144">
        <v>0</v>
      </c>
      <c r="P46" s="146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216">
        <v>0</v>
      </c>
      <c r="AC46" s="70"/>
      <c r="AD46" s="94" t="s">
        <v>247</v>
      </c>
    </row>
    <row r="47" spans="1:30" s="7" customFormat="1" ht="12.75">
      <c r="A47" s="218" t="s">
        <v>99</v>
      </c>
      <c r="B47" s="37" t="s">
        <v>100</v>
      </c>
      <c r="C47" s="133">
        <v>0</v>
      </c>
      <c r="D47" s="133">
        <v>0</v>
      </c>
      <c r="E47" s="133">
        <v>0</v>
      </c>
      <c r="F47" s="134">
        <v>0</v>
      </c>
      <c r="G47" s="144">
        <v>0</v>
      </c>
      <c r="H47" s="136">
        <v>0</v>
      </c>
      <c r="I47" s="133">
        <v>0</v>
      </c>
      <c r="J47" s="145">
        <v>0</v>
      </c>
      <c r="K47" s="144">
        <v>0</v>
      </c>
      <c r="L47" s="146">
        <v>0</v>
      </c>
      <c r="M47" s="133">
        <v>0</v>
      </c>
      <c r="N47" s="145">
        <v>0</v>
      </c>
      <c r="O47" s="144">
        <v>0</v>
      </c>
      <c r="P47" s="146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216">
        <v>0</v>
      </c>
      <c r="AC47" s="70"/>
      <c r="AD47" s="94" t="s">
        <v>247</v>
      </c>
    </row>
    <row r="48" spans="1:30" s="7" customFormat="1" ht="12.75">
      <c r="A48" s="218" t="s">
        <v>103</v>
      </c>
      <c r="B48" s="37" t="s">
        <v>104</v>
      </c>
      <c r="C48" s="133">
        <v>0</v>
      </c>
      <c r="D48" s="133">
        <v>0</v>
      </c>
      <c r="E48" s="133">
        <v>0</v>
      </c>
      <c r="F48" s="134">
        <v>0</v>
      </c>
      <c r="G48" s="144">
        <v>0</v>
      </c>
      <c r="H48" s="136">
        <v>0</v>
      </c>
      <c r="I48" s="133">
        <v>0</v>
      </c>
      <c r="J48" s="145">
        <v>0</v>
      </c>
      <c r="K48" s="144">
        <v>0</v>
      </c>
      <c r="L48" s="146">
        <v>0</v>
      </c>
      <c r="M48" s="133">
        <v>0</v>
      </c>
      <c r="N48" s="145">
        <v>0</v>
      </c>
      <c r="O48" s="144">
        <v>0</v>
      </c>
      <c r="P48" s="146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216">
        <v>0</v>
      </c>
      <c r="AC48" s="70"/>
      <c r="AD48" s="94" t="s">
        <v>247</v>
      </c>
    </row>
    <row r="49" spans="1:30" s="7" customFormat="1" ht="12.75">
      <c r="A49" s="218" t="s">
        <v>106</v>
      </c>
      <c r="B49" s="37" t="s">
        <v>75</v>
      </c>
      <c r="C49" s="133">
        <v>0</v>
      </c>
      <c r="D49" s="133">
        <v>0</v>
      </c>
      <c r="E49" s="133">
        <v>0</v>
      </c>
      <c r="F49" s="134">
        <v>0</v>
      </c>
      <c r="G49" s="144">
        <v>0</v>
      </c>
      <c r="H49" s="136">
        <v>0</v>
      </c>
      <c r="I49" s="133">
        <v>0</v>
      </c>
      <c r="J49" s="145">
        <v>0</v>
      </c>
      <c r="K49" s="144">
        <v>0</v>
      </c>
      <c r="L49" s="146">
        <v>0</v>
      </c>
      <c r="M49" s="133">
        <v>0</v>
      </c>
      <c r="N49" s="145">
        <v>0</v>
      </c>
      <c r="O49" s="144">
        <v>0</v>
      </c>
      <c r="P49" s="146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AA49" s="133">
        <v>0</v>
      </c>
      <c r="AB49" s="216">
        <v>0</v>
      </c>
      <c r="AC49" s="70"/>
      <c r="AD49" s="94" t="s">
        <v>247</v>
      </c>
    </row>
    <row r="50" spans="1:30" s="7" customFormat="1" ht="12.75">
      <c r="A50" s="218" t="s">
        <v>17</v>
      </c>
      <c r="B50" s="37" t="s">
        <v>108</v>
      </c>
      <c r="C50" s="133">
        <v>0</v>
      </c>
      <c r="D50" s="133">
        <v>0</v>
      </c>
      <c r="E50" s="133">
        <v>0</v>
      </c>
      <c r="F50" s="134">
        <v>0</v>
      </c>
      <c r="G50" s="144">
        <v>0</v>
      </c>
      <c r="H50" s="136">
        <v>0</v>
      </c>
      <c r="I50" s="133">
        <v>0</v>
      </c>
      <c r="J50" s="145">
        <v>0</v>
      </c>
      <c r="K50" s="144">
        <v>0</v>
      </c>
      <c r="L50" s="146">
        <v>0</v>
      </c>
      <c r="M50" s="133">
        <v>0</v>
      </c>
      <c r="N50" s="145">
        <v>0</v>
      </c>
      <c r="O50" s="144">
        <v>0</v>
      </c>
      <c r="P50" s="146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216">
        <v>0</v>
      </c>
      <c r="AC50" s="70"/>
      <c r="AD50" s="94" t="s">
        <v>247</v>
      </c>
    </row>
    <row r="51" spans="1:30" s="48" customFormat="1" ht="12.75">
      <c r="A51" s="213" t="s">
        <v>19</v>
      </c>
      <c r="B51" s="207" t="s">
        <v>110</v>
      </c>
      <c r="C51" s="194">
        <f aca="true" t="shared" si="24" ref="C51:R51">C52+C53</f>
        <v>0</v>
      </c>
      <c r="D51" s="194">
        <f t="shared" si="24"/>
        <v>0</v>
      </c>
      <c r="E51" s="194">
        <f t="shared" si="24"/>
        <v>0</v>
      </c>
      <c r="F51" s="195">
        <f>F52+F53</f>
        <v>0</v>
      </c>
      <c r="G51" s="204">
        <f>G52+G53</f>
        <v>0</v>
      </c>
      <c r="H51" s="197">
        <f>H52+H53</f>
        <v>0</v>
      </c>
      <c r="I51" s="194">
        <f>I52+I53</f>
        <v>0</v>
      </c>
      <c r="J51" s="205">
        <f t="shared" si="24"/>
        <v>0</v>
      </c>
      <c r="K51" s="204">
        <f>K52+K53</f>
        <v>0</v>
      </c>
      <c r="L51" s="206">
        <f>L52+L53</f>
        <v>0</v>
      </c>
      <c r="M51" s="194">
        <f>M52+M53</f>
        <v>0</v>
      </c>
      <c r="N51" s="205">
        <f t="shared" si="24"/>
        <v>0</v>
      </c>
      <c r="O51" s="204">
        <f t="shared" si="24"/>
        <v>0</v>
      </c>
      <c r="P51" s="206">
        <f t="shared" si="24"/>
        <v>0</v>
      </c>
      <c r="Q51" s="194">
        <f t="shared" si="24"/>
        <v>0</v>
      </c>
      <c r="R51" s="194">
        <f t="shared" si="24"/>
        <v>0</v>
      </c>
      <c r="S51" s="194">
        <f>S52+S53</f>
        <v>0</v>
      </c>
      <c r="T51" s="194">
        <f>T52+T53</f>
        <v>0</v>
      </c>
      <c r="U51" s="194">
        <f>U52+U53</f>
        <v>0</v>
      </c>
      <c r="V51" s="194">
        <f aca="true" t="shared" si="25" ref="V51:AB51">V52+V53</f>
        <v>0</v>
      </c>
      <c r="W51" s="194">
        <f t="shared" si="25"/>
        <v>0</v>
      </c>
      <c r="X51" s="194">
        <f t="shared" si="25"/>
        <v>0</v>
      </c>
      <c r="Y51" s="194">
        <f t="shared" si="25"/>
        <v>0</v>
      </c>
      <c r="Z51" s="194">
        <f t="shared" si="25"/>
        <v>0</v>
      </c>
      <c r="AA51" s="194">
        <f t="shared" si="25"/>
        <v>0</v>
      </c>
      <c r="AB51" s="214">
        <f t="shared" si="25"/>
        <v>0</v>
      </c>
      <c r="AC51" s="81"/>
      <c r="AD51" s="212" t="s">
        <v>247</v>
      </c>
    </row>
    <row r="52" spans="1:30" s="7" customFormat="1" ht="12.75">
      <c r="A52" s="218" t="s">
        <v>9</v>
      </c>
      <c r="B52" s="37" t="s">
        <v>111</v>
      </c>
      <c r="C52" s="133">
        <v>0</v>
      </c>
      <c r="D52" s="133">
        <v>0</v>
      </c>
      <c r="E52" s="133">
        <v>0</v>
      </c>
      <c r="F52" s="134">
        <v>0</v>
      </c>
      <c r="G52" s="144">
        <v>0</v>
      </c>
      <c r="H52" s="136">
        <v>0</v>
      </c>
      <c r="I52" s="133">
        <v>0</v>
      </c>
      <c r="J52" s="145">
        <v>0</v>
      </c>
      <c r="K52" s="144">
        <v>0</v>
      </c>
      <c r="L52" s="146">
        <v>0</v>
      </c>
      <c r="M52" s="133">
        <v>0</v>
      </c>
      <c r="N52" s="145">
        <v>0</v>
      </c>
      <c r="O52" s="144">
        <v>0</v>
      </c>
      <c r="P52" s="146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216">
        <v>0</v>
      </c>
      <c r="AC52" s="70"/>
      <c r="AD52" s="94" t="s">
        <v>247</v>
      </c>
    </row>
    <row r="53" spans="1:30" s="7" customFormat="1" ht="12.75">
      <c r="A53" s="219" t="s">
        <v>13</v>
      </c>
      <c r="B53" s="211" t="s">
        <v>112</v>
      </c>
      <c r="C53" s="161">
        <f aca="true" t="shared" si="26" ref="C53:R53">SUM(C54:C55)</f>
        <v>0</v>
      </c>
      <c r="D53" s="161">
        <f t="shared" si="26"/>
        <v>0</v>
      </c>
      <c r="E53" s="161">
        <f t="shared" si="26"/>
        <v>0</v>
      </c>
      <c r="F53" s="162">
        <f>SUM(F54:F55)</f>
        <v>0</v>
      </c>
      <c r="G53" s="208">
        <f>SUM(G54:G55)</f>
        <v>0</v>
      </c>
      <c r="H53" s="164">
        <f>SUM(H54:H55)</f>
        <v>0</v>
      </c>
      <c r="I53" s="161">
        <f>SUM(I54:I55)</f>
        <v>0</v>
      </c>
      <c r="J53" s="209">
        <f t="shared" si="26"/>
        <v>0</v>
      </c>
      <c r="K53" s="208">
        <f>SUM(K54:K55)</f>
        <v>0</v>
      </c>
      <c r="L53" s="210">
        <f>SUM(L54:L55)</f>
        <v>0</v>
      </c>
      <c r="M53" s="161">
        <f>SUM(M54:M55)</f>
        <v>0</v>
      </c>
      <c r="N53" s="209">
        <f t="shared" si="26"/>
        <v>0</v>
      </c>
      <c r="O53" s="208">
        <f t="shared" si="26"/>
        <v>0</v>
      </c>
      <c r="P53" s="210">
        <f t="shared" si="26"/>
        <v>0</v>
      </c>
      <c r="Q53" s="161">
        <f t="shared" si="26"/>
        <v>0</v>
      </c>
      <c r="R53" s="161">
        <f t="shared" si="26"/>
        <v>0</v>
      </c>
      <c r="S53" s="161">
        <f>SUM(S54:S55)</f>
        <v>0</v>
      </c>
      <c r="T53" s="161">
        <f>SUM(T54:T55)</f>
        <v>0</v>
      </c>
      <c r="U53" s="161">
        <f>SUM(U54:U55)</f>
        <v>0</v>
      </c>
      <c r="V53" s="161">
        <f aca="true" t="shared" si="27" ref="V53:AB53">SUM(V54:V55)</f>
        <v>0</v>
      </c>
      <c r="W53" s="161">
        <f t="shared" si="27"/>
        <v>0</v>
      </c>
      <c r="X53" s="161">
        <f t="shared" si="27"/>
        <v>0</v>
      </c>
      <c r="Y53" s="161">
        <f t="shared" si="27"/>
        <v>0</v>
      </c>
      <c r="Z53" s="161">
        <f t="shared" si="27"/>
        <v>0</v>
      </c>
      <c r="AA53" s="161">
        <f t="shared" si="27"/>
        <v>0</v>
      </c>
      <c r="AB53" s="217">
        <f t="shared" si="27"/>
        <v>0</v>
      </c>
      <c r="AC53" s="8"/>
      <c r="AD53" s="94" t="s">
        <v>247</v>
      </c>
    </row>
    <row r="54" spans="1:30" s="7" customFormat="1" ht="12.75">
      <c r="A54" s="218" t="s">
        <v>52</v>
      </c>
      <c r="B54" s="37" t="s">
        <v>113</v>
      </c>
      <c r="C54" s="133">
        <v>0</v>
      </c>
      <c r="D54" s="133">
        <v>0</v>
      </c>
      <c r="E54" s="133">
        <v>0</v>
      </c>
      <c r="F54" s="134">
        <v>0</v>
      </c>
      <c r="G54" s="144">
        <v>0</v>
      </c>
      <c r="H54" s="136">
        <v>0</v>
      </c>
      <c r="I54" s="133">
        <v>0</v>
      </c>
      <c r="J54" s="145">
        <v>0</v>
      </c>
      <c r="K54" s="144">
        <v>0</v>
      </c>
      <c r="L54" s="146">
        <v>0</v>
      </c>
      <c r="M54" s="133">
        <v>0</v>
      </c>
      <c r="N54" s="145">
        <v>0</v>
      </c>
      <c r="O54" s="144">
        <v>0</v>
      </c>
      <c r="P54" s="146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33">
        <v>0</v>
      </c>
      <c r="Z54" s="133">
        <v>0</v>
      </c>
      <c r="AA54" s="133">
        <v>0</v>
      </c>
      <c r="AB54" s="216">
        <v>0</v>
      </c>
      <c r="AC54" s="70"/>
      <c r="AD54" s="94" t="s">
        <v>247</v>
      </c>
    </row>
    <row r="55" spans="1:30" s="7" customFormat="1" ht="12.75">
      <c r="A55" s="218" t="s">
        <v>52</v>
      </c>
      <c r="B55" s="37" t="s">
        <v>115</v>
      </c>
      <c r="C55" s="133">
        <v>0</v>
      </c>
      <c r="D55" s="133">
        <v>0</v>
      </c>
      <c r="E55" s="133">
        <v>0</v>
      </c>
      <c r="F55" s="134">
        <v>0</v>
      </c>
      <c r="G55" s="144">
        <v>0</v>
      </c>
      <c r="H55" s="136">
        <v>0</v>
      </c>
      <c r="I55" s="133">
        <v>0</v>
      </c>
      <c r="J55" s="145">
        <v>0</v>
      </c>
      <c r="K55" s="144">
        <v>0</v>
      </c>
      <c r="L55" s="146">
        <v>0</v>
      </c>
      <c r="M55" s="133">
        <v>0</v>
      </c>
      <c r="N55" s="145">
        <v>0</v>
      </c>
      <c r="O55" s="144">
        <v>0</v>
      </c>
      <c r="P55" s="146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216">
        <v>0</v>
      </c>
      <c r="AC55" s="70"/>
      <c r="AD55" s="94" t="s">
        <v>247</v>
      </c>
    </row>
    <row r="56" spans="1:30" s="48" customFormat="1" ht="13.5" thickBot="1">
      <c r="A56" s="220"/>
      <c r="B56" s="221" t="s">
        <v>116</v>
      </c>
      <c r="C56" s="222">
        <f aca="true" t="shared" si="28" ref="C56:R56">C6+C16</f>
        <v>0</v>
      </c>
      <c r="D56" s="222">
        <f t="shared" si="28"/>
        <v>0</v>
      </c>
      <c r="E56" s="222">
        <f t="shared" si="28"/>
        <v>0</v>
      </c>
      <c r="F56" s="223">
        <f>F6+F16</f>
        <v>0</v>
      </c>
      <c r="G56" s="224">
        <f>G6+G16</f>
        <v>0</v>
      </c>
      <c r="H56" s="225">
        <f>H6+H16</f>
        <v>0</v>
      </c>
      <c r="I56" s="222">
        <f>I6+I16</f>
        <v>0</v>
      </c>
      <c r="J56" s="226">
        <f t="shared" si="28"/>
        <v>0</v>
      </c>
      <c r="K56" s="224">
        <f>K6+K16</f>
        <v>0</v>
      </c>
      <c r="L56" s="227">
        <f>L6+L16</f>
        <v>0</v>
      </c>
      <c r="M56" s="222">
        <f>M6+M16</f>
        <v>0</v>
      </c>
      <c r="N56" s="226">
        <f t="shared" si="28"/>
        <v>0</v>
      </c>
      <c r="O56" s="224">
        <f t="shared" si="28"/>
        <v>0</v>
      </c>
      <c r="P56" s="227">
        <f t="shared" si="28"/>
        <v>0</v>
      </c>
      <c r="Q56" s="222">
        <f t="shared" si="28"/>
        <v>0</v>
      </c>
      <c r="R56" s="222">
        <f t="shared" si="28"/>
        <v>0</v>
      </c>
      <c r="S56" s="222">
        <f>S6+S16</f>
        <v>0</v>
      </c>
      <c r="T56" s="222">
        <f>T6+T16</f>
        <v>0</v>
      </c>
      <c r="U56" s="222">
        <f>U6+U16</f>
        <v>0</v>
      </c>
      <c r="V56" s="222">
        <f aca="true" t="shared" si="29" ref="V56:AB56">V6+V16</f>
        <v>0</v>
      </c>
      <c r="W56" s="222">
        <f t="shared" si="29"/>
        <v>0</v>
      </c>
      <c r="X56" s="222">
        <f t="shared" si="29"/>
        <v>0</v>
      </c>
      <c r="Y56" s="222">
        <f t="shared" si="29"/>
        <v>0</v>
      </c>
      <c r="Z56" s="222">
        <f t="shared" si="29"/>
        <v>0</v>
      </c>
      <c r="AA56" s="222">
        <f t="shared" si="29"/>
        <v>0</v>
      </c>
      <c r="AB56" s="228">
        <f t="shared" si="29"/>
        <v>0</v>
      </c>
      <c r="AC56" s="81"/>
      <c r="AD56" s="212" t="s">
        <v>247</v>
      </c>
    </row>
    <row r="57" spans="19:30" ht="13.5" thickTop="1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90" t="s">
        <v>247</v>
      </c>
    </row>
    <row r="58" spans="1:30" s="33" customFormat="1" ht="12.75">
      <c r="A58" s="47"/>
      <c r="B58" s="39" t="s">
        <v>245</v>
      </c>
      <c r="C58" s="123" t="str">
        <f>IF(C56=BILANS_AKTYWA!C80,"POPRAWNIE",C56-BILANS_AKTYWA!C80)</f>
        <v>POPRAWNIE</v>
      </c>
      <c r="D58" s="123" t="str">
        <f>IF(D56=BILANS_AKTYWA!D80,"POPRAWNIE",D56-BILANS_AKTYWA!D80)</f>
        <v>POPRAWNIE</v>
      </c>
      <c r="E58" s="123" t="str">
        <f>IF(E56=BILANS_AKTYWA!E80,"POPRAWNIE",E56-BILANS_AKTYWA!E80)</f>
        <v>POPRAWNIE</v>
      </c>
      <c r="F58" s="123" t="str">
        <f>IF(F56=BILANS_AKTYWA!F80,"POPRAWNIE",F56-BILANS_AKTYWA!F80)</f>
        <v>POPRAWNIE</v>
      </c>
      <c r="G58" s="123" t="str">
        <f>IF(G56=BILANS_AKTYWA!G80,"POPRAWNIE",G56-BILANS_AKTYWA!G80)</f>
        <v>POPRAWNIE</v>
      </c>
      <c r="H58" s="123" t="str">
        <f>IF(H56=BILANS_AKTYWA!H80,"POPRAWNIE",H56-BILANS_AKTYWA!H80)</f>
        <v>POPRAWNIE</v>
      </c>
      <c r="I58" s="123" t="str">
        <f>IF(I56=BILANS_AKTYWA!I80,"POPRAWNIE",I56-BILANS_AKTYWA!I80)</f>
        <v>POPRAWNIE</v>
      </c>
      <c r="J58" s="123" t="str">
        <f>IF(J56=BILANS_AKTYWA!J80,"POPRAWNIE",J56-BILANS_AKTYWA!J80)</f>
        <v>POPRAWNIE</v>
      </c>
      <c r="K58" s="123" t="str">
        <f>IF(K56=BILANS_AKTYWA!K80,"POPRAWNIE",K56-BILANS_AKTYWA!K80)</f>
        <v>POPRAWNIE</v>
      </c>
      <c r="L58" s="123" t="str">
        <f>IF(L56=BILANS_AKTYWA!L80,"POPRAWNIE",L56-BILANS_AKTYWA!L80)</f>
        <v>POPRAWNIE</v>
      </c>
      <c r="M58" s="123" t="str">
        <f>IF(M56=BILANS_AKTYWA!M80,"POPRAWNIE",M56-BILANS_AKTYWA!M80)</f>
        <v>POPRAWNIE</v>
      </c>
      <c r="N58" s="123" t="str">
        <f>IF(N56=BILANS_AKTYWA!N80,"POPRAWNIE",N56-BILANS_AKTYWA!N80)</f>
        <v>POPRAWNIE</v>
      </c>
      <c r="O58" s="123" t="str">
        <f>IF(O56=BILANS_AKTYWA!O80,"POPRAWNIE",O56-BILANS_AKTYWA!O80)</f>
        <v>POPRAWNIE</v>
      </c>
      <c r="P58" s="123" t="str">
        <f>IF(P56=BILANS_AKTYWA!P80,"POPRAWNIE",P56-BILANS_AKTYWA!P80)</f>
        <v>POPRAWNIE</v>
      </c>
      <c r="Q58" s="123" t="str">
        <f>IF(Q56=BILANS_AKTYWA!Q80,"POPRAWNIE",Q56-BILANS_AKTYWA!Q80)</f>
        <v>POPRAWNIE</v>
      </c>
      <c r="R58" s="123" t="str">
        <f>IF(R56=BILANS_AKTYWA!R80,"POPRAWNIE",R56-BILANS_AKTYWA!R80)</f>
        <v>POPRAWNIE</v>
      </c>
      <c r="S58" s="123" t="str">
        <f>IF(S56=BILANS_AKTYWA!S80,"POPRAWNIE",S56-BILANS_AKTYWA!S80)</f>
        <v>POPRAWNIE</v>
      </c>
      <c r="T58" s="123" t="str">
        <f>IF(T56=BILANS_AKTYWA!T80,"POPRAWNIE",T56-BILANS_AKTYWA!T80)</f>
        <v>POPRAWNIE</v>
      </c>
      <c r="U58" s="123" t="str">
        <f>IF(U56=BILANS_AKTYWA!U80,"POPRAWNIE",U56-BILANS_AKTYWA!U80)</f>
        <v>POPRAWNIE</v>
      </c>
      <c r="V58" s="123" t="str">
        <f>IF(V56=BILANS_AKTYWA!V80,"POPRAWNIE",V56-BILANS_AKTYWA!V80)</f>
        <v>POPRAWNIE</v>
      </c>
      <c r="W58" s="46" t="str">
        <f>IF(W56=BILANS_AKTYWA!W80,"POPRAWNIE",W56-BILANS_AKTYWA!W80)</f>
        <v>POPRAWNIE</v>
      </c>
      <c r="X58" s="46" t="str">
        <f>IF(X56=BILANS_AKTYWA!X80,"POPRAWNIE",X56-BILANS_AKTYWA!X80)</f>
        <v>POPRAWNIE</v>
      </c>
      <c r="Y58" s="46" t="str">
        <f>IF(Y56=BILANS_AKTYWA!Y80,"POPRAWNIE",Y56-BILANS_AKTYWA!Y80)</f>
        <v>POPRAWNIE</v>
      </c>
      <c r="Z58" s="46" t="str">
        <f>IF(Z56=BILANS_AKTYWA!Z80,"POPRAWNIE",Z56-BILANS_AKTYWA!Z80)</f>
        <v>POPRAWNIE</v>
      </c>
      <c r="AA58" s="46" t="str">
        <f>IF(AA56=BILANS_AKTYWA!AA80,"POPRAWNIE",AA56-BILANS_AKTYWA!AA80)</f>
        <v>POPRAWNIE</v>
      </c>
      <c r="AB58" s="46" t="str">
        <f>IF(AB56=BILANS_AKTYWA!AB80,"POPRAWNIE",AB56-BILANS_AKTYWA!AB80)</f>
        <v>POPRAWNIE</v>
      </c>
      <c r="AC58" s="44"/>
      <c r="AD58" s="90" t="s">
        <v>247</v>
      </c>
    </row>
    <row r="59" spans="3:30" ht="12.75">
      <c r="C59" s="40">
        <f>IF(NOT(C58="POPRAWNIE"),"AKTYWA ≠ PASYWOM","")</f>
      </c>
      <c r="D59" s="40">
        <f>IF(NOT(D58="POPRAWNIE"),"AKTYWA ≠ PASYWOM","")</f>
      </c>
      <c r="E59" s="40">
        <f aca="true" t="shared" si="30" ref="E59:AB59">IF(NOT(E58="POPRAWNIE"),"AKTYWA ≠ PASYWOM","")</f>
      </c>
      <c r="F59" s="40">
        <f t="shared" si="30"/>
      </c>
      <c r="G59" s="40">
        <f t="shared" si="30"/>
      </c>
      <c r="H59" s="40">
        <f t="shared" si="30"/>
      </c>
      <c r="I59" s="40">
        <f>IF(NOT(I58="POPRAWNIE"),"AKTYWA ≠ PASYWOM","")</f>
      </c>
      <c r="J59" s="40">
        <f t="shared" si="30"/>
      </c>
      <c r="K59" s="40">
        <f t="shared" si="30"/>
      </c>
      <c r="L59" s="40">
        <f t="shared" si="30"/>
      </c>
      <c r="M59" s="40">
        <f t="shared" si="30"/>
      </c>
      <c r="N59" s="40">
        <f t="shared" si="30"/>
      </c>
      <c r="O59" s="40">
        <f t="shared" si="30"/>
      </c>
      <c r="P59" s="40">
        <f t="shared" si="30"/>
      </c>
      <c r="Q59" s="40">
        <f t="shared" si="30"/>
      </c>
      <c r="R59" s="40">
        <f t="shared" si="30"/>
      </c>
      <c r="S59" s="40">
        <f t="shared" si="30"/>
      </c>
      <c r="T59" s="40">
        <f t="shared" si="30"/>
      </c>
      <c r="U59" s="40">
        <f t="shared" si="30"/>
      </c>
      <c r="V59" s="40">
        <f t="shared" si="30"/>
      </c>
      <c r="W59" s="40">
        <f t="shared" si="30"/>
      </c>
      <c r="X59" s="40">
        <f t="shared" si="30"/>
      </c>
      <c r="Y59" s="40">
        <f t="shared" si="30"/>
      </c>
      <c r="Z59" s="40">
        <f t="shared" si="30"/>
      </c>
      <c r="AA59" s="40">
        <f t="shared" si="30"/>
      </c>
      <c r="AB59" s="40">
        <f t="shared" si="30"/>
      </c>
      <c r="AC59" s="40"/>
      <c r="AD59" s="90" t="s">
        <v>247</v>
      </c>
    </row>
    <row r="60" spans="1:30" ht="12.75">
      <c r="A60" s="91" t="s">
        <v>247</v>
      </c>
      <c r="B60" s="91" t="s">
        <v>247</v>
      </c>
      <c r="C60" s="92" t="s">
        <v>247</v>
      </c>
      <c r="D60" s="92" t="s">
        <v>247</v>
      </c>
      <c r="E60" s="93" t="s">
        <v>247</v>
      </c>
      <c r="F60" s="93"/>
      <c r="G60" s="93"/>
      <c r="H60" s="93"/>
      <c r="I60" s="93" t="s">
        <v>247</v>
      </c>
      <c r="J60" s="93" t="s">
        <v>247</v>
      </c>
      <c r="K60" s="93" t="s">
        <v>247</v>
      </c>
      <c r="L60" s="93" t="s">
        <v>247</v>
      </c>
      <c r="M60" s="93" t="s">
        <v>247</v>
      </c>
      <c r="N60" s="93" t="s">
        <v>247</v>
      </c>
      <c r="O60" s="93" t="s">
        <v>247</v>
      </c>
      <c r="P60" s="93" t="s">
        <v>247</v>
      </c>
      <c r="Q60" s="93" t="s">
        <v>247</v>
      </c>
      <c r="R60" s="93" t="s">
        <v>247</v>
      </c>
      <c r="S60" s="93" t="s">
        <v>247</v>
      </c>
      <c r="T60" s="93" t="s">
        <v>247</v>
      </c>
      <c r="U60" s="93" t="s">
        <v>247</v>
      </c>
      <c r="V60" s="93" t="s">
        <v>247</v>
      </c>
      <c r="W60" s="93" t="s">
        <v>247</v>
      </c>
      <c r="X60" s="93" t="s">
        <v>247</v>
      </c>
      <c r="Y60" s="93" t="s">
        <v>247</v>
      </c>
      <c r="Z60" s="93" t="s">
        <v>247</v>
      </c>
      <c r="AA60" s="93" t="s">
        <v>247</v>
      </c>
      <c r="AB60" s="93" t="s">
        <v>247</v>
      </c>
      <c r="AC60" s="93" t="s">
        <v>247</v>
      </c>
      <c r="AD60" s="93" t="s">
        <v>247</v>
      </c>
    </row>
    <row r="61" ht="12.75">
      <c r="B61" s="34" t="s">
        <v>119</v>
      </c>
    </row>
  </sheetData>
  <sheetProtection password="CC34" sheet="1"/>
  <mergeCells count="2">
    <mergeCell ref="B4:B5"/>
    <mergeCell ref="A4:A5"/>
  </mergeCells>
  <conditionalFormatting sqref="C58:AC58">
    <cfRule type="cellIs" priority="1" dxfId="1" operator="equal" stopIfTrue="1">
      <formula>"POPRAWNIE"</formula>
    </cfRule>
  </conditionalFormatting>
  <conditionalFormatting sqref="C59:AC59">
    <cfRule type="cellIs" priority="2" dxfId="0" operator="equal" stopIfTrue="1">
      <formula>"AKTYWA ≠ PASYWOM"</formula>
    </cfRule>
  </conditionalFormatting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6" r:id="rId1"/>
  <headerFooter alignWithMargins="0">
    <oddHeader>&amp;CBILANS PASYWA&amp;R&amp;P z &amp;N</oddHeader>
    <oddFooter>&amp;LPROW_123/13/01</oddFooter>
  </headerFooter>
  <colBreaks count="2" manualBreakCount="2">
    <brk id="13" max="55" man="1"/>
    <brk id="2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FFCC"/>
  </sheetPr>
  <dimension ref="A2:AE57"/>
  <sheetViews>
    <sheetView showGridLines="0" zoomScaleSheetLayoutView="55" zoomScalePageLayoutView="0" workbookViewId="0" topLeftCell="A2">
      <pane xSplit="2" ySplit="5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2" sqref="B2"/>
    </sheetView>
  </sheetViews>
  <sheetFormatPr defaultColWidth="9.00390625" defaultRowHeight="12.75" outlineLevelCol="1"/>
  <cols>
    <col min="1" max="1" width="5.00390625" style="58" customWidth="1"/>
    <col min="2" max="2" width="48.25390625" style="59" customWidth="1"/>
    <col min="3" max="3" width="14.75390625" style="52" customWidth="1"/>
    <col min="4" max="5" width="14.75390625" style="11" customWidth="1"/>
    <col min="6" max="8" width="14.75390625" style="11" customWidth="1" outlineLevel="1"/>
    <col min="9" max="9" width="14.75390625" style="11" customWidth="1"/>
    <col min="10" max="12" width="14.75390625" style="13" customWidth="1" outlineLevel="1"/>
    <col min="13" max="13" width="14.75390625" style="13" customWidth="1"/>
    <col min="14" max="16" width="14.75390625" style="13" customWidth="1" outlineLevel="1"/>
    <col min="17" max="18" width="14.75390625" style="13" customWidth="1"/>
    <col min="19" max="22" width="14.75390625" style="11" customWidth="1"/>
    <col min="23" max="28" width="14.75390625" style="11" customWidth="1" outlineLevel="1"/>
    <col min="29" max="29" width="14.75390625" style="11" customWidth="1"/>
    <col min="30" max="16384" width="9.125" style="11" customWidth="1"/>
  </cols>
  <sheetData>
    <row r="2" spans="1:18" ht="15.75" customHeight="1">
      <c r="A2" s="29" t="s">
        <v>251</v>
      </c>
      <c r="B2" s="51"/>
      <c r="J2" s="53"/>
      <c r="K2" s="12"/>
      <c r="L2" s="12"/>
      <c r="M2" s="12"/>
      <c r="N2" s="49"/>
      <c r="O2" s="49"/>
      <c r="P2" s="49"/>
      <c r="Q2" s="49"/>
      <c r="R2" s="49"/>
    </row>
    <row r="3" spans="1:18" ht="15.75">
      <c r="A3" s="29" t="s">
        <v>237</v>
      </c>
      <c r="B3" s="51"/>
      <c r="J3" s="54"/>
      <c r="K3" s="12"/>
      <c r="L3" s="12"/>
      <c r="M3" s="12"/>
      <c r="N3" s="49"/>
      <c r="O3" s="49"/>
      <c r="P3" s="49"/>
      <c r="Q3" s="49"/>
      <c r="R3" s="49"/>
    </row>
    <row r="4" spans="1:18" ht="12.75" customHeight="1" thickBot="1">
      <c r="A4" s="29"/>
      <c r="B4" s="51"/>
      <c r="C4" s="74" t="s">
        <v>229</v>
      </c>
      <c r="J4" s="54"/>
      <c r="K4" s="12"/>
      <c r="L4" s="12"/>
      <c r="M4" s="12"/>
      <c r="N4" s="49"/>
      <c r="O4" s="49"/>
      <c r="P4" s="49"/>
      <c r="Q4" s="49"/>
      <c r="R4" s="49"/>
    </row>
    <row r="5" spans="1:30" s="7" customFormat="1" ht="13.5" thickTop="1">
      <c r="A5" s="358" t="s">
        <v>0</v>
      </c>
      <c r="B5" s="360" t="s">
        <v>195</v>
      </c>
      <c r="C5" s="287" t="str">
        <f>BILANS_AKTYWA!C4</f>
        <v>ROK</v>
      </c>
      <c r="D5" s="287" t="str">
        <f>BILANS_AKTYWA!D4</f>
        <v>ROK</v>
      </c>
      <c r="E5" s="287" t="str">
        <f>BILANS_AKTYWA!E4</f>
        <v>ROK</v>
      </c>
      <c r="F5" s="288"/>
      <c r="G5" s="289" t="s">
        <v>246</v>
      </c>
      <c r="H5" s="290" t="s">
        <v>246</v>
      </c>
      <c r="I5" s="287" t="str">
        <f>BILANS_AKTYWA!I4</f>
        <v>ROK</v>
      </c>
      <c r="J5" s="291"/>
      <c r="K5" s="289" t="s">
        <v>246</v>
      </c>
      <c r="L5" s="292" t="s">
        <v>246</v>
      </c>
      <c r="M5" s="287" t="str">
        <f>BILANS_AKTYWA!M4</f>
        <v>ROK</v>
      </c>
      <c r="N5" s="291"/>
      <c r="O5" s="289" t="s">
        <v>246</v>
      </c>
      <c r="P5" s="292" t="s">
        <v>246</v>
      </c>
      <c r="Q5" s="287" t="str">
        <f>BILANS_AKTYWA!Q4</f>
        <v>ROK</v>
      </c>
      <c r="R5" s="287" t="str">
        <f>BILANS_AKTYWA!R4</f>
        <v>ROK</v>
      </c>
      <c r="S5" s="287" t="str">
        <f>BILANS_AKTYWA!S4</f>
        <v>ROK</v>
      </c>
      <c r="T5" s="287" t="str">
        <f>BILANS_AKTYWA!T4</f>
        <v>ROK</v>
      </c>
      <c r="U5" s="287" t="str">
        <f>BILANS_AKTYWA!U4</f>
        <v>ROK</v>
      </c>
      <c r="V5" s="287" t="str">
        <f>BILANS_AKTYWA!V4</f>
        <v>ROK</v>
      </c>
      <c r="W5" s="287" t="str">
        <f>BILANS_AKTYWA!W4</f>
        <v>ROK</v>
      </c>
      <c r="X5" s="287" t="str">
        <f>BILANS_AKTYWA!X4</f>
        <v>ROK</v>
      </c>
      <c r="Y5" s="287" t="str">
        <f>BILANS_AKTYWA!Y4</f>
        <v>ROK</v>
      </c>
      <c r="Z5" s="287" t="str">
        <f>BILANS_AKTYWA!Z4</f>
        <v>ROK</v>
      </c>
      <c r="AA5" s="287" t="str">
        <f>BILANS_AKTYWA!AA4</f>
        <v>ROK</v>
      </c>
      <c r="AB5" s="293" t="str">
        <f>BILANS_AKTYWA!AB4</f>
        <v>ROK</v>
      </c>
      <c r="AC5" s="74"/>
      <c r="AD5" s="94" t="s">
        <v>247</v>
      </c>
    </row>
    <row r="6" spans="1:30" s="48" customFormat="1" ht="12.75" customHeight="1">
      <c r="A6" s="359"/>
      <c r="B6" s="361"/>
      <c r="C6" s="269">
        <f>BILANS_AKTYWA!C5</f>
        <v>2014</v>
      </c>
      <c r="D6" s="269">
        <f>BILANS_AKTYWA!D5</f>
        <v>2015</v>
      </c>
      <c r="E6" s="269">
        <f>BILANS_AKTYWA!E5</f>
        <v>2016</v>
      </c>
      <c r="F6" s="294">
        <f>+BILANS_AKTYWA!F5</f>
      </c>
      <c r="G6" s="271">
        <f>+BILANS_AKTYWA!G5</f>
      </c>
      <c r="H6" s="270">
        <f>+BILANS_AKTYWA!H5</f>
      </c>
      <c r="I6" s="269">
        <f>BILANS_AKTYWA!I5</f>
        <v>2017</v>
      </c>
      <c r="J6" s="270" t="str">
        <f>BILANS_AKTYWA!J5</f>
        <v>2018 I KW.</v>
      </c>
      <c r="K6" s="271" t="str">
        <f>BILANS_AKTYWA!K5</f>
        <v>2018 II KW.</v>
      </c>
      <c r="L6" s="274" t="str">
        <f>BILANS_AKTYWA!L5</f>
        <v>2018 III KW.</v>
      </c>
      <c r="M6" s="269">
        <f>BILANS_AKTYWA!M5</f>
        <v>2018</v>
      </c>
      <c r="N6" s="270" t="str">
        <f>BILANS_AKTYWA!N5</f>
        <v>2019 I KW.</v>
      </c>
      <c r="O6" s="271" t="str">
        <f>BILANS_AKTYWA!O5</f>
        <v>2019 II KW.</v>
      </c>
      <c r="P6" s="274" t="str">
        <f>BILANS_AKTYWA!P5</f>
        <v>2019 III KW.</v>
      </c>
      <c r="Q6" s="269">
        <f>BILANS_AKTYWA!Q5</f>
        <v>2019</v>
      </c>
      <c r="R6" s="269">
        <f>BILANS_AKTYWA!R5</f>
        <v>2020</v>
      </c>
      <c r="S6" s="269">
        <f>BILANS_AKTYWA!S5</f>
        <v>2021</v>
      </c>
      <c r="T6" s="269">
        <f>BILANS_AKTYWA!T5</f>
        <v>2022</v>
      </c>
      <c r="U6" s="269">
        <f>BILANS_AKTYWA!U5</f>
        <v>2023</v>
      </c>
      <c r="V6" s="269">
        <f>BILANS_AKTYWA!V5</f>
        <v>2024</v>
      </c>
      <c r="W6" s="269">
        <f>BILANS_AKTYWA!W5</f>
        <v>2025</v>
      </c>
      <c r="X6" s="269">
        <f>BILANS_AKTYWA!X5</f>
        <v>2026</v>
      </c>
      <c r="Y6" s="269">
        <f>BILANS_AKTYWA!Y5</f>
        <v>2027</v>
      </c>
      <c r="Z6" s="269">
        <f>BILANS_AKTYWA!Z5</f>
        <v>2028</v>
      </c>
      <c r="AA6" s="269">
        <f>BILANS_AKTYWA!AA5</f>
        <v>2029</v>
      </c>
      <c r="AB6" s="286">
        <f>BILANS_AKTYWA!AB5</f>
        <v>2030</v>
      </c>
      <c r="AC6" s="77"/>
      <c r="AD6" s="94" t="s">
        <v>247</v>
      </c>
    </row>
    <row r="7" spans="1:30" s="48" customFormat="1" ht="12.75">
      <c r="A7" s="213" t="s">
        <v>3</v>
      </c>
      <c r="B7" s="229" t="s">
        <v>230</v>
      </c>
      <c r="C7" s="194">
        <f aca="true" t="shared" si="0" ref="C7:R7">SUM(C8:C11)</f>
        <v>0</v>
      </c>
      <c r="D7" s="194">
        <f t="shared" si="0"/>
        <v>0</v>
      </c>
      <c r="E7" s="194">
        <f t="shared" si="0"/>
        <v>0</v>
      </c>
      <c r="F7" s="195">
        <f>SUM(F8:F11)</f>
        <v>0</v>
      </c>
      <c r="G7" s="204">
        <f>SUM(G8:G11)</f>
        <v>0</v>
      </c>
      <c r="H7" s="230">
        <f>SUM(H8:H11)</f>
        <v>0</v>
      </c>
      <c r="I7" s="194">
        <f>SUM(I8:I11)</f>
        <v>0</v>
      </c>
      <c r="J7" s="231">
        <f t="shared" si="0"/>
        <v>0</v>
      </c>
      <c r="K7" s="204">
        <f t="shared" si="0"/>
        <v>0</v>
      </c>
      <c r="L7" s="206">
        <f t="shared" si="0"/>
        <v>0</v>
      </c>
      <c r="M7" s="194">
        <f t="shared" si="0"/>
        <v>0</v>
      </c>
      <c r="N7" s="231">
        <f t="shared" si="0"/>
        <v>0</v>
      </c>
      <c r="O7" s="204">
        <f t="shared" si="0"/>
        <v>0</v>
      </c>
      <c r="P7" s="206">
        <f t="shared" si="0"/>
        <v>0</v>
      </c>
      <c r="Q7" s="194">
        <f t="shared" si="0"/>
        <v>0</v>
      </c>
      <c r="R7" s="194">
        <f t="shared" si="0"/>
        <v>0</v>
      </c>
      <c r="S7" s="194">
        <f>SUM(S8:S11)</f>
        <v>0</v>
      </c>
      <c r="T7" s="194">
        <f>SUM(T8:T11)</f>
        <v>0</v>
      </c>
      <c r="U7" s="194">
        <f>SUM(U8:U11)</f>
        <v>0</v>
      </c>
      <c r="V7" s="194">
        <f aca="true" t="shared" si="1" ref="V7:AB7">SUM(V8:V11)</f>
        <v>0</v>
      </c>
      <c r="W7" s="194">
        <f t="shared" si="1"/>
        <v>0</v>
      </c>
      <c r="X7" s="194">
        <f t="shared" si="1"/>
        <v>0</v>
      </c>
      <c r="Y7" s="194">
        <f t="shared" si="1"/>
        <v>0</v>
      </c>
      <c r="Z7" s="194">
        <f t="shared" si="1"/>
        <v>0</v>
      </c>
      <c r="AA7" s="194">
        <f t="shared" si="1"/>
        <v>0</v>
      </c>
      <c r="AB7" s="214">
        <f t="shared" si="1"/>
        <v>0</v>
      </c>
      <c r="AC7" s="81"/>
      <c r="AD7" s="94" t="s">
        <v>247</v>
      </c>
    </row>
    <row r="8" spans="1:30" s="35" customFormat="1" ht="12.75">
      <c r="A8" s="218" t="s">
        <v>6</v>
      </c>
      <c r="B8" s="55" t="s">
        <v>240</v>
      </c>
      <c r="C8" s="133">
        <v>0</v>
      </c>
      <c r="D8" s="133">
        <v>0</v>
      </c>
      <c r="E8" s="133">
        <v>0</v>
      </c>
      <c r="F8" s="134">
        <v>0</v>
      </c>
      <c r="G8" s="144">
        <v>0</v>
      </c>
      <c r="H8" s="147">
        <v>0</v>
      </c>
      <c r="I8" s="133">
        <v>0</v>
      </c>
      <c r="J8" s="148">
        <v>0</v>
      </c>
      <c r="K8" s="144">
        <v>0</v>
      </c>
      <c r="L8" s="146">
        <v>0</v>
      </c>
      <c r="M8" s="133">
        <v>0</v>
      </c>
      <c r="N8" s="148">
        <v>0</v>
      </c>
      <c r="O8" s="144">
        <v>0</v>
      </c>
      <c r="P8" s="146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216">
        <v>0</v>
      </c>
      <c r="AC8" s="70"/>
      <c r="AD8" s="94" t="s">
        <v>247</v>
      </c>
    </row>
    <row r="9" spans="1:30" s="35" customFormat="1" ht="12.75">
      <c r="A9" s="218" t="s">
        <v>11</v>
      </c>
      <c r="B9" s="55" t="s">
        <v>239</v>
      </c>
      <c r="C9" s="133">
        <v>0</v>
      </c>
      <c r="D9" s="133">
        <v>0</v>
      </c>
      <c r="E9" s="133">
        <v>0</v>
      </c>
      <c r="F9" s="134">
        <v>0</v>
      </c>
      <c r="G9" s="144">
        <v>0</v>
      </c>
      <c r="H9" s="147">
        <v>0</v>
      </c>
      <c r="I9" s="133">
        <v>0</v>
      </c>
      <c r="J9" s="148">
        <v>0</v>
      </c>
      <c r="K9" s="144">
        <v>0</v>
      </c>
      <c r="L9" s="146">
        <v>0</v>
      </c>
      <c r="M9" s="133">
        <v>0</v>
      </c>
      <c r="N9" s="148">
        <v>0</v>
      </c>
      <c r="O9" s="144">
        <v>0</v>
      </c>
      <c r="P9" s="146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216">
        <v>0</v>
      </c>
      <c r="AC9" s="70"/>
      <c r="AD9" s="94" t="s">
        <v>247</v>
      </c>
    </row>
    <row r="10" spans="1:30" s="35" customFormat="1" ht="12.75">
      <c r="A10" s="218" t="s">
        <v>15</v>
      </c>
      <c r="B10" s="55" t="s">
        <v>238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47">
        <v>0</v>
      </c>
      <c r="I10" s="133">
        <v>0</v>
      </c>
      <c r="J10" s="148">
        <v>0</v>
      </c>
      <c r="K10" s="144">
        <v>0</v>
      </c>
      <c r="L10" s="146">
        <v>0</v>
      </c>
      <c r="M10" s="133">
        <v>0</v>
      </c>
      <c r="N10" s="148">
        <v>0</v>
      </c>
      <c r="O10" s="144">
        <v>0</v>
      </c>
      <c r="P10" s="146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216">
        <v>0</v>
      </c>
      <c r="AC10" s="70"/>
      <c r="AD10" s="94" t="s">
        <v>247</v>
      </c>
    </row>
    <row r="11" spans="1:30" s="35" customFormat="1" ht="12.75">
      <c r="A11" s="218" t="s">
        <v>19</v>
      </c>
      <c r="B11" s="56" t="s">
        <v>196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47">
        <v>0</v>
      </c>
      <c r="I11" s="133">
        <v>0</v>
      </c>
      <c r="J11" s="148">
        <v>0</v>
      </c>
      <c r="K11" s="144">
        <v>0</v>
      </c>
      <c r="L11" s="146">
        <v>0</v>
      </c>
      <c r="M11" s="133">
        <v>0</v>
      </c>
      <c r="N11" s="148">
        <v>0</v>
      </c>
      <c r="O11" s="144">
        <v>0</v>
      </c>
      <c r="P11" s="146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216">
        <v>0</v>
      </c>
      <c r="AC11" s="70"/>
      <c r="AD11" s="94" t="s">
        <v>247</v>
      </c>
    </row>
    <row r="12" spans="1:30" s="48" customFormat="1" ht="12.75">
      <c r="A12" s="213" t="s">
        <v>41</v>
      </c>
      <c r="B12" s="229" t="s">
        <v>197</v>
      </c>
      <c r="C12" s="194">
        <f aca="true" t="shared" si="2" ref="C12:R12">SUM(C13:C20)</f>
        <v>0</v>
      </c>
      <c r="D12" s="194">
        <f t="shared" si="2"/>
        <v>0</v>
      </c>
      <c r="E12" s="194">
        <f t="shared" si="2"/>
        <v>0</v>
      </c>
      <c r="F12" s="195">
        <f>SUM(F13:F20)</f>
        <v>0</v>
      </c>
      <c r="G12" s="204">
        <f>SUM(G13:G20)</f>
        <v>0</v>
      </c>
      <c r="H12" s="230">
        <f>SUM(H13:H20)</f>
        <v>0</v>
      </c>
      <c r="I12" s="194">
        <f>SUM(I13:I20)</f>
        <v>0</v>
      </c>
      <c r="J12" s="231">
        <f t="shared" si="2"/>
        <v>0</v>
      </c>
      <c r="K12" s="204">
        <f t="shared" si="2"/>
        <v>0</v>
      </c>
      <c r="L12" s="206">
        <f t="shared" si="2"/>
        <v>0</v>
      </c>
      <c r="M12" s="194">
        <f t="shared" si="2"/>
        <v>0</v>
      </c>
      <c r="N12" s="231">
        <f t="shared" si="2"/>
        <v>0</v>
      </c>
      <c r="O12" s="204">
        <f t="shared" si="2"/>
        <v>0</v>
      </c>
      <c r="P12" s="206">
        <f t="shared" si="2"/>
        <v>0</v>
      </c>
      <c r="Q12" s="194">
        <f t="shared" si="2"/>
        <v>0</v>
      </c>
      <c r="R12" s="194">
        <f t="shared" si="2"/>
        <v>0</v>
      </c>
      <c r="S12" s="194">
        <f>SUM(S13:S20)</f>
        <v>0</v>
      </c>
      <c r="T12" s="194">
        <f>SUM(T13:T20)</f>
        <v>0</v>
      </c>
      <c r="U12" s="194">
        <f>SUM(U13:U20)</f>
        <v>0</v>
      </c>
      <c r="V12" s="194">
        <f aca="true" t="shared" si="3" ref="V12:AB12">SUM(V13:V20)</f>
        <v>0</v>
      </c>
      <c r="W12" s="194">
        <f t="shared" si="3"/>
        <v>0</v>
      </c>
      <c r="X12" s="194">
        <f t="shared" si="3"/>
        <v>0</v>
      </c>
      <c r="Y12" s="194">
        <f t="shared" si="3"/>
        <v>0</v>
      </c>
      <c r="Z12" s="194">
        <f t="shared" si="3"/>
        <v>0</v>
      </c>
      <c r="AA12" s="194">
        <f t="shared" si="3"/>
        <v>0</v>
      </c>
      <c r="AB12" s="214">
        <f t="shared" si="3"/>
        <v>0</v>
      </c>
      <c r="AC12" s="81"/>
      <c r="AD12" s="94" t="s">
        <v>247</v>
      </c>
    </row>
    <row r="13" spans="1:30" s="35" customFormat="1" ht="12.75">
      <c r="A13" s="218" t="s">
        <v>6</v>
      </c>
      <c r="B13" s="55" t="s">
        <v>178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47">
        <v>0</v>
      </c>
      <c r="I13" s="133">
        <v>0</v>
      </c>
      <c r="J13" s="148">
        <v>0</v>
      </c>
      <c r="K13" s="144">
        <v>0</v>
      </c>
      <c r="L13" s="146">
        <v>0</v>
      </c>
      <c r="M13" s="133">
        <v>0</v>
      </c>
      <c r="N13" s="148">
        <v>0</v>
      </c>
      <c r="O13" s="144">
        <v>0</v>
      </c>
      <c r="P13" s="146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216">
        <v>0</v>
      </c>
      <c r="AC13" s="70"/>
      <c r="AD13" s="94" t="s">
        <v>247</v>
      </c>
    </row>
    <row r="14" spans="1:30" s="35" customFormat="1" ht="12.75">
      <c r="A14" s="218" t="s">
        <v>11</v>
      </c>
      <c r="B14" s="55" t="s">
        <v>241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47">
        <v>0</v>
      </c>
      <c r="I14" s="133">
        <v>0</v>
      </c>
      <c r="J14" s="148">
        <v>0</v>
      </c>
      <c r="K14" s="144">
        <v>0</v>
      </c>
      <c r="L14" s="146">
        <v>0</v>
      </c>
      <c r="M14" s="133">
        <v>0</v>
      </c>
      <c r="N14" s="148">
        <v>0</v>
      </c>
      <c r="O14" s="144">
        <v>0</v>
      </c>
      <c r="P14" s="146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216">
        <v>0</v>
      </c>
      <c r="AC14" s="70"/>
      <c r="AD14" s="94" t="s">
        <v>247</v>
      </c>
    </row>
    <row r="15" spans="1:30" s="35" customFormat="1" ht="12.75">
      <c r="A15" s="218" t="s">
        <v>15</v>
      </c>
      <c r="B15" s="55" t="s">
        <v>198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47">
        <v>0</v>
      </c>
      <c r="I15" s="133">
        <v>0</v>
      </c>
      <c r="J15" s="148">
        <v>0</v>
      </c>
      <c r="K15" s="144">
        <v>0</v>
      </c>
      <c r="L15" s="146">
        <v>0</v>
      </c>
      <c r="M15" s="133">
        <v>0</v>
      </c>
      <c r="N15" s="148">
        <v>0</v>
      </c>
      <c r="O15" s="144">
        <v>0</v>
      </c>
      <c r="P15" s="146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216">
        <v>0</v>
      </c>
      <c r="AC15" s="70"/>
      <c r="AD15" s="94" t="s">
        <v>247</v>
      </c>
    </row>
    <row r="16" spans="1:30" s="35" customFormat="1" ht="12.75">
      <c r="A16" s="218" t="s">
        <v>19</v>
      </c>
      <c r="B16" s="55" t="s">
        <v>242</v>
      </c>
      <c r="C16" s="133">
        <v>0</v>
      </c>
      <c r="D16" s="133">
        <v>0</v>
      </c>
      <c r="E16" s="133">
        <v>0</v>
      </c>
      <c r="F16" s="134">
        <v>0</v>
      </c>
      <c r="G16" s="144">
        <v>0</v>
      </c>
      <c r="H16" s="147">
        <v>0</v>
      </c>
      <c r="I16" s="133">
        <v>0</v>
      </c>
      <c r="J16" s="148">
        <v>0</v>
      </c>
      <c r="K16" s="144">
        <v>0</v>
      </c>
      <c r="L16" s="146">
        <v>0</v>
      </c>
      <c r="M16" s="133">
        <v>0</v>
      </c>
      <c r="N16" s="148">
        <v>0</v>
      </c>
      <c r="O16" s="144">
        <v>0</v>
      </c>
      <c r="P16" s="146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216">
        <v>0</v>
      </c>
      <c r="AC16" s="70"/>
      <c r="AD16" s="94" t="s">
        <v>247</v>
      </c>
    </row>
    <row r="17" spans="1:30" s="35" customFormat="1" ht="12.75">
      <c r="A17" s="218" t="s">
        <v>23</v>
      </c>
      <c r="B17" s="55" t="s">
        <v>199</v>
      </c>
      <c r="C17" s="133">
        <v>0</v>
      </c>
      <c r="D17" s="133">
        <v>0</v>
      </c>
      <c r="E17" s="133">
        <v>0</v>
      </c>
      <c r="F17" s="134">
        <v>0</v>
      </c>
      <c r="G17" s="144">
        <v>0</v>
      </c>
      <c r="H17" s="147">
        <v>0</v>
      </c>
      <c r="I17" s="133">
        <v>0</v>
      </c>
      <c r="J17" s="148">
        <v>0</v>
      </c>
      <c r="K17" s="144">
        <v>0</v>
      </c>
      <c r="L17" s="146">
        <v>0</v>
      </c>
      <c r="M17" s="133">
        <v>0</v>
      </c>
      <c r="N17" s="148">
        <v>0</v>
      </c>
      <c r="O17" s="144">
        <v>0</v>
      </c>
      <c r="P17" s="146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216">
        <v>0</v>
      </c>
      <c r="AC17" s="70"/>
      <c r="AD17" s="94" t="s">
        <v>247</v>
      </c>
    </row>
    <row r="18" spans="1:30" s="35" customFormat="1" ht="12.75">
      <c r="A18" s="218" t="s">
        <v>26</v>
      </c>
      <c r="B18" s="55" t="s">
        <v>243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47">
        <v>0</v>
      </c>
      <c r="I18" s="133">
        <v>0</v>
      </c>
      <c r="J18" s="148">
        <v>0</v>
      </c>
      <c r="K18" s="144">
        <v>0</v>
      </c>
      <c r="L18" s="146">
        <v>0</v>
      </c>
      <c r="M18" s="133">
        <v>0</v>
      </c>
      <c r="N18" s="148">
        <v>0</v>
      </c>
      <c r="O18" s="144">
        <v>0</v>
      </c>
      <c r="P18" s="146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216">
        <v>0</v>
      </c>
      <c r="AC18" s="70"/>
      <c r="AD18" s="94" t="s">
        <v>247</v>
      </c>
    </row>
    <row r="19" spans="1:30" s="35" customFormat="1" ht="12.75">
      <c r="A19" s="218" t="s">
        <v>29</v>
      </c>
      <c r="B19" s="55" t="s">
        <v>200</v>
      </c>
      <c r="C19" s="133">
        <v>0</v>
      </c>
      <c r="D19" s="133">
        <v>0</v>
      </c>
      <c r="E19" s="133">
        <v>0</v>
      </c>
      <c r="F19" s="134">
        <v>0</v>
      </c>
      <c r="G19" s="144">
        <v>0</v>
      </c>
      <c r="H19" s="147">
        <v>0</v>
      </c>
      <c r="I19" s="133">
        <v>0</v>
      </c>
      <c r="J19" s="148">
        <v>0</v>
      </c>
      <c r="K19" s="144">
        <v>0</v>
      </c>
      <c r="L19" s="146">
        <v>0</v>
      </c>
      <c r="M19" s="133">
        <v>0</v>
      </c>
      <c r="N19" s="148">
        <v>0</v>
      </c>
      <c r="O19" s="144">
        <v>0</v>
      </c>
      <c r="P19" s="146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216">
        <v>0</v>
      </c>
      <c r="AC19" s="70"/>
      <c r="AD19" s="94" t="s">
        <v>247</v>
      </c>
    </row>
    <row r="20" spans="1:30" s="35" customFormat="1" ht="12.75">
      <c r="A20" s="218" t="s">
        <v>33</v>
      </c>
      <c r="B20" s="55" t="s">
        <v>201</v>
      </c>
      <c r="C20" s="133">
        <v>0</v>
      </c>
      <c r="D20" s="133">
        <v>0</v>
      </c>
      <c r="E20" s="133">
        <v>0</v>
      </c>
      <c r="F20" s="134">
        <v>0</v>
      </c>
      <c r="G20" s="144">
        <v>0</v>
      </c>
      <c r="H20" s="147">
        <v>0</v>
      </c>
      <c r="I20" s="133">
        <v>0</v>
      </c>
      <c r="J20" s="148">
        <v>0</v>
      </c>
      <c r="K20" s="144">
        <v>0</v>
      </c>
      <c r="L20" s="146">
        <v>0</v>
      </c>
      <c r="M20" s="133">
        <v>0</v>
      </c>
      <c r="N20" s="148">
        <v>0</v>
      </c>
      <c r="O20" s="144">
        <v>0</v>
      </c>
      <c r="P20" s="146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216">
        <v>0</v>
      </c>
      <c r="AC20" s="70"/>
      <c r="AD20" s="94" t="s">
        <v>247</v>
      </c>
    </row>
    <row r="21" spans="1:30" s="48" customFormat="1" ht="12.75">
      <c r="A21" s="213" t="s">
        <v>150</v>
      </c>
      <c r="B21" s="229" t="s">
        <v>231</v>
      </c>
      <c r="C21" s="232">
        <f>C7-C12</f>
        <v>0</v>
      </c>
      <c r="D21" s="232">
        <f aca="true" t="shared" si="4" ref="D21:R21">D7-D12</f>
        <v>0</v>
      </c>
      <c r="E21" s="232">
        <f t="shared" si="4"/>
        <v>0</v>
      </c>
      <c r="F21" s="233">
        <f>F7-F12</f>
        <v>0</v>
      </c>
      <c r="G21" s="234">
        <f>G7-G12</f>
        <v>0</v>
      </c>
      <c r="H21" s="235">
        <f>H7-H12</f>
        <v>0</v>
      </c>
      <c r="I21" s="232">
        <f>I7-I12</f>
        <v>0</v>
      </c>
      <c r="J21" s="231">
        <f t="shared" si="4"/>
        <v>0</v>
      </c>
      <c r="K21" s="204">
        <f t="shared" si="4"/>
        <v>0</v>
      </c>
      <c r="L21" s="206">
        <f t="shared" si="4"/>
        <v>0</v>
      </c>
      <c r="M21" s="194">
        <f t="shared" si="4"/>
        <v>0</v>
      </c>
      <c r="N21" s="231">
        <f t="shared" si="4"/>
        <v>0</v>
      </c>
      <c r="O21" s="204">
        <f t="shared" si="4"/>
        <v>0</v>
      </c>
      <c r="P21" s="206">
        <f t="shared" si="4"/>
        <v>0</v>
      </c>
      <c r="Q21" s="194">
        <f t="shared" si="4"/>
        <v>0</v>
      </c>
      <c r="R21" s="194">
        <f t="shared" si="4"/>
        <v>0</v>
      </c>
      <c r="S21" s="194">
        <f>S7-S12</f>
        <v>0</v>
      </c>
      <c r="T21" s="194">
        <f>T7-T12</f>
        <v>0</v>
      </c>
      <c r="U21" s="194">
        <f>U7-U12</f>
        <v>0</v>
      </c>
      <c r="V21" s="194">
        <f aca="true" t="shared" si="5" ref="V21:AB21">V7-V12</f>
        <v>0</v>
      </c>
      <c r="W21" s="194">
        <f t="shared" si="5"/>
        <v>0</v>
      </c>
      <c r="X21" s="194">
        <f t="shared" si="5"/>
        <v>0</v>
      </c>
      <c r="Y21" s="194">
        <f t="shared" si="5"/>
        <v>0</v>
      </c>
      <c r="Z21" s="194">
        <f t="shared" si="5"/>
        <v>0</v>
      </c>
      <c r="AA21" s="194">
        <f t="shared" si="5"/>
        <v>0</v>
      </c>
      <c r="AB21" s="214">
        <f t="shared" si="5"/>
        <v>0</v>
      </c>
      <c r="AC21" s="81"/>
      <c r="AD21" s="94" t="s">
        <v>247</v>
      </c>
    </row>
    <row r="22" spans="1:30" s="48" customFormat="1" ht="12.75">
      <c r="A22" s="213" t="s">
        <v>169</v>
      </c>
      <c r="B22" s="229" t="s">
        <v>202</v>
      </c>
      <c r="C22" s="194">
        <f>SUM(C23:C25)</f>
        <v>0</v>
      </c>
      <c r="D22" s="194">
        <f aca="true" t="shared" si="6" ref="D22:R22">SUM(D23:D25)</f>
        <v>0</v>
      </c>
      <c r="E22" s="194">
        <f t="shared" si="6"/>
        <v>0</v>
      </c>
      <c r="F22" s="195">
        <f>SUM(F23:F25)</f>
        <v>0</v>
      </c>
      <c r="G22" s="204">
        <f>SUM(G23:G25)</f>
        <v>0</v>
      </c>
      <c r="H22" s="230">
        <f>SUM(H23:H25)</f>
        <v>0</v>
      </c>
      <c r="I22" s="194">
        <f>SUM(I23:I25)</f>
        <v>0</v>
      </c>
      <c r="J22" s="231">
        <f t="shared" si="6"/>
        <v>0</v>
      </c>
      <c r="K22" s="204">
        <f t="shared" si="6"/>
        <v>0</v>
      </c>
      <c r="L22" s="206">
        <f t="shared" si="6"/>
        <v>0</v>
      </c>
      <c r="M22" s="194">
        <f t="shared" si="6"/>
        <v>0</v>
      </c>
      <c r="N22" s="231">
        <f t="shared" si="6"/>
        <v>0</v>
      </c>
      <c r="O22" s="204">
        <f t="shared" si="6"/>
        <v>0</v>
      </c>
      <c r="P22" s="206">
        <f t="shared" si="6"/>
        <v>0</v>
      </c>
      <c r="Q22" s="194">
        <f t="shared" si="6"/>
        <v>0</v>
      </c>
      <c r="R22" s="194">
        <f t="shared" si="6"/>
        <v>0</v>
      </c>
      <c r="S22" s="194">
        <f>SUM(S23:S25)</f>
        <v>0</v>
      </c>
      <c r="T22" s="194">
        <f>SUM(T23:T25)</f>
        <v>0</v>
      </c>
      <c r="U22" s="194">
        <f>SUM(U23:U25)</f>
        <v>0</v>
      </c>
      <c r="V22" s="194">
        <f aca="true" t="shared" si="7" ref="V22:AB22">SUM(V23:V25)</f>
        <v>0</v>
      </c>
      <c r="W22" s="194">
        <f t="shared" si="7"/>
        <v>0</v>
      </c>
      <c r="X22" s="194">
        <f t="shared" si="7"/>
        <v>0</v>
      </c>
      <c r="Y22" s="194">
        <f t="shared" si="7"/>
        <v>0</v>
      </c>
      <c r="Z22" s="194">
        <f t="shared" si="7"/>
        <v>0</v>
      </c>
      <c r="AA22" s="194">
        <f t="shared" si="7"/>
        <v>0</v>
      </c>
      <c r="AB22" s="214">
        <f t="shared" si="7"/>
        <v>0</v>
      </c>
      <c r="AC22" s="81"/>
      <c r="AD22" s="94" t="s">
        <v>247</v>
      </c>
    </row>
    <row r="23" spans="1:30" s="35" customFormat="1" ht="12.75">
      <c r="A23" s="218" t="s">
        <v>6</v>
      </c>
      <c r="B23" s="55" t="s">
        <v>203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47">
        <v>0</v>
      </c>
      <c r="I23" s="133">
        <v>0</v>
      </c>
      <c r="J23" s="148">
        <v>0</v>
      </c>
      <c r="K23" s="144">
        <v>0</v>
      </c>
      <c r="L23" s="146">
        <v>0</v>
      </c>
      <c r="M23" s="133">
        <v>0</v>
      </c>
      <c r="N23" s="148">
        <v>0</v>
      </c>
      <c r="O23" s="144">
        <v>0</v>
      </c>
      <c r="P23" s="146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216">
        <v>0</v>
      </c>
      <c r="AC23" s="70"/>
      <c r="AD23" s="94" t="s">
        <v>247</v>
      </c>
    </row>
    <row r="24" spans="1:30" s="35" customFormat="1" ht="12.75">
      <c r="A24" s="218" t="s">
        <v>11</v>
      </c>
      <c r="B24" s="55" t="s">
        <v>204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47">
        <v>0</v>
      </c>
      <c r="I24" s="133">
        <v>0</v>
      </c>
      <c r="J24" s="148">
        <v>0</v>
      </c>
      <c r="K24" s="144">
        <v>0</v>
      </c>
      <c r="L24" s="146">
        <v>0</v>
      </c>
      <c r="M24" s="133">
        <v>0</v>
      </c>
      <c r="N24" s="148">
        <v>0</v>
      </c>
      <c r="O24" s="144">
        <v>0</v>
      </c>
      <c r="P24" s="146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216">
        <v>0</v>
      </c>
      <c r="AC24" s="70"/>
      <c r="AD24" s="94" t="s">
        <v>247</v>
      </c>
    </row>
    <row r="25" spans="1:30" s="35" customFormat="1" ht="12.75">
      <c r="A25" s="218" t="s">
        <v>15</v>
      </c>
      <c r="B25" s="55" t="s">
        <v>205</v>
      </c>
      <c r="C25" s="133">
        <v>0</v>
      </c>
      <c r="D25" s="133">
        <v>0</v>
      </c>
      <c r="E25" s="133">
        <v>0</v>
      </c>
      <c r="F25" s="134">
        <v>0</v>
      </c>
      <c r="G25" s="144">
        <v>0</v>
      </c>
      <c r="H25" s="147">
        <v>0</v>
      </c>
      <c r="I25" s="133">
        <v>0</v>
      </c>
      <c r="J25" s="148">
        <v>0</v>
      </c>
      <c r="K25" s="144">
        <v>0</v>
      </c>
      <c r="L25" s="146">
        <v>0</v>
      </c>
      <c r="M25" s="133">
        <v>0</v>
      </c>
      <c r="N25" s="148">
        <v>0</v>
      </c>
      <c r="O25" s="144">
        <v>0</v>
      </c>
      <c r="P25" s="146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216">
        <v>0</v>
      </c>
      <c r="AC25" s="70"/>
      <c r="AD25" s="94" t="s">
        <v>247</v>
      </c>
    </row>
    <row r="26" spans="1:30" s="48" customFormat="1" ht="12.75">
      <c r="A26" s="213" t="s">
        <v>170</v>
      </c>
      <c r="B26" s="229" t="s">
        <v>206</v>
      </c>
      <c r="C26" s="194">
        <f aca="true" t="shared" si="8" ref="C26:R26">SUM(C27:C29)</f>
        <v>0</v>
      </c>
      <c r="D26" s="194">
        <f t="shared" si="8"/>
        <v>0</v>
      </c>
      <c r="E26" s="194">
        <f t="shared" si="8"/>
        <v>0</v>
      </c>
      <c r="F26" s="195">
        <f>SUM(F27:F29)</f>
        <v>0</v>
      </c>
      <c r="G26" s="204">
        <f>SUM(G27:G29)</f>
        <v>0</v>
      </c>
      <c r="H26" s="230">
        <f>SUM(H27:H29)</f>
        <v>0</v>
      </c>
      <c r="I26" s="194">
        <f>SUM(I27:I29)</f>
        <v>0</v>
      </c>
      <c r="J26" s="231">
        <f t="shared" si="8"/>
        <v>0</v>
      </c>
      <c r="K26" s="204">
        <f t="shared" si="8"/>
        <v>0</v>
      </c>
      <c r="L26" s="206">
        <f t="shared" si="8"/>
        <v>0</v>
      </c>
      <c r="M26" s="194">
        <f t="shared" si="8"/>
        <v>0</v>
      </c>
      <c r="N26" s="231">
        <f t="shared" si="8"/>
        <v>0</v>
      </c>
      <c r="O26" s="204">
        <f t="shared" si="8"/>
        <v>0</v>
      </c>
      <c r="P26" s="206">
        <f t="shared" si="8"/>
        <v>0</v>
      </c>
      <c r="Q26" s="194">
        <f t="shared" si="8"/>
        <v>0</v>
      </c>
      <c r="R26" s="194">
        <f t="shared" si="8"/>
        <v>0</v>
      </c>
      <c r="S26" s="194">
        <f>SUM(S27:S29)</f>
        <v>0</v>
      </c>
      <c r="T26" s="194">
        <f>SUM(T27:T29)</f>
        <v>0</v>
      </c>
      <c r="U26" s="194">
        <f>SUM(U27:U29)</f>
        <v>0</v>
      </c>
      <c r="V26" s="194">
        <f aca="true" t="shared" si="9" ref="V26:AB26">SUM(V27:V29)</f>
        <v>0</v>
      </c>
      <c r="W26" s="194">
        <f t="shared" si="9"/>
        <v>0</v>
      </c>
      <c r="X26" s="194">
        <f t="shared" si="9"/>
        <v>0</v>
      </c>
      <c r="Y26" s="194">
        <f t="shared" si="9"/>
        <v>0</v>
      </c>
      <c r="Z26" s="194">
        <f t="shared" si="9"/>
        <v>0</v>
      </c>
      <c r="AA26" s="194">
        <f t="shared" si="9"/>
        <v>0</v>
      </c>
      <c r="AB26" s="214">
        <f t="shared" si="9"/>
        <v>0</v>
      </c>
      <c r="AC26" s="81"/>
      <c r="AD26" s="94" t="s">
        <v>247</v>
      </c>
    </row>
    <row r="27" spans="1:30" s="35" customFormat="1" ht="12.75">
      <c r="A27" s="218" t="s">
        <v>6</v>
      </c>
      <c r="B27" s="55" t="s">
        <v>207</v>
      </c>
      <c r="C27" s="133">
        <v>0</v>
      </c>
      <c r="D27" s="133">
        <v>0</v>
      </c>
      <c r="E27" s="133">
        <v>0</v>
      </c>
      <c r="F27" s="134">
        <v>0</v>
      </c>
      <c r="G27" s="144">
        <v>0</v>
      </c>
      <c r="H27" s="147">
        <v>0</v>
      </c>
      <c r="I27" s="133">
        <v>0</v>
      </c>
      <c r="J27" s="148">
        <v>0</v>
      </c>
      <c r="K27" s="144">
        <v>0</v>
      </c>
      <c r="L27" s="146">
        <v>0</v>
      </c>
      <c r="M27" s="133">
        <v>0</v>
      </c>
      <c r="N27" s="148">
        <v>0</v>
      </c>
      <c r="O27" s="144">
        <v>0</v>
      </c>
      <c r="P27" s="146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216">
        <v>0</v>
      </c>
      <c r="AC27" s="70"/>
      <c r="AD27" s="94" t="s">
        <v>247</v>
      </c>
    </row>
    <row r="28" spans="1:30" s="35" customFormat="1" ht="12.75">
      <c r="A28" s="218" t="s">
        <v>11</v>
      </c>
      <c r="B28" s="55" t="s">
        <v>208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47">
        <v>0</v>
      </c>
      <c r="I28" s="133">
        <v>0</v>
      </c>
      <c r="J28" s="148">
        <v>0</v>
      </c>
      <c r="K28" s="144">
        <v>0</v>
      </c>
      <c r="L28" s="146">
        <v>0</v>
      </c>
      <c r="M28" s="133">
        <v>0</v>
      </c>
      <c r="N28" s="148">
        <v>0</v>
      </c>
      <c r="O28" s="144">
        <v>0</v>
      </c>
      <c r="P28" s="146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216">
        <v>0</v>
      </c>
      <c r="AC28" s="70"/>
      <c r="AD28" s="94" t="s">
        <v>247</v>
      </c>
    </row>
    <row r="29" spans="1:30" s="35" customFormat="1" ht="12.75">
      <c r="A29" s="218" t="s">
        <v>15</v>
      </c>
      <c r="B29" s="55" t="s">
        <v>209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47">
        <v>0</v>
      </c>
      <c r="I29" s="133">
        <v>0</v>
      </c>
      <c r="J29" s="148">
        <v>0</v>
      </c>
      <c r="K29" s="144">
        <v>0</v>
      </c>
      <c r="L29" s="146">
        <v>0</v>
      </c>
      <c r="M29" s="133">
        <v>0</v>
      </c>
      <c r="N29" s="148">
        <v>0</v>
      </c>
      <c r="O29" s="144">
        <v>0</v>
      </c>
      <c r="P29" s="146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216">
        <v>0</v>
      </c>
      <c r="AC29" s="70"/>
      <c r="AD29" s="94" t="s">
        <v>247</v>
      </c>
    </row>
    <row r="30" spans="1:30" s="48" customFormat="1" ht="12.75">
      <c r="A30" s="213" t="s">
        <v>172</v>
      </c>
      <c r="B30" s="229" t="s">
        <v>232</v>
      </c>
      <c r="C30" s="194">
        <f aca="true" t="shared" si="10" ref="C30:R30">C21+C22-C26</f>
        <v>0</v>
      </c>
      <c r="D30" s="194">
        <f t="shared" si="10"/>
        <v>0</v>
      </c>
      <c r="E30" s="194">
        <f t="shared" si="10"/>
        <v>0</v>
      </c>
      <c r="F30" s="195">
        <f>F21+F22-F26</f>
        <v>0</v>
      </c>
      <c r="G30" s="204">
        <f>G21+G22-G26</f>
        <v>0</v>
      </c>
      <c r="H30" s="230">
        <f>H21+H22-H26</f>
        <v>0</v>
      </c>
      <c r="I30" s="194">
        <f>I21+I22-I26</f>
        <v>0</v>
      </c>
      <c r="J30" s="231">
        <f t="shared" si="10"/>
        <v>0</v>
      </c>
      <c r="K30" s="204">
        <f t="shared" si="10"/>
        <v>0</v>
      </c>
      <c r="L30" s="206">
        <f t="shared" si="10"/>
        <v>0</v>
      </c>
      <c r="M30" s="194">
        <f t="shared" si="10"/>
        <v>0</v>
      </c>
      <c r="N30" s="231">
        <f t="shared" si="10"/>
        <v>0</v>
      </c>
      <c r="O30" s="204">
        <f t="shared" si="10"/>
        <v>0</v>
      </c>
      <c r="P30" s="206">
        <f t="shared" si="10"/>
        <v>0</v>
      </c>
      <c r="Q30" s="194">
        <f t="shared" si="10"/>
        <v>0</v>
      </c>
      <c r="R30" s="194">
        <f t="shared" si="10"/>
        <v>0</v>
      </c>
      <c r="S30" s="194">
        <f>S21+S22-S26</f>
        <v>0</v>
      </c>
      <c r="T30" s="194">
        <f>T21+T22-T26</f>
        <v>0</v>
      </c>
      <c r="U30" s="194">
        <f>U21+U22-U26</f>
        <v>0</v>
      </c>
      <c r="V30" s="194">
        <f aca="true" t="shared" si="11" ref="V30:AB30">V21+V22-V26</f>
        <v>0</v>
      </c>
      <c r="W30" s="194">
        <f t="shared" si="11"/>
        <v>0</v>
      </c>
      <c r="X30" s="194">
        <f t="shared" si="11"/>
        <v>0</v>
      </c>
      <c r="Y30" s="194">
        <f t="shared" si="11"/>
        <v>0</v>
      </c>
      <c r="Z30" s="194">
        <f t="shared" si="11"/>
        <v>0</v>
      </c>
      <c r="AA30" s="194">
        <f t="shared" si="11"/>
        <v>0</v>
      </c>
      <c r="AB30" s="214">
        <f t="shared" si="11"/>
        <v>0</v>
      </c>
      <c r="AC30" s="81"/>
      <c r="AD30" s="94" t="s">
        <v>247</v>
      </c>
    </row>
    <row r="31" spans="1:30" s="48" customFormat="1" ht="12.75">
      <c r="A31" s="213" t="s">
        <v>174</v>
      </c>
      <c r="B31" s="229" t="s">
        <v>210</v>
      </c>
      <c r="C31" s="194">
        <f aca="true" t="shared" si="12" ref="C31:R31">SUM(C32:C36)</f>
        <v>0</v>
      </c>
      <c r="D31" s="194">
        <f t="shared" si="12"/>
        <v>0</v>
      </c>
      <c r="E31" s="194">
        <f t="shared" si="12"/>
        <v>0</v>
      </c>
      <c r="F31" s="195">
        <f>SUM(F32:F36)</f>
        <v>0</v>
      </c>
      <c r="G31" s="204">
        <f>SUM(G32:G36)</f>
        <v>0</v>
      </c>
      <c r="H31" s="230">
        <f>SUM(H32:H36)</f>
        <v>0</v>
      </c>
      <c r="I31" s="194">
        <f>SUM(I32:I36)</f>
        <v>0</v>
      </c>
      <c r="J31" s="231">
        <f t="shared" si="12"/>
        <v>0</v>
      </c>
      <c r="K31" s="204">
        <f t="shared" si="12"/>
        <v>0</v>
      </c>
      <c r="L31" s="206">
        <f t="shared" si="12"/>
        <v>0</v>
      </c>
      <c r="M31" s="194">
        <f t="shared" si="12"/>
        <v>0</v>
      </c>
      <c r="N31" s="231">
        <f t="shared" si="12"/>
        <v>0</v>
      </c>
      <c r="O31" s="204">
        <f t="shared" si="12"/>
        <v>0</v>
      </c>
      <c r="P31" s="206">
        <f t="shared" si="12"/>
        <v>0</v>
      </c>
      <c r="Q31" s="194">
        <f t="shared" si="12"/>
        <v>0</v>
      </c>
      <c r="R31" s="194">
        <f t="shared" si="12"/>
        <v>0</v>
      </c>
      <c r="S31" s="194">
        <f>SUM(S32:S36)</f>
        <v>0</v>
      </c>
      <c r="T31" s="194">
        <f>SUM(T32:T36)</f>
        <v>0</v>
      </c>
      <c r="U31" s="194">
        <f>SUM(U32:U36)</f>
        <v>0</v>
      </c>
      <c r="V31" s="194">
        <f aca="true" t="shared" si="13" ref="V31:AB31">SUM(V32:V36)</f>
        <v>0</v>
      </c>
      <c r="W31" s="194">
        <f t="shared" si="13"/>
        <v>0</v>
      </c>
      <c r="X31" s="194">
        <f t="shared" si="13"/>
        <v>0</v>
      </c>
      <c r="Y31" s="194">
        <f t="shared" si="13"/>
        <v>0</v>
      </c>
      <c r="Z31" s="194">
        <f t="shared" si="13"/>
        <v>0</v>
      </c>
      <c r="AA31" s="194">
        <f t="shared" si="13"/>
        <v>0</v>
      </c>
      <c r="AB31" s="214">
        <f t="shared" si="13"/>
        <v>0</v>
      </c>
      <c r="AC31" s="81"/>
      <c r="AD31" s="94" t="s">
        <v>247</v>
      </c>
    </row>
    <row r="32" spans="1:30" s="35" customFormat="1" ht="15" customHeight="1">
      <c r="A32" s="218" t="s">
        <v>6</v>
      </c>
      <c r="B32" s="56" t="s">
        <v>211</v>
      </c>
      <c r="C32" s="133">
        <v>0</v>
      </c>
      <c r="D32" s="133">
        <v>0</v>
      </c>
      <c r="E32" s="133">
        <v>0</v>
      </c>
      <c r="F32" s="134">
        <v>0</v>
      </c>
      <c r="G32" s="144">
        <v>0</v>
      </c>
      <c r="H32" s="147">
        <v>0</v>
      </c>
      <c r="I32" s="133">
        <v>0</v>
      </c>
      <c r="J32" s="148">
        <v>0</v>
      </c>
      <c r="K32" s="144">
        <v>0</v>
      </c>
      <c r="L32" s="146">
        <v>0</v>
      </c>
      <c r="M32" s="133">
        <v>0</v>
      </c>
      <c r="N32" s="148">
        <v>0</v>
      </c>
      <c r="O32" s="144">
        <v>0</v>
      </c>
      <c r="P32" s="146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216">
        <v>0</v>
      </c>
      <c r="AC32" s="70"/>
      <c r="AD32" s="94" t="s">
        <v>247</v>
      </c>
    </row>
    <row r="33" spans="1:30" s="35" customFormat="1" ht="14.25" customHeight="1">
      <c r="A33" s="218" t="s">
        <v>11</v>
      </c>
      <c r="B33" s="56" t="s">
        <v>212</v>
      </c>
      <c r="C33" s="133">
        <v>0</v>
      </c>
      <c r="D33" s="133">
        <v>0</v>
      </c>
      <c r="E33" s="133">
        <v>0</v>
      </c>
      <c r="F33" s="134">
        <v>0</v>
      </c>
      <c r="G33" s="144">
        <v>0</v>
      </c>
      <c r="H33" s="147">
        <v>0</v>
      </c>
      <c r="I33" s="133">
        <v>0</v>
      </c>
      <c r="J33" s="148">
        <v>0</v>
      </c>
      <c r="K33" s="144">
        <v>0</v>
      </c>
      <c r="L33" s="146">
        <v>0</v>
      </c>
      <c r="M33" s="133">
        <v>0</v>
      </c>
      <c r="N33" s="148">
        <v>0</v>
      </c>
      <c r="O33" s="144">
        <v>0</v>
      </c>
      <c r="P33" s="146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216">
        <v>0</v>
      </c>
      <c r="AC33" s="70"/>
      <c r="AD33" s="94" t="s">
        <v>247</v>
      </c>
    </row>
    <row r="34" spans="1:30" s="35" customFormat="1" ht="12.75">
      <c r="A34" s="218" t="s">
        <v>15</v>
      </c>
      <c r="B34" s="56" t="s">
        <v>213</v>
      </c>
      <c r="C34" s="133">
        <v>0</v>
      </c>
      <c r="D34" s="133">
        <v>0</v>
      </c>
      <c r="E34" s="133">
        <v>0</v>
      </c>
      <c r="F34" s="134">
        <v>0</v>
      </c>
      <c r="G34" s="144">
        <v>0</v>
      </c>
      <c r="H34" s="147">
        <v>0</v>
      </c>
      <c r="I34" s="133">
        <v>0</v>
      </c>
      <c r="J34" s="148">
        <v>0</v>
      </c>
      <c r="K34" s="144">
        <v>0</v>
      </c>
      <c r="L34" s="146">
        <v>0</v>
      </c>
      <c r="M34" s="133">
        <v>0</v>
      </c>
      <c r="N34" s="148">
        <v>0</v>
      </c>
      <c r="O34" s="144">
        <v>0</v>
      </c>
      <c r="P34" s="146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216">
        <v>0</v>
      </c>
      <c r="AC34" s="70"/>
      <c r="AD34" s="94" t="s">
        <v>247</v>
      </c>
    </row>
    <row r="35" spans="1:30" s="35" customFormat="1" ht="12.75">
      <c r="A35" s="218" t="s">
        <v>19</v>
      </c>
      <c r="B35" s="56" t="s">
        <v>214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47">
        <v>0</v>
      </c>
      <c r="I35" s="133">
        <v>0</v>
      </c>
      <c r="J35" s="148">
        <v>0</v>
      </c>
      <c r="K35" s="144">
        <v>0</v>
      </c>
      <c r="L35" s="146">
        <v>0</v>
      </c>
      <c r="M35" s="133">
        <v>0</v>
      </c>
      <c r="N35" s="148">
        <v>0</v>
      </c>
      <c r="O35" s="144">
        <v>0</v>
      </c>
      <c r="P35" s="146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216">
        <v>0</v>
      </c>
      <c r="AC35" s="70"/>
      <c r="AD35" s="94" t="s">
        <v>247</v>
      </c>
    </row>
    <row r="36" spans="1:30" s="35" customFormat="1" ht="12.75">
      <c r="A36" s="218" t="s">
        <v>23</v>
      </c>
      <c r="B36" s="56" t="s">
        <v>215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47">
        <v>0</v>
      </c>
      <c r="I36" s="133">
        <v>0</v>
      </c>
      <c r="J36" s="148">
        <v>0</v>
      </c>
      <c r="K36" s="144">
        <v>0</v>
      </c>
      <c r="L36" s="146">
        <v>0</v>
      </c>
      <c r="M36" s="133">
        <v>0</v>
      </c>
      <c r="N36" s="148">
        <v>0</v>
      </c>
      <c r="O36" s="144">
        <v>0</v>
      </c>
      <c r="P36" s="146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216">
        <v>0</v>
      </c>
      <c r="AC36" s="70"/>
      <c r="AD36" s="94" t="s">
        <v>247</v>
      </c>
    </row>
    <row r="37" spans="1:30" s="48" customFormat="1" ht="12.75">
      <c r="A37" s="213" t="s">
        <v>216</v>
      </c>
      <c r="B37" s="229" t="s">
        <v>217</v>
      </c>
      <c r="C37" s="194">
        <f aca="true" t="shared" si="14" ref="C37:R37">SUM(C38:C41)</f>
        <v>0</v>
      </c>
      <c r="D37" s="194">
        <f t="shared" si="14"/>
        <v>0</v>
      </c>
      <c r="E37" s="194">
        <f t="shared" si="14"/>
        <v>0</v>
      </c>
      <c r="F37" s="195">
        <f>SUM(F38:F41)</f>
        <v>0</v>
      </c>
      <c r="G37" s="204">
        <f>SUM(G38:G41)</f>
        <v>0</v>
      </c>
      <c r="H37" s="230">
        <f>SUM(H38:H41)</f>
        <v>0</v>
      </c>
      <c r="I37" s="194">
        <f>SUM(I38:I41)</f>
        <v>0</v>
      </c>
      <c r="J37" s="231">
        <f t="shared" si="14"/>
        <v>0</v>
      </c>
      <c r="K37" s="204">
        <f t="shared" si="14"/>
        <v>0</v>
      </c>
      <c r="L37" s="206">
        <f t="shared" si="14"/>
        <v>0</v>
      </c>
      <c r="M37" s="194">
        <f t="shared" si="14"/>
        <v>0</v>
      </c>
      <c r="N37" s="231">
        <f t="shared" si="14"/>
        <v>0</v>
      </c>
      <c r="O37" s="204">
        <f t="shared" si="14"/>
        <v>0</v>
      </c>
      <c r="P37" s="206">
        <f t="shared" si="14"/>
        <v>0</v>
      </c>
      <c r="Q37" s="194">
        <f t="shared" si="14"/>
        <v>0</v>
      </c>
      <c r="R37" s="194">
        <f t="shared" si="14"/>
        <v>0</v>
      </c>
      <c r="S37" s="194">
        <f>SUM(S38:S41)</f>
        <v>0</v>
      </c>
      <c r="T37" s="194">
        <f>SUM(T38:T41)</f>
        <v>0</v>
      </c>
      <c r="U37" s="194">
        <f>SUM(U38:U41)</f>
        <v>0</v>
      </c>
      <c r="V37" s="194">
        <f aca="true" t="shared" si="15" ref="V37:AB37">SUM(V38:V41)</f>
        <v>0</v>
      </c>
      <c r="W37" s="194">
        <f t="shared" si="15"/>
        <v>0</v>
      </c>
      <c r="X37" s="194">
        <f t="shared" si="15"/>
        <v>0</v>
      </c>
      <c r="Y37" s="194">
        <f t="shared" si="15"/>
        <v>0</v>
      </c>
      <c r="Z37" s="194">
        <f t="shared" si="15"/>
        <v>0</v>
      </c>
      <c r="AA37" s="194">
        <f t="shared" si="15"/>
        <v>0</v>
      </c>
      <c r="AB37" s="214">
        <f t="shared" si="15"/>
        <v>0</v>
      </c>
      <c r="AC37" s="81"/>
      <c r="AD37" s="94" t="s">
        <v>247</v>
      </c>
    </row>
    <row r="38" spans="1:30" s="35" customFormat="1" ht="15" customHeight="1">
      <c r="A38" s="218" t="s">
        <v>6</v>
      </c>
      <c r="B38" s="56" t="s">
        <v>212</v>
      </c>
      <c r="C38" s="133">
        <v>0</v>
      </c>
      <c r="D38" s="133">
        <v>0</v>
      </c>
      <c r="E38" s="133">
        <v>0</v>
      </c>
      <c r="F38" s="134">
        <v>0</v>
      </c>
      <c r="G38" s="144">
        <v>0</v>
      </c>
      <c r="H38" s="147">
        <v>0</v>
      </c>
      <c r="I38" s="133">
        <v>0</v>
      </c>
      <c r="J38" s="148">
        <v>0</v>
      </c>
      <c r="K38" s="144">
        <v>0</v>
      </c>
      <c r="L38" s="146">
        <v>0</v>
      </c>
      <c r="M38" s="133">
        <v>0</v>
      </c>
      <c r="N38" s="148">
        <v>0</v>
      </c>
      <c r="O38" s="144">
        <v>0</v>
      </c>
      <c r="P38" s="146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216">
        <v>0</v>
      </c>
      <c r="AC38" s="70"/>
      <c r="AD38" s="94" t="s">
        <v>247</v>
      </c>
    </row>
    <row r="39" spans="1:30" s="35" customFormat="1" ht="12.75">
      <c r="A39" s="218" t="s">
        <v>11</v>
      </c>
      <c r="B39" s="55" t="s">
        <v>218</v>
      </c>
      <c r="C39" s="133">
        <v>0</v>
      </c>
      <c r="D39" s="133">
        <v>0</v>
      </c>
      <c r="E39" s="133">
        <v>0</v>
      </c>
      <c r="F39" s="134">
        <v>0</v>
      </c>
      <c r="G39" s="144">
        <v>0</v>
      </c>
      <c r="H39" s="147">
        <v>0</v>
      </c>
      <c r="I39" s="133">
        <v>0</v>
      </c>
      <c r="J39" s="148">
        <v>0</v>
      </c>
      <c r="K39" s="144">
        <v>0</v>
      </c>
      <c r="L39" s="146">
        <v>0</v>
      </c>
      <c r="M39" s="133">
        <v>0</v>
      </c>
      <c r="N39" s="148">
        <v>0</v>
      </c>
      <c r="O39" s="144">
        <v>0</v>
      </c>
      <c r="P39" s="146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216">
        <v>0</v>
      </c>
      <c r="AC39" s="70"/>
      <c r="AD39" s="94" t="s">
        <v>247</v>
      </c>
    </row>
    <row r="40" spans="1:30" s="35" customFormat="1" ht="12.75">
      <c r="A40" s="218" t="s">
        <v>15</v>
      </c>
      <c r="B40" s="55" t="s">
        <v>214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47">
        <v>0</v>
      </c>
      <c r="I40" s="133">
        <v>0</v>
      </c>
      <c r="J40" s="148">
        <v>0</v>
      </c>
      <c r="K40" s="144">
        <v>0</v>
      </c>
      <c r="L40" s="146">
        <v>0</v>
      </c>
      <c r="M40" s="133">
        <v>0</v>
      </c>
      <c r="N40" s="148">
        <v>0</v>
      </c>
      <c r="O40" s="144">
        <v>0</v>
      </c>
      <c r="P40" s="146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216">
        <v>0</v>
      </c>
      <c r="AC40" s="70"/>
      <c r="AD40" s="94" t="s">
        <v>247</v>
      </c>
    </row>
    <row r="41" spans="1:30" s="35" customFormat="1" ht="12.75">
      <c r="A41" s="218" t="s">
        <v>19</v>
      </c>
      <c r="B41" s="55" t="s">
        <v>215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47">
        <v>0</v>
      </c>
      <c r="I41" s="133">
        <v>0</v>
      </c>
      <c r="J41" s="148">
        <v>0</v>
      </c>
      <c r="K41" s="144">
        <v>0</v>
      </c>
      <c r="L41" s="146">
        <v>0</v>
      </c>
      <c r="M41" s="133">
        <v>0</v>
      </c>
      <c r="N41" s="148">
        <v>0</v>
      </c>
      <c r="O41" s="144">
        <v>0</v>
      </c>
      <c r="P41" s="146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216">
        <v>0</v>
      </c>
      <c r="AC41" s="70"/>
      <c r="AD41" s="94" t="s">
        <v>247</v>
      </c>
    </row>
    <row r="42" spans="1:30" s="48" customFormat="1" ht="12.75">
      <c r="A42" s="213" t="s">
        <v>6</v>
      </c>
      <c r="B42" s="229" t="s">
        <v>233</v>
      </c>
      <c r="C42" s="194">
        <f aca="true" t="shared" si="16" ref="C42:R42">C30+C31-C37</f>
        <v>0</v>
      </c>
      <c r="D42" s="194">
        <f t="shared" si="16"/>
        <v>0</v>
      </c>
      <c r="E42" s="194">
        <f t="shared" si="16"/>
        <v>0</v>
      </c>
      <c r="F42" s="195">
        <f>F30+F31-F37</f>
        <v>0</v>
      </c>
      <c r="G42" s="204">
        <f>G30+G31-G37</f>
        <v>0</v>
      </c>
      <c r="H42" s="230">
        <f>H30+H31-H37</f>
        <v>0</v>
      </c>
      <c r="I42" s="194">
        <f>I30+I31-I37</f>
        <v>0</v>
      </c>
      <c r="J42" s="231">
        <f t="shared" si="16"/>
        <v>0</v>
      </c>
      <c r="K42" s="204">
        <f t="shared" si="16"/>
        <v>0</v>
      </c>
      <c r="L42" s="206">
        <f t="shared" si="16"/>
        <v>0</v>
      </c>
      <c r="M42" s="194">
        <f t="shared" si="16"/>
        <v>0</v>
      </c>
      <c r="N42" s="231">
        <f t="shared" si="16"/>
        <v>0</v>
      </c>
      <c r="O42" s="204">
        <f t="shared" si="16"/>
        <v>0</v>
      </c>
      <c r="P42" s="206">
        <f t="shared" si="16"/>
        <v>0</v>
      </c>
      <c r="Q42" s="194">
        <f t="shared" si="16"/>
        <v>0</v>
      </c>
      <c r="R42" s="194">
        <f t="shared" si="16"/>
        <v>0</v>
      </c>
      <c r="S42" s="194">
        <f>S30+S31-S37</f>
        <v>0</v>
      </c>
      <c r="T42" s="194">
        <f>T30+T31-T37</f>
        <v>0</v>
      </c>
      <c r="U42" s="194">
        <f>U30+U31-U37</f>
        <v>0</v>
      </c>
      <c r="V42" s="194">
        <f aca="true" t="shared" si="17" ref="V42:AB42">V30+V31-V37</f>
        <v>0</v>
      </c>
      <c r="W42" s="194">
        <f t="shared" si="17"/>
        <v>0</v>
      </c>
      <c r="X42" s="194">
        <f t="shared" si="17"/>
        <v>0</v>
      </c>
      <c r="Y42" s="194">
        <f t="shared" si="17"/>
        <v>0</v>
      </c>
      <c r="Z42" s="194">
        <f t="shared" si="17"/>
        <v>0</v>
      </c>
      <c r="AA42" s="194">
        <f t="shared" si="17"/>
        <v>0</v>
      </c>
      <c r="AB42" s="214">
        <f t="shared" si="17"/>
        <v>0</v>
      </c>
      <c r="AC42" s="81"/>
      <c r="AD42" s="94" t="s">
        <v>247</v>
      </c>
    </row>
    <row r="43" spans="1:30" s="48" customFormat="1" ht="12.75">
      <c r="A43" s="213" t="s">
        <v>219</v>
      </c>
      <c r="B43" s="229" t="s">
        <v>234</v>
      </c>
      <c r="C43" s="194">
        <f aca="true" t="shared" si="18" ref="C43:Q43">C44-C45</f>
        <v>0</v>
      </c>
      <c r="D43" s="194">
        <f t="shared" si="18"/>
        <v>0</v>
      </c>
      <c r="E43" s="194">
        <f t="shared" si="18"/>
        <v>0</v>
      </c>
      <c r="F43" s="195">
        <f>F44-F45</f>
        <v>0</v>
      </c>
      <c r="G43" s="204">
        <f>G44-G45</f>
        <v>0</v>
      </c>
      <c r="H43" s="230">
        <f>H44-H45</f>
        <v>0</v>
      </c>
      <c r="I43" s="194">
        <f>I44-I45</f>
        <v>0</v>
      </c>
      <c r="J43" s="231">
        <f t="shared" si="18"/>
        <v>0</v>
      </c>
      <c r="K43" s="204">
        <f t="shared" si="18"/>
        <v>0</v>
      </c>
      <c r="L43" s="206">
        <f t="shared" si="18"/>
        <v>0</v>
      </c>
      <c r="M43" s="194">
        <f t="shared" si="18"/>
        <v>0</v>
      </c>
      <c r="N43" s="231">
        <f t="shared" si="18"/>
        <v>0</v>
      </c>
      <c r="O43" s="204">
        <f t="shared" si="18"/>
        <v>0</v>
      </c>
      <c r="P43" s="206">
        <f t="shared" si="18"/>
        <v>0</v>
      </c>
      <c r="Q43" s="194">
        <f t="shared" si="18"/>
        <v>0</v>
      </c>
      <c r="R43" s="194">
        <f>R44-R45</f>
        <v>0</v>
      </c>
      <c r="S43" s="194">
        <f>S44-S45</f>
        <v>0</v>
      </c>
      <c r="T43" s="194">
        <f>T44-T45</f>
        <v>0</v>
      </c>
      <c r="U43" s="194">
        <f>U44-U45</f>
        <v>0</v>
      </c>
      <c r="V43" s="194">
        <f aca="true" t="shared" si="19" ref="V43:AB43">V44-V45</f>
        <v>0</v>
      </c>
      <c r="W43" s="194">
        <f t="shared" si="19"/>
        <v>0</v>
      </c>
      <c r="X43" s="194">
        <f t="shared" si="19"/>
        <v>0</v>
      </c>
      <c r="Y43" s="194">
        <f t="shared" si="19"/>
        <v>0</v>
      </c>
      <c r="Z43" s="194">
        <f t="shared" si="19"/>
        <v>0</v>
      </c>
      <c r="AA43" s="194">
        <f t="shared" si="19"/>
        <v>0</v>
      </c>
      <c r="AB43" s="214">
        <f t="shared" si="19"/>
        <v>0</v>
      </c>
      <c r="AC43" s="81"/>
      <c r="AD43" s="94" t="s">
        <v>247</v>
      </c>
    </row>
    <row r="44" spans="1:30" s="50" customFormat="1" ht="12.75">
      <c r="A44" s="215" t="s">
        <v>6</v>
      </c>
      <c r="B44" s="57" t="s">
        <v>220</v>
      </c>
      <c r="C44" s="149">
        <v>0</v>
      </c>
      <c r="D44" s="149">
        <v>0</v>
      </c>
      <c r="E44" s="149">
        <v>0</v>
      </c>
      <c r="F44" s="150">
        <v>0</v>
      </c>
      <c r="G44" s="151">
        <v>0</v>
      </c>
      <c r="H44" s="152">
        <v>0</v>
      </c>
      <c r="I44" s="149">
        <v>0</v>
      </c>
      <c r="J44" s="153">
        <v>0</v>
      </c>
      <c r="K44" s="151">
        <v>0</v>
      </c>
      <c r="L44" s="154">
        <v>0</v>
      </c>
      <c r="M44" s="149">
        <v>0</v>
      </c>
      <c r="N44" s="153">
        <v>0</v>
      </c>
      <c r="O44" s="151">
        <v>0</v>
      </c>
      <c r="P44" s="154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236">
        <v>0</v>
      </c>
      <c r="AC44" s="80"/>
      <c r="AD44" s="94" t="s">
        <v>247</v>
      </c>
    </row>
    <row r="45" spans="1:30" s="50" customFormat="1" ht="12.75">
      <c r="A45" s="215" t="s">
        <v>11</v>
      </c>
      <c r="B45" s="57" t="s">
        <v>221</v>
      </c>
      <c r="C45" s="149">
        <v>0</v>
      </c>
      <c r="D45" s="149">
        <v>0</v>
      </c>
      <c r="E45" s="149">
        <v>0</v>
      </c>
      <c r="F45" s="150">
        <v>0</v>
      </c>
      <c r="G45" s="151">
        <v>0</v>
      </c>
      <c r="H45" s="152">
        <v>0</v>
      </c>
      <c r="I45" s="149">
        <v>0</v>
      </c>
      <c r="J45" s="153">
        <v>0</v>
      </c>
      <c r="K45" s="151">
        <v>0</v>
      </c>
      <c r="L45" s="154">
        <v>0</v>
      </c>
      <c r="M45" s="149">
        <v>0</v>
      </c>
      <c r="N45" s="153">
        <v>0</v>
      </c>
      <c r="O45" s="151">
        <v>0</v>
      </c>
      <c r="P45" s="154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236">
        <v>0</v>
      </c>
      <c r="AC45" s="80"/>
      <c r="AD45" s="94" t="s">
        <v>247</v>
      </c>
    </row>
    <row r="46" spans="1:30" s="48" customFormat="1" ht="12.75">
      <c r="A46" s="213" t="s">
        <v>222</v>
      </c>
      <c r="B46" s="229" t="s">
        <v>235</v>
      </c>
      <c r="C46" s="194">
        <f aca="true" t="shared" si="20" ref="C46:R46">C42+C43</f>
        <v>0</v>
      </c>
      <c r="D46" s="194">
        <f t="shared" si="20"/>
        <v>0</v>
      </c>
      <c r="E46" s="194">
        <f t="shared" si="20"/>
        <v>0</v>
      </c>
      <c r="F46" s="195">
        <f>F42+F43</f>
        <v>0</v>
      </c>
      <c r="G46" s="204">
        <f>G42+G43</f>
        <v>0</v>
      </c>
      <c r="H46" s="230">
        <f>H42+H43</f>
        <v>0</v>
      </c>
      <c r="I46" s="194">
        <f>I42+I43</f>
        <v>0</v>
      </c>
      <c r="J46" s="231">
        <f t="shared" si="20"/>
        <v>0</v>
      </c>
      <c r="K46" s="204">
        <f t="shared" si="20"/>
        <v>0</v>
      </c>
      <c r="L46" s="206">
        <f t="shared" si="20"/>
        <v>0</v>
      </c>
      <c r="M46" s="194">
        <f t="shared" si="20"/>
        <v>0</v>
      </c>
      <c r="N46" s="231">
        <f t="shared" si="20"/>
        <v>0</v>
      </c>
      <c r="O46" s="204">
        <f t="shared" si="20"/>
        <v>0</v>
      </c>
      <c r="P46" s="206">
        <f t="shared" si="20"/>
        <v>0</v>
      </c>
      <c r="Q46" s="194">
        <f t="shared" si="20"/>
        <v>0</v>
      </c>
      <c r="R46" s="194">
        <f t="shared" si="20"/>
        <v>0</v>
      </c>
      <c r="S46" s="194">
        <f>S42+S43</f>
        <v>0</v>
      </c>
      <c r="T46" s="194">
        <f>T42+T43</f>
        <v>0</v>
      </c>
      <c r="U46" s="194">
        <f>U42+U43</f>
        <v>0</v>
      </c>
      <c r="V46" s="194">
        <f aca="true" t="shared" si="21" ref="V46:AB46">V42+V43</f>
        <v>0</v>
      </c>
      <c r="W46" s="194">
        <f t="shared" si="21"/>
        <v>0</v>
      </c>
      <c r="X46" s="194">
        <f t="shared" si="21"/>
        <v>0</v>
      </c>
      <c r="Y46" s="194">
        <f t="shared" si="21"/>
        <v>0</v>
      </c>
      <c r="Z46" s="194">
        <f t="shared" si="21"/>
        <v>0</v>
      </c>
      <c r="AA46" s="194">
        <f t="shared" si="21"/>
        <v>0</v>
      </c>
      <c r="AB46" s="214">
        <f t="shared" si="21"/>
        <v>0</v>
      </c>
      <c r="AC46" s="81"/>
      <c r="AD46" s="94" t="s">
        <v>247</v>
      </c>
    </row>
    <row r="47" spans="1:30" s="50" customFormat="1" ht="12.75">
      <c r="A47" s="215" t="s">
        <v>223</v>
      </c>
      <c r="B47" s="57" t="s">
        <v>224</v>
      </c>
      <c r="C47" s="149">
        <v>0</v>
      </c>
      <c r="D47" s="149">
        <v>0</v>
      </c>
      <c r="E47" s="149">
        <v>0</v>
      </c>
      <c r="F47" s="150">
        <v>0</v>
      </c>
      <c r="G47" s="151">
        <v>0</v>
      </c>
      <c r="H47" s="152">
        <v>0</v>
      </c>
      <c r="I47" s="149">
        <v>0</v>
      </c>
      <c r="J47" s="153">
        <v>0</v>
      </c>
      <c r="K47" s="151">
        <v>0</v>
      </c>
      <c r="L47" s="154">
        <v>0</v>
      </c>
      <c r="M47" s="149">
        <v>0</v>
      </c>
      <c r="N47" s="153">
        <v>0</v>
      </c>
      <c r="O47" s="151">
        <v>0</v>
      </c>
      <c r="P47" s="154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236">
        <v>0</v>
      </c>
      <c r="AC47" s="80"/>
      <c r="AD47" s="94" t="s">
        <v>247</v>
      </c>
    </row>
    <row r="48" spans="1:30" s="50" customFormat="1" ht="12.75">
      <c r="A48" s="215" t="s">
        <v>225</v>
      </c>
      <c r="B48" s="57" t="s">
        <v>226</v>
      </c>
      <c r="C48" s="149">
        <v>0</v>
      </c>
      <c r="D48" s="149">
        <v>0</v>
      </c>
      <c r="E48" s="149">
        <v>0</v>
      </c>
      <c r="F48" s="150">
        <v>0</v>
      </c>
      <c r="G48" s="151">
        <v>0</v>
      </c>
      <c r="H48" s="152">
        <v>0</v>
      </c>
      <c r="I48" s="149">
        <v>0</v>
      </c>
      <c r="J48" s="153">
        <v>0</v>
      </c>
      <c r="K48" s="151">
        <v>0</v>
      </c>
      <c r="L48" s="154">
        <v>0</v>
      </c>
      <c r="M48" s="149">
        <v>0</v>
      </c>
      <c r="N48" s="153">
        <v>0</v>
      </c>
      <c r="O48" s="151">
        <v>0</v>
      </c>
      <c r="P48" s="154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236">
        <v>0</v>
      </c>
      <c r="AC48" s="80"/>
      <c r="AD48" s="94" t="s">
        <v>247</v>
      </c>
    </row>
    <row r="49" spans="1:30" s="48" customFormat="1" ht="13.5" thickBot="1">
      <c r="A49" s="220" t="s">
        <v>227</v>
      </c>
      <c r="B49" s="237" t="s">
        <v>236</v>
      </c>
      <c r="C49" s="222">
        <f aca="true" t="shared" si="22" ref="C49:R49">C46-C47-C48</f>
        <v>0</v>
      </c>
      <c r="D49" s="222">
        <f t="shared" si="22"/>
        <v>0</v>
      </c>
      <c r="E49" s="222">
        <f t="shared" si="22"/>
        <v>0</v>
      </c>
      <c r="F49" s="223">
        <f t="shared" si="22"/>
        <v>0</v>
      </c>
      <c r="G49" s="224">
        <f t="shared" si="22"/>
        <v>0</v>
      </c>
      <c r="H49" s="225">
        <f t="shared" si="22"/>
        <v>0</v>
      </c>
      <c r="I49" s="222">
        <f>I46-I47-I48</f>
        <v>0</v>
      </c>
      <c r="J49" s="238">
        <f t="shared" si="22"/>
        <v>0</v>
      </c>
      <c r="K49" s="224">
        <f t="shared" si="22"/>
        <v>0</v>
      </c>
      <c r="L49" s="227">
        <f t="shared" si="22"/>
        <v>0</v>
      </c>
      <c r="M49" s="222">
        <f t="shared" si="22"/>
        <v>0</v>
      </c>
      <c r="N49" s="238">
        <f t="shared" si="22"/>
        <v>0</v>
      </c>
      <c r="O49" s="224">
        <f t="shared" si="22"/>
        <v>0</v>
      </c>
      <c r="P49" s="227">
        <f t="shared" si="22"/>
        <v>0</v>
      </c>
      <c r="Q49" s="222">
        <f t="shared" si="22"/>
        <v>0</v>
      </c>
      <c r="R49" s="222">
        <f t="shared" si="22"/>
        <v>0</v>
      </c>
      <c r="S49" s="222">
        <f>S46-S47-S48</f>
        <v>0</v>
      </c>
      <c r="T49" s="222">
        <f>T46-T47-T48</f>
        <v>0</v>
      </c>
      <c r="U49" s="222">
        <f>U46-U47-U48</f>
        <v>0</v>
      </c>
      <c r="V49" s="222">
        <f aca="true" t="shared" si="23" ref="V49:AB49">V46-V47-V48</f>
        <v>0</v>
      </c>
      <c r="W49" s="222">
        <f t="shared" si="23"/>
        <v>0</v>
      </c>
      <c r="X49" s="222">
        <f t="shared" si="23"/>
        <v>0</v>
      </c>
      <c r="Y49" s="222">
        <f t="shared" si="23"/>
        <v>0</v>
      </c>
      <c r="Z49" s="222">
        <f t="shared" si="23"/>
        <v>0</v>
      </c>
      <c r="AA49" s="222">
        <f t="shared" si="23"/>
        <v>0</v>
      </c>
      <c r="AB49" s="228">
        <f t="shared" si="23"/>
        <v>0</v>
      </c>
      <c r="AC49" s="81"/>
      <c r="AD49" s="94" t="s">
        <v>247</v>
      </c>
    </row>
    <row r="50" spans="10:30" ht="16.5" thickTop="1">
      <c r="J50" s="14"/>
      <c r="K50" s="14"/>
      <c r="L50" s="14"/>
      <c r="M50" s="14"/>
      <c r="N50" s="14"/>
      <c r="O50" s="14"/>
      <c r="P50" s="14"/>
      <c r="Q50" s="14"/>
      <c r="R50" s="14"/>
      <c r="AD50" s="90" t="s">
        <v>247</v>
      </c>
    </row>
    <row r="51" spans="1:31" ht="15.75">
      <c r="A51" s="91" t="s">
        <v>247</v>
      </c>
      <c r="B51" s="91" t="s">
        <v>247</v>
      </c>
      <c r="C51" s="92" t="s">
        <v>247</v>
      </c>
      <c r="D51" s="92" t="s">
        <v>247</v>
      </c>
      <c r="E51" s="92" t="s">
        <v>247</v>
      </c>
      <c r="F51" s="92"/>
      <c r="G51" s="92"/>
      <c r="H51" s="92"/>
      <c r="I51" s="92" t="s">
        <v>247</v>
      </c>
      <c r="J51" s="93" t="s">
        <v>247</v>
      </c>
      <c r="K51" s="93" t="s">
        <v>247</v>
      </c>
      <c r="L51" s="93" t="s">
        <v>247</v>
      </c>
      <c r="M51" s="93" t="s">
        <v>247</v>
      </c>
      <c r="N51" s="92" t="s">
        <v>247</v>
      </c>
      <c r="O51" s="92" t="s">
        <v>247</v>
      </c>
      <c r="P51" s="92" t="s">
        <v>247</v>
      </c>
      <c r="Q51" s="92" t="s">
        <v>247</v>
      </c>
      <c r="R51" s="92" t="s">
        <v>247</v>
      </c>
      <c r="S51" s="90" t="s">
        <v>247</v>
      </c>
      <c r="T51" s="90" t="s">
        <v>247</v>
      </c>
      <c r="U51" s="90" t="s">
        <v>247</v>
      </c>
      <c r="V51" s="90" t="s">
        <v>247</v>
      </c>
      <c r="W51" s="90" t="s">
        <v>247</v>
      </c>
      <c r="X51" s="90" t="s">
        <v>247</v>
      </c>
      <c r="Y51" s="90" t="s">
        <v>247</v>
      </c>
      <c r="Z51" s="90" t="s">
        <v>247</v>
      </c>
      <c r="AA51" s="90" t="s">
        <v>247</v>
      </c>
      <c r="AB51" s="90" t="s">
        <v>247</v>
      </c>
      <c r="AC51" s="90" t="s">
        <v>247</v>
      </c>
      <c r="AD51" s="90" t="s">
        <v>247</v>
      </c>
      <c r="AE51" s="32"/>
    </row>
    <row r="52" spans="2:18" ht="15.75">
      <c r="B52" s="58"/>
      <c r="N52" s="15"/>
      <c r="O52" s="15"/>
      <c r="P52" s="15"/>
      <c r="Q52" s="15"/>
      <c r="R52" s="15"/>
    </row>
    <row r="53" ht="15.75">
      <c r="B53" s="58"/>
    </row>
    <row r="54" ht="15.75">
      <c r="B54" s="60"/>
    </row>
    <row r="56" ht="15.75">
      <c r="B56" s="60"/>
    </row>
    <row r="57" ht="15.75">
      <c r="B57" s="60"/>
    </row>
  </sheetData>
  <sheetProtection password="CC34" sheet="1"/>
  <mergeCells count="2">
    <mergeCell ref="A5:A6"/>
    <mergeCell ref="B5:B6"/>
  </mergeCells>
  <printOptions/>
  <pageMargins left="0.1968503937007874" right="0.1968503937007874" top="0.1968503937007874" bottom="0.3" header="0.1968503937007874" footer="0.07874015748031496"/>
  <pageSetup fitToWidth="2" horizontalDpi="600" verticalDpi="600" orientation="landscape" paperSize="9" scale="64" r:id="rId2"/>
  <headerFooter alignWithMargins="0">
    <oddHeader>&amp;CRACHUNEK ZYSKÓW I STRAT (WARIANT PORÓWNAWCZY)&amp;R&amp;P z &amp;N</oddHeader>
    <oddFooter>&amp;LPROW_123/13/01</oddFooter>
  </headerFooter>
  <colBreaks count="1" manualBreakCount="1">
    <brk id="13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FFCC99"/>
  </sheetPr>
  <dimension ref="A2:IO68"/>
  <sheetViews>
    <sheetView showGridLines="0" zoomScaleSheetLayoutView="100" zoomScalePageLayoutView="0" workbookViewId="0" topLeftCell="A2">
      <pane xSplit="2" ySplit="5" topLeftCell="C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Z3" sqref="Z3"/>
    </sheetView>
  </sheetViews>
  <sheetFormatPr defaultColWidth="9.00390625" defaultRowHeight="12.75" outlineLevelCol="1"/>
  <cols>
    <col min="1" max="1" width="3.75390625" style="8" customWidth="1"/>
    <col min="2" max="2" width="47.75390625" style="61" customWidth="1"/>
    <col min="3" max="5" width="14.75390625" style="8" customWidth="1"/>
    <col min="6" max="8" width="14.75390625" style="8" customWidth="1" outlineLevel="1"/>
    <col min="9" max="9" width="14.75390625" style="8" customWidth="1"/>
    <col min="10" max="12" width="14.75390625" style="8" customWidth="1" outlineLevel="1"/>
    <col min="13" max="13" width="14.75390625" style="8" customWidth="1"/>
    <col min="14" max="16" width="14.75390625" style="8" customWidth="1" outlineLevel="1"/>
    <col min="17" max="22" width="14.75390625" style="8" customWidth="1"/>
    <col min="23" max="28" width="14.75390625" style="8" customWidth="1" outlineLevel="1"/>
    <col min="29" max="29" width="14.75390625" style="8" customWidth="1"/>
    <col min="30" max="16384" width="9.125" style="8" customWidth="1"/>
  </cols>
  <sheetData>
    <row r="2" spans="1:30" s="11" customFormat="1" ht="15.75">
      <c r="A2" s="29" t="s">
        <v>252</v>
      </c>
      <c r="B2" s="51"/>
      <c r="C2" s="62"/>
      <c r="D2" s="59"/>
      <c r="E2" s="59"/>
      <c r="F2" s="59"/>
      <c r="G2" s="59"/>
      <c r="H2" s="59"/>
      <c r="I2" s="59"/>
      <c r="J2" s="63"/>
      <c r="K2" s="64"/>
      <c r="L2" s="64"/>
      <c r="M2" s="64"/>
      <c r="N2" s="65"/>
      <c r="O2" s="65"/>
      <c r="P2" s="65"/>
      <c r="Q2" s="65"/>
      <c r="R2" s="65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s="11" customFormat="1" ht="15.75">
      <c r="A3" s="29" t="s">
        <v>248</v>
      </c>
      <c r="B3" s="51"/>
      <c r="C3" s="62"/>
      <c r="D3" s="59"/>
      <c r="E3" s="59"/>
      <c r="F3" s="59"/>
      <c r="G3" s="59"/>
      <c r="H3" s="59"/>
      <c r="I3" s="59"/>
      <c r="J3" s="66"/>
      <c r="K3" s="64"/>
      <c r="L3" s="64"/>
      <c r="M3" s="64"/>
      <c r="N3" s="65"/>
      <c r="O3" s="65"/>
      <c r="P3" s="65"/>
      <c r="Q3" s="65"/>
      <c r="R3" s="65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249" ht="12.75" customHeight="1" thickBot="1">
      <c r="A4" s="67"/>
      <c r="B4" s="68"/>
      <c r="C4" s="82" t="s">
        <v>229</v>
      </c>
      <c r="D4" s="59"/>
      <c r="E4" s="59"/>
      <c r="F4" s="59"/>
      <c r="G4" s="59"/>
      <c r="H4" s="59"/>
      <c r="I4" s="59"/>
      <c r="J4" s="66"/>
      <c r="K4" s="64"/>
      <c r="L4" s="64"/>
      <c r="M4" s="64"/>
      <c r="N4" s="65"/>
      <c r="O4" s="65"/>
      <c r="P4" s="65"/>
      <c r="Q4" s="65"/>
      <c r="R4" s="65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s="4" customFormat="1" ht="12.75" customHeight="1" thickTop="1">
      <c r="A5" s="248"/>
      <c r="B5" s="249"/>
      <c r="C5" s="295" t="str">
        <f>BILANS_AKTYWA!C4</f>
        <v>ROK</v>
      </c>
      <c r="D5" s="295" t="str">
        <f>BILANS_AKTYWA!D4</f>
        <v>ROK</v>
      </c>
      <c r="E5" s="295" t="str">
        <f>BILANS_AKTYWA!E4</f>
        <v>ROK</v>
      </c>
      <c r="F5" s="296"/>
      <c r="G5" s="297" t="s">
        <v>246</v>
      </c>
      <c r="H5" s="298" t="s">
        <v>246</v>
      </c>
      <c r="I5" s="295" t="str">
        <f>BILANS_AKTYWA!I4</f>
        <v>ROK</v>
      </c>
      <c r="J5" s="299"/>
      <c r="K5" s="297" t="s">
        <v>246</v>
      </c>
      <c r="L5" s="297" t="s">
        <v>246</v>
      </c>
      <c r="M5" s="295" t="str">
        <f>BILANS_AKTYWA!M4</f>
        <v>ROK</v>
      </c>
      <c r="N5" s="299"/>
      <c r="O5" s="297" t="s">
        <v>246</v>
      </c>
      <c r="P5" s="300" t="s">
        <v>246</v>
      </c>
      <c r="Q5" s="295" t="str">
        <f>BILANS_AKTYWA!Q4</f>
        <v>ROK</v>
      </c>
      <c r="R5" s="295" t="str">
        <f>BILANS_AKTYWA!R4</f>
        <v>ROK</v>
      </c>
      <c r="S5" s="295" t="str">
        <f>BILANS_AKTYWA!S4</f>
        <v>ROK</v>
      </c>
      <c r="T5" s="295" t="str">
        <f>BILANS_AKTYWA!T4</f>
        <v>ROK</v>
      </c>
      <c r="U5" s="295" t="str">
        <f>BILANS_AKTYWA!U4</f>
        <v>ROK</v>
      </c>
      <c r="V5" s="296" t="str">
        <f>BILANS_AKTYWA!V4</f>
        <v>ROK</v>
      </c>
      <c r="W5" s="295" t="str">
        <f>BILANS_AKTYWA!W4</f>
        <v>ROK</v>
      </c>
      <c r="X5" s="295" t="str">
        <f>BILANS_AKTYWA!X4</f>
        <v>ROK</v>
      </c>
      <c r="Y5" s="295" t="str">
        <f>BILANS_AKTYWA!Y4</f>
        <v>ROK</v>
      </c>
      <c r="Z5" s="295" t="str">
        <f>BILANS_AKTYWA!Z4</f>
        <v>ROK</v>
      </c>
      <c r="AA5" s="296" t="str">
        <f>BILANS_AKTYWA!AA4</f>
        <v>ROK</v>
      </c>
      <c r="AB5" s="301" t="str">
        <f>BILANS_AKTYWA!AB4</f>
        <v>ROK</v>
      </c>
      <c r="AC5" s="82"/>
      <c r="AD5" s="96" t="s">
        <v>247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4" customFormat="1" ht="12.75" customHeight="1">
      <c r="A6" s="250"/>
      <c r="B6" s="69"/>
      <c r="C6" s="302">
        <f>BILANS_AKTYWA!C5</f>
        <v>2014</v>
      </c>
      <c r="D6" s="302">
        <f>BILANS_AKTYWA!D5</f>
        <v>2015</v>
      </c>
      <c r="E6" s="302">
        <f>BILANS_AKTYWA!E5</f>
        <v>2016</v>
      </c>
      <c r="F6" s="303">
        <f>BILANS_AKTYWA!F5</f>
      </c>
      <c r="G6" s="304">
        <f>BILANS_AKTYWA!G5</f>
      </c>
      <c r="H6" s="305">
        <f>BILANS_AKTYWA!H5</f>
      </c>
      <c r="I6" s="302">
        <f>BILANS_AKTYWA!I5</f>
        <v>2017</v>
      </c>
      <c r="J6" s="306" t="str">
        <f>BILANS_AKTYWA!J5</f>
        <v>2018 I KW.</v>
      </c>
      <c r="K6" s="304" t="str">
        <f>BILANS_AKTYWA!K5</f>
        <v>2018 II KW.</v>
      </c>
      <c r="L6" s="304" t="str">
        <f>BILANS_AKTYWA!L5</f>
        <v>2018 III KW.</v>
      </c>
      <c r="M6" s="302">
        <f>BILANS_AKTYWA!M5</f>
        <v>2018</v>
      </c>
      <c r="N6" s="306" t="str">
        <f>BILANS_AKTYWA!N5</f>
        <v>2019 I KW.</v>
      </c>
      <c r="O6" s="304" t="str">
        <f>BILANS_AKTYWA!O5</f>
        <v>2019 II KW.</v>
      </c>
      <c r="P6" s="307" t="str">
        <f>BILANS_AKTYWA!P5</f>
        <v>2019 III KW.</v>
      </c>
      <c r="Q6" s="302">
        <f>BILANS_AKTYWA!Q5</f>
        <v>2019</v>
      </c>
      <c r="R6" s="302">
        <f>BILANS_AKTYWA!R5</f>
        <v>2020</v>
      </c>
      <c r="S6" s="302">
        <f>BILANS_AKTYWA!S5</f>
        <v>2021</v>
      </c>
      <c r="T6" s="302">
        <f>BILANS_AKTYWA!T5</f>
        <v>2022</v>
      </c>
      <c r="U6" s="302">
        <f>BILANS_AKTYWA!U5</f>
        <v>2023</v>
      </c>
      <c r="V6" s="303">
        <f>BILANS_AKTYWA!V5</f>
        <v>2024</v>
      </c>
      <c r="W6" s="302">
        <f>BILANS_AKTYWA!W5</f>
        <v>2025</v>
      </c>
      <c r="X6" s="302">
        <f>BILANS_AKTYWA!X5</f>
        <v>2026</v>
      </c>
      <c r="Y6" s="302">
        <f>BILANS_AKTYWA!Y5</f>
        <v>2027</v>
      </c>
      <c r="Z6" s="302">
        <f>BILANS_AKTYWA!Z5</f>
        <v>2028</v>
      </c>
      <c r="AA6" s="303">
        <f>BILANS_AKTYWA!AA5</f>
        <v>2029</v>
      </c>
      <c r="AB6" s="308">
        <f>BILANS_AKTYWA!AB5</f>
        <v>2030</v>
      </c>
      <c r="AC6" s="83"/>
      <c r="AD6" s="96" t="s">
        <v>247</v>
      </c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30" s="4" customFormat="1" ht="12.75">
      <c r="A7" s="251" t="s">
        <v>3</v>
      </c>
      <c r="B7" s="207" t="s">
        <v>131</v>
      </c>
      <c r="C7" s="239"/>
      <c r="D7" s="239"/>
      <c r="E7" s="239"/>
      <c r="F7" s="240"/>
      <c r="G7" s="241"/>
      <c r="H7" s="242"/>
      <c r="I7" s="239"/>
      <c r="J7" s="240"/>
      <c r="K7" s="243"/>
      <c r="L7" s="243"/>
      <c r="M7" s="239"/>
      <c r="N7" s="240"/>
      <c r="O7" s="243"/>
      <c r="P7" s="244"/>
      <c r="Q7" s="239"/>
      <c r="R7" s="239"/>
      <c r="S7" s="239"/>
      <c r="T7" s="239"/>
      <c r="U7" s="239"/>
      <c r="V7" s="240"/>
      <c r="W7" s="239"/>
      <c r="X7" s="239"/>
      <c r="Y7" s="239"/>
      <c r="Z7" s="239"/>
      <c r="AA7" s="240"/>
      <c r="AB7" s="252"/>
      <c r="AC7" s="67"/>
      <c r="AD7" s="97" t="s">
        <v>247</v>
      </c>
    </row>
    <row r="8" spans="1:30" s="9" customFormat="1" ht="12.75">
      <c r="A8" s="251" t="s">
        <v>6</v>
      </c>
      <c r="B8" s="207" t="s">
        <v>176</v>
      </c>
      <c r="C8" s="180">
        <f>'RZiS_W. PORÓWNAWCZY'!C49</f>
        <v>0</v>
      </c>
      <c r="D8" s="180">
        <f>'RZiS_W. PORÓWNAWCZY'!D49</f>
        <v>0</v>
      </c>
      <c r="E8" s="180">
        <f>'RZiS_W. PORÓWNAWCZY'!E49</f>
        <v>0</v>
      </c>
      <c r="F8" s="181">
        <f>'RZiS_W. PORÓWNAWCZY'!F49</f>
        <v>0</v>
      </c>
      <c r="G8" s="245">
        <f>'RZiS_W. PORÓWNAWCZY'!G49</f>
        <v>0</v>
      </c>
      <c r="H8" s="183">
        <f>'RZiS_W. PORÓWNAWCZY'!H49</f>
        <v>0</v>
      </c>
      <c r="I8" s="180">
        <f>'RZiS_W. PORÓWNAWCZY'!I49</f>
        <v>0</v>
      </c>
      <c r="J8" s="181">
        <f>'RZiS_W. PORÓWNAWCZY'!J49</f>
        <v>0</v>
      </c>
      <c r="K8" s="245">
        <f>'RZiS_W. PORÓWNAWCZY'!K49</f>
        <v>0</v>
      </c>
      <c r="L8" s="245">
        <f>'RZiS_W. PORÓWNAWCZY'!L49</f>
        <v>0</v>
      </c>
      <c r="M8" s="180">
        <f>'RZiS_W. PORÓWNAWCZY'!M49</f>
        <v>0</v>
      </c>
      <c r="N8" s="181">
        <f>'RZiS_W. PORÓWNAWCZY'!N49</f>
        <v>0</v>
      </c>
      <c r="O8" s="245">
        <f>'RZiS_W. PORÓWNAWCZY'!O49</f>
        <v>0</v>
      </c>
      <c r="P8" s="246">
        <f>'RZiS_W. PORÓWNAWCZY'!P49</f>
        <v>0</v>
      </c>
      <c r="Q8" s="180">
        <f>'RZiS_W. PORÓWNAWCZY'!Q49</f>
        <v>0</v>
      </c>
      <c r="R8" s="180">
        <f>'RZiS_W. PORÓWNAWCZY'!R49</f>
        <v>0</v>
      </c>
      <c r="S8" s="180">
        <f>'RZiS_W. PORÓWNAWCZY'!S49</f>
        <v>0</v>
      </c>
      <c r="T8" s="180">
        <f>'RZiS_W. PORÓWNAWCZY'!T49</f>
        <v>0</v>
      </c>
      <c r="U8" s="180">
        <f>'RZiS_W. PORÓWNAWCZY'!U49</f>
        <v>0</v>
      </c>
      <c r="V8" s="181">
        <f>'RZiS_W. PORÓWNAWCZY'!V49</f>
        <v>0</v>
      </c>
      <c r="W8" s="180">
        <f>'RZiS_W. PORÓWNAWCZY'!W49</f>
        <v>0</v>
      </c>
      <c r="X8" s="180">
        <f>'RZiS_W. PORÓWNAWCZY'!X49</f>
        <v>0</v>
      </c>
      <c r="Y8" s="180">
        <f>'RZiS_W. PORÓWNAWCZY'!Y49</f>
        <v>0</v>
      </c>
      <c r="Z8" s="180">
        <f>'RZiS_W. PORÓWNAWCZY'!Z49</f>
        <v>0</v>
      </c>
      <c r="AA8" s="181">
        <f>'RZiS_W. PORÓWNAWCZY'!AA49</f>
        <v>0</v>
      </c>
      <c r="AB8" s="253">
        <f>'RZiS_W. PORÓWNAWCZY'!AB49</f>
        <v>0</v>
      </c>
      <c r="AC8" s="84"/>
      <c r="AD8" s="97" t="s">
        <v>247</v>
      </c>
    </row>
    <row r="9" spans="1:30" s="9" customFormat="1" ht="12.75">
      <c r="A9" s="251" t="s">
        <v>11</v>
      </c>
      <c r="B9" s="207" t="s">
        <v>177</v>
      </c>
      <c r="C9" s="180">
        <f>SUM(C10:C19)</f>
        <v>0</v>
      </c>
      <c r="D9" s="180">
        <f aca="true" t="shared" si="0" ref="D9:V9">SUM(D10:D19)</f>
        <v>0</v>
      </c>
      <c r="E9" s="180">
        <f t="shared" si="0"/>
        <v>0</v>
      </c>
      <c r="F9" s="181">
        <f>SUM(F10:F19)</f>
        <v>0</v>
      </c>
      <c r="G9" s="245">
        <f>SUM(G10:G19)</f>
        <v>0</v>
      </c>
      <c r="H9" s="183">
        <f>SUM(H10:H19)</f>
        <v>0</v>
      </c>
      <c r="I9" s="180">
        <f>SUM(I10:I19)</f>
        <v>0</v>
      </c>
      <c r="J9" s="181">
        <f t="shared" si="0"/>
        <v>0</v>
      </c>
      <c r="K9" s="245">
        <f t="shared" si="0"/>
        <v>0</v>
      </c>
      <c r="L9" s="245">
        <f t="shared" si="0"/>
        <v>0</v>
      </c>
      <c r="M9" s="180">
        <f t="shared" si="0"/>
        <v>0</v>
      </c>
      <c r="N9" s="181">
        <f t="shared" si="0"/>
        <v>0</v>
      </c>
      <c r="O9" s="245">
        <f t="shared" si="0"/>
        <v>0</v>
      </c>
      <c r="P9" s="246">
        <f t="shared" si="0"/>
        <v>0</v>
      </c>
      <c r="Q9" s="180">
        <f t="shared" si="0"/>
        <v>0</v>
      </c>
      <c r="R9" s="180">
        <f t="shared" si="0"/>
        <v>0</v>
      </c>
      <c r="S9" s="180">
        <f t="shared" si="0"/>
        <v>0</v>
      </c>
      <c r="T9" s="180">
        <f t="shared" si="0"/>
        <v>0</v>
      </c>
      <c r="U9" s="180">
        <f t="shared" si="0"/>
        <v>0</v>
      </c>
      <c r="V9" s="181">
        <f t="shared" si="0"/>
        <v>0</v>
      </c>
      <c r="W9" s="180">
        <f aca="true" t="shared" si="1" ref="W9:AB9">SUM(W10:W19)</f>
        <v>0</v>
      </c>
      <c r="X9" s="180">
        <f t="shared" si="1"/>
        <v>0</v>
      </c>
      <c r="Y9" s="180">
        <f t="shared" si="1"/>
        <v>0</v>
      </c>
      <c r="Z9" s="180">
        <f t="shared" si="1"/>
        <v>0</v>
      </c>
      <c r="AA9" s="181">
        <f t="shared" si="1"/>
        <v>0</v>
      </c>
      <c r="AB9" s="253">
        <f t="shared" si="1"/>
        <v>0</v>
      </c>
      <c r="AC9" s="84"/>
      <c r="AD9" s="97" t="s">
        <v>247</v>
      </c>
    </row>
    <row r="10" spans="1:30" s="10" customFormat="1" ht="12.75">
      <c r="A10" s="254" t="s">
        <v>9</v>
      </c>
      <c r="B10" s="37" t="s">
        <v>178</v>
      </c>
      <c r="C10" s="133">
        <v>0</v>
      </c>
      <c r="D10" s="133">
        <v>0</v>
      </c>
      <c r="E10" s="133">
        <v>0</v>
      </c>
      <c r="F10" s="134">
        <v>0</v>
      </c>
      <c r="G10" s="144">
        <v>0</v>
      </c>
      <c r="H10" s="136">
        <v>0</v>
      </c>
      <c r="I10" s="133">
        <v>0</v>
      </c>
      <c r="J10" s="134">
        <v>0</v>
      </c>
      <c r="K10" s="144">
        <v>0</v>
      </c>
      <c r="L10" s="144">
        <v>0</v>
      </c>
      <c r="M10" s="133">
        <v>0</v>
      </c>
      <c r="N10" s="134">
        <v>0</v>
      </c>
      <c r="O10" s="144">
        <v>0</v>
      </c>
      <c r="P10" s="148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4">
        <v>0</v>
      </c>
      <c r="W10" s="133">
        <v>0</v>
      </c>
      <c r="X10" s="133">
        <v>0</v>
      </c>
      <c r="Y10" s="133">
        <v>0</v>
      </c>
      <c r="Z10" s="133">
        <v>0</v>
      </c>
      <c r="AA10" s="134">
        <v>0</v>
      </c>
      <c r="AB10" s="216">
        <v>0</v>
      </c>
      <c r="AC10" s="70"/>
      <c r="AD10" s="97" t="s">
        <v>247</v>
      </c>
    </row>
    <row r="11" spans="1:30" s="10" customFormat="1" ht="12.75">
      <c r="A11" s="254" t="s">
        <v>13</v>
      </c>
      <c r="B11" s="37" t="s">
        <v>179</v>
      </c>
      <c r="C11" s="133">
        <v>0</v>
      </c>
      <c r="D11" s="133">
        <v>0</v>
      </c>
      <c r="E11" s="133">
        <v>0</v>
      </c>
      <c r="F11" s="134">
        <v>0</v>
      </c>
      <c r="G11" s="144">
        <v>0</v>
      </c>
      <c r="H11" s="136">
        <v>0</v>
      </c>
      <c r="I11" s="133">
        <v>0</v>
      </c>
      <c r="J11" s="134">
        <v>0</v>
      </c>
      <c r="K11" s="144">
        <v>0</v>
      </c>
      <c r="L11" s="144">
        <v>0</v>
      </c>
      <c r="M11" s="133">
        <v>0</v>
      </c>
      <c r="N11" s="134">
        <v>0</v>
      </c>
      <c r="O11" s="144">
        <v>0</v>
      </c>
      <c r="P11" s="148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4">
        <v>0</v>
      </c>
      <c r="W11" s="133">
        <v>0</v>
      </c>
      <c r="X11" s="133">
        <v>0</v>
      </c>
      <c r="Y11" s="133">
        <v>0</v>
      </c>
      <c r="Z11" s="133">
        <v>0</v>
      </c>
      <c r="AA11" s="134">
        <v>0</v>
      </c>
      <c r="AB11" s="216">
        <v>0</v>
      </c>
      <c r="AC11" s="70"/>
      <c r="AD11" s="97" t="s">
        <v>247</v>
      </c>
    </row>
    <row r="12" spans="1:30" s="10" customFormat="1" ht="12.75">
      <c r="A12" s="254" t="s">
        <v>17</v>
      </c>
      <c r="B12" s="37" t="s">
        <v>180</v>
      </c>
      <c r="C12" s="133">
        <v>0</v>
      </c>
      <c r="D12" s="133">
        <v>0</v>
      </c>
      <c r="E12" s="133">
        <v>0</v>
      </c>
      <c r="F12" s="134">
        <v>0</v>
      </c>
      <c r="G12" s="144">
        <v>0</v>
      </c>
      <c r="H12" s="136">
        <v>0</v>
      </c>
      <c r="I12" s="133">
        <v>0</v>
      </c>
      <c r="J12" s="134">
        <v>0</v>
      </c>
      <c r="K12" s="144">
        <v>0</v>
      </c>
      <c r="L12" s="144">
        <v>0</v>
      </c>
      <c r="M12" s="133">
        <v>0</v>
      </c>
      <c r="N12" s="134">
        <v>0</v>
      </c>
      <c r="O12" s="144">
        <v>0</v>
      </c>
      <c r="P12" s="148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4">
        <v>0</v>
      </c>
      <c r="W12" s="133">
        <v>0</v>
      </c>
      <c r="X12" s="133">
        <v>0</v>
      </c>
      <c r="Y12" s="133">
        <v>0</v>
      </c>
      <c r="Z12" s="133">
        <v>0</v>
      </c>
      <c r="AA12" s="134">
        <v>0</v>
      </c>
      <c r="AB12" s="216">
        <v>0</v>
      </c>
      <c r="AC12" s="70"/>
      <c r="AD12" s="97" t="s">
        <v>247</v>
      </c>
    </row>
    <row r="13" spans="1:30" s="10" customFormat="1" ht="12.75">
      <c r="A13" s="254" t="s">
        <v>21</v>
      </c>
      <c r="B13" s="37" t="s">
        <v>181</v>
      </c>
      <c r="C13" s="133">
        <v>0</v>
      </c>
      <c r="D13" s="133">
        <v>0</v>
      </c>
      <c r="E13" s="133">
        <v>0</v>
      </c>
      <c r="F13" s="134">
        <v>0</v>
      </c>
      <c r="G13" s="144">
        <v>0</v>
      </c>
      <c r="H13" s="136">
        <v>0</v>
      </c>
      <c r="I13" s="133">
        <v>0</v>
      </c>
      <c r="J13" s="134">
        <v>0</v>
      </c>
      <c r="K13" s="144">
        <v>0</v>
      </c>
      <c r="L13" s="144">
        <v>0</v>
      </c>
      <c r="M13" s="133">
        <v>0</v>
      </c>
      <c r="N13" s="134">
        <v>0</v>
      </c>
      <c r="O13" s="144">
        <v>0</v>
      </c>
      <c r="P13" s="148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4">
        <v>0</v>
      </c>
      <c r="W13" s="133">
        <v>0</v>
      </c>
      <c r="X13" s="133">
        <v>0</v>
      </c>
      <c r="Y13" s="133">
        <v>0</v>
      </c>
      <c r="Z13" s="133">
        <v>0</v>
      </c>
      <c r="AA13" s="134">
        <v>0</v>
      </c>
      <c r="AB13" s="216">
        <v>0</v>
      </c>
      <c r="AC13" s="70"/>
      <c r="AD13" s="97" t="s">
        <v>247</v>
      </c>
    </row>
    <row r="14" spans="1:30" s="10" customFormat="1" ht="12.75">
      <c r="A14" s="254" t="s">
        <v>101</v>
      </c>
      <c r="B14" s="37" t="s">
        <v>182</v>
      </c>
      <c r="C14" s="133">
        <v>0</v>
      </c>
      <c r="D14" s="133">
        <v>0</v>
      </c>
      <c r="E14" s="133">
        <v>0</v>
      </c>
      <c r="F14" s="134">
        <v>0</v>
      </c>
      <c r="G14" s="144">
        <v>0</v>
      </c>
      <c r="H14" s="136">
        <v>0</v>
      </c>
      <c r="I14" s="133">
        <v>0</v>
      </c>
      <c r="J14" s="134">
        <v>0</v>
      </c>
      <c r="K14" s="144">
        <v>0</v>
      </c>
      <c r="L14" s="144">
        <v>0</v>
      </c>
      <c r="M14" s="133">
        <v>0</v>
      </c>
      <c r="N14" s="134">
        <v>0</v>
      </c>
      <c r="O14" s="144">
        <v>0</v>
      </c>
      <c r="P14" s="148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4">
        <v>0</v>
      </c>
      <c r="W14" s="133">
        <v>0</v>
      </c>
      <c r="X14" s="133">
        <v>0</v>
      </c>
      <c r="Y14" s="133">
        <v>0</v>
      </c>
      <c r="Z14" s="133">
        <v>0</v>
      </c>
      <c r="AA14" s="134">
        <v>0</v>
      </c>
      <c r="AB14" s="216">
        <v>0</v>
      </c>
      <c r="AC14" s="67"/>
      <c r="AD14" s="97" t="s">
        <v>247</v>
      </c>
    </row>
    <row r="15" spans="1:30" s="10" customFormat="1" ht="12.75">
      <c r="A15" s="254" t="s">
        <v>160</v>
      </c>
      <c r="B15" s="37" t="s">
        <v>183</v>
      </c>
      <c r="C15" s="133">
        <v>0</v>
      </c>
      <c r="D15" s="133">
        <v>0</v>
      </c>
      <c r="E15" s="133">
        <v>0</v>
      </c>
      <c r="F15" s="134">
        <v>0</v>
      </c>
      <c r="G15" s="144">
        <v>0</v>
      </c>
      <c r="H15" s="136">
        <v>0</v>
      </c>
      <c r="I15" s="133">
        <v>0</v>
      </c>
      <c r="J15" s="134">
        <v>0</v>
      </c>
      <c r="K15" s="144">
        <v>0</v>
      </c>
      <c r="L15" s="144">
        <v>0</v>
      </c>
      <c r="M15" s="133">
        <v>0</v>
      </c>
      <c r="N15" s="134">
        <v>0</v>
      </c>
      <c r="O15" s="144">
        <v>0</v>
      </c>
      <c r="P15" s="148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4">
        <v>0</v>
      </c>
      <c r="W15" s="133">
        <v>0</v>
      </c>
      <c r="X15" s="133">
        <v>0</v>
      </c>
      <c r="Y15" s="133">
        <v>0</v>
      </c>
      <c r="Z15" s="133">
        <v>0</v>
      </c>
      <c r="AA15" s="134">
        <v>0</v>
      </c>
      <c r="AB15" s="216">
        <v>0</v>
      </c>
      <c r="AC15" s="67"/>
      <c r="AD15" s="97" t="s">
        <v>247</v>
      </c>
    </row>
    <row r="16" spans="1:30" s="10" customFormat="1" ht="12.75">
      <c r="A16" s="254" t="s">
        <v>162</v>
      </c>
      <c r="B16" s="37" t="s">
        <v>184</v>
      </c>
      <c r="C16" s="133">
        <v>0</v>
      </c>
      <c r="D16" s="133">
        <v>0</v>
      </c>
      <c r="E16" s="133">
        <v>0</v>
      </c>
      <c r="F16" s="134">
        <v>0</v>
      </c>
      <c r="G16" s="144">
        <v>0</v>
      </c>
      <c r="H16" s="136">
        <v>0</v>
      </c>
      <c r="I16" s="133">
        <v>0</v>
      </c>
      <c r="J16" s="134">
        <v>0</v>
      </c>
      <c r="K16" s="144">
        <v>0</v>
      </c>
      <c r="L16" s="144">
        <v>0</v>
      </c>
      <c r="M16" s="133">
        <v>0</v>
      </c>
      <c r="N16" s="134">
        <v>0</v>
      </c>
      <c r="O16" s="144">
        <v>0</v>
      </c>
      <c r="P16" s="148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4">
        <v>0</v>
      </c>
      <c r="W16" s="133">
        <v>0</v>
      </c>
      <c r="X16" s="133">
        <v>0</v>
      </c>
      <c r="Y16" s="133">
        <v>0</v>
      </c>
      <c r="Z16" s="133">
        <v>0</v>
      </c>
      <c r="AA16" s="134">
        <v>0</v>
      </c>
      <c r="AB16" s="216">
        <v>0</v>
      </c>
      <c r="AC16" s="70"/>
      <c r="AD16" s="97" t="s">
        <v>247</v>
      </c>
    </row>
    <row r="17" spans="1:30" s="10" customFormat="1" ht="26.25" customHeight="1">
      <c r="A17" s="254" t="s">
        <v>164</v>
      </c>
      <c r="B17" s="37" t="s">
        <v>185</v>
      </c>
      <c r="C17" s="133">
        <v>0</v>
      </c>
      <c r="D17" s="133">
        <v>0</v>
      </c>
      <c r="E17" s="133">
        <v>0</v>
      </c>
      <c r="F17" s="134">
        <v>0</v>
      </c>
      <c r="G17" s="144">
        <v>0</v>
      </c>
      <c r="H17" s="136">
        <v>0</v>
      </c>
      <c r="I17" s="133">
        <v>0</v>
      </c>
      <c r="J17" s="134">
        <v>0</v>
      </c>
      <c r="K17" s="144">
        <v>0</v>
      </c>
      <c r="L17" s="144">
        <v>0</v>
      </c>
      <c r="M17" s="133">
        <v>0</v>
      </c>
      <c r="N17" s="134">
        <v>0</v>
      </c>
      <c r="O17" s="144">
        <v>0</v>
      </c>
      <c r="P17" s="148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4">
        <v>0</v>
      </c>
      <c r="W17" s="133">
        <v>0</v>
      </c>
      <c r="X17" s="133">
        <v>0</v>
      </c>
      <c r="Y17" s="133">
        <v>0</v>
      </c>
      <c r="Z17" s="133">
        <v>0</v>
      </c>
      <c r="AA17" s="134">
        <v>0</v>
      </c>
      <c r="AB17" s="216">
        <v>0</v>
      </c>
      <c r="AC17" s="70"/>
      <c r="AD17" s="97" t="s">
        <v>247</v>
      </c>
    </row>
    <row r="18" spans="1:30" s="10" customFormat="1" ht="12.75">
      <c r="A18" s="254" t="s">
        <v>166</v>
      </c>
      <c r="B18" s="37" t="s">
        <v>186</v>
      </c>
      <c r="C18" s="133">
        <v>0</v>
      </c>
      <c r="D18" s="133">
        <v>0</v>
      </c>
      <c r="E18" s="133">
        <v>0</v>
      </c>
      <c r="F18" s="134">
        <v>0</v>
      </c>
      <c r="G18" s="144">
        <v>0</v>
      </c>
      <c r="H18" s="136">
        <v>0</v>
      </c>
      <c r="I18" s="133">
        <v>0</v>
      </c>
      <c r="J18" s="134">
        <v>0</v>
      </c>
      <c r="K18" s="144">
        <v>0</v>
      </c>
      <c r="L18" s="144">
        <v>0</v>
      </c>
      <c r="M18" s="133">
        <v>0</v>
      </c>
      <c r="N18" s="134">
        <v>0</v>
      </c>
      <c r="O18" s="144">
        <v>0</v>
      </c>
      <c r="P18" s="148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4">
        <v>0</v>
      </c>
      <c r="W18" s="133">
        <v>0</v>
      </c>
      <c r="X18" s="133">
        <v>0</v>
      </c>
      <c r="Y18" s="133">
        <v>0</v>
      </c>
      <c r="Z18" s="133">
        <v>0</v>
      </c>
      <c r="AA18" s="134">
        <v>0</v>
      </c>
      <c r="AB18" s="216">
        <v>0</v>
      </c>
      <c r="AC18" s="70"/>
      <c r="AD18" s="97" t="s">
        <v>247</v>
      </c>
    </row>
    <row r="19" spans="1:30" s="10" customFormat="1" ht="12.75">
      <c r="A19" s="254" t="s">
        <v>187</v>
      </c>
      <c r="B19" s="37" t="s">
        <v>188</v>
      </c>
      <c r="C19" s="133">
        <v>0</v>
      </c>
      <c r="D19" s="133">
        <v>0</v>
      </c>
      <c r="E19" s="133">
        <v>0</v>
      </c>
      <c r="F19" s="134">
        <v>0</v>
      </c>
      <c r="G19" s="144">
        <v>0</v>
      </c>
      <c r="H19" s="136">
        <v>0</v>
      </c>
      <c r="I19" s="133">
        <v>0</v>
      </c>
      <c r="J19" s="134">
        <v>0</v>
      </c>
      <c r="K19" s="144">
        <v>0</v>
      </c>
      <c r="L19" s="144">
        <v>0</v>
      </c>
      <c r="M19" s="133">
        <v>0</v>
      </c>
      <c r="N19" s="134">
        <v>0</v>
      </c>
      <c r="O19" s="144">
        <v>0</v>
      </c>
      <c r="P19" s="148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4">
        <v>0</v>
      </c>
      <c r="W19" s="133">
        <v>0</v>
      </c>
      <c r="X19" s="133">
        <v>0</v>
      </c>
      <c r="Y19" s="133">
        <v>0</v>
      </c>
      <c r="Z19" s="133">
        <v>0</v>
      </c>
      <c r="AA19" s="134">
        <v>0</v>
      </c>
      <c r="AB19" s="216">
        <v>0</v>
      </c>
      <c r="AC19" s="70"/>
      <c r="AD19" s="97" t="s">
        <v>247</v>
      </c>
    </row>
    <row r="20" spans="1:30" s="9" customFormat="1" ht="12.75">
      <c r="A20" s="251" t="s">
        <v>15</v>
      </c>
      <c r="B20" s="207" t="s">
        <v>189</v>
      </c>
      <c r="C20" s="194">
        <f>C8+C9</f>
        <v>0</v>
      </c>
      <c r="D20" s="194">
        <f aca="true" t="shared" si="2" ref="D20:V20">D8+D9</f>
        <v>0</v>
      </c>
      <c r="E20" s="194">
        <f t="shared" si="2"/>
        <v>0</v>
      </c>
      <c r="F20" s="195">
        <f>F8+F9</f>
        <v>0</v>
      </c>
      <c r="G20" s="204">
        <f>G8+G9</f>
        <v>0</v>
      </c>
      <c r="H20" s="197">
        <f>H8+H9</f>
        <v>0</v>
      </c>
      <c r="I20" s="194">
        <f>I8+I9</f>
        <v>0</v>
      </c>
      <c r="J20" s="195">
        <f t="shared" si="2"/>
        <v>0</v>
      </c>
      <c r="K20" s="204">
        <f t="shared" si="2"/>
        <v>0</v>
      </c>
      <c r="L20" s="204">
        <f t="shared" si="2"/>
        <v>0</v>
      </c>
      <c r="M20" s="194">
        <f t="shared" si="2"/>
        <v>0</v>
      </c>
      <c r="N20" s="195">
        <f t="shared" si="2"/>
        <v>0</v>
      </c>
      <c r="O20" s="204">
        <f t="shared" si="2"/>
        <v>0</v>
      </c>
      <c r="P20" s="231">
        <f t="shared" si="2"/>
        <v>0</v>
      </c>
      <c r="Q20" s="194">
        <f t="shared" si="2"/>
        <v>0</v>
      </c>
      <c r="R20" s="194">
        <f t="shared" si="2"/>
        <v>0</v>
      </c>
      <c r="S20" s="194">
        <f t="shared" si="2"/>
        <v>0</v>
      </c>
      <c r="T20" s="194">
        <f t="shared" si="2"/>
        <v>0</v>
      </c>
      <c r="U20" s="194">
        <f t="shared" si="2"/>
        <v>0</v>
      </c>
      <c r="V20" s="195">
        <f t="shared" si="2"/>
        <v>0</v>
      </c>
      <c r="W20" s="194">
        <f aca="true" t="shared" si="3" ref="W20:AB20">W8+W9</f>
        <v>0</v>
      </c>
      <c r="X20" s="194">
        <f t="shared" si="3"/>
        <v>0</v>
      </c>
      <c r="Y20" s="194">
        <f t="shared" si="3"/>
        <v>0</v>
      </c>
      <c r="Z20" s="194">
        <f t="shared" si="3"/>
        <v>0</v>
      </c>
      <c r="AA20" s="195">
        <f t="shared" si="3"/>
        <v>0</v>
      </c>
      <c r="AB20" s="214">
        <f t="shared" si="3"/>
        <v>0</v>
      </c>
      <c r="AC20" s="81"/>
      <c r="AD20" s="97" t="s">
        <v>247</v>
      </c>
    </row>
    <row r="21" spans="1:30" s="4" customFormat="1" ht="12.75">
      <c r="A21" s="255" t="s">
        <v>41</v>
      </c>
      <c r="B21" s="38" t="s">
        <v>134</v>
      </c>
      <c r="C21" s="155"/>
      <c r="D21" s="155"/>
      <c r="E21" s="155"/>
      <c r="F21" s="156"/>
      <c r="G21" s="157"/>
      <c r="H21" s="158"/>
      <c r="I21" s="155"/>
      <c r="J21" s="156"/>
      <c r="K21" s="157"/>
      <c r="L21" s="157"/>
      <c r="M21" s="155"/>
      <c r="N21" s="156"/>
      <c r="O21" s="157"/>
      <c r="P21" s="159"/>
      <c r="Q21" s="155"/>
      <c r="R21" s="155"/>
      <c r="S21" s="155"/>
      <c r="T21" s="155"/>
      <c r="U21" s="155"/>
      <c r="V21" s="156"/>
      <c r="W21" s="155"/>
      <c r="X21" s="155"/>
      <c r="Y21" s="155"/>
      <c r="Z21" s="155"/>
      <c r="AA21" s="156"/>
      <c r="AB21" s="256"/>
      <c r="AC21" s="8"/>
      <c r="AD21" s="97" t="s">
        <v>247</v>
      </c>
    </row>
    <row r="22" spans="1:30" s="9" customFormat="1" ht="12.75">
      <c r="A22" s="251" t="s">
        <v>6</v>
      </c>
      <c r="B22" s="207" t="s">
        <v>132</v>
      </c>
      <c r="C22" s="194">
        <f>C23+C24+C25+C33</f>
        <v>0</v>
      </c>
      <c r="D22" s="194">
        <f aca="true" t="shared" si="4" ref="D22:V22">D23+D24+D25+D33</f>
        <v>0</v>
      </c>
      <c r="E22" s="194">
        <f t="shared" si="4"/>
        <v>0</v>
      </c>
      <c r="F22" s="195">
        <f>F23+F24+F25+F33</f>
        <v>0</v>
      </c>
      <c r="G22" s="204">
        <f>G23+G24+G25+G33</f>
        <v>0</v>
      </c>
      <c r="H22" s="197">
        <f>H23+H24+H25+H33</f>
        <v>0</v>
      </c>
      <c r="I22" s="194">
        <f>I23+I24+I25+I33</f>
        <v>0</v>
      </c>
      <c r="J22" s="195">
        <f t="shared" si="4"/>
        <v>0</v>
      </c>
      <c r="K22" s="204">
        <f t="shared" si="4"/>
        <v>0</v>
      </c>
      <c r="L22" s="204">
        <f t="shared" si="4"/>
        <v>0</v>
      </c>
      <c r="M22" s="194">
        <f t="shared" si="4"/>
        <v>0</v>
      </c>
      <c r="N22" s="195">
        <f t="shared" si="4"/>
        <v>0</v>
      </c>
      <c r="O22" s="204">
        <f t="shared" si="4"/>
        <v>0</v>
      </c>
      <c r="P22" s="231">
        <f t="shared" si="4"/>
        <v>0</v>
      </c>
      <c r="Q22" s="194">
        <f t="shared" si="4"/>
        <v>0</v>
      </c>
      <c r="R22" s="194">
        <f t="shared" si="4"/>
        <v>0</v>
      </c>
      <c r="S22" s="194">
        <f t="shared" si="4"/>
        <v>0</v>
      </c>
      <c r="T22" s="194">
        <f t="shared" si="4"/>
        <v>0</v>
      </c>
      <c r="U22" s="194">
        <f t="shared" si="4"/>
        <v>0</v>
      </c>
      <c r="V22" s="195">
        <f t="shared" si="4"/>
        <v>0</v>
      </c>
      <c r="W22" s="194">
        <f aca="true" t="shared" si="5" ref="W22:AB22">W23+W24+W25+W33</f>
        <v>1</v>
      </c>
      <c r="X22" s="194">
        <f t="shared" si="5"/>
        <v>2</v>
      </c>
      <c r="Y22" s="194">
        <f t="shared" si="5"/>
        <v>3</v>
      </c>
      <c r="Z22" s="194">
        <f t="shared" si="5"/>
        <v>4</v>
      </c>
      <c r="AA22" s="195">
        <f t="shared" si="5"/>
        <v>5</v>
      </c>
      <c r="AB22" s="214">
        <f t="shared" si="5"/>
        <v>6</v>
      </c>
      <c r="AC22" s="81"/>
      <c r="AD22" s="97" t="s">
        <v>247</v>
      </c>
    </row>
    <row r="23" spans="1:30" s="10" customFormat="1" ht="25.5">
      <c r="A23" s="254" t="s">
        <v>9</v>
      </c>
      <c r="B23" s="37" t="s">
        <v>135</v>
      </c>
      <c r="C23" s="133">
        <v>0</v>
      </c>
      <c r="D23" s="133">
        <v>0</v>
      </c>
      <c r="E23" s="133">
        <v>0</v>
      </c>
      <c r="F23" s="134">
        <v>0</v>
      </c>
      <c r="G23" s="144">
        <v>0</v>
      </c>
      <c r="H23" s="136">
        <v>0</v>
      </c>
      <c r="I23" s="133">
        <v>0</v>
      </c>
      <c r="J23" s="134">
        <v>0</v>
      </c>
      <c r="K23" s="144">
        <v>0</v>
      </c>
      <c r="L23" s="144">
        <v>0</v>
      </c>
      <c r="M23" s="133">
        <v>0</v>
      </c>
      <c r="N23" s="134">
        <v>0</v>
      </c>
      <c r="O23" s="144">
        <v>0</v>
      </c>
      <c r="P23" s="148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4">
        <v>0</v>
      </c>
      <c r="W23" s="133">
        <v>0</v>
      </c>
      <c r="X23" s="133">
        <v>0</v>
      </c>
      <c r="Y23" s="133">
        <v>0</v>
      </c>
      <c r="Z23" s="133">
        <v>0</v>
      </c>
      <c r="AA23" s="134">
        <v>0</v>
      </c>
      <c r="AB23" s="216">
        <v>0</v>
      </c>
      <c r="AC23" s="70"/>
      <c r="AD23" s="97" t="s">
        <v>247</v>
      </c>
    </row>
    <row r="24" spans="1:30" s="10" customFormat="1" ht="25.5">
      <c r="A24" s="254" t="s">
        <v>13</v>
      </c>
      <c r="B24" s="37" t="s">
        <v>136</v>
      </c>
      <c r="C24" s="133">
        <v>0</v>
      </c>
      <c r="D24" s="133">
        <v>0</v>
      </c>
      <c r="E24" s="133">
        <v>0</v>
      </c>
      <c r="F24" s="134">
        <v>0</v>
      </c>
      <c r="G24" s="144">
        <v>0</v>
      </c>
      <c r="H24" s="136">
        <v>0</v>
      </c>
      <c r="I24" s="133">
        <v>0</v>
      </c>
      <c r="J24" s="134">
        <v>0</v>
      </c>
      <c r="K24" s="144">
        <v>0</v>
      </c>
      <c r="L24" s="144">
        <v>0</v>
      </c>
      <c r="M24" s="133">
        <v>0</v>
      </c>
      <c r="N24" s="134">
        <v>0</v>
      </c>
      <c r="O24" s="144">
        <v>0</v>
      </c>
      <c r="P24" s="148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4">
        <v>0</v>
      </c>
      <c r="W24" s="133">
        <v>0</v>
      </c>
      <c r="X24" s="133">
        <v>0</v>
      </c>
      <c r="Y24" s="133">
        <v>0</v>
      </c>
      <c r="Z24" s="133">
        <v>0</v>
      </c>
      <c r="AA24" s="134">
        <v>0</v>
      </c>
      <c r="AB24" s="216">
        <v>0</v>
      </c>
      <c r="AC24" s="70"/>
      <c r="AD24" s="97" t="s">
        <v>247</v>
      </c>
    </row>
    <row r="25" spans="1:30" s="4" customFormat="1" ht="12.75">
      <c r="A25" s="257" t="s">
        <v>17</v>
      </c>
      <c r="B25" s="211" t="s">
        <v>137</v>
      </c>
      <c r="C25" s="161">
        <f>SUM(C26:C27)</f>
        <v>0</v>
      </c>
      <c r="D25" s="161">
        <f aca="true" t="shared" si="6" ref="D25:V25">SUM(D26:D27)</f>
        <v>0</v>
      </c>
      <c r="E25" s="161">
        <f t="shared" si="6"/>
        <v>0</v>
      </c>
      <c r="F25" s="162">
        <f>SUM(F26:F27)</f>
        <v>0</v>
      </c>
      <c r="G25" s="208">
        <f>SUM(G26:G27)</f>
        <v>0</v>
      </c>
      <c r="H25" s="164">
        <f>SUM(H26:H27)</f>
        <v>0</v>
      </c>
      <c r="I25" s="161">
        <f>SUM(I26:I27)</f>
        <v>0</v>
      </c>
      <c r="J25" s="162">
        <f t="shared" si="6"/>
        <v>0</v>
      </c>
      <c r="K25" s="208">
        <f t="shared" si="6"/>
        <v>0</v>
      </c>
      <c r="L25" s="208">
        <f t="shared" si="6"/>
        <v>0</v>
      </c>
      <c r="M25" s="161">
        <f t="shared" si="6"/>
        <v>0</v>
      </c>
      <c r="N25" s="162">
        <f t="shared" si="6"/>
        <v>0</v>
      </c>
      <c r="O25" s="208">
        <f t="shared" si="6"/>
        <v>0</v>
      </c>
      <c r="P25" s="247">
        <f t="shared" si="6"/>
        <v>0</v>
      </c>
      <c r="Q25" s="161">
        <f t="shared" si="6"/>
        <v>0</v>
      </c>
      <c r="R25" s="161">
        <f t="shared" si="6"/>
        <v>0</v>
      </c>
      <c r="S25" s="161">
        <f t="shared" si="6"/>
        <v>0</v>
      </c>
      <c r="T25" s="161">
        <f t="shared" si="6"/>
        <v>0</v>
      </c>
      <c r="U25" s="161">
        <f t="shared" si="6"/>
        <v>0</v>
      </c>
      <c r="V25" s="162">
        <f t="shared" si="6"/>
        <v>0</v>
      </c>
      <c r="W25" s="161">
        <f aca="true" t="shared" si="7" ref="W25:AB25">SUM(W26:W27)</f>
        <v>1</v>
      </c>
      <c r="X25" s="161">
        <f t="shared" si="7"/>
        <v>2</v>
      </c>
      <c r="Y25" s="161">
        <f t="shared" si="7"/>
        <v>3</v>
      </c>
      <c r="Z25" s="161">
        <f t="shared" si="7"/>
        <v>4</v>
      </c>
      <c r="AA25" s="162">
        <f t="shared" si="7"/>
        <v>5</v>
      </c>
      <c r="AB25" s="217">
        <f t="shared" si="7"/>
        <v>6</v>
      </c>
      <c r="AC25" s="8"/>
      <c r="AD25" s="97" t="s">
        <v>247</v>
      </c>
    </row>
    <row r="26" spans="1:30" s="10" customFormat="1" ht="12.75">
      <c r="A26" s="254" t="s">
        <v>67</v>
      </c>
      <c r="B26" s="37" t="s">
        <v>122</v>
      </c>
      <c r="C26" s="133">
        <v>0</v>
      </c>
      <c r="D26" s="133">
        <v>0</v>
      </c>
      <c r="E26" s="133">
        <v>0</v>
      </c>
      <c r="F26" s="134">
        <v>0</v>
      </c>
      <c r="G26" s="144">
        <v>0</v>
      </c>
      <c r="H26" s="136">
        <v>0</v>
      </c>
      <c r="I26" s="133">
        <v>0</v>
      </c>
      <c r="J26" s="134">
        <v>0</v>
      </c>
      <c r="K26" s="144">
        <v>0</v>
      </c>
      <c r="L26" s="144">
        <v>0</v>
      </c>
      <c r="M26" s="133">
        <v>0</v>
      </c>
      <c r="N26" s="134">
        <v>0</v>
      </c>
      <c r="O26" s="144">
        <v>0</v>
      </c>
      <c r="P26" s="148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4">
        <v>0</v>
      </c>
      <c r="W26" s="133">
        <v>1</v>
      </c>
      <c r="X26" s="133">
        <v>2</v>
      </c>
      <c r="Y26" s="133">
        <v>3</v>
      </c>
      <c r="Z26" s="133">
        <v>4</v>
      </c>
      <c r="AA26" s="134">
        <v>5</v>
      </c>
      <c r="AB26" s="216">
        <v>6</v>
      </c>
      <c r="AC26" s="70"/>
      <c r="AD26" s="97" t="s">
        <v>247</v>
      </c>
    </row>
    <row r="27" spans="1:30" s="4" customFormat="1" ht="12.75">
      <c r="A27" s="257" t="s">
        <v>35</v>
      </c>
      <c r="B27" s="211" t="s">
        <v>78</v>
      </c>
      <c r="C27" s="161">
        <f>SUM(C28:C32)</f>
        <v>0</v>
      </c>
      <c r="D27" s="161">
        <f aca="true" t="shared" si="8" ref="D27:V27">SUM(D28:D32)</f>
        <v>0</v>
      </c>
      <c r="E27" s="161">
        <f t="shared" si="8"/>
        <v>0</v>
      </c>
      <c r="F27" s="162">
        <f>SUM(F28:F32)</f>
        <v>0</v>
      </c>
      <c r="G27" s="208">
        <f>SUM(G28:G32)</f>
        <v>0</v>
      </c>
      <c r="H27" s="164">
        <f>SUM(H28:H32)</f>
        <v>0</v>
      </c>
      <c r="I27" s="161">
        <f>SUM(I28:I32)</f>
        <v>0</v>
      </c>
      <c r="J27" s="162">
        <f t="shared" si="8"/>
        <v>0</v>
      </c>
      <c r="K27" s="208">
        <f t="shared" si="8"/>
        <v>0</v>
      </c>
      <c r="L27" s="208">
        <f t="shared" si="8"/>
        <v>0</v>
      </c>
      <c r="M27" s="161">
        <f t="shared" si="8"/>
        <v>0</v>
      </c>
      <c r="N27" s="162">
        <f t="shared" si="8"/>
        <v>0</v>
      </c>
      <c r="O27" s="208">
        <f t="shared" si="8"/>
        <v>0</v>
      </c>
      <c r="P27" s="247">
        <f t="shared" si="8"/>
        <v>0</v>
      </c>
      <c r="Q27" s="161">
        <f t="shared" si="8"/>
        <v>0</v>
      </c>
      <c r="R27" s="161">
        <f t="shared" si="8"/>
        <v>0</v>
      </c>
      <c r="S27" s="161">
        <f t="shared" si="8"/>
        <v>0</v>
      </c>
      <c r="T27" s="161">
        <f t="shared" si="8"/>
        <v>0</v>
      </c>
      <c r="U27" s="161">
        <f t="shared" si="8"/>
        <v>0</v>
      </c>
      <c r="V27" s="162">
        <f t="shared" si="8"/>
        <v>0</v>
      </c>
      <c r="W27" s="161">
        <f aca="true" t="shared" si="9" ref="W27:AB27">SUM(W28:W32)</f>
        <v>0</v>
      </c>
      <c r="X27" s="161">
        <f t="shared" si="9"/>
        <v>0</v>
      </c>
      <c r="Y27" s="161">
        <f t="shared" si="9"/>
        <v>0</v>
      </c>
      <c r="Z27" s="161">
        <f t="shared" si="9"/>
        <v>0</v>
      </c>
      <c r="AA27" s="162">
        <f t="shared" si="9"/>
        <v>0</v>
      </c>
      <c r="AB27" s="217">
        <f t="shared" si="9"/>
        <v>0</v>
      </c>
      <c r="AC27" s="8"/>
      <c r="AD27" s="97" t="s">
        <v>247</v>
      </c>
    </row>
    <row r="28" spans="1:30" s="10" customFormat="1" ht="12.75">
      <c r="A28" s="254" t="s">
        <v>52</v>
      </c>
      <c r="B28" s="37" t="s">
        <v>138</v>
      </c>
      <c r="C28" s="133">
        <v>0</v>
      </c>
      <c r="D28" s="133">
        <v>0</v>
      </c>
      <c r="E28" s="133">
        <v>0</v>
      </c>
      <c r="F28" s="134">
        <v>0</v>
      </c>
      <c r="G28" s="144">
        <v>0</v>
      </c>
      <c r="H28" s="136">
        <v>0</v>
      </c>
      <c r="I28" s="133">
        <v>0</v>
      </c>
      <c r="J28" s="134">
        <v>0</v>
      </c>
      <c r="K28" s="144">
        <v>0</v>
      </c>
      <c r="L28" s="144">
        <v>0</v>
      </c>
      <c r="M28" s="133">
        <v>0</v>
      </c>
      <c r="N28" s="134">
        <v>0</v>
      </c>
      <c r="O28" s="144">
        <v>0</v>
      </c>
      <c r="P28" s="148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4">
        <v>0</v>
      </c>
      <c r="W28" s="133">
        <v>0</v>
      </c>
      <c r="X28" s="133">
        <v>0</v>
      </c>
      <c r="Y28" s="133">
        <v>0</v>
      </c>
      <c r="Z28" s="133">
        <v>0</v>
      </c>
      <c r="AA28" s="134">
        <v>0</v>
      </c>
      <c r="AB28" s="216">
        <v>0</v>
      </c>
      <c r="AC28" s="70"/>
      <c r="AD28" s="97" t="s">
        <v>247</v>
      </c>
    </row>
    <row r="29" spans="1:30" s="10" customFormat="1" ht="12.75">
      <c r="A29" s="254" t="s">
        <v>52</v>
      </c>
      <c r="B29" s="37" t="s">
        <v>139</v>
      </c>
      <c r="C29" s="133">
        <v>0</v>
      </c>
      <c r="D29" s="133">
        <v>0</v>
      </c>
      <c r="E29" s="133">
        <v>0</v>
      </c>
      <c r="F29" s="134">
        <v>0</v>
      </c>
      <c r="G29" s="144">
        <v>0</v>
      </c>
      <c r="H29" s="136">
        <v>0</v>
      </c>
      <c r="I29" s="133">
        <v>0</v>
      </c>
      <c r="J29" s="134">
        <v>0</v>
      </c>
      <c r="K29" s="144">
        <v>0</v>
      </c>
      <c r="L29" s="144">
        <v>0</v>
      </c>
      <c r="M29" s="133">
        <v>0</v>
      </c>
      <c r="N29" s="134">
        <v>0</v>
      </c>
      <c r="O29" s="144">
        <v>0</v>
      </c>
      <c r="P29" s="148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4">
        <v>0</v>
      </c>
      <c r="W29" s="133">
        <v>0</v>
      </c>
      <c r="X29" s="133">
        <v>0</v>
      </c>
      <c r="Y29" s="133">
        <v>0</v>
      </c>
      <c r="Z29" s="133">
        <v>0</v>
      </c>
      <c r="AA29" s="134">
        <v>0</v>
      </c>
      <c r="AB29" s="216">
        <v>0</v>
      </c>
      <c r="AC29" s="70"/>
      <c r="AD29" s="97" t="s">
        <v>247</v>
      </c>
    </row>
    <row r="30" spans="1:30" s="10" customFormat="1" ht="12.75">
      <c r="A30" s="254" t="s">
        <v>52</v>
      </c>
      <c r="B30" s="37" t="s">
        <v>140</v>
      </c>
      <c r="C30" s="133">
        <v>0</v>
      </c>
      <c r="D30" s="133">
        <v>0</v>
      </c>
      <c r="E30" s="133">
        <v>0</v>
      </c>
      <c r="F30" s="134">
        <v>0</v>
      </c>
      <c r="G30" s="144">
        <v>0</v>
      </c>
      <c r="H30" s="136">
        <v>0</v>
      </c>
      <c r="I30" s="133">
        <v>0</v>
      </c>
      <c r="J30" s="134">
        <v>0</v>
      </c>
      <c r="K30" s="144">
        <v>0</v>
      </c>
      <c r="L30" s="144">
        <v>0</v>
      </c>
      <c r="M30" s="133">
        <v>0</v>
      </c>
      <c r="N30" s="134">
        <v>0</v>
      </c>
      <c r="O30" s="144">
        <v>0</v>
      </c>
      <c r="P30" s="148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4">
        <v>0</v>
      </c>
      <c r="W30" s="133">
        <v>0</v>
      </c>
      <c r="X30" s="133">
        <v>0</v>
      </c>
      <c r="Y30" s="133">
        <v>0</v>
      </c>
      <c r="Z30" s="133">
        <v>0</v>
      </c>
      <c r="AA30" s="134">
        <v>0</v>
      </c>
      <c r="AB30" s="216">
        <v>0</v>
      </c>
      <c r="AC30" s="70"/>
      <c r="AD30" s="97" t="s">
        <v>247</v>
      </c>
    </row>
    <row r="31" spans="1:30" s="10" customFormat="1" ht="12.75">
      <c r="A31" s="254" t="s">
        <v>52</v>
      </c>
      <c r="B31" s="37" t="s">
        <v>141</v>
      </c>
      <c r="C31" s="133">
        <v>0</v>
      </c>
      <c r="D31" s="133">
        <v>0</v>
      </c>
      <c r="E31" s="133">
        <v>0</v>
      </c>
      <c r="F31" s="134">
        <v>0</v>
      </c>
      <c r="G31" s="144">
        <v>0</v>
      </c>
      <c r="H31" s="136">
        <v>0</v>
      </c>
      <c r="I31" s="133">
        <v>0</v>
      </c>
      <c r="J31" s="134">
        <v>0</v>
      </c>
      <c r="K31" s="144">
        <v>0</v>
      </c>
      <c r="L31" s="144">
        <v>0</v>
      </c>
      <c r="M31" s="133">
        <v>0</v>
      </c>
      <c r="N31" s="134">
        <v>0</v>
      </c>
      <c r="O31" s="144">
        <v>0</v>
      </c>
      <c r="P31" s="148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4">
        <v>0</v>
      </c>
      <c r="W31" s="133">
        <v>0</v>
      </c>
      <c r="X31" s="133">
        <v>0</v>
      </c>
      <c r="Y31" s="133">
        <v>0</v>
      </c>
      <c r="Z31" s="133">
        <v>0</v>
      </c>
      <c r="AA31" s="134">
        <v>0</v>
      </c>
      <c r="AB31" s="216">
        <v>0</v>
      </c>
      <c r="AC31" s="70"/>
      <c r="AD31" s="97" t="s">
        <v>247</v>
      </c>
    </row>
    <row r="32" spans="1:30" s="10" customFormat="1" ht="12.75">
      <c r="A32" s="254" t="s">
        <v>52</v>
      </c>
      <c r="B32" s="37" t="s">
        <v>142</v>
      </c>
      <c r="C32" s="133">
        <v>0</v>
      </c>
      <c r="D32" s="133">
        <v>0</v>
      </c>
      <c r="E32" s="133">
        <v>0</v>
      </c>
      <c r="F32" s="134">
        <v>0</v>
      </c>
      <c r="G32" s="144">
        <v>0</v>
      </c>
      <c r="H32" s="136">
        <v>0</v>
      </c>
      <c r="I32" s="133">
        <v>0</v>
      </c>
      <c r="J32" s="134">
        <v>0</v>
      </c>
      <c r="K32" s="144">
        <v>0</v>
      </c>
      <c r="L32" s="144">
        <v>0</v>
      </c>
      <c r="M32" s="133">
        <v>0</v>
      </c>
      <c r="N32" s="134">
        <v>0</v>
      </c>
      <c r="O32" s="144">
        <v>0</v>
      </c>
      <c r="P32" s="148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4">
        <v>0</v>
      </c>
      <c r="W32" s="133">
        <v>0</v>
      </c>
      <c r="X32" s="133">
        <v>0</v>
      </c>
      <c r="Y32" s="133">
        <v>0</v>
      </c>
      <c r="Z32" s="133">
        <v>0</v>
      </c>
      <c r="AA32" s="134">
        <v>0</v>
      </c>
      <c r="AB32" s="216">
        <v>0</v>
      </c>
      <c r="AC32" s="70"/>
      <c r="AD32" s="97" t="s">
        <v>247</v>
      </c>
    </row>
    <row r="33" spans="1:30" s="10" customFormat="1" ht="12.75">
      <c r="A33" s="254" t="s">
        <v>21</v>
      </c>
      <c r="B33" s="37" t="s">
        <v>143</v>
      </c>
      <c r="C33" s="133">
        <v>0</v>
      </c>
      <c r="D33" s="133">
        <v>0</v>
      </c>
      <c r="E33" s="133">
        <v>0</v>
      </c>
      <c r="F33" s="134">
        <v>0</v>
      </c>
      <c r="G33" s="144">
        <v>0</v>
      </c>
      <c r="H33" s="136">
        <v>0</v>
      </c>
      <c r="I33" s="133">
        <v>0</v>
      </c>
      <c r="J33" s="134">
        <v>0</v>
      </c>
      <c r="K33" s="144">
        <v>0</v>
      </c>
      <c r="L33" s="144">
        <v>0</v>
      </c>
      <c r="M33" s="133">
        <v>0</v>
      </c>
      <c r="N33" s="134">
        <v>0</v>
      </c>
      <c r="O33" s="144">
        <v>0</v>
      </c>
      <c r="P33" s="148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4">
        <v>0</v>
      </c>
      <c r="W33" s="133">
        <v>0</v>
      </c>
      <c r="X33" s="133">
        <v>0</v>
      </c>
      <c r="Y33" s="133">
        <v>0</v>
      </c>
      <c r="Z33" s="133">
        <v>0</v>
      </c>
      <c r="AA33" s="134">
        <v>0</v>
      </c>
      <c r="AB33" s="216">
        <v>0</v>
      </c>
      <c r="AC33" s="70"/>
      <c r="AD33" s="97" t="s">
        <v>247</v>
      </c>
    </row>
    <row r="34" spans="1:30" s="9" customFormat="1" ht="12.75">
      <c r="A34" s="251" t="s">
        <v>11</v>
      </c>
      <c r="B34" s="207" t="s">
        <v>133</v>
      </c>
      <c r="C34" s="194">
        <f>C35+C36+C37+C42</f>
        <v>0</v>
      </c>
      <c r="D34" s="194">
        <f aca="true" t="shared" si="10" ref="D34:V34">D35+D36+D37+D42</f>
        <v>0</v>
      </c>
      <c r="E34" s="194">
        <f t="shared" si="10"/>
        <v>0</v>
      </c>
      <c r="F34" s="195">
        <f>F35+F36+F37+F42</f>
        <v>0</v>
      </c>
      <c r="G34" s="204">
        <f>G35+G36+G37+G42</f>
        <v>0</v>
      </c>
      <c r="H34" s="197">
        <f>H35+H36+H37+H42</f>
        <v>0</v>
      </c>
      <c r="I34" s="194">
        <f>I35+I36+I37+I42</f>
        <v>0</v>
      </c>
      <c r="J34" s="195">
        <f t="shared" si="10"/>
        <v>0</v>
      </c>
      <c r="K34" s="204">
        <f t="shared" si="10"/>
        <v>0</v>
      </c>
      <c r="L34" s="204">
        <f t="shared" si="10"/>
        <v>0</v>
      </c>
      <c r="M34" s="194">
        <f t="shared" si="10"/>
        <v>0</v>
      </c>
      <c r="N34" s="195">
        <f t="shared" si="10"/>
        <v>0</v>
      </c>
      <c r="O34" s="204">
        <f t="shared" si="10"/>
        <v>0</v>
      </c>
      <c r="P34" s="231">
        <f t="shared" si="10"/>
        <v>0</v>
      </c>
      <c r="Q34" s="194">
        <f t="shared" si="10"/>
        <v>0</v>
      </c>
      <c r="R34" s="194">
        <f t="shared" si="10"/>
        <v>0</v>
      </c>
      <c r="S34" s="194">
        <f t="shared" si="10"/>
        <v>0</v>
      </c>
      <c r="T34" s="194">
        <f t="shared" si="10"/>
        <v>0</v>
      </c>
      <c r="U34" s="194">
        <f t="shared" si="10"/>
        <v>0</v>
      </c>
      <c r="V34" s="195">
        <f t="shared" si="10"/>
        <v>0</v>
      </c>
      <c r="W34" s="194">
        <f aca="true" t="shared" si="11" ref="W34:AB34">W35+W36+W37+W42</f>
        <v>1</v>
      </c>
      <c r="X34" s="194">
        <f t="shared" si="11"/>
        <v>2</v>
      </c>
      <c r="Y34" s="194">
        <f t="shared" si="11"/>
        <v>3</v>
      </c>
      <c r="Z34" s="194">
        <f t="shared" si="11"/>
        <v>4</v>
      </c>
      <c r="AA34" s="195">
        <f t="shared" si="11"/>
        <v>5</v>
      </c>
      <c r="AB34" s="214">
        <f t="shared" si="11"/>
        <v>6</v>
      </c>
      <c r="AC34" s="81"/>
      <c r="AD34" s="97" t="s">
        <v>247</v>
      </c>
    </row>
    <row r="35" spans="1:30" s="10" customFormat="1" ht="25.5">
      <c r="A35" s="254" t="s">
        <v>9</v>
      </c>
      <c r="B35" s="37" t="s">
        <v>144</v>
      </c>
      <c r="C35" s="133">
        <v>0</v>
      </c>
      <c r="D35" s="133">
        <v>0</v>
      </c>
      <c r="E35" s="133">
        <v>0</v>
      </c>
      <c r="F35" s="134">
        <v>0</v>
      </c>
      <c r="G35" s="144">
        <v>0</v>
      </c>
      <c r="H35" s="136">
        <v>0</v>
      </c>
      <c r="I35" s="133">
        <v>0</v>
      </c>
      <c r="J35" s="134">
        <v>0</v>
      </c>
      <c r="K35" s="144">
        <v>0</v>
      </c>
      <c r="L35" s="144">
        <v>0</v>
      </c>
      <c r="M35" s="133">
        <v>0</v>
      </c>
      <c r="N35" s="134">
        <v>0</v>
      </c>
      <c r="O35" s="144">
        <v>0</v>
      </c>
      <c r="P35" s="148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4">
        <v>0</v>
      </c>
      <c r="W35" s="133">
        <v>0</v>
      </c>
      <c r="X35" s="133">
        <v>0</v>
      </c>
      <c r="Y35" s="133">
        <v>0</v>
      </c>
      <c r="Z35" s="133">
        <v>0</v>
      </c>
      <c r="AA35" s="134">
        <v>0</v>
      </c>
      <c r="AB35" s="216">
        <v>0</v>
      </c>
      <c r="AC35" s="70"/>
      <c r="AD35" s="97" t="s">
        <v>247</v>
      </c>
    </row>
    <row r="36" spans="1:30" s="10" customFormat="1" ht="12.75">
      <c r="A36" s="254" t="s">
        <v>13</v>
      </c>
      <c r="B36" s="37" t="s">
        <v>145</v>
      </c>
      <c r="C36" s="133">
        <v>0</v>
      </c>
      <c r="D36" s="133">
        <v>0</v>
      </c>
      <c r="E36" s="133">
        <v>0</v>
      </c>
      <c r="F36" s="134">
        <v>0</v>
      </c>
      <c r="G36" s="144">
        <v>0</v>
      </c>
      <c r="H36" s="136">
        <v>0</v>
      </c>
      <c r="I36" s="133">
        <v>0</v>
      </c>
      <c r="J36" s="134">
        <v>0</v>
      </c>
      <c r="K36" s="144">
        <v>0</v>
      </c>
      <c r="L36" s="144">
        <v>0</v>
      </c>
      <c r="M36" s="133">
        <v>0</v>
      </c>
      <c r="N36" s="134">
        <v>0</v>
      </c>
      <c r="O36" s="144">
        <v>0</v>
      </c>
      <c r="P36" s="148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4">
        <v>0</v>
      </c>
      <c r="W36" s="133">
        <v>0</v>
      </c>
      <c r="X36" s="133">
        <v>0</v>
      </c>
      <c r="Y36" s="133">
        <v>0</v>
      </c>
      <c r="Z36" s="133">
        <v>0</v>
      </c>
      <c r="AA36" s="134">
        <v>0</v>
      </c>
      <c r="AB36" s="216">
        <v>0</v>
      </c>
      <c r="AC36" s="70"/>
      <c r="AD36" s="97" t="s">
        <v>247</v>
      </c>
    </row>
    <row r="37" spans="1:30" s="4" customFormat="1" ht="12.75">
      <c r="A37" s="257" t="s">
        <v>17</v>
      </c>
      <c r="B37" s="211" t="s">
        <v>190</v>
      </c>
      <c r="C37" s="161">
        <f>SUM(C38:C39)</f>
        <v>0</v>
      </c>
      <c r="D37" s="161">
        <f aca="true" t="shared" si="12" ref="D37:V37">SUM(D38:D39)</f>
        <v>0</v>
      </c>
      <c r="E37" s="161">
        <f t="shared" si="12"/>
        <v>0</v>
      </c>
      <c r="F37" s="162">
        <f>SUM(F38:F39)</f>
        <v>0</v>
      </c>
      <c r="G37" s="208">
        <f>SUM(G38:G39)</f>
        <v>0</v>
      </c>
      <c r="H37" s="164">
        <f>SUM(H38:H39)</f>
        <v>0</v>
      </c>
      <c r="I37" s="161">
        <f>SUM(I38:I39)</f>
        <v>0</v>
      </c>
      <c r="J37" s="162">
        <f t="shared" si="12"/>
        <v>0</v>
      </c>
      <c r="K37" s="208">
        <f t="shared" si="12"/>
        <v>0</v>
      </c>
      <c r="L37" s="208">
        <f t="shared" si="12"/>
        <v>0</v>
      </c>
      <c r="M37" s="161">
        <f t="shared" si="12"/>
        <v>0</v>
      </c>
      <c r="N37" s="162">
        <f t="shared" si="12"/>
        <v>0</v>
      </c>
      <c r="O37" s="208">
        <f t="shared" si="12"/>
        <v>0</v>
      </c>
      <c r="P37" s="247">
        <f t="shared" si="12"/>
        <v>0</v>
      </c>
      <c r="Q37" s="161">
        <f t="shared" si="12"/>
        <v>0</v>
      </c>
      <c r="R37" s="161">
        <f t="shared" si="12"/>
        <v>0</v>
      </c>
      <c r="S37" s="161">
        <f t="shared" si="12"/>
        <v>0</v>
      </c>
      <c r="T37" s="161">
        <f t="shared" si="12"/>
        <v>0</v>
      </c>
      <c r="U37" s="161">
        <f t="shared" si="12"/>
        <v>0</v>
      </c>
      <c r="V37" s="162">
        <f t="shared" si="12"/>
        <v>0</v>
      </c>
      <c r="W37" s="161">
        <f aca="true" t="shared" si="13" ref="W37:AB37">SUM(W38:W39)</f>
        <v>1</v>
      </c>
      <c r="X37" s="161">
        <f t="shared" si="13"/>
        <v>2</v>
      </c>
      <c r="Y37" s="161">
        <f t="shared" si="13"/>
        <v>3</v>
      </c>
      <c r="Z37" s="161">
        <f t="shared" si="13"/>
        <v>4</v>
      </c>
      <c r="AA37" s="162">
        <f t="shared" si="13"/>
        <v>5</v>
      </c>
      <c r="AB37" s="217">
        <f t="shared" si="13"/>
        <v>6</v>
      </c>
      <c r="AC37" s="8"/>
      <c r="AD37" s="97" t="s">
        <v>247</v>
      </c>
    </row>
    <row r="38" spans="1:30" s="10" customFormat="1" ht="12.75">
      <c r="A38" s="254" t="s">
        <v>67</v>
      </c>
      <c r="B38" s="37" t="s">
        <v>122</v>
      </c>
      <c r="C38" s="133">
        <v>0</v>
      </c>
      <c r="D38" s="133">
        <v>0</v>
      </c>
      <c r="E38" s="133">
        <v>0</v>
      </c>
      <c r="F38" s="134">
        <v>0</v>
      </c>
      <c r="G38" s="144">
        <v>0</v>
      </c>
      <c r="H38" s="136">
        <v>0</v>
      </c>
      <c r="I38" s="133">
        <v>0</v>
      </c>
      <c r="J38" s="134">
        <v>0</v>
      </c>
      <c r="K38" s="144">
        <v>0</v>
      </c>
      <c r="L38" s="144">
        <v>0</v>
      </c>
      <c r="M38" s="133">
        <v>0</v>
      </c>
      <c r="N38" s="134">
        <v>0</v>
      </c>
      <c r="O38" s="144">
        <v>0</v>
      </c>
      <c r="P38" s="148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4">
        <v>0</v>
      </c>
      <c r="W38" s="133">
        <v>1</v>
      </c>
      <c r="X38" s="133">
        <v>2</v>
      </c>
      <c r="Y38" s="133">
        <v>3</v>
      </c>
      <c r="Z38" s="133">
        <v>4</v>
      </c>
      <c r="AA38" s="134">
        <v>5</v>
      </c>
      <c r="AB38" s="216">
        <v>6</v>
      </c>
      <c r="AC38" s="70"/>
      <c r="AD38" s="97" t="s">
        <v>247</v>
      </c>
    </row>
    <row r="39" spans="1:30" s="4" customFormat="1" ht="12.75">
      <c r="A39" s="257" t="s">
        <v>35</v>
      </c>
      <c r="B39" s="211" t="s">
        <v>78</v>
      </c>
      <c r="C39" s="161">
        <f>SUM(C40:C41)</f>
        <v>0</v>
      </c>
      <c r="D39" s="161">
        <f aca="true" t="shared" si="14" ref="D39:V39">SUM(D40:D41)</f>
        <v>0</v>
      </c>
      <c r="E39" s="161">
        <f t="shared" si="14"/>
        <v>0</v>
      </c>
      <c r="F39" s="162">
        <f>SUM(F40:F41)</f>
        <v>0</v>
      </c>
      <c r="G39" s="208">
        <f>SUM(G40:G41)</f>
        <v>0</v>
      </c>
      <c r="H39" s="164">
        <f>SUM(H40:H41)</f>
        <v>0</v>
      </c>
      <c r="I39" s="161">
        <f>SUM(I40:I41)</f>
        <v>0</v>
      </c>
      <c r="J39" s="162">
        <f t="shared" si="14"/>
        <v>0</v>
      </c>
      <c r="K39" s="208">
        <f t="shared" si="14"/>
        <v>0</v>
      </c>
      <c r="L39" s="208">
        <f t="shared" si="14"/>
        <v>0</v>
      </c>
      <c r="M39" s="161">
        <f t="shared" si="14"/>
        <v>0</v>
      </c>
      <c r="N39" s="162">
        <f t="shared" si="14"/>
        <v>0</v>
      </c>
      <c r="O39" s="208">
        <f t="shared" si="14"/>
        <v>0</v>
      </c>
      <c r="P39" s="247">
        <f t="shared" si="14"/>
        <v>0</v>
      </c>
      <c r="Q39" s="161">
        <f t="shared" si="14"/>
        <v>0</v>
      </c>
      <c r="R39" s="161">
        <f t="shared" si="14"/>
        <v>0</v>
      </c>
      <c r="S39" s="161">
        <f t="shared" si="14"/>
        <v>0</v>
      </c>
      <c r="T39" s="161">
        <f t="shared" si="14"/>
        <v>0</v>
      </c>
      <c r="U39" s="161">
        <f t="shared" si="14"/>
        <v>0</v>
      </c>
      <c r="V39" s="162">
        <f t="shared" si="14"/>
        <v>0</v>
      </c>
      <c r="W39" s="161">
        <f aca="true" t="shared" si="15" ref="W39:AB39">SUM(W40:W41)</f>
        <v>0</v>
      </c>
      <c r="X39" s="161">
        <f t="shared" si="15"/>
        <v>0</v>
      </c>
      <c r="Y39" s="161">
        <f t="shared" si="15"/>
        <v>0</v>
      </c>
      <c r="Z39" s="161">
        <f t="shared" si="15"/>
        <v>0</v>
      </c>
      <c r="AA39" s="162">
        <f t="shared" si="15"/>
        <v>0</v>
      </c>
      <c r="AB39" s="217">
        <f t="shared" si="15"/>
        <v>0</v>
      </c>
      <c r="AC39" s="8"/>
      <c r="AD39" s="97" t="s">
        <v>247</v>
      </c>
    </row>
    <row r="40" spans="1:30" s="10" customFormat="1" ht="12.75">
      <c r="A40" s="254" t="s">
        <v>52</v>
      </c>
      <c r="B40" s="37" t="s">
        <v>146</v>
      </c>
      <c r="C40" s="133">
        <v>0</v>
      </c>
      <c r="D40" s="133">
        <v>0</v>
      </c>
      <c r="E40" s="133">
        <v>0</v>
      </c>
      <c r="F40" s="134">
        <v>0</v>
      </c>
      <c r="G40" s="144">
        <v>0</v>
      </c>
      <c r="H40" s="136">
        <v>0</v>
      </c>
      <c r="I40" s="133">
        <v>0</v>
      </c>
      <c r="J40" s="134">
        <v>0</v>
      </c>
      <c r="K40" s="144">
        <v>0</v>
      </c>
      <c r="L40" s="144">
        <v>0</v>
      </c>
      <c r="M40" s="133">
        <v>0</v>
      </c>
      <c r="N40" s="134">
        <v>0</v>
      </c>
      <c r="O40" s="144">
        <v>0</v>
      </c>
      <c r="P40" s="148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4">
        <v>0</v>
      </c>
      <c r="W40" s="133">
        <v>0</v>
      </c>
      <c r="X40" s="133">
        <v>0</v>
      </c>
      <c r="Y40" s="133">
        <v>0</v>
      </c>
      <c r="Z40" s="133">
        <v>0</v>
      </c>
      <c r="AA40" s="134">
        <v>0</v>
      </c>
      <c r="AB40" s="216">
        <v>0</v>
      </c>
      <c r="AC40" s="70"/>
      <c r="AD40" s="97" t="s">
        <v>247</v>
      </c>
    </row>
    <row r="41" spans="1:30" s="10" customFormat="1" ht="12.75">
      <c r="A41" s="254" t="s">
        <v>52</v>
      </c>
      <c r="B41" s="37" t="s">
        <v>147</v>
      </c>
      <c r="C41" s="133">
        <v>0</v>
      </c>
      <c r="D41" s="133">
        <v>0</v>
      </c>
      <c r="E41" s="133">
        <v>0</v>
      </c>
      <c r="F41" s="134">
        <v>0</v>
      </c>
      <c r="G41" s="144">
        <v>0</v>
      </c>
      <c r="H41" s="136">
        <v>0</v>
      </c>
      <c r="I41" s="133">
        <v>0</v>
      </c>
      <c r="J41" s="134">
        <v>0</v>
      </c>
      <c r="K41" s="144">
        <v>0</v>
      </c>
      <c r="L41" s="144">
        <v>0</v>
      </c>
      <c r="M41" s="133">
        <v>0</v>
      </c>
      <c r="N41" s="134">
        <v>0</v>
      </c>
      <c r="O41" s="144">
        <v>0</v>
      </c>
      <c r="P41" s="148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4">
        <v>0</v>
      </c>
      <c r="W41" s="133">
        <v>0</v>
      </c>
      <c r="X41" s="133">
        <v>0</v>
      </c>
      <c r="Y41" s="133">
        <v>0</v>
      </c>
      <c r="Z41" s="133">
        <v>0</v>
      </c>
      <c r="AA41" s="134">
        <v>0</v>
      </c>
      <c r="AB41" s="216">
        <v>0</v>
      </c>
      <c r="AC41" s="70"/>
      <c r="AD41" s="97" t="s">
        <v>247</v>
      </c>
    </row>
    <row r="42" spans="1:30" s="10" customFormat="1" ht="12.75">
      <c r="A42" s="254" t="s">
        <v>21</v>
      </c>
      <c r="B42" s="37" t="s">
        <v>148</v>
      </c>
      <c r="C42" s="133">
        <v>0</v>
      </c>
      <c r="D42" s="133">
        <v>0</v>
      </c>
      <c r="E42" s="133">
        <v>0</v>
      </c>
      <c r="F42" s="134">
        <v>0</v>
      </c>
      <c r="G42" s="144">
        <v>0</v>
      </c>
      <c r="H42" s="136">
        <v>0</v>
      </c>
      <c r="I42" s="133">
        <v>0</v>
      </c>
      <c r="J42" s="134">
        <v>0</v>
      </c>
      <c r="K42" s="144">
        <v>0</v>
      </c>
      <c r="L42" s="144">
        <v>0</v>
      </c>
      <c r="M42" s="133">
        <v>0</v>
      </c>
      <c r="N42" s="134">
        <v>0</v>
      </c>
      <c r="O42" s="144">
        <v>0</v>
      </c>
      <c r="P42" s="148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4">
        <v>0</v>
      </c>
      <c r="W42" s="133">
        <v>0</v>
      </c>
      <c r="X42" s="133">
        <v>0</v>
      </c>
      <c r="Y42" s="133">
        <v>0</v>
      </c>
      <c r="Z42" s="133">
        <v>0</v>
      </c>
      <c r="AA42" s="134">
        <v>0</v>
      </c>
      <c r="AB42" s="216">
        <v>0</v>
      </c>
      <c r="AC42" s="70"/>
      <c r="AD42" s="97" t="s">
        <v>247</v>
      </c>
    </row>
    <row r="43" spans="1:30" s="9" customFormat="1" ht="12.75">
      <c r="A43" s="251" t="s">
        <v>15</v>
      </c>
      <c r="B43" s="207" t="s">
        <v>149</v>
      </c>
      <c r="C43" s="194">
        <f>C22-C34</f>
        <v>0</v>
      </c>
      <c r="D43" s="194">
        <f aca="true" t="shared" si="16" ref="D43:V43">D22-D34</f>
        <v>0</v>
      </c>
      <c r="E43" s="194">
        <f t="shared" si="16"/>
        <v>0</v>
      </c>
      <c r="F43" s="195">
        <f>F22-F34</f>
        <v>0</v>
      </c>
      <c r="G43" s="204">
        <f>G22-G34</f>
        <v>0</v>
      </c>
      <c r="H43" s="197">
        <f>H22-H34</f>
        <v>0</v>
      </c>
      <c r="I43" s="194">
        <f>I22-I34</f>
        <v>0</v>
      </c>
      <c r="J43" s="195">
        <f t="shared" si="16"/>
        <v>0</v>
      </c>
      <c r="K43" s="204">
        <f t="shared" si="16"/>
        <v>0</v>
      </c>
      <c r="L43" s="204">
        <f t="shared" si="16"/>
        <v>0</v>
      </c>
      <c r="M43" s="194">
        <f t="shared" si="16"/>
        <v>0</v>
      </c>
      <c r="N43" s="195">
        <f t="shared" si="16"/>
        <v>0</v>
      </c>
      <c r="O43" s="204">
        <f t="shared" si="16"/>
        <v>0</v>
      </c>
      <c r="P43" s="231">
        <f t="shared" si="16"/>
        <v>0</v>
      </c>
      <c r="Q43" s="194">
        <f t="shared" si="16"/>
        <v>0</v>
      </c>
      <c r="R43" s="194">
        <f t="shared" si="16"/>
        <v>0</v>
      </c>
      <c r="S43" s="194">
        <f t="shared" si="16"/>
        <v>0</v>
      </c>
      <c r="T43" s="194">
        <f t="shared" si="16"/>
        <v>0</v>
      </c>
      <c r="U43" s="194">
        <f t="shared" si="16"/>
        <v>0</v>
      </c>
      <c r="V43" s="195">
        <f t="shared" si="16"/>
        <v>0</v>
      </c>
      <c r="W43" s="194">
        <f aca="true" t="shared" si="17" ref="W43:AB43">W22-W34</f>
        <v>0</v>
      </c>
      <c r="X43" s="194">
        <f t="shared" si="17"/>
        <v>0</v>
      </c>
      <c r="Y43" s="194">
        <f t="shared" si="17"/>
        <v>0</v>
      </c>
      <c r="Z43" s="194">
        <f t="shared" si="17"/>
        <v>0</v>
      </c>
      <c r="AA43" s="195">
        <f t="shared" si="17"/>
        <v>0</v>
      </c>
      <c r="AB43" s="214">
        <f t="shared" si="17"/>
        <v>0</v>
      </c>
      <c r="AC43" s="81"/>
      <c r="AD43" s="97" t="s">
        <v>247</v>
      </c>
    </row>
    <row r="44" spans="1:30" s="4" customFormat="1" ht="12.75">
      <c r="A44" s="255" t="s">
        <v>150</v>
      </c>
      <c r="B44" s="38" t="s">
        <v>151</v>
      </c>
      <c r="C44" s="155"/>
      <c r="D44" s="155"/>
      <c r="E44" s="155"/>
      <c r="F44" s="156"/>
      <c r="G44" s="157"/>
      <c r="H44" s="158"/>
      <c r="I44" s="155"/>
      <c r="J44" s="156"/>
      <c r="K44" s="157"/>
      <c r="L44" s="157"/>
      <c r="M44" s="155"/>
      <c r="N44" s="156"/>
      <c r="O44" s="157"/>
      <c r="P44" s="159"/>
      <c r="Q44" s="155"/>
      <c r="R44" s="155"/>
      <c r="S44" s="155"/>
      <c r="T44" s="155"/>
      <c r="U44" s="155"/>
      <c r="V44" s="156"/>
      <c r="W44" s="155"/>
      <c r="X44" s="155"/>
      <c r="Y44" s="155"/>
      <c r="Z44" s="155"/>
      <c r="AA44" s="156"/>
      <c r="AB44" s="256"/>
      <c r="AC44" s="8"/>
      <c r="AD44" s="97" t="s">
        <v>247</v>
      </c>
    </row>
    <row r="45" spans="1:30" s="9" customFormat="1" ht="12.75">
      <c r="A45" s="251" t="s">
        <v>6</v>
      </c>
      <c r="B45" s="207" t="s">
        <v>132</v>
      </c>
      <c r="C45" s="194">
        <f>SUM(C46:C49)</f>
        <v>0</v>
      </c>
      <c r="D45" s="194">
        <f aca="true" t="shared" si="18" ref="D45:V45">SUM(D46:D49)</f>
        <v>0</v>
      </c>
      <c r="E45" s="194">
        <f t="shared" si="18"/>
        <v>0</v>
      </c>
      <c r="F45" s="195">
        <f>SUM(F46:F49)</f>
        <v>0</v>
      </c>
      <c r="G45" s="204">
        <f>SUM(G46:G49)</f>
        <v>0</v>
      </c>
      <c r="H45" s="197">
        <f>SUM(H46:H49)</f>
        <v>0</v>
      </c>
      <c r="I45" s="194">
        <f>SUM(I46:I49)</f>
        <v>0</v>
      </c>
      <c r="J45" s="195">
        <f t="shared" si="18"/>
        <v>0</v>
      </c>
      <c r="K45" s="204">
        <f t="shared" si="18"/>
        <v>0</v>
      </c>
      <c r="L45" s="204">
        <f t="shared" si="18"/>
        <v>0</v>
      </c>
      <c r="M45" s="194">
        <f t="shared" si="18"/>
        <v>0</v>
      </c>
      <c r="N45" s="195">
        <f t="shared" si="18"/>
        <v>0</v>
      </c>
      <c r="O45" s="204">
        <f t="shared" si="18"/>
        <v>0</v>
      </c>
      <c r="P45" s="231">
        <f t="shared" si="18"/>
        <v>0</v>
      </c>
      <c r="Q45" s="194">
        <f t="shared" si="18"/>
        <v>0</v>
      </c>
      <c r="R45" s="194">
        <f t="shared" si="18"/>
        <v>0</v>
      </c>
      <c r="S45" s="194">
        <f t="shared" si="18"/>
        <v>0</v>
      </c>
      <c r="T45" s="194">
        <f t="shared" si="18"/>
        <v>0</v>
      </c>
      <c r="U45" s="194">
        <f t="shared" si="18"/>
        <v>0</v>
      </c>
      <c r="V45" s="195">
        <f t="shared" si="18"/>
        <v>0</v>
      </c>
      <c r="W45" s="194">
        <f aca="true" t="shared" si="19" ref="W45:AB45">SUM(W46:W49)</f>
        <v>0</v>
      </c>
      <c r="X45" s="194">
        <f t="shared" si="19"/>
        <v>0</v>
      </c>
      <c r="Y45" s="194">
        <f t="shared" si="19"/>
        <v>0</v>
      </c>
      <c r="Z45" s="194">
        <f t="shared" si="19"/>
        <v>0</v>
      </c>
      <c r="AA45" s="195">
        <f t="shared" si="19"/>
        <v>0</v>
      </c>
      <c r="AB45" s="214">
        <f t="shared" si="19"/>
        <v>0</v>
      </c>
      <c r="AC45" s="81"/>
      <c r="AD45" s="97" t="s">
        <v>247</v>
      </c>
    </row>
    <row r="46" spans="1:30" s="10" customFormat="1" ht="40.5" customHeight="1">
      <c r="A46" s="254" t="s">
        <v>9</v>
      </c>
      <c r="B46" s="37" t="s">
        <v>152</v>
      </c>
      <c r="C46" s="133">
        <v>0</v>
      </c>
      <c r="D46" s="133">
        <v>0</v>
      </c>
      <c r="E46" s="133">
        <v>0</v>
      </c>
      <c r="F46" s="134">
        <v>0</v>
      </c>
      <c r="G46" s="144">
        <v>0</v>
      </c>
      <c r="H46" s="136">
        <v>0</v>
      </c>
      <c r="I46" s="133">
        <v>0</v>
      </c>
      <c r="J46" s="134">
        <v>0</v>
      </c>
      <c r="K46" s="144">
        <v>0</v>
      </c>
      <c r="L46" s="144">
        <v>0</v>
      </c>
      <c r="M46" s="133">
        <v>0</v>
      </c>
      <c r="N46" s="134">
        <v>0</v>
      </c>
      <c r="O46" s="144">
        <v>0</v>
      </c>
      <c r="P46" s="148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4">
        <v>0</v>
      </c>
      <c r="W46" s="133">
        <v>0</v>
      </c>
      <c r="X46" s="133">
        <v>0</v>
      </c>
      <c r="Y46" s="133">
        <v>0</v>
      </c>
      <c r="Z46" s="133">
        <v>0</v>
      </c>
      <c r="AA46" s="134">
        <v>0</v>
      </c>
      <c r="AB46" s="216">
        <v>0</v>
      </c>
      <c r="AC46" s="70"/>
      <c r="AD46" s="97" t="s">
        <v>247</v>
      </c>
    </row>
    <row r="47" spans="1:30" s="10" customFormat="1" ht="12.75">
      <c r="A47" s="254" t="s">
        <v>13</v>
      </c>
      <c r="B47" s="37" t="s">
        <v>153</v>
      </c>
      <c r="C47" s="133">
        <v>0</v>
      </c>
      <c r="D47" s="133">
        <v>0</v>
      </c>
      <c r="E47" s="133">
        <v>0</v>
      </c>
      <c r="F47" s="134">
        <v>0</v>
      </c>
      <c r="G47" s="144">
        <v>0</v>
      </c>
      <c r="H47" s="136">
        <v>0</v>
      </c>
      <c r="I47" s="133">
        <v>0</v>
      </c>
      <c r="J47" s="134">
        <v>0</v>
      </c>
      <c r="K47" s="144">
        <v>0</v>
      </c>
      <c r="L47" s="144">
        <v>0</v>
      </c>
      <c r="M47" s="133">
        <v>0</v>
      </c>
      <c r="N47" s="134">
        <v>0</v>
      </c>
      <c r="O47" s="144">
        <v>0</v>
      </c>
      <c r="P47" s="148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4">
        <v>0</v>
      </c>
      <c r="W47" s="133">
        <v>0</v>
      </c>
      <c r="X47" s="133">
        <v>0</v>
      </c>
      <c r="Y47" s="133">
        <v>0</v>
      </c>
      <c r="Z47" s="133">
        <v>0</v>
      </c>
      <c r="AA47" s="134">
        <v>0</v>
      </c>
      <c r="AB47" s="216">
        <v>0</v>
      </c>
      <c r="AC47" s="70"/>
      <c r="AD47" s="97" t="s">
        <v>247</v>
      </c>
    </row>
    <row r="48" spans="1:30" s="10" customFormat="1" ht="12.75">
      <c r="A48" s="254" t="s">
        <v>17</v>
      </c>
      <c r="B48" s="37" t="s">
        <v>154</v>
      </c>
      <c r="C48" s="133">
        <v>0</v>
      </c>
      <c r="D48" s="133">
        <v>0</v>
      </c>
      <c r="E48" s="133">
        <v>0</v>
      </c>
      <c r="F48" s="134">
        <v>0</v>
      </c>
      <c r="G48" s="144">
        <v>0</v>
      </c>
      <c r="H48" s="136">
        <v>0</v>
      </c>
      <c r="I48" s="133">
        <v>0</v>
      </c>
      <c r="J48" s="134">
        <v>0</v>
      </c>
      <c r="K48" s="144">
        <v>0</v>
      </c>
      <c r="L48" s="144">
        <v>0</v>
      </c>
      <c r="M48" s="133">
        <v>0</v>
      </c>
      <c r="N48" s="134">
        <v>0</v>
      </c>
      <c r="O48" s="144">
        <v>0</v>
      </c>
      <c r="P48" s="148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4">
        <v>0</v>
      </c>
      <c r="W48" s="133">
        <v>0</v>
      </c>
      <c r="X48" s="133">
        <v>0</v>
      </c>
      <c r="Y48" s="133">
        <v>0</v>
      </c>
      <c r="Z48" s="133">
        <v>0</v>
      </c>
      <c r="AA48" s="134">
        <v>0</v>
      </c>
      <c r="AB48" s="216">
        <v>0</v>
      </c>
      <c r="AC48" s="70"/>
      <c r="AD48" s="97" t="s">
        <v>247</v>
      </c>
    </row>
    <row r="49" spans="1:30" s="10" customFormat="1" ht="12.75">
      <c r="A49" s="254" t="s">
        <v>21</v>
      </c>
      <c r="B49" s="37" t="s">
        <v>155</v>
      </c>
      <c r="C49" s="133">
        <v>0</v>
      </c>
      <c r="D49" s="133">
        <v>0</v>
      </c>
      <c r="E49" s="133">
        <v>0</v>
      </c>
      <c r="F49" s="134">
        <v>0</v>
      </c>
      <c r="G49" s="144">
        <v>0</v>
      </c>
      <c r="H49" s="136">
        <v>0</v>
      </c>
      <c r="I49" s="133">
        <v>0</v>
      </c>
      <c r="J49" s="134">
        <v>0</v>
      </c>
      <c r="K49" s="144">
        <v>0</v>
      </c>
      <c r="L49" s="144">
        <v>0</v>
      </c>
      <c r="M49" s="133">
        <v>0</v>
      </c>
      <c r="N49" s="134">
        <v>0</v>
      </c>
      <c r="O49" s="144">
        <v>0</v>
      </c>
      <c r="P49" s="148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4">
        <v>0</v>
      </c>
      <c r="W49" s="133">
        <v>0</v>
      </c>
      <c r="X49" s="133">
        <v>0</v>
      </c>
      <c r="Y49" s="133">
        <v>0</v>
      </c>
      <c r="Z49" s="133">
        <v>0</v>
      </c>
      <c r="AA49" s="134">
        <v>0</v>
      </c>
      <c r="AB49" s="216">
        <v>0</v>
      </c>
      <c r="AC49" s="70"/>
      <c r="AD49" s="97" t="s">
        <v>247</v>
      </c>
    </row>
    <row r="50" spans="1:30" s="9" customFormat="1" ht="12.75">
      <c r="A50" s="251" t="s">
        <v>11</v>
      </c>
      <c r="B50" s="207" t="s">
        <v>133</v>
      </c>
      <c r="C50" s="194">
        <f>SUM(C51:C59)</f>
        <v>0</v>
      </c>
      <c r="D50" s="194">
        <f aca="true" t="shared" si="20" ref="D50:V50">SUM(D51:D59)</f>
        <v>0</v>
      </c>
      <c r="E50" s="194">
        <f t="shared" si="20"/>
        <v>0</v>
      </c>
      <c r="F50" s="195">
        <f>SUM(F51:F59)</f>
        <v>0</v>
      </c>
      <c r="G50" s="204">
        <f>SUM(G51:G59)</f>
        <v>0</v>
      </c>
      <c r="H50" s="197">
        <f>SUM(H51:H59)</f>
        <v>0</v>
      </c>
      <c r="I50" s="194">
        <f>SUM(I51:I59)</f>
        <v>0</v>
      </c>
      <c r="J50" s="195">
        <f t="shared" si="20"/>
        <v>0</v>
      </c>
      <c r="K50" s="204">
        <f t="shared" si="20"/>
        <v>0</v>
      </c>
      <c r="L50" s="204">
        <f t="shared" si="20"/>
        <v>0</v>
      </c>
      <c r="M50" s="194">
        <f t="shared" si="20"/>
        <v>0</v>
      </c>
      <c r="N50" s="195">
        <f t="shared" si="20"/>
        <v>0</v>
      </c>
      <c r="O50" s="204">
        <f t="shared" si="20"/>
        <v>0</v>
      </c>
      <c r="P50" s="231">
        <f t="shared" si="20"/>
        <v>0</v>
      </c>
      <c r="Q50" s="194">
        <f t="shared" si="20"/>
        <v>0</v>
      </c>
      <c r="R50" s="194">
        <f t="shared" si="20"/>
        <v>0</v>
      </c>
      <c r="S50" s="194">
        <f t="shared" si="20"/>
        <v>0</v>
      </c>
      <c r="T50" s="194">
        <f t="shared" si="20"/>
        <v>0</v>
      </c>
      <c r="U50" s="194">
        <f t="shared" si="20"/>
        <v>0</v>
      </c>
      <c r="V50" s="195">
        <f t="shared" si="20"/>
        <v>0</v>
      </c>
      <c r="W50" s="194">
        <f aca="true" t="shared" si="21" ref="W50:AB50">SUM(W51:W59)</f>
        <v>0</v>
      </c>
      <c r="X50" s="194">
        <f t="shared" si="21"/>
        <v>0</v>
      </c>
      <c r="Y50" s="194">
        <f t="shared" si="21"/>
        <v>0</v>
      </c>
      <c r="Z50" s="194">
        <f t="shared" si="21"/>
        <v>0</v>
      </c>
      <c r="AA50" s="195">
        <f t="shared" si="21"/>
        <v>0</v>
      </c>
      <c r="AB50" s="214">
        <f t="shared" si="21"/>
        <v>0</v>
      </c>
      <c r="AC50" s="81"/>
      <c r="AD50" s="97" t="s">
        <v>247</v>
      </c>
    </row>
    <row r="51" spans="1:30" s="10" customFormat="1" ht="12.75">
      <c r="A51" s="254" t="s">
        <v>9</v>
      </c>
      <c r="B51" s="37" t="s">
        <v>156</v>
      </c>
      <c r="C51" s="133">
        <v>0</v>
      </c>
      <c r="D51" s="133">
        <v>0</v>
      </c>
      <c r="E51" s="133">
        <v>0</v>
      </c>
      <c r="F51" s="134">
        <v>0</v>
      </c>
      <c r="G51" s="144">
        <v>0</v>
      </c>
      <c r="H51" s="136">
        <v>0</v>
      </c>
      <c r="I51" s="133">
        <v>0</v>
      </c>
      <c r="J51" s="134">
        <v>0</v>
      </c>
      <c r="K51" s="144">
        <v>0</v>
      </c>
      <c r="L51" s="144">
        <v>0</v>
      </c>
      <c r="M51" s="133">
        <v>0</v>
      </c>
      <c r="N51" s="134">
        <v>0</v>
      </c>
      <c r="O51" s="144">
        <v>0</v>
      </c>
      <c r="P51" s="148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4">
        <v>0</v>
      </c>
      <c r="W51" s="133">
        <v>0</v>
      </c>
      <c r="X51" s="133">
        <v>0</v>
      </c>
      <c r="Y51" s="133">
        <v>0</v>
      </c>
      <c r="Z51" s="133">
        <v>0</v>
      </c>
      <c r="AA51" s="134">
        <v>0</v>
      </c>
      <c r="AB51" s="216">
        <v>0</v>
      </c>
      <c r="AC51" s="70"/>
      <c r="AD51" s="97" t="s">
        <v>247</v>
      </c>
    </row>
    <row r="52" spans="1:30" s="10" customFormat="1" ht="12.75">
      <c r="A52" s="254" t="s">
        <v>13</v>
      </c>
      <c r="B52" s="37" t="s">
        <v>191</v>
      </c>
      <c r="C52" s="133">
        <v>0</v>
      </c>
      <c r="D52" s="133">
        <v>0</v>
      </c>
      <c r="E52" s="133">
        <v>0</v>
      </c>
      <c r="F52" s="134">
        <v>0</v>
      </c>
      <c r="G52" s="144">
        <v>0</v>
      </c>
      <c r="H52" s="136">
        <v>0</v>
      </c>
      <c r="I52" s="133">
        <v>0</v>
      </c>
      <c r="J52" s="134">
        <v>0</v>
      </c>
      <c r="K52" s="144">
        <v>0</v>
      </c>
      <c r="L52" s="144">
        <v>0</v>
      </c>
      <c r="M52" s="133">
        <v>0</v>
      </c>
      <c r="N52" s="134">
        <v>0</v>
      </c>
      <c r="O52" s="144">
        <v>0</v>
      </c>
      <c r="P52" s="148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4">
        <v>0</v>
      </c>
      <c r="W52" s="133">
        <v>0</v>
      </c>
      <c r="X52" s="133">
        <v>0</v>
      </c>
      <c r="Y52" s="133">
        <v>0</v>
      </c>
      <c r="Z52" s="133">
        <v>0</v>
      </c>
      <c r="AA52" s="134">
        <v>0</v>
      </c>
      <c r="AB52" s="216">
        <v>0</v>
      </c>
      <c r="AC52" s="70"/>
      <c r="AD52" s="97" t="s">
        <v>247</v>
      </c>
    </row>
    <row r="53" spans="1:30" s="10" customFormat="1" ht="25.5">
      <c r="A53" s="254" t="s">
        <v>17</v>
      </c>
      <c r="B53" s="37" t="s">
        <v>157</v>
      </c>
      <c r="C53" s="133">
        <v>0</v>
      </c>
      <c r="D53" s="133">
        <v>0</v>
      </c>
      <c r="E53" s="133">
        <v>0</v>
      </c>
      <c r="F53" s="134">
        <v>0</v>
      </c>
      <c r="G53" s="144">
        <v>0</v>
      </c>
      <c r="H53" s="136">
        <v>0</v>
      </c>
      <c r="I53" s="133">
        <v>0</v>
      </c>
      <c r="J53" s="134">
        <v>0</v>
      </c>
      <c r="K53" s="144">
        <v>0</v>
      </c>
      <c r="L53" s="144">
        <v>0</v>
      </c>
      <c r="M53" s="133">
        <v>0</v>
      </c>
      <c r="N53" s="134">
        <v>0</v>
      </c>
      <c r="O53" s="144">
        <v>0</v>
      </c>
      <c r="P53" s="148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4">
        <v>0</v>
      </c>
      <c r="W53" s="133">
        <v>0</v>
      </c>
      <c r="X53" s="133">
        <v>0</v>
      </c>
      <c r="Y53" s="133">
        <v>0</v>
      </c>
      <c r="Z53" s="133">
        <v>0</v>
      </c>
      <c r="AA53" s="134">
        <v>0</v>
      </c>
      <c r="AB53" s="216">
        <v>0</v>
      </c>
      <c r="AC53" s="70"/>
      <c r="AD53" s="97" t="s">
        <v>247</v>
      </c>
    </row>
    <row r="54" spans="1:30" s="10" customFormat="1" ht="12.75">
      <c r="A54" s="254" t="s">
        <v>21</v>
      </c>
      <c r="B54" s="37" t="s">
        <v>158</v>
      </c>
      <c r="C54" s="133">
        <v>0</v>
      </c>
      <c r="D54" s="133">
        <v>0</v>
      </c>
      <c r="E54" s="133">
        <v>0</v>
      </c>
      <c r="F54" s="134">
        <v>0</v>
      </c>
      <c r="G54" s="144">
        <v>0</v>
      </c>
      <c r="H54" s="136">
        <v>0</v>
      </c>
      <c r="I54" s="133">
        <v>0</v>
      </c>
      <c r="J54" s="134">
        <v>0</v>
      </c>
      <c r="K54" s="144">
        <v>0</v>
      </c>
      <c r="L54" s="144">
        <v>0</v>
      </c>
      <c r="M54" s="133">
        <v>0</v>
      </c>
      <c r="N54" s="134">
        <v>0</v>
      </c>
      <c r="O54" s="144">
        <v>0</v>
      </c>
      <c r="P54" s="148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4">
        <v>0</v>
      </c>
      <c r="W54" s="133">
        <v>0</v>
      </c>
      <c r="X54" s="133">
        <v>0</v>
      </c>
      <c r="Y54" s="133">
        <v>0</v>
      </c>
      <c r="Z54" s="133">
        <v>0</v>
      </c>
      <c r="AA54" s="134">
        <v>0</v>
      </c>
      <c r="AB54" s="216">
        <v>0</v>
      </c>
      <c r="AC54" s="70"/>
      <c r="AD54" s="97" t="s">
        <v>247</v>
      </c>
    </row>
    <row r="55" spans="1:30" s="10" customFormat="1" ht="12.75">
      <c r="A55" s="254" t="s">
        <v>101</v>
      </c>
      <c r="B55" s="37" t="s">
        <v>159</v>
      </c>
      <c r="C55" s="133">
        <v>0</v>
      </c>
      <c r="D55" s="133">
        <v>0</v>
      </c>
      <c r="E55" s="133">
        <v>0</v>
      </c>
      <c r="F55" s="134">
        <v>0</v>
      </c>
      <c r="G55" s="144">
        <v>0</v>
      </c>
      <c r="H55" s="136">
        <v>0</v>
      </c>
      <c r="I55" s="133">
        <v>0</v>
      </c>
      <c r="J55" s="134">
        <v>0</v>
      </c>
      <c r="K55" s="144">
        <v>0</v>
      </c>
      <c r="L55" s="144">
        <v>0</v>
      </c>
      <c r="M55" s="133">
        <v>0</v>
      </c>
      <c r="N55" s="134">
        <v>0</v>
      </c>
      <c r="O55" s="144">
        <v>0</v>
      </c>
      <c r="P55" s="148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4">
        <v>0</v>
      </c>
      <c r="W55" s="133">
        <v>0</v>
      </c>
      <c r="X55" s="133">
        <v>0</v>
      </c>
      <c r="Y55" s="133">
        <v>0</v>
      </c>
      <c r="Z55" s="133">
        <v>0</v>
      </c>
      <c r="AA55" s="134">
        <v>0</v>
      </c>
      <c r="AB55" s="216">
        <v>0</v>
      </c>
      <c r="AC55" s="70"/>
      <c r="AD55" s="97" t="s">
        <v>247</v>
      </c>
    </row>
    <row r="56" spans="1:30" s="10" customFormat="1" ht="12.75">
      <c r="A56" s="254" t="s">
        <v>160</v>
      </c>
      <c r="B56" s="37" t="s">
        <v>161</v>
      </c>
      <c r="C56" s="133">
        <v>0</v>
      </c>
      <c r="D56" s="133">
        <v>0</v>
      </c>
      <c r="E56" s="133">
        <v>0</v>
      </c>
      <c r="F56" s="134">
        <v>0</v>
      </c>
      <c r="G56" s="144">
        <v>0</v>
      </c>
      <c r="H56" s="136">
        <v>0</v>
      </c>
      <c r="I56" s="133">
        <v>0</v>
      </c>
      <c r="J56" s="134">
        <v>0</v>
      </c>
      <c r="K56" s="144">
        <v>0</v>
      </c>
      <c r="L56" s="144">
        <v>0</v>
      </c>
      <c r="M56" s="133">
        <v>0</v>
      </c>
      <c r="N56" s="134">
        <v>0</v>
      </c>
      <c r="O56" s="144">
        <v>0</v>
      </c>
      <c r="P56" s="148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4">
        <v>0</v>
      </c>
      <c r="W56" s="133">
        <v>0</v>
      </c>
      <c r="X56" s="133">
        <v>0</v>
      </c>
      <c r="Y56" s="133">
        <v>0</v>
      </c>
      <c r="Z56" s="133">
        <v>0</v>
      </c>
      <c r="AA56" s="134">
        <v>0</v>
      </c>
      <c r="AB56" s="216">
        <v>0</v>
      </c>
      <c r="AC56" s="70"/>
      <c r="AD56" s="97" t="s">
        <v>247</v>
      </c>
    </row>
    <row r="57" spans="1:30" s="10" customFormat="1" ht="12.75">
      <c r="A57" s="254" t="s">
        <v>162</v>
      </c>
      <c r="B57" s="37" t="s">
        <v>163</v>
      </c>
      <c r="C57" s="133">
        <v>0</v>
      </c>
      <c r="D57" s="133">
        <v>0</v>
      </c>
      <c r="E57" s="133">
        <v>0</v>
      </c>
      <c r="F57" s="134">
        <v>0</v>
      </c>
      <c r="G57" s="144">
        <v>0</v>
      </c>
      <c r="H57" s="136">
        <v>0</v>
      </c>
      <c r="I57" s="133">
        <v>0</v>
      </c>
      <c r="J57" s="134">
        <v>0</v>
      </c>
      <c r="K57" s="144">
        <v>0</v>
      </c>
      <c r="L57" s="144">
        <v>0</v>
      </c>
      <c r="M57" s="133">
        <v>0</v>
      </c>
      <c r="N57" s="134">
        <v>0</v>
      </c>
      <c r="O57" s="144">
        <v>0</v>
      </c>
      <c r="P57" s="148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4">
        <v>0</v>
      </c>
      <c r="W57" s="133">
        <v>0</v>
      </c>
      <c r="X57" s="133">
        <v>0</v>
      </c>
      <c r="Y57" s="133">
        <v>0</v>
      </c>
      <c r="Z57" s="133">
        <v>0</v>
      </c>
      <c r="AA57" s="134">
        <v>0</v>
      </c>
      <c r="AB57" s="216">
        <v>0</v>
      </c>
      <c r="AC57" s="70"/>
      <c r="AD57" s="97" t="s">
        <v>247</v>
      </c>
    </row>
    <row r="58" spans="1:30" s="4" customFormat="1" ht="12.75">
      <c r="A58" s="254" t="s">
        <v>164</v>
      </c>
      <c r="B58" s="37" t="s">
        <v>165</v>
      </c>
      <c r="C58" s="133">
        <v>0</v>
      </c>
      <c r="D58" s="133">
        <v>0</v>
      </c>
      <c r="E58" s="133">
        <v>0</v>
      </c>
      <c r="F58" s="134">
        <v>0</v>
      </c>
      <c r="G58" s="144">
        <v>0</v>
      </c>
      <c r="H58" s="136">
        <v>0</v>
      </c>
      <c r="I58" s="133">
        <v>0</v>
      </c>
      <c r="J58" s="134">
        <v>0</v>
      </c>
      <c r="K58" s="144">
        <v>0</v>
      </c>
      <c r="L58" s="144">
        <v>0</v>
      </c>
      <c r="M58" s="133">
        <v>0</v>
      </c>
      <c r="N58" s="134">
        <v>0</v>
      </c>
      <c r="O58" s="144">
        <v>0</v>
      </c>
      <c r="P58" s="148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4">
        <v>0</v>
      </c>
      <c r="W58" s="133">
        <v>0</v>
      </c>
      <c r="X58" s="133">
        <v>0</v>
      </c>
      <c r="Y58" s="133">
        <v>0</v>
      </c>
      <c r="Z58" s="133">
        <v>0</v>
      </c>
      <c r="AA58" s="134">
        <v>0</v>
      </c>
      <c r="AB58" s="216">
        <v>0</v>
      </c>
      <c r="AC58" s="8"/>
      <c r="AD58" s="97" t="s">
        <v>247</v>
      </c>
    </row>
    <row r="59" spans="1:30" s="4" customFormat="1" ht="12.75">
      <c r="A59" s="254" t="s">
        <v>166</v>
      </c>
      <c r="B59" s="37" t="s">
        <v>167</v>
      </c>
      <c r="C59" s="133">
        <v>0</v>
      </c>
      <c r="D59" s="133">
        <v>0</v>
      </c>
      <c r="E59" s="133">
        <v>0</v>
      </c>
      <c r="F59" s="134">
        <v>0</v>
      </c>
      <c r="G59" s="144">
        <v>0</v>
      </c>
      <c r="H59" s="136">
        <v>0</v>
      </c>
      <c r="I59" s="133">
        <v>0</v>
      </c>
      <c r="J59" s="134">
        <v>0</v>
      </c>
      <c r="K59" s="144">
        <v>0</v>
      </c>
      <c r="L59" s="144">
        <v>0</v>
      </c>
      <c r="M59" s="133">
        <v>0</v>
      </c>
      <c r="N59" s="134">
        <v>0</v>
      </c>
      <c r="O59" s="144">
        <v>0</v>
      </c>
      <c r="P59" s="148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4">
        <v>0</v>
      </c>
      <c r="W59" s="133">
        <v>0</v>
      </c>
      <c r="X59" s="133">
        <v>0</v>
      </c>
      <c r="Y59" s="133">
        <v>0</v>
      </c>
      <c r="Z59" s="133">
        <v>0</v>
      </c>
      <c r="AA59" s="134">
        <v>0</v>
      </c>
      <c r="AB59" s="216">
        <v>0</v>
      </c>
      <c r="AC59" s="8"/>
      <c r="AD59" s="97" t="s">
        <v>247</v>
      </c>
    </row>
    <row r="60" spans="1:30" s="9" customFormat="1" ht="12.75">
      <c r="A60" s="251" t="s">
        <v>15</v>
      </c>
      <c r="B60" s="207" t="s">
        <v>168</v>
      </c>
      <c r="C60" s="194">
        <f>C45-C50</f>
        <v>0</v>
      </c>
      <c r="D60" s="194">
        <f aca="true" t="shared" si="22" ref="D60:V60">D45-D50</f>
        <v>0</v>
      </c>
      <c r="E60" s="194">
        <f t="shared" si="22"/>
        <v>0</v>
      </c>
      <c r="F60" s="195">
        <f>F45-F50</f>
        <v>0</v>
      </c>
      <c r="G60" s="204">
        <f>G45-G50</f>
        <v>0</v>
      </c>
      <c r="H60" s="197">
        <f>H45-H50</f>
        <v>0</v>
      </c>
      <c r="I60" s="194">
        <f>I45-I50</f>
        <v>0</v>
      </c>
      <c r="J60" s="195">
        <f t="shared" si="22"/>
        <v>0</v>
      </c>
      <c r="K60" s="204">
        <f t="shared" si="22"/>
        <v>0</v>
      </c>
      <c r="L60" s="204">
        <f t="shared" si="22"/>
        <v>0</v>
      </c>
      <c r="M60" s="194">
        <f t="shared" si="22"/>
        <v>0</v>
      </c>
      <c r="N60" s="195">
        <f t="shared" si="22"/>
        <v>0</v>
      </c>
      <c r="O60" s="204">
        <f t="shared" si="22"/>
        <v>0</v>
      </c>
      <c r="P60" s="231">
        <f t="shared" si="22"/>
        <v>0</v>
      </c>
      <c r="Q60" s="194">
        <f t="shared" si="22"/>
        <v>0</v>
      </c>
      <c r="R60" s="194">
        <f t="shared" si="22"/>
        <v>0</v>
      </c>
      <c r="S60" s="194">
        <f t="shared" si="22"/>
        <v>0</v>
      </c>
      <c r="T60" s="194">
        <f t="shared" si="22"/>
        <v>0</v>
      </c>
      <c r="U60" s="194">
        <f t="shared" si="22"/>
        <v>0</v>
      </c>
      <c r="V60" s="195">
        <f t="shared" si="22"/>
        <v>0</v>
      </c>
      <c r="W60" s="194">
        <f aca="true" t="shared" si="23" ref="W60:AB60">W45-W50</f>
        <v>0</v>
      </c>
      <c r="X60" s="194">
        <f t="shared" si="23"/>
        <v>0</v>
      </c>
      <c r="Y60" s="194">
        <f t="shared" si="23"/>
        <v>0</v>
      </c>
      <c r="Z60" s="194">
        <f t="shared" si="23"/>
        <v>0</v>
      </c>
      <c r="AA60" s="195">
        <f t="shared" si="23"/>
        <v>0</v>
      </c>
      <c r="AB60" s="214">
        <f t="shared" si="23"/>
        <v>0</v>
      </c>
      <c r="AC60" s="81"/>
      <c r="AD60" s="97" t="s">
        <v>247</v>
      </c>
    </row>
    <row r="61" spans="1:30" s="9" customFormat="1" ht="12.75">
      <c r="A61" s="251" t="s">
        <v>169</v>
      </c>
      <c r="B61" s="207" t="s">
        <v>192</v>
      </c>
      <c r="C61" s="194">
        <f>C20+C43+C60</f>
        <v>0</v>
      </c>
      <c r="D61" s="194">
        <f aca="true" t="shared" si="24" ref="D61:V61">D20+D43+D60</f>
        <v>0</v>
      </c>
      <c r="E61" s="194">
        <f t="shared" si="24"/>
        <v>0</v>
      </c>
      <c r="F61" s="195">
        <f>F20+F43+F60</f>
        <v>0</v>
      </c>
      <c r="G61" s="204">
        <f>G20+G43+G60</f>
        <v>0</v>
      </c>
      <c r="H61" s="197">
        <f>H20+H43+H60</f>
        <v>0</v>
      </c>
      <c r="I61" s="194">
        <f>I20+I43+I60</f>
        <v>0</v>
      </c>
      <c r="J61" s="195">
        <f t="shared" si="24"/>
        <v>0</v>
      </c>
      <c r="K61" s="204">
        <f t="shared" si="24"/>
        <v>0</v>
      </c>
      <c r="L61" s="204">
        <f t="shared" si="24"/>
        <v>0</v>
      </c>
      <c r="M61" s="194">
        <f t="shared" si="24"/>
        <v>0</v>
      </c>
      <c r="N61" s="195">
        <f t="shared" si="24"/>
        <v>0</v>
      </c>
      <c r="O61" s="204">
        <f t="shared" si="24"/>
        <v>0</v>
      </c>
      <c r="P61" s="231">
        <f t="shared" si="24"/>
        <v>0</v>
      </c>
      <c r="Q61" s="194">
        <f t="shared" si="24"/>
        <v>0</v>
      </c>
      <c r="R61" s="194">
        <f t="shared" si="24"/>
        <v>0</v>
      </c>
      <c r="S61" s="194">
        <f t="shared" si="24"/>
        <v>0</v>
      </c>
      <c r="T61" s="194">
        <f t="shared" si="24"/>
        <v>0</v>
      </c>
      <c r="U61" s="194">
        <f t="shared" si="24"/>
        <v>0</v>
      </c>
      <c r="V61" s="195">
        <f t="shared" si="24"/>
        <v>0</v>
      </c>
      <c r="W61" s="194">
        <f aca="true" t="shared" si="25" ref="W61:AB61">W20+W43+W60</f>
        <v>0</v>
      </c>
      <c r="X61" s="194">
        <f t="shared" si="25"/>
        <v>0</v>
      </c>
      <c r="Y61" s="194">
        <f t="shared" si="25"/>
        <v>0</v>
      </c>
      <c r="Z61" s="194">
        <f t="shared" si="25"/>
        <v>0</v>
      </c>
      <c r="AA61" s="195">
        <f t="shared" si="25"/>
        <v>0</v>
      </c>
      <c r="AB61" s="214">
        <f t="shared" si="25"/>
        <v>0</v>
      </c>
      <c r="AC61" s="81"/>
      <c r="AD61" s="97" t="s">
        <v>247</v>
      </c>
    </row>
    <row r="62" spans="1:30" s="9" customFormat="1" ht="12.75">
      <c r="A62" s="255" t="s">
        <v>170</v>
      </c>
      <c r="B62" s="38" t="s">
        <v>193</v>
      </c>
      <c r="C62" s="149">
        <v>0</v>
      </c>
      <c r="D62" s="149">
        <v>0</v>
      </c>
      <c r="E62" s="149">
        <v>0</v>
      </c>
      <c r="F62" s="150">
        <v>0</v>
      </c>
      <c r="G62" s="151">
        <v>0</v>
      </c>
      <c r="H62" s="312">
        <v>0</v>
      </c>
      <c r="I62" s="149">
        <v>0</v>
      </c>
      <c r="J62" s="150">
        <v>0</v>
      </c>
      <c r="K62" s="151">
        <v>0</v>
      </c>
      <c r="L62" s="151">
        <v>0</v>
      </c>
      <c r="M62" s="149">
        <v>0</v>
      </c>
      <c r="N62" s="150">
        <v>0</v>
      </c>
      <c r="O62" s="151">
        <v>0</v>
      </c>
      <c r="P62" s="153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50">
        <v>0</v>
      </c>
      <c r="W62" s="149">
        <v>0</v>
      </c>
      <c r="X62" s="149">
        <v>0</v>
      </c>
      <c r="Y62" s="149">
        <v>0</v>
      </c>
      <c r="Z62" s="149">
        <v>0</v>
      </c>
      <c r="AA62" s="150">
        <v>0</v>
      </c>
      <c r="AB62" s="236">
        <v>0</v>
      </c>
      <c r="AC62" s="81"/>
      <c r="AD62" s="97" t="s">
        <v>247</v>
      </c>
    </row>
    <row r="63" spans="1:30" s="10" customFormat="1" ht="12.75">
      <c r="A63" s="254" t="s">
        <v>52</v>
      </c>
      <c r="B63" s="37" t="s">
        <v>171</v>
      </c>
      <c r="C63" s="133">
        <v>0</v>
      </c>
      <c r="D63" s="133">
        <v>0</v>
      </c>
      <c r="E63" s="133">
        <v>0</v>
      </c>
      <c r="F63" s="134">
        <v>0</v>
      </c>
      <c r="G63" s="144">
        <v>0</v>
      </c>
      <c r="H63" s="136">
        <v>0</v>
      </c>
      <c r="I63" s="133">
        <v>0</v>
      </c>
      <c r="J63" s="134">
        <v>0</v>
      </c>
      <c r="K63" s="144">
        <v>0</v>
      </c>
      <c r="L63" s="144">
        <v>0</v>
      </c>
      <c r="M63" s="133">
        <v>0</v>
      </c>
      <c r="N63" s="134">
        <v>0</v>
      </c>
      <c r="O63" s="144">
        <v>0</v>
      </c>
      <c r="P63" s="148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4">
        <v>0</v>
      </c>
      <c r="W63" s="133">
        <v>0</v>
      </c>
      <c r="X63" s="133">
        <v>0</v>
      </c>
      <c r="Y63" s="133">
        <v>0</v>
      </c>
      <c r="Z63" s="133">
        <v>0</v>
      </c>
      <c r="AA63" s="134">
        <v>0</v>
      </c>
      <c r="AB63" s="216">
        <v>0</v>
      </c>
      <c r="AC63" s="70"/>
      <c r="AD63" s="97" t="s">
        <v>247</v>
      </c>
    </row>
    <row r="64" spans="1:30" s="9" customFormat="1" ht="12.75">
      <c r="A64" s="255" t="s">
        <v>172</v>
      </c>
      <c r="B64" s="38" t="s">
        <v>173</v>
      </c>
      <c r="C64" s="149">
        <v>0</v>
      </c>
      <c r="D64" s="149">
        <v>0</v>
      </c>
      <c r="E64" s="149">
        <v>0</v>
      </c>
      <c r="F64" s="150">
        <f>+$E$65</f>
        <v>0</v>
      </c>
      <c r="G64" s="144">
        <f>+$E$65</f>
        <v>0</v>
      </c>
      <c r="H64" s="153">
        <f>+$E$65</f>
        <v>0</v>
      </c>
      <c r="I64" s="149">
        <f>+$E$65</f>
        <v>0</v>
      </c>
      <c r="J64" s="150">
        <f>+$I$65</f>
        <v>0</v>
      </c>
      <c r="K64" s="151">
        <f>+$I$65</f>
        <v>0</v>
      </c>
      <c r="L64" s="153">
        <f>+$I$65</f>
        <v>0</v>
      </c>
      <c r="M64" s="149">
        <f>+$I$65</f>
        <v>0</v>
      </c>
      <c r="N64" s="150">
        <f>+$M$65</f>
        <v>0</v>
      </c>
      <c r="O64" s="151">
        <f>+$M$65</f>
        <v>0</v>
      </c>
      <c r="P64" s="153">
        <f>+$M$65</f>
        <v>0</v>
      </c>
      <c r="Q64" s="149">
        <f>+$M$65</f>
        <v>0</v>
      </c>
      <c r="R64" s="149">
        <v>0</v>
      </c>
      <c r="S64" s="149">
        <v>0</v>
      </c>
      <c r="T64" s="149">
        <v>0</v>
      </c>
      <c r="U64" s="149">
        <v>0</v>
      </c>
      <c r="V64" s="150">
        <v>0</v>
      </c>
      <c r="W64" s="149">
        <v>0</v>
      </c>
      <c r="X64" s="149">
        <v>0</v>
      </c>
      <c r="Y64" s="149">
        <v>0</v>
      </c>
      <c r="Z64" s="149">
        <v>0</v>
      </c>
      <c r="AA64" s="150">
        <v>0</v>
      </c>
      <c r="AB64" s="236">
        <v>0</v>
      </c>
      <c r="AC64" s="81"/>
      <c r="AD64" s="97" t="s">
        <v>247</v>
      </c>
    </row>
    <row r="65" spans="1:30" s="9" customFormat="1" ht="12.75">
      <c r="A65" s="251" t="s">
        <v>174</v>
      </c>
      <c r="B65" s="207" t="s">
        <v>194</v>
      </c>
      <c r="C65" s="194">
        <f>C64+C61</f>
        <v>0</v>
      </c>
      <c r="D65" s="194">
        <f aca="true" t="shared" si="26" ref="D65:V65">D64+D61</f>
        <v>0</v>
      </c>
      <c r="E65" s="194">
        <f t="shared" si="26"/>
        <v>0</v>
      </c>
      <c r="F65" s="195">
        <f>F64+F61</f>
        <v>0</v>
      </c>
      <c r="G65" s="204">
        <f>G64+G61</f>
        <v>0</v>
      </c>
      <c r="H65" s="197">
        <f>H64+H61</f>
        <v>0</v>
      </c>
      <c r="I65" s="194">
        <f>I64+I61</f>
        <v>0</v>
      </c>
      <c r="J65" s="231">
        <f t="shared" si="26"/>
        <v>0</v>
      </c>
      <c r="K65" s="204">
        <f t="shared" si="26"/>
        <v>0</v>
      </c>
      <c r="L65" s="204">
        <f t="shared" si="26"/>
        <v>0</v>
      </c>
      <c r="M65" s="194">
        <f t="shared" si="26"/>
        <v>0</v>
      </c>
      <c r="N65" s="231">
        <f t="shared" si="26"/>
        <v>0</v>
      </c>
      <c r="O65" s="204">
        <f t="shared" si="26"/>
        <v>0</v>
      </c>
      <c r="P65" s="231">
        <f t="shared" si="26"/>
        <v>0</v>
      </c>
      <c r="Q65" s="194">
        <f t="shared" si="26"/>
        <v>0</v>
      </c>
      <c r="R65" s="194">
        <f t="shared" si="26"/>
        <v>0</v>
      </c>
      <c r="S65" s="194">
        <f t="shared" si="26"/>
        <v>0</v>
      </c>
      <c r="T65" s="194">
        <f t="shared" si="26"/>
        <v>0</v>
      </c>
      <c r="U65" s="194">
        <f t="shared" si="26"/>
        <v>0</v>
      </c>
      <c r="V65" s="195">
        <f t="shared" si="26"/>
        <v>0</v>
      </c>
      <c r="W65" s="194">
        <f aca="true" t="shared" si="27" ref="W65:AB65">W64+W61</f>
        <v>0</v>
      </c>
      <c r="X65" s="194">
        <f t="shared" si="27"/>
        <v>0</v>
      </c>
      <c r="Y65" s="194">
        <f t="shared" si="27"/>
        <v>0</v>
      </c>
      <c r="Z65" s="194">
        <f t="shared" si="27"/>
        <v>0</v>
      </c>
      <c r="AA65" s="195">
        <f t="shared" si="27"/>
        <v>0</v>
      </c>
      <c r="AB65" s="214">
        <f t="shared" si="27"/>
        <v>0</v>
      </c>
      <c r="AC65" s="81"/>
      <c r="AD65" s="97" t="s">
        <v>247</v>
      </c>
    </row>
    <row r="66" spans="1:30" s="10" customFormat="1" ht="13.5" thickBot="1">
      <c r="A66" s="258" t="s">
        <v>52</v>
      </c>
      <c r="B66" s="259" t="s">
        <v>175</v>
      </c>
      <c r="C66" s="260">
        <v>0</v>
      </c>
      <c r="D66" s="260">
        <v>0</v>
      </c>
      <c r="E66" s="260">
        <v>0</v>
      </c>
      <c r="F66" s="261">
        <v>0</v>
      </c>
      <c r="G66" s="262">
        <v>0</v>
      </c>
      <c r="H66" s="263">
        <v>0</v>
      </c>
      <c r="I66" s="260">
        <v>0</v>
      </c>
      <c r="J66" s="264">
        <v>0</v>
      </c>
      <c r="K66" s="262">
        <v>0</v>
      </c>
      <c r="L66" s="262">
        <v>0</v>
      </c>
      <c r="M66" s="260">
        <v>0</v>
      </c>
      <c r="N66" s="264">
        <v>0</v>
      </c>
      <c r="O66" s="262">
        <v>0</v>
      </c>
      <c r="P66" s="264">
        <v>0</v>
      </c>
      <c r="Q66" s="260">
        <v>0</v>
      </c>
      <c r="R66" s="260">
        <v>0</v>
      </c>
      <c r="S66" s="260">
        <v>0</v>
      </c>
      <c r="T66" s="260">
        <v>0</v>
      </c>
      <c r="U66" s="260">
        <v>0</v>
      </c>
      <c r="V66" s="261">
        <v>0</v>
      </c>
      <c r="W66" s="260">
        <v>0</v>
      </c>
      <c r="X66" s="260">
        <v>0</v>
      </c>
      <c r="Y66" s="260">
        <v>0</v>
      </c>
      <c r="Z66" s="260">
        <v>0</v>
      </c>
      <c r="AA66" s="261">
        <v>0</v>
      </c>
      <c r="AB66" s="265">
        <v>0</v>
      </c>
      <c r="AC66" s="70"/>
      <c r="AD66" s="97" t="s">
        <v>247</v>
      </c>
    </row>
    <row r="67" spans="1:30" s="10" customFormat="1" ht="13.5" thickTop="1">
      <c r="A67" s="67"/>
      <c r="B67" s="6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97"/>
    </row>
    <row r="68" spans="2:28" ht="12.75">
      <c r="B68" s="266" t="s">
        <v>245</v>
      </c>
      <c r="C68" s="267" t="str">
        <f>+IF(C65-BILANS_AKTYWA!C74=0,"POPRAWNIE",C65-BILANS_AKTYWA!C74)</f>
        <v>POPRAWNIE</v>
      </c>
      <c r="D68" s="267" t="str">
        <f>+IF(D65-BILANS_AKTYWA!D74=0,"POPRAWNIE",D65-BILANS_AKTYWA!D74)</f>
        <v>POPRAWNIE</v>
      </c>
      <c r="E68" s="267" t="str">
        <f>+IF(E65-BILANS_AKTYWA!E74=0,"POPRAWNIE",E65-BILANS_AKTYWA!E74)</f>
        <v>POPRAWNIE</v>
      </c>
      <c r="F68" s="267" t="str">
        <f>+IF(F65-BILANS_AKTYWA!F74=0,"POPRAWNIE",F65-BILANS_AKTYWA!F74)</f>
        <v>POPRAWNIE</v>
      </c>
      <c r="G68" s="267" t="str">
        <f>+IF(G65-BILANS_AKTYWA!G74=0,"POPRAWNIE",G65-BILANS_AKTYWA!G74)</f>
        <v>POPRAWNIE</v>
      </c>
      <c r="H68" s="267" t="str">
        <f>+IF(H65-BILANS_AKTYWA!H74=0,"POPRAWNIE",H65-BILANS_AKTYWA!H74)</f>
        <v>POPRAWNIE</v>
      </c>
      <c r="I68" s="267" t="str">
        <f>+IF(I65-BILANS_AKTYWA!I74=0,"POPRAWNIE",I65-BILANS_AKTYWA!I74)</f>
        <v>POPRAWNIE</v>
      </c>
      <c r="J68" s="267" t="str">
        <f>+IF(J65-BILANS_AKTYWA!J74=0,"POPRAWNIE",J65-BILANS_AKTYWA!J74)</f>
        <v>POPRAWNIE</v>
      </c>
      <c r="K68" s="267" t="str">
        <f>+IF(K65-BILANS_AKTYWA!K74=0,"POPRAWNIE",K65-BILANS_AKTYWA!K74)</f>
        <v>POPRAWNIE</v>
      </c>
      <c r="L68" s="267" t="str">
        <f>+IF(L65-BILANS_AKTYWA!L74=0,"POPRAWNIE",L65-BILANS_AKTYWA!L74)</f>
        <v>POPRAWNIE</v>
      </c>
      <c r="M68" s="267" t="str">
        <f>+IF(M65-BILANS_AKTYWA!M74=0,"POPRAWNIE",M65-BILANS_AKTYWA!M74)</f>
        <v>POPRAWNIE</v>
      </c>
      <c r="N68" s="267" t="str">
        <f>+IF(N65-BILANS_AKTYWA!N74=0,"POPRAWNIE",N65-BILANS_AKTYWA!N74)</f>
        <v>POPRAWNIE</v>
      </c>
      <c r="O68" s="267" t="str">
        <f>+IF(O65-BILANS_AKTYWA!O74=0,"POPRAWNIE",O65-BILANS_AKTYWA!O74)</f>
        <v>POPRAWNIE</v>
      </c>
      <c r="P68" s="267" t="str">
        <f>+IF(P65-BILANS_AKTYWA!P74=0,"POPRAWNIE",P65-BILANS_AKTYWA!P74)</f>
        <v>POPRAWNIE</v>
      </c>
      <c r="Q68" s="267" t="str">
        <f>+IF(Q65-BILANS_AKTYWA!Q74=0,"POPRAWNIE",Q65-BILANS_AKTYWA!Q74)</f>
        <v>POPRAWNIE</v>
      </c>
      <c r="R68" s="267" t="str">
        <f>+IF(R65-BILANS_AKTYWA!R74=0,"POPRAWNIE",R65-BILANS_AKTYWA!R74)</f>
        <v>POPRAWNIE</v>
      </c>
      <c r="S68" s="267" t="str">
        <f>+IF(S65-BILANS_AKTYWA!S74=0,"POPRAWNIE",S65-BILANS_AKTYWA!S74)</f>
        <v>POPRAWNIE</v>
      </c>
      <c r="T68" s="267" t="str">
        <f>+IF(T65-BILANS_AKTYWA!T74=0,"POPRAWNIE",T65-BILANS_AKTYWA!T74)</f>
        <v>POPRAWNIE</v>
      </c>
      <c r="U68" s="267" t="str">
        <f>+IF(U65-BILANS_AKTYWA!U74=0,"POPRAWNIE",U65-BILANS_AKTYWA!U74)</f>
        <v>POPRAWNIE</v>
      </c>
      <c r="V68" s="267" t="str">
        <f>+IF(V65-BILANS_AKTYWA!V74=0,"POPRAWNIE",V65-BILANS_AKTYWA!V74)</f>
        <v>POPRAWNIE</v>
      </c>
      <c r="W68" s="267" t="str">
        <f>+IF(W65-BILANS_AKTYWA!W74=0,"POPRAWNIE",W65-BILANS_AKTYWA!W74)</f>
        <v>POPRAWNIE</v>
      </c>
      <c r="X68" s="267" t="str">
        <f>+IF(X65-BILANS_AKTYWA!X74=0,"POPRAWNIE",X65-BILANS_AKTYWA!X74)</f>
        <v>POPRAWNIE</v>
      </c>
      <c r="Y68" s="267" t="str">
        <f>+IF(Y65-BILANS_AKTYWA!Y74=0,"POPRAWNIE",Y65-BILANS_AKTYWA!Y74)</f>
        <v>POPRAWNIE</v>
      </c>
      <c r="Z68" s="267" t="str">
        <f>+IF(Z65-BILANS_AKTYWA!Z74=0,"POPRAWNIE",Z65-BILANS_AKTYWA!Z74)</f>
        <v>POPRAWNIE</v>
      </c>
      <c r="AA68" s="267" t="str">
        <f>+IF(AA65-BILANS_AKTYWA!AA74=0,"POPRAWNIE",AA65-BILANS_AKTYWA!AA74)</f>
        <v>POPRAWNIE</v>
      </c>
      <c r="AB68" s="267" t="str">
        <f>+IF(AB65-BILANS_AKTYWA!AB74=0,"POPRAWNIE",AB65-BILANS_AKTYWA!AB74)</f>
        <v>POPRAWNIE</v>
      </c>
    </row>
  </sheetData>
  <sheetProtection password="CC34" sheet="1" insertColumns="0" insertRows="0" insertHyperlinks="0" deleteColumns="0" deleteRows="0"/>
  <printOptions/>
  <pageMargins left="0.1968503937007874" right="0.1968503937007874" top="0.1968503937007874" bottom="0.1968503937007874" header="0.1968503937007874" footer="0.1968503937007874"/>
  <pageSetup fitToWidth="2" horizontalDpi="300" verticalDpi="300" orientation="landscape" paperSize="9" scale="54" r:id="rId1"/>
  <headerFooter alignWithMargins="0">
    <oddHeader>&amp;CRACHUNEK PRZEPŁYWÓW PIENIĘŻNYCH (METODA POŚREDNIA)&amp;R&amp;P z &amp;N</oddHeader>
    <oddFooter>&amp;LPROW_4.2/17/01</oddFooter>
  </headerFooter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PROGNOZY FINANSOWE</dc:title>
  <dc:subject>ZAŁĄCZNIK NR 2 do BIZNES PLANU_PROGNOZY FINANSOWE</dc:subject>
  <dc:creator>TOMASZ SYLWESTER KUŁAK</dc:creator>
  <cp:keywords>DZIAŁANIE 123 PROW 2007-2013_NABÓR 2011r.</cp:keywords>
  <dc:description>DZIAŁANIE 123 PROW 2007-2013_NABÓR 2011r.</dc:description>
  <cp:lastModifiedBy>Wisniewski Wojciech</cp:lastModifiedBy>
  <cp:lastPrinted>2017-03-09T11:08:46Z</cp:lastPrinted>
  <dcterms:created xsi:type="dcterms:W3CDTF">2003-07-24T20:16:19Z</dcterms:created>
  <dcterms:modified xsi:type="dcterms:W3CDTF">2017-04-20T09:58:31Z</dcterms:modified>
  <cp:category>ZAŁĄCZNIK NR 2 do BIZNES PLANU_PROGNOZY FINANSOWE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ZIAŁANIE 123 PROW 2007-2013_NABÓR 2011r.">
    <vt:lpwstr>DZIAŁANIE 123 PROW 2007-2013_NABÓR 2011r.</vt:lpwstr>
  </property>
</Properties>
</file>