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cynaowadowska/Downloads/"/>
    </mc:Choice>
  </mc:AlternateContent>
  <xr:revisionPtr revIDLastSave="0" documentId="13_ncr:1_{2569D124-A867-4243-BEF2-C9B1AF9B929C}" xr6:coauthVersionLast="47" xr6:coauthVersionMax="47" xr10:uidLastSave="{00000000-0000-0000-0000-000000000000}"/>
  <bookViews>
    <workbookView xWindow="0" yWindow="460" windowWidth="25600" windowHeight="14480" tabRatio="798" activeTab="1" xr2:uid="{00000000-000D-0000-FFFF-FFFF00000000}"/>
  </bookViews>
  <sheets>
    <sheet name="Strona Tytułowa" sheetId="1" r:id="rId1"/>
    <sheet name="Kadra Pedagogiczna" sheetId="2" r:id="rId2"/>
    <sheet name="Liczba uczniów" sheetId="3" r:id="rId3"/>
    <sheet name="Kalendarz" sheetId="35" r:id="rId4"/>
    <sheet name="kal.harm.szc." sheetId="31" r:id="rId5"/>
    <sheet name="Grupy" sheetId="42" r:id="rId6"/>
    <sheet name="SPN SM I" sheetId="43" r:id="rId7"/>
    <sheet name="SPN SM II  instr" sheetId="44" r:id="rId8"/>
    <sheet name="SPN OSM I" sheetId="45" r:id="rId9"/>
    <sheet name="SPN OSM II instr (6)" sheetId="46" r:id="rId10"/>
    <sheet name="SPN OSM II instr (4) " sheetId="47" r:id="rId11"/>
    <sheet name="Lista SPN OSM II (6) " sheetId="61" r:id="rId12"/>
    <sheet name="Lista SPN OSM II (4)" sheetId="62" r:id="rId13"/>
    <sheet name="SPN OP" sheetId="48" r:id="rId14"/>
    <sheet name="SPN LSP(4) " sheetId="49" r:id="rId15"/>
    <sheet name="SPN LSP(2-5)" sheetId="50" r:id="rId16"/>
    <sheet name="SPN LSP(1)" sheetId="51" r:id="rId17"/>
    <sheet name="SPN PSP" sheetId="54" r:id="rId18"/>
    <sheet name="SPN OSB dotych(6)" sheetId="55" r:id="rId19"/>
    <sheet name="SPN OSB dotych (7-9)" sheetId="56" r:id="rId20"/>
    <sheet name="SPN OSB (1-5)" sheetId="57" r:id="rId21"/>
    <sheet name="Lista OSB SPN" sheetId="63" r:id="rId22"/>
    <sheet name="SPN SST" sheetId="58" r:id="rId23"/>
    <sheet name="SPN SSC" sheetId="59" r:id="rId24"/>
    <sheet name="SPN SSC przejsc" sheetId="60" r:id="rId25"/>
  </sheets>
  <externalReferences>
    <externalReference r:id="rId26"/>
  </externalReferences>
  <definedNames>
    <definedName name="_xlnm._FilterDatabase" localSheetId="5" hidden="1">Grupy!#REF!</definedName>
    <definedName name="Administracja" localSheetId="16">#REF!</definedName>
    <definedName name="Administracja" localSheetId="15">#REF!</definedName>
    <definedName name="Administracja" localSheetId="13">#REF!</definedName>
    <definedName name="Administracja">#REF!</definedName>
    <definedName name="Administracja_pilotaż" localSheetId="16">#REF!</definedName>
    <definedName name="Administracja_pilotaż" localSheetId="15">#REF!</definedName>
    <definedName name="Administracja_pilotaż">#REF!</definedName>
    <definedName name="Etaty" localSheetId="16">#REF!</definedName>
    <definedName name="Etaty" localSheetId="15">#REF!</definedName>
    <definedName name="Etaty" localSheetId="13">#REF!</definedName>
    <definedName name="Etaty">#REF!</definedName>
    <definedName name="gówno" localSheetId="16">#REF!</definedName>
    <definedName name="gówno" localSheetId="15">#REF!</definedName>
    <definedName name="gówno" localSheetId="13">#REF!</definedName>
    <definedName name="gówno">#REF!</definedName>
    <definedName name="Inni" localSheetId="16">#REF!</definedName>
    <definedName name="Inni" localSheetId="15">#REF!</definedName>
    <definedName name="Inni" localSheetId="13">#REF!</definedName>
    <definedName name="Inni">#REF!</definedName>
    <definedName name="Kierownictwo" localSheetId="16">#REF!</definedName>
    <definedName name="Kierownictwo" localSheetId="15">#REF!</definedName>
    <definedName name="Kierownictwo" localSheetId="13">#REF!</definedName>
    <definedName name="Kierownictwo">#REF!</definedName>
    <definedName name="kupka" localSheetId="16">#REF!</definedName>
    <definedName name="kupka" localSheetId="15">#REF!</definedName>
    <definedName name="kupka" localSheetId="13">#REF!</definedName>
    <definedName name="kupka">#REF!</definedName>
    <definedName name="Niepełnozatrudnieni" localSheetId="16">#REF!</definedName>
    <definedName name="Niepełnozatrudnieni" localSheetId="15">#REF!</definedName>
    <definedName name="Niepełnozatrudnieni" localSheetId="13">#REF!</definedName>
    <definedName name="Niepełnozatrudnieni">#REF!</definedName>
    <definedName name="_xlnm.Print_Area" localSheetId="5">Grupy!$B$2:$AY$54</definedName>
    <definedName name="_xlnm.Print_Area" localSheetId="4">'kal.harm.szc.'!$A$1:$H$12</definedName>
    <definedName name="_xlnm.Print_Area" localSheetId="3">Kalendarz!$A$1:$G$56</definedName>
    <definedName name="_xlnm.Print_Area" localSheetId="12">'Lista SPN OSM II (4)'!$B$1:$J$39</definedName>
    <definedName name="_xlnm.Print_Area" localSheetId="11">'Lista SPN OSM II (6) '!$B$1:$L$39</definedName>
    <definedName name="_xlnm.Print_Area" localSheetId="16">'SPN LSP(1)'!$B$1:$M$55</definedName>
    <definedName name="_xlnm.Print_Area" localSheetId="15">'SPN LSP(2-5)'!$B$1:$M$55</definedName>
    <definedName name="_xlnm.Print_Area" localSheetId="14">'SPN LSP(4) '!$B$1:$L$61</definedName>
    <definedName name="_xlnm.Print_Area" localSheetId="13">'SPN OP'!$C$1:$I$29</definedName>
    <definedName name="_xlnm.Print_Area" localSheetId="20">'SPN OSB (1-5)'!$A$1:$V$69</definedName>
    <definedName name="_xlnm.Print_Area" localSheetId="19">'SPN OSB dotych (7-9)'!$A$1:$V$69</definedName>
    <definedName name="_xlnm.Print_Area" localSheetId="18">'SPN OSB dotych(6)'!$A$1:$V$69</definedName>
    <definedName name="_xlnm.Print_Area" localSheetId="8">'SPN OSM I'!$B$2:$Q$78</definedName>
    <definedName name="_xlnm.Print_Area" localSheetId="10">'SPN OSM II instr (4) '!$B$2:$K$70</definedName>
    <definedName name="_xlnm.Print_Area" localSheetId="9">'SPN OSM II instr (6)'!$B$2:$N$73</definedName>
    <definedName name="_xlnm.Print_Area" localSheetId="17">'SPN PSP'!$B$1:$J$30</definedName>
    <definedName name="_xlnm.Print_Area" localSheetId="6">'SPN SM I'!$B$2:$Q$40</definedName>
    <definedName name="_xlnm.Print_Area" localSheetId="7">'SPN SM II  instr'!$B$2:$L$49</definedName>
    <definedName name="_xlnm.Print_Area" localSheetId="23">'SPN SSC'!$B$1:$J$64</definedName>
    <definedName name="_xlnm.Print_Area" localSheetId="24">'SPN SSC przejsc'!$B$1:$J$58</definedName>
    <definedName name="_xlnm.Print_Area" localSheetId="22">'SPN SST'!$A$1:$Q$40</definedName>
    <definedName name="SSLink0" localSheetId="5">#REF!</definedName>
    <definedName name="SSLink0" localSheetId="4">#REF!</definedName>
    <definedName name="SSLink0" localSheetId="3">Kalendarz!#REF!</definedName>
    <definedName name="SSLink0" localSheetId="12">[1]Kalendarz!#REF!</definedName>
    <definedName name="SSLink0" localSheetId="16">#REF!</definedName>
    <definedName name="SSLink0" localSheetId="15">#REF!</definedName>
    <definedName name="SSLink0" localSheetId="13">#REF!</definedName>
    <definedName name="SSLink0" localSheetId="20">[1]Kalendarz!#REF!</definedName>
    <definedName name="SSLink0" localSheetId="19">[1]Kalendarz!#REF!</definedName>
    <definedName name="SSLink0" localSheetId="9">[1]Kalendarz!#REF!</definedName>
    <definedName name="SSLink0" localSheetId="22">[1]Kalendarz!#REF!</definedName>
    <definedName name="SSLink0">[1]Kalendarz!#REF!</definedName>
    <definedName name="staż" localSheetId="16">#REF!</definedName>
    <definedName name="staż" localSheetId="15">#REF!</definedName>
    <definedName name="staż" localSheetId="13">#REF!</definedName>
    <definedName name="staż">#REF!</definedName>
    <definedName name="Wojtek" localSheetId="16">#REF!</definedName>
    <definedName name="Wojtek" localSheetId="15">#REF!</definedName>
    <definedName name="Wojtek" localSheetId="13">#REF!</definedName>
    <definedName name="Wojtek">#REF!</definedName>
    <definedName name="wynagrodzenie" localSheetId="16">#REF!</definedName>
    <definedName name="wynagrodzenie" localSheetId="15">#REF!</definedName>
    <definedName name="wynagrodzenie" localSheetId="13">#REF!</definedName>
    <definedName name="wynagrodzenie">#REF!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63" l="1"/>
  <c r="N2" i="63"/>
  <c r="D1" i="63"/>
  <c r="N35" i="63"/>
  <c r="N34" i="63"/>
  <c r="N33" i="63"/>
  <c r="N32" i="63"/>
  <c r="N31" i="63"/>
  <c r="N30" i="63"/>
  <c r="N29" i="63"/>
  <c r="N28" i="63"/>
  <c r="N27" i="63"/>
  <c r="N26" i="63"/>
  <c r="N25" i="63"/>
  <c r="N24" i="63"/>
  <c r="N23" i="63"/>
  <c r="N22" i="63"/>
  <c r="N21" i="63"/>
  <c r="N20" i="63"/>
  <c r="N19" i="63"/>
  <c r="N18" i="63"/>
  <c r="N17" i="63"/>
  <c r="N16" i="63"/>
  <c r="N15" i="63"/>
  <c r="N14" i="63"/>
  <c r="N13" i="63"/>
  <c r="M11" i="63"/>
  <c r="L11" i="63"/>
  <c r="K11" i="63"/>
  <c r="J11" i="63"/>
  <c r="I11" i="63"/>
  <c r="H11" i="63"/>
  <c r="G11" i="63"/>
  <c r="F11" i="63"/>
  <c r="E11" i="63"/>
  <c r="N11" i="63" s="1"/>
  <c r="M10" i="63"/>
  <c r="M9" i="63" s="1"/>
  <c r="L10" i="63"/>
  <c r="L9" i="63" s="1"/>
  <c r="K10" i="63"/>
  <c r="K9" i="63" s="1"/>
  <c r="J10" i="63"/>
  <c r="I10" i="63"/>
  <c r="H10" i="63"/>
  <c r="G10" i="63"/>
  <c r="G9" i="63" s="1"/>
  <c r="F10" i="63"/>
  <c r="F9" i="63" s="1"/>
  <c r="E10" i="63"/>
  <c r="O32" i="63"/>
  <c r="E9" i="63" l="1"/>
  <c r="O11" i="63"/>
  <c r="I9" i="63"/>
  <c r="J9" i="63"/>
  <c r="O13" i="63"/>
  <c r="O21" i="63"/>
  <c r="O29" i="63"/>
  <c r="N10" i="63"/>
  <c r="O14" i="63"/>
  <c r="O22" i="63"/>
  <c r="O34" i="63"/>
  <c r="O15" i="63"/>
  <c r="O27" i="63"/>
  <c r="O35" i="63"/>
  <c r="O17" i="63"/>
  <c r="O25" i="63"/>
  <c r="O33" i="63"/>
  <c r="H9" i="63"/>
  <c r="N9" i="63" s="1"/>
  <c r="O18" i="63"/>
  <c r="O26" i="63"/>
  <c r="O30" i="63"/>
  <c r="O10" i="63"/>
  <c r="O9" i="63" s="1"/>
  <c r="O19" i="63"/>
  <c r="O23" i="63"/>
  <c r="O31" i="63"/>
  <c r="O16" i="63"/>
  <c r="O20" i="63"/>
  <c r="O24" i="63"/>
  <c r="O28" i="63"/>
  <c r="J2" i="62" l="1"/>
  <c r="J2" i="61"/>
  <c r="D1" i="61"/>
  <c r="D1" i="62"/>
  <c r="K10" i="62" s="1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N16" i="62"/>
  <c r="K16" i="62"/>
  <c r="I16" i="62"/>
  <c r="N15" i="62"/>
  <c r="K15" i="62"/>
  <c r="I15" i="62"/>
  <c r="N14" i="62"/>
  <c r="K14" i="62"/>
  <c r="I14" i="62"/>
  <c r="N13" i="62"/>
  <c r="N20" i="62" s="1"/>
  <c r="N21" i="62" s="1"/>
  <c r="K13" i="62"/>
  <c r="K20" i="62" s="1"/>
  <c r="K21" i="62" s="1"/>
  <c r="I13" i="62"/>
  <c r="H12" i="62"/>
  <c r="G12" i="62"/>
  <c r="F12" i="62"/>
  <c r="E12" i="62"/>
  <c r="N11" i="62"/>
  <c r="N12" i="62" s="1"/>
  <c r="K11" i="62"/>
  <c r="K12" i="62" s="1"/>
  <c r="H11" i="62"/>
  <c r="H10" i="62" s="1"/>
  <c r="G11" i="62"/>
  <c r="F11" i="62"/>
  <c r="F10" i="62" s="1"/>
  <c r="E11" i="62"/>
  <c r="I11" i="62" s="1"/>
  <c r="N10" i="62"/>
  <c r="G10" i="62"/>
  <c r="K38" i="61"/>
  <c r="K37" i="61"/>
  <c r="K36" i="61"/>
  <c r="K35" i="61"/>
  <c r="K34" i="61"/>
  <c r="K33" i="61"/>
  <c r="K32" i="61"/>
  <c r="K31" i="61"/>
  <c r="K30" i="61"/>
  <c r="K29" i="61"/>
  <c r="K28" i="61"/>
  <c r="K27" i="61"/>
  <c r="K26" i="61"/>
  <c r="K25" i="61"/>
  <c r="K24" i="61"/>
  <c r="K23" i="61"/>
  <c r="K22" i="61"/>
  <c r="K21" i="61"/>
  <c r="K20" i="61"/>
  <c r="K19" i="61"/>
  <c r="K18" i="61"/>
  <c r="K17" i="61"/>
  <c r="P16" i="61"/>
  <c r="M16" i="61"/>
  <c r="K16" i="61"/>
  <c r="P15" i="61"/>
  <c r="M15" i="61"/>
  <c r="K15" i="61"/>
  <c r="P14" i="61"/>
  <c r="M14" i="61"/>
  <c r="K14" i="61"/>
  <c r="P13" i="61"/>
  <c r="P20" i="61" s="1"/>
  <c r="P21" i="61" s="1"/>
  <c r="M13" i="61"/>
  <c r="M20" i="61" s="1"/>
  <c r="M21" i="61" s="1"/>
  <c r="K13" i="61"/>
  <c r="J12" i="61"/>
  <c r="I12" i="61"/>
  <c r="H12" i="61"/>
  <c r="G12" i="61"/>
  <c r="F12" i="61"/>
  <c r="E12" i="61"/>
  <c r="P11" i="61"/>
  <c r="P12" i="61" s="1"/>
  <c r="M11" i="61"/>
  <c r="M12" i="61" s="1"/>
  <c r="J11" i="61"/>
  <c r="J10" i="61" s="1"/>
  <c r="I11" i="61"/>
  <c r="H11" i="61"/>
  <c r="G11" i="61"/>
  <c r="G10" i="61" s="1"/>
  <c r="F11" i="61"/>
  <c r="E11" i="61"/>
  <c r="E10" i="61" s="1"/>
  <c r="P10" i="61"/>
  <c r="M10" i="61"/>
  <c r="H10" i="61"/>
  <c r="F10" i="61"/>
  <c r="I10" i="61" l="1"/>
  <c r="I12" i="62"/>
  <c r="P25" i="61"/>
  <c r="P22" i="61"/>
  <c r="K10" i="61"/>
  <c r="M25" i="61"/>
  <c r="M22" i="61"/>
  <c r="K22" i="62"/>
  <c r="K25" i="62"/>
  <c r="N25" i="62"/>
  <c r="N22" i="62"/>
  <c r="E10" i="62"/>
  <c r="I10" i="62" s="1"/>
  <c r="K12" i="61"/>
  <c r="K11" i="61"/>
  <c r="K23" i="62" l="1"/>
  <c r="K33" i="62"/>
  <c r="M33" i="61"/>
  <c r="M23" i="61"/>
  <c r="P33" i="61"/>
  <c r="P23" i="61"/>
  <c r="N23" i="62"/>
  <c r="N33" i="62"/>
  <c r="N34" i="62" l="1"/>
  <c r="N24" i="62"/>
  <c r="N35" i="62" s="1"/>
  <c r="N36" i="62" s="1"/>
  <c r="N37" i="62" s="1"/>
  <c r="N38" i="62" s="1"/>
  <c r="P34" i="61"/>
  <c r="P24" i="61"/>
  <c r="P35" i="61" s="1"/>
  <c r="P36" i="61" s="1"/>
  <c r="P37" i="61" s="1"/>
  <c r="P38" i="61" s="1"/>
  <c r="M34" i="61"/>
  <c r="M24" i="61"/>
  <c r="M35" i="61" s="1"/>
  <c r="M36" i="61" s="1"/>
  <c r="M37" i="61" s="1"/>
  <c r="M38" i="61" s="1"/>
  <c r="K34" i="62"/>
  <c r="K24" i="62"/>
  <c r="K35" i="62" s="1"/>
  <c r="K36" i="62" s="1"/>
  <c r="K37" i="62" s="1"/>
  <c r="K38" i="62" s="1"/>
  <c r="I2" i="59" l="1"/>
  <c r="I2" i="60"/>
  <c r="C1" i="60"/>
  <c r="C1" i="59"/>
  <c r="H58" i="60" l="1"/>
  <c r="H57" i="60"/>
  <c r="H56" i="60"/>
  <c r="H55" i="60"/>
  <c r="H54" i="60"/>
  <c r="H53" i="60"/>
  <c r="H52" i="60"/>
  <c r="H51" i="60"/>
  <c r="H50" i="60"/>
  <c r="H49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G16" i="60"/>
  <c r="F16" i="60"/>
  <c r="F14" i="60" s="1"/>
  <c r="E16" i="60"/>
  <c r="D16" i="60"/>
  <c r="G15" i="60"/>
  <c r="F15" i="60"/>
  <c r="E15" i="60"/>
  <c r="D15" i="60"/>
  <c r="E14" i="60"/>
  <c r="I54" i="60"/>
  <c r="H64" i="59"/>
  <c r="H63" i="59"/>
  <c r="H62" i="59"/>
  <c r="H61" i="59"/>
  <c r="H60" i="59"/>
  <c r="H59" i="59"/>
  <c r="H58" i="59"/>
  <c r="H57" i="59"/>
  <c r="H56" i="59"/>
  <c r="H55" i="59"/>
  <c r="H53" i="59"/>
  <c r="H52" i="59"/>
  <c r="H51" i="59"/>
  <c r="H50" i="59"/>
  <c r="H49" i="59"/>
  <c r="H48" i="59"/>
  <c r="H47" i="59"/>
  <c r="H46" i="59"/>
  <c r="H45" i="59"/>
  <c r="H44" i="59"/>
  <c r="H43" i="59"/>
  <c r="H42" i="59"/>
  <c r="H41" i="59"/>
  <c r="H40" i="59"/>
  <c r="H39" i="59"/>
  <c r="H38" i="59"/>
  <c r="H37" i="59"/>
  <c r="H36" i="59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2" i="59"/>
  <c r="H21" i="59"/>
  <c r="H20" i="59"/>
  <c r="H19" i="59"/>
  <c r="H18" i="59"/>
  <c r="G16" i="59"/>
  <c r="F16" i="59"/>
  <c r="E16" i="59"/>
  <c r="D16" i="59"/>
  <c r="G15" i="59"/>
  <c r="F15" i="59"/>
  <c r="E15" i="59"/>
  <c r="D15" i="59"/>
  <c r="E14" i="59" l="1"/>
  <c r="H16" i="60"/>
  <c r="F14" i="59"/>
  <c r="G14" i="59"/>
  <c r="I55" i="60"/>
  <c r="I52" i="59"/>
  <c r="I15" i="60"/>
  <c r="I25" i="60"/>
  <c r="I30" i="60"/>
  <c r="I41" i="60"/>
  <c r="I46" i="60"/>
  <c r="I58" i="60"/>
  <c r="I63" i="59"/>
  <c r="I16" i="59"/>
  <c r="I21" i="60"/>
  <c r="I26" i="60"/>
  <c r="I37" i="60"/>
  <c r="I42" i="60"/>
  <c r="I16" i="60"/>
  <c r="I22" i="60"/>
  <c r="I33" i="60"/>
  <c r="I38" i="60"/>
  <c r="I50" i="60"/>
  <c r="I15" i="59"/>
  <c r="I57" i="60"/>
  <c r="I18" i="60"/>
  <c r="I29" i="60"/>
  <c r="I34" i="60"/>
  <c r="I45" i="60"/>
  <c r="I51" i="60"/>
  <c r="I35" i="59"/>
  <c r="I60" i="59"/>
  <c r="I24" i="59"/>
  <c r="I32" i="59"/>
  <c r="I44" i="59"/>
  <c r="I57" i="59"/>
  <c r="D14" i="59"/>
  <c r="H14" i="59" s="1"/>
  <c r="H16" i="59"/>
  <c r="I27" i="59"/>
  <c r="I56" i="59"/>
  <c r="I21" i="59"/>
  <c r="I25" i="59"/>
  <c r="I29" i="59"/>
  <c r="I33" i="59"/>
  <c r="I37" i="59"/>
  <c r="I41" i="59"/>
  <c r="I45" i="59"/>
  <c r="I49" i="59"/>
  <c r="I53" i="59"/>
  <c r="I58" i="59"/>
  <c r="I62" i="59"/>
  <c r="I19" i="60"/>
  <c r="I23" i="60"/>
  <c r="I27" i="60"/>
  <c r="I31" i="60"/>
  <c r="I35" i="60"/>
  <c r="I39" i="60"/>
  <c r="I43" i="60"/>
  <c r="I47" i="60"/>
  <c r="I52" i="60"/>
  <c r="I56" i="60"/>
  <c r="I51" i="59"/>
  <c r="H15" i="60"/>
  <c r="I28" i="59"/>
  <c r="I48" i="59"/>
  <c r="G14" i="60"/>
  <c r="H15" i="59"/>
  <c r="I19" i="59"/>
  <c r="I31" i="59"/>
  <c r="I39" i="59"/>
  <c r="I47" i="59"/>
  <c r="I64" i="59"/>
  <c r="I36" i="59"/>
  <c r="I61" i="59"/>
  <c r="I18" i="59"/>
  <c r="I22" i="59"/>
  <c r="I26" i="59"/>
  <c r="I30" i="59"/>
  <c r="I34" i="59"/>
  <c r="I38" i="59"/>
  <c r="I42" i="59"/>
  <c r="I46" i="59"/>
  <c r="I50" i="59"/>
  <c r="I55" i="59"/>
  <c r="I59" i="59"/>
  <c r="I20" i="60"/>
  <c r="I24" i="60"/>
  <c r="I28" i="60"/>
  <c r="I32" i="60"/>
  <c r="I36" i="60"/>
  <c r="I40" i="60"/>
  <c r="I44" i="60"/>
  <c r="I49" i="60"/>
  <c r="I53" i="60"/>
  <c r="I23" i="59"/>
  <c r="I43" i="59"/>
  <c r="I20" i="59"/>
  <c r="I40" i="59"/>
  <c r="D14" i="60"/>
  <c r="H14" i="60" s="1"/>
  <c r="O2" i="58"/>
  <c r="P2" i="57"/>
  <c r="P2" i="56"/>
  <c r="P2" i="55"/>
  <c r="I14" i="59" l="1"/>
  <c r="I14" i="60"/>
  <c r="B3" i="58"/>
  <c r="B3" i="57"/>
  <c r="B3" i="56"/>
  <c r="B3" i="55"/>
  <c r="E1" i="55"/>
  <c r="E1" i="56"/>
  <c r="E1" i="57"/>
  <c r="E1" i="58"/>
  <c r="O40" i="58"/>
  <c r="O39" i="58"/>
  <c r="O38" i="58"/>
  <c r="O37" i="58"/>
  <c r="O36" i="58"/>
  <c r="O35" i="58"/>
  <c r="O34" i="58"/>
  <c r="O33" i="58"/>
  <c r="N32" i="58"/>
  <c r="N13" i="58" s="1"/>
  <c r="M32" i="58"/>
  <c r="L32" i="58"/>
  <c r="K32" i="58"/>
  <c r="J32" i="58"/>
  <c r="J13" i="58" s="1"/>
  <c r="I32" i="58"/>
  <c r="I13" i="58" s="1"/>
  <c r="H32" i="58"/>
  <c r="H13" i="58" s="1"/>
  <c r="G32" i="58"/>
  <c r="F32" i="58"/>
  <c r="O31" i="58"/>
  <c r="O30" i="58"/>
  <c r="O29" i="58"/>
  <c r="O28" i="58"/>
  <c r="N27" i="58"/>
  <c r="M27" i="58"/>
  <c r="L27" i="58"/>
  <c r="L12" i="58" s="1"/>
  <c r="K27" i="58"/>
  <c r="J27" i="58"/>
  <c r="I27" i="58"/>
  <c r="H27" i="58"/>
  <c r="G27" i="58"/>
  <c r="G12" i="58" s="1"/>
  <c r="F27" i="58"/>
  <c r="O26" i="58"/>
  <c r="O25" i="58"/>
  <c r="O24" i="58"/>
  <c r="O23" i="58"/>
  <c r="O22" i="58"/>
  <c r="O21" i="58"/>
  <c r="O20" i="58"/>
  <c r="O19" i="58"/>
  <c r="O18" i="58"/>
  <c r="O17" i="58"/>
  <c r="O16" i="58"/>
  <c r="O15" i="58"/>
  <c r="M13" i="58"/>
  <c r="L13" i="58"/>
  <c r="K13" i="58"/>
  <c r="G13" i="58"/>
  <c r="F13" i="58"/>
  <c r="N12" i="58"/>
  <c r="M12" i="58"/>
  <c r="J12" i="58"/>
  <c r="I12" i="58"/>
  <c r="H12" i="58"/>
  <c r="F12" i="58"/>
  <c r="N11" i="58"/>
  <c r="M11" i="58"/>
  <c r="M10" i="58" s="1"/>
  <c r="L11" i="58"/>
  <c r="K11" i="58"/>
  <c r="J11" i="58"/>
  <c r="I11" i="58"/>
  <c r="H11" i="58"/>
  <c r="G11" i="58"/>
  <c r="F11" i="58"/>
  <c r="F10" i="58" s="1"/>
  <c r="P40" i="58"/>
  <c r="P29" i="58"/>
  <c r="S68" i="57"/>
  <c r="Q68" i="57"/>
  <c r="P68" i="57"/>
  <c r="O68" i="57"/>
  <c r="Q67" i="57"/>
  <c r="P67" i="57"/>
  <c r="O67" i="57"/>
  <c r="Q66" i="57"/>
  <c r="P66" i="57"/>
  <c r="O66" i="57"/>
  <c r="Q65" i="57"/>
  <c r="P65" i="57"/>
  <c r="O65" i="57"/>
  <c r="Q64" i="57"/>
  <c r="P64" i="57"/>
  <c r="O64" i="57"/>
  <c r="Q63" i="57"/>
  <c r="P63" i="57"/>
  <c r="O63" i="57"/>
  <c r="Q62" i="57"/>
  <c r="P62" i="57"/>
  <c r="O62" i="57"/>
  <c r="Q61" i="57"/>
  <c r="P61" i="57"/>
  <c r="O61" i="57"/>
  <c r="Q60" i="57"/>
  <c r="P60" i="57"/>
  <c r="O60" i="57"/>
  <c r="Q59" i="57"/>
  <c r="P59" i="57"/>
  <c r="O59" i="57"/>
  <c r="Q58" i="57"/>
  <c r="P58" i="57"/>
  <c r="O58" i="57"/>
  <c r="Q57" i="57"/>
  <c r="P57" i="57"/>
  <c r="O57" i="57"/>
  <c r="N56" i="57"/>
  <c r="M56" i="57"/>
  <c r="L56" i="57"/>
  <c r="K56" i="57"/>
  <c r="J56" i="57"/>
  <c r="J16" i="57" s="1"/>
  <c r="I56" i="57"/>
  <c r="H56" i="57"/>
  <c r="G56" i="57"/>
  <c r="F56" i="57"/>
  <c r="Q56" i="57" s="1"/>
  <c r="R55" i="57"/>
  <c r="Q55" i="57"/>
  <c r="P55" i="57"/>
  <c r="O55" i="57"/>
  <c r="Q54" i="57"/>
  <c r="P54" i="57"/>
  <c r="O54" i="57"/>
  <c r="Q53" i="57"/>
  <c r="P53" i="57"/>
  <c r="O53" i="57"/>
  <c r="Q52" i="57"/>
  <c r="P52" i="57"/>
  <c r="O52" i="57"/>
  <c r="N51" i="57"/>
  <c r="M51" i="57"/>
  <c r="L51" i="57"/>
  <c r="K51" i="57"/>
  <c r="J51" i="57"/>
  <c r="J15" i="57" s="1"/>
  <c r="I51" i="57"/>
  <c r="I15" i="57" s="1"/>
  <c r="H51" i="57"/>
  <c r="G51" i="57"/>
  <c r="F51" i="57"/>
  <c r="Q50" i="57"/>
  <c r="P50" i="57"/>
  <c r="Q49" i="57"/>
  <c r="P49" i="57"/>
  <c r="O49" i="57"/>
  <c r="Q48" i="57"/>
  <c r="P48" i="57"/>
  <c r="O48" i="57"/>
  <c r="R47" i="57"/>
  <c r="Q47" i="57"/>
  <c r="P47" i="57"/>
  <c r="O47" i="57"/>
  <c r="Q46" i="57"/>
  <c r="P46" i="57"/>
  <c r="O46" i="57"/>
  <c r="Q45" i="57"/>
  <c r="P45" i="57"/>
  <c r="O45" i="57"/>
  <c r="Q44" i="57"/>
  <c r="P44" i="57"/>
  <c r="O44" i="57"/>
  <c r="R43" i="57"/>
  <c r="Q43" i="57"/>
  <c r="P43" i="57"/>
  <c r="O43" i="57"/>
  <c r="Q42" i="57"/>
  <c r="P42" i="57"/>
  <c r="O42" i="57"/>
  <c r="Q41" i="57"/>
  <c r="P41" i="57"/>
  <c r="O41" i="57"/>
  <c r="Q40" i="57"/>
  <c r="P40" i="57"/>
  <c r="O40" i="57"/>
  <c r="R39" i="57"/>
  <c r="Q39" i="57"/>
  <c r="P39" i="57"/>
  <c r="O39" i="57"/>
  <c r="Q38" i="57"/>
  <c r="P38" i="57"/>
  <c r="O38" i="57"/>
  <c r="Q37" i="57"/>
  <c r="P37" i="57"/>
  <c r="O37" i="57"/>
  <c r="Q36" i="57"/>
  <c r="P36" i="57"/>
  <c r="O36" i="57"/>
  <c r="R35" i="57"/>
  <c r="Q35" i="57"/>
  <c r="P35" i="57"/>
  <c r="O35" i="57"/>
  <c r="Q34" i="57"/>
  <c r="P34" i="57"/>
  <c r="O34" i="57"/>
  <c r="Q33" i="57"/>
  <c r="P33" i="57"/>
  <c r="O33" i="57"/>
  <c r="Q32" i="57"/>
  <c r="P32" i="57"/>
  <c r="O32" i="57"/>
  <c r="R31" i="57"/>
  <c r="Q31" i="57"/>
  <c r="P31" i="57"/>
  <c r="O31" i="57"/>
  <c r="Q30" i="57"/>
  <c r="P30" i="57"/>
  <c r="O30" i="57"/>
  <c r="Q29" i="57"/>
  <c r="P29" i="57"/>
  <c r="O29" i="57"/>
  <c r="Q28" i="57"/>
  <c r="P28" i="57"/>
  <c r="O28" i="57"/>
  <c r="R27" i="57"/>
  <c r="Q27" i="57"/>
  <c r="P27" i="57"/>
  <c r="O27" i="57"/>
  <c r="Q26" i="57"/>
  <c r="P26" i="57"/>
  <c r="O26" i="57"/>
  <c r="Q25" i="57"/>
  <c r="P25" i="57"/>
  <c r="O25" i="57"/>
  <c r="Q24" i="57"/>
  <c r="P24" i="57"/>
  <c r="O24" i="57"/>
  <c r="R23" i="57"/>
  <c r="Q23" i="57"/>
  <c r="P23" i="57"/>
  <c r="O23" i="57"/>
  <c r="Q22" i="57"/>
  <c r="P22" i="57"/>
  <c r="O22" i="57"/>
  <c r="Q21" i="57"/>
  <c r="P21" i="57"/>
  <c r="O21" i="57"/>
  <c r="Q20" i="57"/>
  <c r="P20" i="57"/>
  <c r="O20" i="57"/>
  <c r="R19" i="57"/>
  <c r="Q19" i="57"/>
  <c r="P19" i="57"/>
  <c r="O19" i="57"/>
  <c r="N17" i="57"/>
  <c r="M17" i="57"/>
  <c r="L17" i="57"/>
  <c r="K17" i="57"/>
  <c r="J17" i="57"/>
  <c r="I17" i="57"/>
  <c r="H17" i="57"/>
  <c r="G17" i="57"/>
  <c r="O17" i="57" s="1"/>
  <c r="F17" i="57"/>
  <c r="N16" i="57"/>
  <c r="M16" i="57"/>
  <c r="L16" i="57"/>
  <c r="I16" i="57"/>
  <c r="G16" i="57"/>
  <c r="F16" i="57"/>
  <c r="N15" i="57"/>
  <c r="M15" i="57"/>
  <c r="L15" i="57"/>
  <c r="K15" i="57"/>
  <c r="H15" i="57"/>
  <c r="F15" i="57"/>
  <c r="N14" i="57"/>
  <c r="M14" i="57"/>
  <c r="L14" i="57"/>
  <c r="K14" i="57"/>
  <c r="J14" i="57"/>
  <c r="I14" i="57"/>
  <c r="H14" i="57"/>
  <c r="G14" i="57"/>
  <c r="F14" i="57"/>
  <c r="N13" i="57"/>
  <c r="M13" i="57"/>
  <c r="L13" i="57"/>
  <c r="L12" i="57" s="1"/>
  <c r="L11" i="57" s="1"/>
  <c r="K13" i="57"/>
  <c r="S13" i="57" s="1"/>
  <c r="J13" i="57"/>
  <c r="I13" i="57"/>
  <c r="I12" i="57" s="1"/>
  <c r="I11" i="57" s="1"/>
  <c r="H13" i="57"/>
  <c r="G13" i="57"/>
  <c r="G12" i="57" s="1"/>
  <c r="F13" i="57"/>
  <c r="N12" i="57"/>
  <c r="N11" i="57" s="1"/>
  <c r="K12" i="57"/>
  <c r="J12" i="57"/>
  <c r="H12" i="57"/>
  <c r="F12" i="57"/>
  <c r="R68" i="57"/>
  <c r="R52" i="57"/>
  <c r="Q68" i="56"/>
  <c r="P68" i="56"/>
  <c r="O68" i="56"/>
  <c r="Q67" i="56"/>
  <c r="P67" i="56"/>
  <c r="O67" i="56"/>
  <c r="Q66" i="56"/>
  <c r="P66" i="56"/>
  <c r="O66" i="56"/>
  <c r="Q65" i="56"/>
  <c r="P65" i="56"/>
  <c r="O65" i="56"/>
  <c r="Q64" i="56"/>
  <c r="P64" i="56"/>
  <c r="O64" i="56"/>
  <c r="Q63" i="56"/>
  <c r="P63" i="56"/>
  <c r="O63" i="56"/>
  <c r="Q62" i="56"/>
  <c r="P62" i="56"/>
  <c r="O62" i="56"/>
  <c r="Q61" i="56"/>
  <c r="P61" i="56"/>
  <c r="O61" i="56"/>
  <c r="Q60" i="56"/>
  <c r="P60" i="56"/>
  <c r="O60" i="56"/>
  <c r="Q59" i="56"/>
  <c r="P59" i="56"/>
  <c r="O59" i="56"/>
  <c r="Q58" i="56"/>
  <c r="P58" i="56"/>
  <c r="O58" i="56"/>
  <c r="Q57" i="56"/>
  <c r="P57" i="56"/>
  <c r="O57" i="56"/>
  <c r="N56" i="56"/>
  <c r="M56" i="56"/>
  <c r="M16" i="56" s="1"/>
  <c r="L56" i="56"/>
  <c r="K56" i="56"/>
  <c r="J56" i="56"/>
  <c r="I56" i="56"/>
  <c r="H56" i="56"/>
  <c r="G56" i="56"/>
  <c r="O56" i="56" s="1"/>
  <c r="F56" i="56"/>
  <c r="Q55" i="56"/>
  <c r="P55" i="56"/>
  <c r="O55" i="56"/>
  <c r="Q54" i="56"/>
  <c r="P54" i="56"/>
  <c r="O54" i="56"/>
  <c r="Q53" i="56"/>
  <c r="P53" i="56"/>
  <c r="O53" i="56"/>
  <c r="Q52" i="56"/>
  <c r="P52" i="56"/>
  <c r="O52" i="56"/>
  <c r="N51" i="56"/>
  <c r="M51" i="56"/>
  <c r="L51" i="56"/>
  <c r="L15" i="56" s="1"/>
  <c r="K51" i="56"/>
  <c r="J51" i="56"/>
  <c r="I51" i="56"/>
  <c r="I15" i="56" s="1"/>
  <c r="H51" i="56"/>
  <c r="G51" i="56"/>
  <c r="F51" i="56"/>
  <c r="R51" i="56" s="1"/>
  <c r="Q50" i="56"/>
  <c r="P50" i="56"/>
  <c r="Q49" i="56"/>
  <c r="P49" i="56"/>
  <c r="O49" i="56"/>
  <c r="Q48" i="56"/>
  <c r="P48" i="56"/>
  <c r="O48" i="56"/>
  <c r="Q47" i="56"/>
  <c r="P47" i="56"/>
  <c r="O47" i="56"/>
  <c r="Q46" i="56"/>
  <c r="P46" i="56"/>
  <c r="O46" i="56"/>
  <c r="Q45" i="56"/>
  <c r="P45" i="56"/>
  <c r="O45" i="56"/>
  <c r="Q44" i="56"/>
  <c r="P44" i="56"/>
  <c r="O44" i="56"/>
  <c r="Q43" i="56"/>
  <c r="P43" i="56"/>
  <c r="O43" i="56"/>
  <c r="Q42" i="56"/>
  <c r="P42" i="56"/>
  <c r="O42" i="56"/>
  <c r="Q41" i="56"/>
  <c r="P41" i="56"/>
  <c r="O41" i="56"/>
  <c r="Q40" i="56"/>
  <c r="P40" i="56"/>
  <c r="O40" i="56"/>
  <c r="Q39" i="56"/>
  <c r="P39" i="56"/>
  <c r="O39" i="56"/>
  <c r="Q38" i="56"/>
  <c r="P38" i="56"/>
  <c r="O38" i="56"/>
  <c r="Q37" i="56"/>
  <c r="P37" i="56"/>
  <c r="O37" i="56"/>
  <c r="Q36" i="56"/>
  <c r="P36" i="56"/>
  <c r="O36" i="56"/>
  <c r="Q35" i="56"/>
  <c r="P35" i="56"/>
  <c r="O35" i="56"/>
  <c r="Q34" i="56"/>
  <c r="P34" i="56"/>
  <c r="O34" i="56"/>
  <c r="Q33" i="56"/>
  <c r="P33" i="56"/>
  <c r="O33" i="56"/>
  <c r="Q32" i="56"/>
  <c r="P32" i="56"/>
  <c r="O32" i="56"/>
  <c r="Q31" i="56"/>
  <c r="P31" i="56"/>
  <c r="O31" i="56"/>
  <c r="Q30" i="56"/>
  <c r="P30" i="56"/>
  <c r="O30" i="56"/>
  <c r="Q29" i="56"/>
  <c r="P29" i="56"/>
  <c r="O29" i="56"/>
  <c r="Q28" i="56"/>
  <c r="P28" i="56"/>
  <c r="O28" i="56"/>
  <c r="Q27" i="56"/>
  <c r="P27" i="56"/>
  <c r="O27" i="56"/>
  <c r="Q26" i="56"/>
  <c r="P26" i="56"/>
  <c r="O26" i="56"/>
  <c r="Q25" i="56"/>
  <c r="P25" i="56"/>
  <c r="O25" i="56"/>
  <c r="Q24" i="56"/>
  <c r="P24" i="56"/>
  <c r="O24" i="56"/>
  <c r="Q23" i="56"/>
  <c r="P23" i="56"/>
  <c r="O23" i="56"/>
  <c r="Q22" i="56"/>
  <c r="P22" i="56"/>
  <c r="O22" i="56"/>
  <c r="Q21" i="56"/>
  <c r="P21" i="56"/>
  <c r="O21" i="56"/>
  <c r="Q20" i="56"/>
  <c r="P20" i="56"/>
  <c r="O20" i="56"/>
  <c r="Q19" i="56"/>
  <c r="P19" i="56"/>
  <c r="O19" i="56"/>
  <c r="N17" i="56"/>
  <c r="M17" i="56"/>
  <c r="L17" i="56"/>
  <c r="P17" i="56" s="1"/>
  <c r="K17" i="56"/>
  <c r="J17" i="56"/>
  <c r="I17" i="56"/>
  <c r="H17" i="56"/>
  <c r="G17" i="56"/>
  <c r="F17" i="56"/>
  <c r="N16" i="56"/>
  <c r="K16" i="56"/>
  <c r="I16" i="56"/>
  <c r="H16" i="56"/>
  <c r="G16" i="56"/>
  <c r="F16" i="56"/>
  <c r="N15" i="56"/>
  <c r="M15" i="56"/>
  <c r="J15" i="56"/>
  <c r="H15" i="56"/>
  <c r="G15" i="56"/>
  <c r="F15" i="56"/>
  <c r="R15" i="56" s="1"/>
  <c r="N14" i="56"/>
  <c r="M14" i="56"/>
  <c r="L14" i="56"/>
  <c r="K14" i="56"/>
  <c r="J14" i="56"/>
  <c r="I14" i="56"/>
  <c r="H14" i="56"/>
  <c r="G14" i="56"/>
  <c r="F14" i="56"/>
  <c r="N13" i="56"/>
  <c r="N12" i="56" s="1"/>
  <c r="N11" i="56" s="1"/>
  <c r="M13" i="56"/>
  <c r="L13" i="56"/>
  <c r="K13" i="56"/>
  <c r="J13" i="56"/>
  <c r="J12" i="56" s="1"/>
  <c r="I13" i="56"/>
  <c r="H13" i="56"/>
  <c r="H12" i="56" s="1"/>
  <c r="G13" i="56"/>
  <c r="F13" i="56"/>
  <c r="M12" i="56"/>
  <c r="L12" i="56"/>
  <c r="I12" i="56"/>
  <c r="I11" i="56"/>
  <c r="S44" i="56"/>
  <c r="S59" i="56"/>
  <c r="Q68" i="55"/>
  <c r="P68" i="55"/>
  <c r="O68" i="55"/>
  <c r="Q67" i="55"/>
  <c r="P67" i="55"/>
  <c r="O67" i="55"/>
  <c r="Q66" i="55"/>
  <c r="P66" i="55"/>
  <c r="O66" i="55"/>
  <c r="Q65" i="55"/>
  <c r="P65" i="55"/>
  <c r="O65" i="55"/>
  <c r="Q64" i="55"/>
  <c r="P64" i="55"/>
  <c r="O64" i="55"/>
  <c r="Q63" i="55"/>
  <c r="P63" i="55"/>
  <c r="O63" i="55"/>
  <c r="Q62" i="55"/>
  <c r="P62" i="55"/>
  <c r="O62" i="55"/>
  <c r="Q61" i="55"/>
  <c r="P61" i="55"/>
  <c r="O61" i="55"/>
  <c r="Q60" i="55"/>
  <c r="P60" i="55"/>
  <c r="O60" i="55"/>
  <c r="Q59" i="55"/>
  <c r="P59" i="55"/>
  <c r="O59" i="55"/>
  <c r="Q58" i="55"/>
  <c r="P58" i="55"/>
  <c r="O58" i="55"/>
  <c r="Q57" i="55"/>
  <c r="P57" i="55"/>
  <c r="O57" i="55"/>
  <c r="N56" i="55"/>
  <c r="M56" i="55"/>
  <c r="L56" i="55"/>
  <c r="K56" i="55"/>
  <c r="J56" i="55"/>
  <c r="I56" i="55"/>
  <c r="H56" i="55"/>
  <c r="G56" i="55"/>
  <c r="F56" i="55"/>
  <c r="Q55" i="55"/>
  <c r="P55" i="55"/>
  <c r="O55" i="55"/>
  <c r="Q54" i="55"/>
  <c r="P54" i="55"/>
  <c r="O54" i="55"/>
  <c r="Q53" i="55"/>
  <c r="P53" i="55"/>
  <c r="O53" i="55"/>
  <c r="Q52" i="55"/>
  <c r="P52" i="55"/>
  <c r="O52" i="55"/>
  <c r="N51" i="55"/>
  <c r="M51" i="55"/>
  <c r="L51" i="55"/>
  <c r="K51" i="55"/>
  <c r="J51" i="55"/>
  <c r="I51" i="55"/>
  <c r="H51" i="55"/>
  <c r="G51" i="55"/>
  <c r="F51" i="55"/>
  <c r="Q50" i="55"/>
  <c r="P50" i="55"/>
  <c r="Q49" i="55"/>
  <c r="P49" i="55"/>
  <c r="O49" i="55"/>
  <c r="Q48" i="55"/>
  <c r="P48" i="55"/>
  <c r="O48" i="55"/>
  <c r="Q47" i="55"/>
  <c r="P47" i="55"/>
  <c r="O47" i="55"/>
  <c r="Q46" i="55"/>
  <c r="P46" i="55"/>
  <c r="O46" i="55"/>
  <c r="Q45" i="55"/>
  <c r="P45" i="55"/>
  <c r="O45" i="55"/>
  <c r="Q44" i="55"/>
  <c r="P44" i="55"/>
  <c r="O44" i="55"/>
  <c r="Q43" i="55"/>
  <c r="P43" i="55"/>
  <c r="O43" i="55"/>
  <c r="Q42" i="55"/>
  <c r="P42" i="55"/>
  <c r="O42" i="55"/>
  <c r="Q41" i="55"/>
  <c r="P41" i="55"/>
  <c r="O41" i="55"/>
  <c r="Q40" i="55"/>
  <c r="P40" i="55"/>
  <c r="O40" i="55"/>
  <c r="Q39" i="55"/>
  <c r="P39" i="55"/>
  <c r="O39" i="55"/>
  <c r="Q38" i="55"/>
  <c r="P38" i="55"/>
  <c r="O38" i="55"/>
  <c r="Q37" i="55"/>
  <c r="P37" i="55"/>
  <c r="O37" i="55"/>
  <c r="Q36" i="55"/>
  <c r="P36" i="55"/>
  <c r="O36" i="55"/>
  <c r="Q35" i="55"/>
  <c r="P35" i="55"/>
  <c r="O35" i="55"/>
  <c r="Q34" i="55"/>
  <c r="P34" i="55"/>
  <c r="O34" i="55"/>
  <c r="Q33" i="55"/>
  <c r="P33" i="55"/>
  <c r="O33" i="55"/>
  <c r="Q32" i="55"/>
  <c r="P32" i="55"/>
  <c r="O32" i="55"/>
  <c r="Q31" i="55"/>
  <c r="P31" i="55"/>
  <c r="O31" i="55"/>
  <c r="Q30" i="55"/>
  <c r="P30" i="55"/>
  <c r="O30" i="55"/>
  <c r="Q29" i="55"/>
  <c r="P29" i="55"/>
  <c r="O29" i="55"/>
  <c r="Q28" i="55"/>
  <c r="P28" i="55"/>
  <c r="O28" i="55"/>
  <c r="Q27" i="55"/>
  <c r="P27" i="55"/>
  <c r="O27" i="55"/>
  <c r="Q26" i="55"/>
  <c r="P26" i="55"/>
  <c r="O26" i="55"/>
  <c r="Q25" i="55"/>
  <c r="P25" i="55"/>
  <c r="O25" i="55"/>
  <c r="S24" i="55"/>
  <c r="Q24" i="55"/>
  <c r="P24" i="55"/>
  <c r="O24" i="55"/>
  <c r="Q23" i="55"/>
  <c r="P23" i="55"/>
  <c r="O23" i="55"/>
  <c r="Q22" i="55"/>
  <c r="P22" i="55"/>
  <c r="O22" i="55"/>
  <c r="Q21" i="55"/>
  <c r="P21" i="55"/>
  <c r="O21" i="55"/>
  <c r="S20" i="55"/>
  <c r="Q20" i="55"/>
  <c r="P20" i="55"/>
  <c r="O20" i="55"/>
  <c r="Q19" i="55"/>
  <c r="P19" i="55"/>
  <c r="O19" i="55"/>
  <c r="N17" i="55"/>
  <c r="M17" i="55"/>
  <c r="L17" i="55"/>
  <c r="K17" i="55"/>
  <c r="J17" i="55"/>
  <c r="I17" i="55"/>
  <c r="H17" i="55"/>
  <c r="G17" i="55"/>
  <c r="F17" i="55"/>
  <c r="N16" i="55"/>
  <c r="M16" i="55"/>
  <c r="L16" i="55"/>
  <c r="K16" i="55"/>
  <c r="S16" i="55" s="1"/>
  <c r="J16" i="55"/>
  <c r="I16" i="55"/>
  <c r="H16" i="55"/>
  <c r="G16" i="55"/>
  <c r="F16" i="55"/>
  <c r="N15" i="55"/>
  <c r="M15" i="55"/>
  <c r="L15" i="55"/>
  <c r="K15" i="55"/>
  <c r="J15" i="55"/>
  <c r="I15" i="55"/>
  <c r="H15" i="55"/>
  <c r="G15" i="55"/>
  <c r="F15" i="55"/>
  <c r="N14" i="55"/>
  <c r="M14" i="55"/>
  <c r="L14" i="55"/>
  <c r="L12" i="55" s="1"/>
  <c r="L11" i="55" s="1"/>
  <c r="K14" i="55"/>
  <c r="J14" i="55"/>
  <c r="I14" i="55"/>
  <c r="I12" i="55" s="1"/>
  <c r="I11" i="55" s="1"/>
  <c r="H14" i="55"/>
  <c r="H12" i="55" s="1"/>
  <c r="H11" i="55" s="1"/>
  <c r="G14" i="55"/>
  <c r="F14" i="55"/>
  <c r="N13" i="55"/>
  <c r="M13" i="55"/>
  <c r="L13" i="55"/>
  <c r="K13" i="55"/>
  <c r="K12" i="55" s="1"/>
  <c r="J13" i="55"/>
  <c r="J12" i="55" s="1"/>
  <c r="I13" i="55"/>
  <c r="H13" i="55"/>
  <c r="G13" i="55"/>
  <c r="G12" i="55" s="1"/>
  <c r="F13" i="55"/>
  <c r="R13" i="55" s="1"/>
  <c r="S32" i="55"/>
  <c r="S55" i="55"/>
  <c r="R67" i="55"/>
  <c r="R66" i="55"/>
  <c r="S13" i="55" l="1"/>
  <c r="J11" i="55"/>
  <c r="O15" i="56"/>
  <c r="R13" i="57"/>
  <c r="M12" i="57"/>
  <c r="S15" i="57"/>
  <c r="P51" i="57"/>
  <c r="O27" i="58"/>
  <c r="F12" i="55"/>
  <c r="F11" i="55" s="1"/>
  <c r="N12" i="55"/>
  <c r="N11" i="55" s="1"/>
  <c r="P15" i="55"/>
  <c r="P17" i="55"/>
  <c r="T13" i="57"/>
  <c r="J11" i="57"/>
  <c r="J10" i="58"/>
  <c r="N10" i="58"/>
  <c r="I10" i="58"/>
  <c r="P27" i="58"/>
  <c r="M12" i="55"/>
  <c r="M11" i="55" s="1"/>
  <c r="S14" i="55"/>
  <c r="G12" i="56"/>
  <c r="R17" i="56"/>
  <c r="O14" i="57"/>
  <c r="O56" i="57"/>
  <c r="O13" i="58"/>
  <c r="O15" i="55"/>
  <c r="S15" i="55"/>
  <c r="O16" i="55"/>
  <c r="P16" i="55"/>
  <c r="P51" i="55"/>
  <c r="S17" i="57"/>
  <c r="P17" i="57"/>
  <c r="R56" i="57"/>
  <c r="L10" i="58"/>
  <c r="H10" i="58"/>
  <c r="T68" i="57"/>
  <c r="S12" i="55"/>
  <c r="G11" i="55"/>
  <c r="T13" i="55"/>
  <c r="O12" i="55"/>
  <c r="P12" i="55"/>
  <c r="P11" i="55" s="1"/>
  <c r="K11" i="55"/>
  <c r="Q15" i="55"/>
  <c r="O17" i="55"/>
  <c r="S43" i="55"/>
  <c r="S54" i="55"/>
  <c r="S58" i="55"/>
  <c r="O14" i="55"/>
  <c r="R17" i="55"/>
  <c r="R22" i="55"/>
  <c r="R26" i="55"/>
  <c r="R29" i="55"/>
  <c r="R32" i="55"/>
  <c r="T32" i="55" s="1"/>
  <c r="S62" i="55"/>
  <c r="S19" i="56"/>
  <c r="S23" i="56"/>
  <c r="S27" i="56"/>
  <c r="S31" i="56"/>
  <c r="S35" i="56"/>
  <c r="S39" i="56"/>
  <c r="S43" i="56"/>
  <c r="S47" i="56"/>
  <c r="S52" i="57"/>
  <c r="T52" i="57" s="1"/>
  <c r="S48" i="57"/>
  <c r="S44" i="57"/>
  <c r="S40" i="57"/>
  <c r="S36" i="57"/>
  <c r="S32" i="57"/>
  <c r="S28" i="57"/>
  <c r="S24" i="57"/>
  <c r="S20" i="57"/>
  <c r="S65" i="57"/>
  <c r="S61" i="57"/>
  <c r="S57" i="57"/>
  <c r="S53" i="57"/>
  <c r="S49" i="57"/>
  <c r="S45" i="57"/>
  <c r="S41" i="57"/>
  <c r="S37" i="57"/>
  <c r="S33" i="57"/>
  <c r="S29" i="57"/>
  <c r="S25" i="57"/>
  <c r="S21" i="57"/>
  <c r="S66" i="57"/>
  <c r="S62" i="57"/>
  <c r="S58" i="57"/>
  <c r="S54" i="57"/>
  <c r="S46" i="57"/>
  <c r="S42" i="57"/>
  <c r="S38" i="57"/>
  <c r="S34" i="57"/>
  <c r="S30" i="57"/>
  <c r="S26" i="57"/>
  <c r="S22" i="57"/>
  <c r="S67" i="57"/>
  <c r="S63" i="57"/>
  <c r="S59" i="57"/>
  <c r="S50" i="57"/>
  <c r="S55" i="57"/>
  <c r="T55" i="57" s="1"/>
  <c r="S47" i="57"/>
  <c r="S43" i="57"/>
  <c r="T43" i="57" s="1"/>
  <c r="S39" i="57"/>
  <c r="S35" i="57"/>
  <c r="T35" i="57" s="1"/>
  <c r="S31" i="57"/>
  <c r="T31" i="57" s="1"/>
  <c r="S27" i="57"/>
  <c r="T27" i="57" s="1"/>
  <c r="S23" i="57"/>
  <c r="T23" i="57" s="1"/>
  <c r="S19" i="57"/>
  <c r="T19" i="57" s="1"/>
  <c r="S64" i="57"/>
  <c r="S35" i="55"/>
  <c r="S51" i="56"/>
  <c r="T51" i="56" s="1"/>
  <c r="R54" i="55"/>
  <c r="T54" i="55" s="1"/>
  <c r="R46" i="55"/>
  <c r="R42" i="55"/>
  <c r="R38" i="55"/>
  <c r="R55" i="55"/>
  <c r="T55" i="55" s="1"/>
  <c r="R47" i="55"/>
  <c r="R43" i="55"/>
  <c r="T43" i="55" s="1"/>
  <c r="R39" i="55"/>
  <c r="R35" i="55"/>
  <c r="R31" i="55"/>
  <c r="R27" i="55"/>
  <c r="R68" i="55"/>
  <c r="R64" i="55"/>
  <c r="R60" i="55"/>
  <c r="R52" i="55"/>
  <c r="R48" i="55"/>
  <c r="R44" i="55"/>
  <c r="R40" i="55"/>
  <c r="R36" i="55"/>
  <c r="R65" i="55"/>
  <c r="R61" i="55"/>
  <c r="R57" i="55"/>
  <c r="P14" i="55"/>
  <c r="S22" i="55"/>
  <c r="R34" i="55"/>
  <c r="R50" i="55"/>
  <c r="S66" i="55"/>
  <c r="T66" i="55" s="1"/>
  <c r="M11" i="56"/>
  <c r="K12" i="56"/>
  <c r="P13" i="56"/>
  <c r="P12" i="57"/>
  <c r="S39" i="55"/>
  <c r="S63" i="56"/>
  <c r="S17" i="55"/>
  <c r="S11" i="55" s="1"/>
  <c r="S26" i="55"/>
  <c r="P13" i="55"/>
  <c r="R15" i="55"/>
  <c r="T15" i="55" s="1"/>
  <c r="R21" i="55"/>
  <c r="R25" i="55"/>
  <c r="S34" i="55"/>
  <c r="S38" i="55"/>
  <c r="S42" i="55"/>
  <c r="S46" i="55"/>
  <c r="S56" i="55"/>
  <c r="R67" i="56"/>
  <c r="R63" i="56"/>
  <c r="R59" i="56"/>
  <c r="T59" i="56" s="1"/>
  <c r="R68" i="56"/>
  <c r="R64" i="56"/>
  <c r="R60" i="56"/>
  <c r="G11" i="56"/>
  <c r="O17" i="56"/>
  <c r="P51" i="56"/>
  <c r="K15" i="56"/>
  <c r="Q56" i="56"/>
  <c r="P56" i="57"/>
  <c r="K16" i="57"/>
  <c r="R30" i="55"/>
  <c r="S19" i="55"/>
  <c r="S23" i="55"/>
  <c r="S47" i="55"/>
  <c r="R62" i="55"/>
  <c r="T62" i="55" s="1"/>
  <c r="O14" i="56"/>
  <c r="R16" i="55"/>
  <c r="T16" i="55" s="1"/>
  <c r="R14" i="55"/>
  <c r="T14" i="55" s="1"/>
  <c r="S21" i="55"/>
  <c r="S25" i="55"/>
  <c r="R28" i="55"/>
  <c r="S31" i="55"/>
  <c r="R51" i="55"/>
  <c r="Q51" i="55"/>
  <c r="O51" i="55"/>
  <c r="R53" i="55"/>
  <c r="R59" i="55"/>
  <c r="S68" i="56"/>
  <c r="S14" i="56"/>
  <c r="H11" i="56"/>
  <c r="R50" i="56"/>
  <c r="R54" i="56"/>
  <c r="S14" i="57"/>
  <c r="S12" i="57" s="1"/>
  <c r="M11" i="57"/>
  <c r="T47" i="57"/>
  <c r="S60" i="57"/>
  <c r="T39" i="57"/>
  <c r="O13" i="55"/>
  <c r="Q13" i="55" s="1"/>
  <c r="R20" i="55"/>
  <c r="T20" i="55" s="1"/>
  <c r="R24" i="55"/>
  <c r="T24" i="55" s="1"/>
  <c r="S28" i="55"/>
  <c r="S51" i="55"/>
  <c r="R63" i="55"/>
  <c r="S55" i="56"/>
  <c r="R13" i="56"/>
  <c r="O13" i="56"/>
  <c r="Q13" i="56" s="1"/>
  <c r="F12" i="56"/>
  <c r="R22" i="56"/>
  <c r="R26" i="56"/>
  <c r="R30" i="56"/>
  <c r="R34" i="56"/>
  <c r="R38" i="56"/>
  <c r="R42" i="56"/>
  <c r="R46" i="56"/>
  <c r="S50" i="56"/>
  <c r="S52" i="56"/>
  <c r="R56" i="56"/>
  <c r="S67" i="56"/>
  <c r="P14" i="57"/>
  <c r="Q14" i="57" s="1"/>
  <c r="S48" i="56"/>
  <c r="R33" i="55"/>
  <c r="R56" i="55"/>
  <c r="T56" i="55" s="1"/>
  <c r="Q56" i="55"/>
  <c r="S13" i="56"/>
  <c r="S20" i="56"/>
  <c r="S24" i="56"/>
  <c r="S28" i="56"/>
  <c r="S32" i="56"/>
  <c r="S36" i="56"/>
  <c r="S40" i="56"/>
  <c r="S56" i="56"/>
  <c r="Q17" i="57"/>
  <c r="S67" i="55"/>
  <c r="T67" i="55" s="1"/>
  <c r="S63" i="55"/>
  <c r="S59" i="55"/>
  <c r="S50" i="55"/>
  <c r="S68" i="55"/>
  <c r="S64" i="55"/>
  <c r="S60" i="55"/>
  <c r="S52" i="55"/>
  <c r="S48" i="55"/>
  <c r="S44" i="55"/>
  <c r="S40" i="55"/>
  <c r="S36" i="55"/>
  <c r="S65" i="55"/>
  <c r="S61" i="55"/>
  <c r="S57" i="55"/>
  <c r="S53" i="55"/>
  <c r="S49" i="55"/>
  <c r="S45" i="55"/>
  <c r="S41" i="55"/>
  <c r="S37" i="55"/>
  <c r="S33" i="55"/>
  <c r="S29" i="55"/>
  <c r="R19" i="55"/>
  <c r="T19" i="55" s="1"/>
  <c r="R23" i="55"/>
  <c r="T23" i="55" s="1"/>
  <c r="S27" i="55"/>
  <c r="S30" i="55"/>
  <c r="R37" i="55"/>
  <c r="T37" i="55" s="1"/>
  <c r="R41" i="55"/>
  <c r="R45" i="55"/>
  <c r="R49" i="55"/>
  <c r="T49" i="55" s="1"/>
  <c r="O56" i="55"/>
  <c r="R58" i="55"/>
  <c r="T58" i="55" s="1"/>
  <c r="R55" i="56"/>
  <c r="R14" i="56"/>
  <c r="S17" i="56"/>
  <c r="T17" i="56" s="1"/>
  <c r="O51" i="56"/>
  <c r="Q51" i="56"/>
  <c r="P56" i="56"/>
  <c r="O12" i="57"/>
  <c r="Q51" i="57"/>
  <c r="R51" i="57"/>
  <c r="S56" i="57"/>
  <c r="T56" i="57" s="1"/>
  <c r="P28" i="58"/>
  <c r="G10" i="58"/>
  <c r="O32" i="58"/>
  <c r="P32" i="58"/>
  <c r="P56" i="55"/>
  <c r="P14" i="56"/>
  <c r="J16" i="56"/>
  <c r="O16" i="56" s="1"/>
  <c r="S22" i="56"/>
  <c r="S26" i="56"/>
  <c r="S30" i="56"/>
  <c r="S34" i="56"/>
  <c r="S38" i="56"/>
  <c r="S42" i="56"/>
  <c r="S46" i="56"/>
  <c r="S54" i="56"/>
  <c r="R58" i="56"/>
  <c r="R62" i="56"/>
  <c r="R66" i="56"/>
  <c r="K11" i="57"/>
  <c r="G15" i="57"/>
  <c r="R15" i="57" s="1"/>
  <c r="T15" i="57" s="1"/>
  <c r="H16" i="57"/>
  <c r="O16" i="57" s="1"/>
  <c r="R50" i="57"/>
  <c r="S51" i="57"/>
  <c r="R59" i="57"/>
  <c r="T59" i="57" s="1"/>
  <c r="R63" i="57"/>
  <c r="T63" i="57" s="1"/>
  <c r="R67" i="57"/>
  <c r="T67" i="57" s="1"/>
  <c r="K12" i="58"/>
  <c r="P13" i="58"/>
  <c r="P18" i="58"/>
  <c r="P22" i="58"/>
  <c r="P26" i="58"/>
  <c r="P33" i="58"/>
  <c r="P37" i="58"/>
  <c r="R21" i="56"/>
  <c r="R25" i="56"/>
  <c r="R29" i="56"/>
  <c r="R33" i="56"/>
  <c r="R37" i="56"/>
  <c r="R41" i="56"/>
  <c r="R45" i="56"/>
  <c r="R49" i="56"/>
  <c r="R53" i="56"/>
  <c r="S58" i="56"/>
  <c r="S62" i="56"/>
  <c r="S66" i="56"/>
  <c r="P15" i="57"/>
  <c r="R17" i="57"/>
  <c r="R22" i="57"/>
  <c r="T22" i="57" s="1"/>
  <c r="R26" i="57"/>
  <c r="R30" i="57"/>
  <c r="R34" i="57"/>
  <c r="T34" i="57" s="1"/>
  <c r="R38" i="57"/>
  <c r="R42" i="57"/>
  <c r="R46" i="57"/>
  <c r="T46" i="57" s="1"/>
  <c r="R54" i="57"/>
  <c r="O11" i="58"/>
  <c r="P30" i="58"/>
  <c r="L16" i="56"/>
  <c r="S21" i="56"/>
  <c r="S25" i="56"/>
  <c r="S29" i="56"/>
  <c r="S33" i="56"/>
  <c r="S37" i="56"/>
  <c r="S41" i="56"/>
  <c r="S45" i="56"/>
  <c r="S49" i="56"/>
  <c r="S53" i="56"/>
  <c r="R57" i="56"/>
  <c r="R61" i="56"/>
  <c r="R65" i="56"/>
  <c r="O13" i="57"/>
  <c r="R58" i="57"/>
  <c r="T58" i="57" s="1"/>
  <c r="R62" i="57"/>
  <c r="R66" i="57"/>
  <c r="P11" i="58"/>
  <c r="P15" i="58"/>
  <c r="P19" i="58"/>
  <c r="P23" i="58"/>
  <c r="P34" i="58"/>
  <c r="P38" i="58"/>
  <c r="R20" i="56"/>
  <c r="R24" i="56"/>
  <c r="R28" i="56"/>
  <c r="T28" i="56" s="1"/>
  <c r="R32" i="56"/>
  <c r="R36" i="56"/>
  <c r="R40" i="56"/>
  <c r="R44" i="56"/>
  <c r="T44" i="56" s="1"/>
  <c r="R48" i="56"/>
  <c r="T48" i="56" s="1"/>
  <c r="R52" i="56"/>
  <c r="T52" i="56" s="1"/>
  <c r="S57" i="56"/>
  <c r="S61" i="56"/>
  <c r="S65" i="56"/>
  <c r="F11" i="57"/>
  <c r="P13" i="57"/>
  <c r="R21" i="57"/>
  <c r="R25" i="57"/>
  <c r="R29" i="57"/>
  <c r="T29" i="57" s="1"/>
  <c r="R33" i="57"/>
  <c r="T33" i="57" s="1"/>
  <c r="R37" i="57"/>
  <c r="T37" i="57" s="1"/>
  <c r="R41" i="57"/>
  <c r="T41" i="57" s="1"/>
  <c r="R45" i="57"/>
  <c r="R49" i="57"/>
  <c r="R53" i="57"/>
  <c r="P31" i="58"/>
  <c r="R14" i="57"/>
  <c r="O51" i="57"/>
  <c r="R57" i="57"/>
  <c r="T57" i="57" s="1"/>
  <c r="R61" i="57"/>
  <c r="T61" i="57" s="1"/>
  <c r="R65" i="57"/>
  <c r="P16" i="58"/>
  <c r="P20" i="58"/>
  <c r="P24" i="58"/>
  <c r="P35" i="58"/>
  <c r="P39" i="58"/>
  <c r="R19" i="56"/>
  <c r="T19" i="56" s="1"/>
  <c r="R23" i="56"/>
  <c r="R27" i="56"/>
  <c r="T27" i="56" s="1"/>
  <c r="R31" i="56"/>
  <c r="R35" i="56"/>
  <c r="R39" i="56"/>
  <c r="R43" i="56"/>
  <c r="R47" i="56"/>
  <c r="S60" i="56"/>
  <c r="S64" i="56"/>
  <c r="R20" i="57"/>
  <c r="R24" i="57"/>
  <c r="T24" i="57" s="1"/>
  <c r="R28" i="57"/>
  <c r="R32" i="57"/>
  <c r="R36" i="57"/>
  <c r="R40" i="57"/>
  <c r="T40" i="57" s="1"/>
  <c r="R44" i="57"/>
  <c r="T44" i="57" s="1"/>
  <c r="R48" i="57"/>
  <c r="R60" i="57"/>
  <c r="T60" i="57" s="1"/>
  <c r="R64" i="57"/>
  <c r="P17" i="58"/>
  <c r="P21" i="58"/>
  <c r="P25" i="58"/>
  <c r="P36" i="58"/>
  <c r="J2" i="49"/>
  <c r="T51" i="55" l="1"/>
  <c r="T60" i="56"/>
  <c r="T50" i="55"/>
  <c r="R16" i="57"/>
  <c r="T46" i="56"/>
  <c r="O15" i="57"/>
  <c r="O11" i="57" s="1"/>
  <c r="G11" i="57"/>
  <c r="J11" i="56"/>
  <c r="T26" i="56"/>
  <c r="R16" i="56"/>
  <c r="T22" i="55"/>
  <c r="Q12" i="55"/>
  <c r="Q16" i="55"/>
  <c r="T38" i="56"/>
  <c r="T25" i="55"/>
  <c r="T30" i="57"/>
  <c r="T36" i="57"/>
  <c r="T32" i="57"/>
  <c r="T25" i="57"/>
  <c r="T28" i="57"/>
  <c r="T53" i="57"/>
  <c r="T21" i="57"/>
  <c r="T66" i="57"/>
  <c r="T14" i="57"/>
  <c r="T12" i="57" s="1"/>
  <c r="T62" i="57"/>
  <c r="T26" i="57"/>
  <c r="T64" i="57"/>
  <c r="T49" i="57"/>
  <c r="T20" i="57"/>
  <c r="T29" i="56"/>
  <c r="T25" i="56"/>
  <c r="T47" i="56"/>
  <c r="T66" i="56"/>
  <c r="T43" i="56"/>
  <c r="T20" i="56"/>
  <c r="T62" i="56"/>
  <c r="T54" i="56"/>
  <c r="T39" i="56"/>
  <c r="T64" i="56"/>
  <c r="T24" i="56"/>
  <c r="T56" i="56"/>
  <c r="T68" i="56"/>
  <c r="T35" i="56"/>
  <c r="T55" i="56"/>
  <c r="T67" i="56"/>
  <c r="T40" i="56"/>
  <c r="T65" i="56"/>
  <c r="T37" i="56"/>
  <c r="T40" i="55"/>
  <c r="T31" i="55"/>
  <c r="T46" i="55"/>
  <c r="T44" i="55"/>
  <c r="T35" i="55"/>
  <c r="T39" i="55"/>
  <c r="T30" i="55"/>
  <c r="T52" i="55"/>
  <c r="T45" i="55"/>
  <c r="T53" i="55"/>
  <c r="P12" i="58"/>
  <c r="P10" i="58" s="1"/>
  <c r="K10" i="58"/>
  <c r="P16" i="56"/>
  <c r="L11" i="56"/>
  <c r="T53" i="56"/>
  <c r="T21" i="56"/>
  <c r="T22" i="56"/>
  <c r="S16" i="57"/>
  <c r="S11" i="57" s="1"/>
  <c r="P16" i="57"/>
  <c r="P11" i="57" s="1"/>
  <c r="Q15" i="57"/>
  <c r="T34" i="55"/>
  <c r="T17" i="55"/>
  <c r="T11" i="55" s="1"/>
  <c r="R12" i="55"/>
  <c r="R11" i="55" s="1"/>
  <c r="T49" i="56"/>
  <c r="T41" i="55"/>
  <c r="T33" i="55"/>
  <c r="O12" i="56"/>
  <c r="F11" i="56"/>
  <c r="Q16" i="56"/>
  <c r="T48" i="55"/>
  <c r="Q14" i="55"/>
  <c r="T12" i="55"/>
  <c r="T45" i="56"/>
  <c r="T58" i="56"/>
  <c r="T50" i="56"/>
  <c r="Q14" i="56"/>
  <c r="T31" i="56"/>
  <c r="Q13" i="57"/>
  <c r="T54" i="57"/>
  <c r="T17" i="57"/>
  <c r="T41" i="56"/>
  <c r="T51" i="57"/>
  <c r="T14" i="56"/>
  <c r="T42" i="56"/>
  <c r="T13" i="56"/>
  <c r="R12" i="56"/>
  <c r="R11" i="56" s="1"/>
  <c r="S15" i="56"/>
  <c r="T15" i="56" s="1"/>
  <c r="P15" i="56"/>
  <c r="Q15" i="56" s="1"/>
  <c r="T63" i="56"/>
  <c r="T21" i="55"/>
  <c r="T57" i="55"/>
  <c r="T60" i="55"/>
  <c r="T47" i="55"/>
  <c r="O12" i="58"/>
  <c r="O10" i="58" s="1"/>
  <c r="T28" i="55"/>
  <c r="P12" i="56"/>
  <c r="P11" i="56" s="1"/>
  <c r="K11" i="56"/>
  <c r="T61" i="55"/>
  <c r="T64" i="55"/>
  <c r="T48" i="57"/>
  <c r="T23" i="56"/>
  <c r="T65" i="57"/>
  <c r="T45" i="57"/>
  <c r="T36" i="56"/>
  <c r="T61" i="56"/>
  <c r="T42" i="57"/>
  <c r="T33" i="56"/>
  <c r="Q16" i="57"/>
  <c r="H11" i="57"/>
  <c r="S16" i="56"/>
  <c r="T16" i="56" s="1"/>
  <c r="R12" i="57"/>
  <c r="R11" i="57" s="1"/>
  <c r="T34" i="56"/>
  <c r="T63" i="55"/>
  <c r="O11" i="56"/>
  <c r="Q17" i="56"/>
  <c r="T65" i="55"/>
  <c r="T68" i="55"/>
  <c r="T38" i="55"/>
  <c r="T29" i="55"/>
  <c r="T50" i="57"/>
  <c r="T32" i="56"/>
  <c r="T57" i="56"/>
  <c r="T38" i="57"/>
  <c r="Q12" i="57"/>
  <c r="Q11" i="57" s="1"/>
  <c r="S12" i="56"/>
  <c r="S11" i="56" s="1"/>
  <c r="T30" i="56"/>
  <c r="T59" i="55"/>
  <c r="T36" i="55"/>
  <c r="T27" i="55"/>
  <c r="T42" i="55"/>
  <c r="T26" i="55"/>
  <c r="O11" i="55"/>
  <c r="Q17" i="55"/>
  <c r="Q11" i="55" s="1"/>
  <c r="H2" i="48"/>
  <c r="K2" i="50"/>
  <c r="K2" i="51"/>
  <c r="I2" i="54"/>
  <c r="C1" i="54"/>
  <c r="E1" i="51"/>
  <c r="E1" i="50"/>
  <c r="E1" i="49"/>
  <c r="D1" i="48"/>
  <c r="H30" i="54"/>
  <c r="I29" i="54"/>
  <c r="H29" i="54"/>
  <c r="I28" i="54"/>
  <c r="H28" i="54"/>
  <c r="H27" i="54"/>
  <c r="H26" i="54"/>
  <c r="H25" i="54"/>
  <c r="I24" i="54"/>
  <c r="H24" i="54"/>
  <c r="H23" i="54"/>
  <c r="H22" i="54"/>
  <c r="H20" i="54"/>
  <c r="H19" i="54"/>
  <c r="H18" i="54"/>
  <c r="H17" i="54"/>
  <c r="I16" i="54"/>
  <c r="H16" i="54"/>
  <c r="H15" i="54"/>
  <c r="H14" i="54"/>
  <c r="G12" i="54"/>
  <c r="F12" i="54"/>
  <c r="E12" i="54"/>
  <c r="D12" i="54"/>
  <c r="G11" i="54"/>
  <c r="F11" i="54"/>
  <c r="E11" i="54"/>
  <c r="D11" i="54"/>
  <c r="K54" i="51"/>
  <c r="K53" i="51"/>
  <c r="K52" i="51"/>
  <c r="K51" i="51"/>
  <c r="K50" i="51"/>
  <c r="K49" i="51"/>
  <c r="K48" i="51"/>
  <c r="K46" i="51"/>
  <c r="K45" i="51"/>
  <c r="K44" i="51"/>
  <c r="K43" i="51"/>
  <c r="K42" i="51"/>
  <c r="K40" i="51"/>
  <c r="K39" i="51"/>
  <c r="K38" i="51"/>
  <c r="K37" i="51"/>
  <c r="K36" i="51"/>
  <c r="K35" i="51"/>
  <c r="K34" i="51"/>
  <c r="K33" i="51"/>
  <c r="K32" i="51"/>
  <c r="K31" i="51"/>
  <c r="K30" i="51"/>
  <c r="K29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J15" i="51"/>
  <c r="I15" i="51"/>
  <c r="H15" i="51"/>
  <c r="G15" i="51"/>
  <c r="F15" i="51"/>
  <c r="J14" i="51"/>
  <c r="I14" i="51"/>
  <c r="H14" i="51"/>
  <c r="G14" i="51"/>
  <c r="F14" i="51"/>
  <c r="J13" i="51"/>
  <c r="I13" i="51"/>
  <c r="H13" i="51"/>
  <c r="G13" i="51"/>
  <c r="F13" i="51"/>
  <c r="J12" i="51"/>
  <c r="J11" i="51" s="1"/>
  <c r="I12" i="51"/>
  <c r="H12" i="51"/>
  <c r="H11" i="51" s="1"/>
  <c r="G12" i="51"/>
  <c r="G11" i="51" s="1"/>
  <c r="F12" i="51"/>
  <c r="F11" i="51" s="1"/>
  <c r="J10" i="51"/>
  <c r="L23" i="51"/>
  <c r="K54" i="50"/>
  <c r="K53" i="50"/>
  <c r="K52" i="50"/>
  <c r="K51" i="50"/>
  <c r="K50" i="50"/>
  <c r="K49" i="50"/>
  <c r="K48" i="50"/>
  <c r="K46" i="50"/>
  <c r="L45" i="50"/>
  <c r="K45" i="50"/>
  <c r="K44" i="50"/>
  <c r="K43" i="50"/>
  <c r="K42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J15" i="50"/>
  <c r="I15" i="50"/>
  <c r="H15" i="50"/>
  <c r="K15" i="50" s="1"/>
  <c r="G15" i="50"/>
  <c r="F15" i="50"/>
  <c r="J14" i="50"/>
  <c r="I14" i="50"/>
  <c r="H14" i="50"/>
  <c r="G14" i="50"/>
  <c r="F14" i="50"/>
  <c r="J13" i="50"/>
  <c r="J11" i="50" s="1"/>
  <c r="I13" i="50"/>
  <c r="H13" i="50"/>
  <c r="G13" i="50"/>
  <c r="F13" i="50"/>
  <c r="J12" i="50"/>
  <c r="I12" i="50"/>
  <c r="H12" i="50"/>
  <c r="G12" i="50"/>
  <c r="F12" i="50"/>
  <c r="L51" i="50"/>
  <c r="J61" i="49"/>
  <c r="J60" i="49"/>
  <c r="J59" i="49"/>
  <c r="J58" i="49"/>
  <c r="J57" i="49"/>
  <c r="J56" i="49"/>
  <c r="J55" i="49"/>
  <c r="J54" i="49"/>
  <c r="J53" i="49"/>
  <c r="J52" i="49"/>
  <c r="J51" i="49"/>
  <c r="J50" i="49"/>
  <c r="I49" i="49"/>
  <c r="I14" i="49" s="1"/>
  <c r="H49" i="49"/>
  <c r="H14" i="49" s="1"/>
  <c r="G49" i="49"/>
  <c r="F49" i="49"/>
  <c r="J48" i="49"/>
  <c r="J47" i="49"/>
  <c r="J46" i="49"/>
  <c r="J45" i="49"/>
  <c r="J44" i="49"/>
  <c r="J42" i="49"/>
  <c r="J41" i="49"/>
  <c r="J40" i="49"/>
  <c r="J39" i="49"/>
  <c r="K38" i="49"/>
  <c r="J38" i="49"/>
  <c r="I37" i="49"/>
  <c r="H37" i="49"/>
  <c r="H13" i="49" s="1"/>
  <c r="G37" i="49"/>
  <c r="G13" i="49" s="1"/>
  <c r="F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G14" i="49"/>
  <c r="F14" i="49"/>
  <c r="I13" i="49"/>
  <c r="I12" i="49"/>
  <c r="H12" i="49"/>
  <c r="H11" i="49" s="1"/>
  <c r="G12" i="49"/>
  <c r="F12" i="49"/>
  <c r="G29" i="48"/>
  <c r="G28" i="48"/>
  <c r="G27" i="48"/>
  <c r="G26" i="48"/>
  <c r="G25" i="48"/>
  <c r="H24" i="48"/>
  <c r="G24" i="48"/>
  <c r="G23" i="48"/>
  <c r="G22" i="48"/>
  <c r="F21" i="48"/>
  <c r="F12" i="48" s="1"/>
  <c r="E21" i="48"/>
  <c r="G20" i="48"/>
  <c r="G19" i="48"/>
  <c r="G17" i="48"/>
  <c r="G16" i="48"/>
  <c r="G15" i="48"/>
  <c r="G14" i="48"/>
  <c r="E12" i="48"/>
  <c r="F11" i="48"/>
  <c r="E11" i="48"/>
  <c r="G11" i="48" s="1"/>
  <c r="K15" i="51" l="1"/>
  <c r="J10" i="50"/>
  <c r="F10" i="48"/>
  <c r="G11" i="49"/>
  <c r="H12" i="54"/>
  <c r="T16" i="57"/>
  <c r="T11" i="57" s="1"/>
  <c r="Q12" i="56"/>
  <c r="Q11" i="56"/>
  <c r="T12" i="56"/>
  <c r="T11" i="56" s="1"/>
  <c r="H12" i="48"/>
  <c r="G12" i="48"/>
  <c r="E10" i="48"/>
  <c r="G10" i="48" s="1"/>
  <c r="L43" i="51"/>
  <c r="H26" i="48"/>
  <c r="H22" i="48"/>
  <c r="H19" i="48"/>
  <c r="H14" i="48"/>
  <c r="H29" i="48"/>
  <c r="H25" i="48"/>
  <c r="H17" i="48"/>
  <c r="H28" i="48"/>
  <c r="H23" i="48"/>
  <c r="H20" i="48"/>
  <c r="K45" i="49"/>
  <c r="K40" i="49"/>
  <c r="K34" i="49"/>
  <c r="K30" i="49"/>
  <c r="K26" i="49"/>
  <c r="K22" i="49"/>
  <c r="K18" i="49"/>
  <c r="K48" i="49"/>
  <c r="K44" i="49"/>
  <c r="K33" i="49"/>
  <c r="K25" i="49"/>
  <c r="K17" i="49"/>
  <c r="K58" i="49"/>
  <c r="K54" i="49"/>
  <c r="K50" i="49"/>
  <c r="K39" i="49"/>
  <c r="K29" i="49"/>
  <c r="K21" i="49"/>
  <c r="K60" i="49"/>
  <c r="K51" i="49"/>
  <c r="K55" i="49"/>
  <c r="K42" i="49"/>
  <c r="K35" i="49"/>
  <c r="K24" i="49"/>
  <c r="K19" i="49"/>
  <c r="K36" i="49"/>
  <c r="K46" i="49"/>
  <c r="J49" i="49"/>
  <c r="L49" i="49" s="1"/>
  <c r="K53" i="49"/>
  <c r="L54" i="50"/>
  <c r="L44" i="50"/>
  <c r="L34" i="50"/>
  <c r="L20" i="50"/>
  <c r="L49" i="50"/>
  <c r="L38" i="50"/>
  <c r="L24" i="50"/>
  <c r="L53" i="50"/>
  <c r="L43" i="50"/>
  <c r="L28" i="50"/>
  <c r="L19" i="50"/>
  <c r="K14" i="50"/>
  <c r="L23" i="50"/>
  <c r="L39" i="50"/>
  <c r="L52" i="50"/>
  <c r="L19" i="51"/>
  <c r="L31" i="51"/>
  <c r="I11" i="54"/>
  <c r="H11" i="54"/>
  <c r="H21" i="48"/>
  <c r="J14" i="49"/>
  <c r="K31" i="49"/>
  <c r="F13" i="49"/>
  <c r="J13" i="49" s="1"/>
  <c r="K37" i="49"/>
  <c r="K49" i="49"/>
  <c r="K59" i="49"/>
  <c r="K12" i="50"/>
  <c r="F11" i="50"/>
  <c r="L18" i="50"/>
  <c r="L26" i="51"/>
  <c r="H15" i="48"/>
  <c r="K20" i="49"/>
  <c r="K47" i="49"/>
  <c r="G11" i="50"/>
  <c r="G10" i="50" s="1"/>
  <c r="L30" i="50"/>
  <c r="L35" i="50"/>
  <c r="L40" i="50"/>
  <c r="L48" i="50"/>
  <c r="I11" i="51"/>
  <c r="L52" i="51"/>
  <c r="G21" i="48"/>
  <c r="H27" i="48"/>
  <c r="K27" i="49"/>
  <c r="K32" i="49"/>
  <c r="K41" i="49"/>
  <c r="H11" i="50"/>
  <c r="G10" i="51"/>
  <c r="K14" i="51"/>
  <c r="L39" i="51"/>
  <c r="H16" i="48"/>
  <c r="J12" i="49"/>
  <c r="K56" i="49"/>
  <c r="K61" i="49"/>
  <c r="I11" i="50"/>
  <c r="L26" i="50"/>
  <c r="L31" i="50"/>
  <c r="L36" i="50"/>
  <c r="H10" i="51"/>
  <c r="L34" i="51"/>
  <c r="L48" i="51"/>
  <c r="L53" i="51"/>
  <c r="I25" i="54"/>
  <c r="I19" i="54"/>
  <c r="K16" i="49"/>
  <c r="K28" i="49"/>
  <c r="J37" i="49"/>
  <c r="L50" i="50"/>
  <c r="L51" i="51"/>
  <c r="F10" i="51"/>
  <c r="K11" i="51"/>
  <c r="K10" i="51" s="1"/>
  <c r="I12" i="54"/>
  <c r="H11" i="48"/>
  <c r="K23" i="49"/>
  <c r="H10" i="49"/>
  <c r="K52" i="49"/>
  <c r="K57" i="49"/>
  <c r="L22" i="50"/>
  <c r="L27" i="50"/>
  <c r="L32" i="50"/>
  <c r="L54" i="51"/>
  <c r="L40" i="51"/>
  <c r="L32" i="51"/>
  <c r="L24" i="51"/>
  <c r="L50" i="51"/>
  <c r="L45" i="51"/>
  <c r="L36" i="51"/>
  <c r="L28" i="51"/>
  <c r="L20" i="51"/>
  <c r="L44" i="51"/>
  <c r="L38" i="51"/>
  <c r="L27" i="51"/>
  <c r="L22" i="51"/>
  <c r="L18" i="51"/>
  <c r="L30" i="51"/>
  <c r="L35" i="51"/>
  <c r="L49" i="51"/>
  <c r="D10" i="54"/>
  <c r="H10" i="54" s="1"/>
  <c r="I10" i="51"/>
  <c r="E10" i="54"/>
  <c r="G10" i="49"/>
  <c r="H10" i="50"/>
  <c r="I27" i="54"/>
  <c r="F10" i="54"/>
  <c r="I11" i="49"/>
  <c r="I10" i="49" s="1"/>
  <c r="I10" i="50"/>
  <c r="K12" i="51"/>
  <c r="I30" i="54"/>
  <c r="I22" i="54"/>
  <c r="I17" i="54"/>
  <c r="I26" i="54"/>
  <c r="G10" i="54"/>
  <c r="I15" i="54"/>
  <c r="I20" i="54"/>
  <c r="L17" i="50"/>
  <c r="L21" i="50"/>
  <c r="L25" i="50"/>
  <c r="L29" i="50"/>
  <c r="L33" i="50"/>
  <c r="L37" i="50"/>
  <c r="L42" i="50"/>
  <c r="L46" i="50"/>
  <c r="L17" i="51"/>
  <c r="L21" i="51"/>
  <c r="L25" i="51"/>
  <c r="L29" i="51"/>
  <c r="L33" i="51"/>
  <c r="L37" i="51"/>
  <c r="L42" i="51"/>
  <c r="L46" i="51"/>
  <c r="I14" i="54"/>
  <c r="I18" i="54"/>
  <c r="I23" i="54"/>
  <c r="F11" i="49" l="1"/>
  <c r="J11" i="49" s="1"/>
  <c r="H10" i="48"/>
  <c r="K14" i="49"/>
  <c r="L12" i="51"/>
  <c r="L12" i="50"/>
  <c r="K11" i="50"/>
  <c r="K10" i="50" s="1"/>
  <c r="F10" i="50"/>
  <c r="J10" i="49"/>
  <c r="K12" i="49"/>
  <c r="L13" i="50"/>
  <c r="L14" i="51"/>
  <c r="L14" i="50"/>
  <c r="L15" i="51"/>
  <c r="K13" i="49"/>
  <c r="L15" i="50"/>
  <c r="I10" i="54"/>
  <c r="L13" i="51"/>
  <c r="F10" i="49"/>
  <c r="K11" i="49" l="1"/>
  <c r="K10" i="49" s="1"/>
  <c r="L11" i="50"/>
  <c r="L10" i="50" s="1"/>
  <c r="L11" i="51"/>
  <c r="L10" i="51" s="1"/>
  <c r="I3" i="47" l="1"/>
  <c r="M3" i="46"/>
  <c r="N3" i="45"/>
  <c r="K3" i="44"/>
  <c r="P3" i="43"/>
  <c r="V2" i="42"/>
  <c r="D2" i="47" l="1"/>
  <c r="D2" i="46"/>
  <c r="D2" i="45"/>
  <c r="C2" i="44"/>
  <c r="C2" i="43"/>
  <c r="I70" i="47"/>
  <c r="I69" i="47"/>
  <c r="I68" i="47"/>
  <c r="I67" i="47"/>
  <c r="I66" i="47"/>
  <c r="I65" i="47"/>
  <c r="I64" i="47"/>
  <c r="I63" i="47"/>
  <c r="I62" i="47"/>
  <c r="I61" i="47"/>
  <c r="I60" i="47"/>
  <c r="H59" i="47"/>
  <c r="G59" i="47"/>
  <c r="F59" i="47"/>
  <c r="E59" i="47"/>
  <c r="I58" i="47"/>
  <c r="I57" i="47"/>
  <c r="I56" i="47"/>
  <c r="I55" i="47"/>
  <c r="I54" i="47"/>
  <c r="I53" i="47"/>
  <c r="I52" i="47"/>
  <c r="I51" i="47"/>
  <c r="I50" i="47"/>
  <c r="H49" i="47"/>
  <c r="H16" i="47" s="1"/>
  <c r="G49" i="47"/>
  <c r="F49" i="47"/>
  <c r="E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H18" i="47"/>
  <c r="G18" i="47"/>
  <c r="F18" i="47"/>
  <c r="E18" i="47"/>
  <c r="H17" i="47"/>
  <c r="G17" i="47"/>
  <c r="F17" i="47"/>
  <c r="E17" i="47"/>
  <c r="I17" i="47" s="1"/>
  <c r="G16" i="47"/>
  <c r="F16" i="47"/>
  <c r="E16" i="47"/>
  <c r="H15" i="47"/>
  <c r="G15" i="47"/>
  <c r="F15" i="47"/>
  <c r="E15" i="47"/>
  <c r="H14" i="47"/>
  <c r="G14" i="47"/>
  <c r="G13" i="47" s="1"/>
  <c r="G12" i="47" s="1"/>
  <c r="F14" i="47"/>
  <c r="E14" i="47"/>
  <c r="H13" i="47"/>
  <c r="L73" i="46"/>
  <c r="K73" i="46"/>
  <c r="L72" i="46"/>
  <c r="K72" i="46"/>
  <c r="M72" i="46" s="1"/>
  <c r="M71" i="46"/>
  <c r="L71" i="46"/>
  <c r="K71" i="46"/>
  <c r="L70" i="46"/>
  <c r="K70" i="46"/>
  <c r="L69" i="46"/>
  <c r="K69" i="46"/>
  <c r="M68" i="46"/>
  <c r="L68" i="46"/>
  <c r="K68" i="46"/>
  <c r="L67" i="46"/>
  <c r="K67" i="46"/>
  <c r="M67" i="46" s="1"/>
  <c r="L66" i="46"/>
  <c r="K66" i="46"/>
  <c r="L65" i="46"/>
  <c r="K65" i="46"/>
  <c r="M65" i="46" s="1"/>
  <c r="L64" i="46"/>
  <c r="K64" i="46"/>
  <c r="L63" i="46"/>
  <c r="L62" i="46" s="1"/>
  <c r="K63" i="46"/>
  <c r="K62" i="46" s="1"/>
  <c r="J62" i="46"/>
  <c r="I62" i="46"/>
  <c r="H62" i="46"/>
  <c r="H18" i="46" s="1"/>
  <c r="G62" i="46"/>
  <c r="F62" i="46"/>
  <c r="E62" i="46"/>
  <c r="L61" i="46"/>
  <c r="K61" i="46"/>
  <c r="L60" i="46"/>
  <c r="M60" i="46" s="1"/>
  <c r="K60" i="46"/>
  <c r="L59" i="46"/>
  <c r="K59" i="46"/>
  <c r="L58" i="46"/>
  <c r="K58" i="46"/>
  <c r="L57" i="46"/>
  <c r="M57" i="46" s="1"/>
  <c r="K57" i="46"/>
  <c r="L56" i="46"/>
  <c r="K56" i="46"/>
  <c r="M56" i="46" s="1"/>
  <c r="L55" i="46"/>
  <c r="K55" i="46"/>
  <c r="L54" i="46"/>
  <c r="K54" i="46"/>
  <c r="M54" i="46" s="1"/>
  <c r="L53" i="46"/>
  <c r="K53" i="46"/>
  <c r="L52" i="46"/>
  <c r="J52" i="46"/>
  <c r="I52" i="46"/>
  <c r="H52" i="46"/>
  <c r="G52" i="46"/>
  <c r="F52" i="46"/>
  <c r="E52" i="46"/>
  <c r="L51" i="46"/>
  <c r="K51" i="46"/>
  <c r="M51" i="46" s="1"/>
  <c r="L50" i="46"/>
  <c r="K50" i="46"/>
  <c r="L49" i="46"/>
  <c r="K49" i="46"/>
  <c r="M49" i="46" s="1"/>
  <c r="L48" i="46"/>
  <c r="K48" i="46"/>
  <c r="L47" i="46"/>
  <c r="K47" i="46"/>
  <c r="M47" i="46" s="1"/>
  <c r="L46" i="46"/>
  <c r="K46" i="46"/>
  <c r="L45" i="46"/>
  <c r="K45" i="46"/>
  <c r="M45" i="46" s="1"/>
  <c r="L44" i="46"/>
  <c r="K44" i="46"/>
  <c r="L43" i="46"/>
  <c r="K43" i="46"/>
  <c r="L42" i="46"/>
  <c r="M42" i="46" s="1"/>
  <c r="K42" i="46"/>
  <c r="L41" i="46"/>
  <c r="K41" i="46"/>
  <c r="M41" i="46" s="1"/>
  <c r="L40" i="46"/>
  <c r="K40" i="46"/>
  <c r="L39" i="46"/>
  <c r="K39" i="46"/>
  <c r="M39" i="46" s="1"/>
  <c r="L38" i="46"/>
  <c r="K38" i="46"/>
  <c r="L37" i="46"/>
  <c r="K37" i="46"/>
  <c r="L36" i="46"/>
  <c r="K36" i="46"/>
  <c r="L35" i="46"/>
  <c r="K35" i="46"/>
  <c r="L34" i="46"/>
  <c r="K34" i="46"/>
  <c r="L33" i="46"/>
  <c r="K33" i="46"/>
  <c r="L32" i="46"/>
  <c r="K32" i="46"/>
  <c r="M32" i="46" s="1"/>
  <c r="M31" i="46"/>
  <c r="L31" i="46"/>
  <c r="K31" i="46"/>
  <c r="L30" i="46"/>
  <c r="K30" i="46"/>
  <c r="M30" i="46" s="1"/>
  <c r="L29" i="46"/>
  <c r="K29" i="46"/>
  <c r="L28" i="46"/>
  <c r="K28" i="46"/>
  <c r="M28" i="46" s="1"/>
  <c r="L27" i="46"/>
  <c r="K27" i="46"/>
  <c r="M27" i="46" s="1"/>
  <c r="M26" i="46"/>
  <c r="L26" i="46"/>
  <c r="K26" i="46"/>
  <c r="L25" i="46"/>
  <c r="K25" i="46"/>
  <c r="M25" i="46" s="1"/>
  <c r="L24" i="46"/>
  <c r="K24" i="46"/>
  <c r="M24" i="46" s="1"/>
  <c r="L23" i="46"/>
  <c r="M23" i="46" s="1"/>
  <c r="K23" i="46"/>
  <c r="L22" i="46"/>
  <c r="K22" i="46"/>
  <c r="M22" i="46" s="1"/>
  <c r="L21" i="46"/>
  <c r="K21" i="46"/>
  <c r="J19" i="46"/>
  <c r="I19" i="46"/>
  <c r="H19" i="46"/>
  <c r="G19" i="46"/>
  <c r="F19" i="46"/>
  <c r="E19" i="46"/>
  <c r="J18" i="46"/>
  <c r="I18" i="46"/>
  <c r="G18" i="46"/>
  <c r="F18" i="46"/>
  <c r="K18" i="46" s="1"/>
  <c r="E18" i="46"/>
  <c r="J17" i="46"/>
  <c r="I17" i="46"/>
  <c r="H17" i="46"/>
  <c r="G17" i="46"/>
  <c r="L17" i="46" s="1"/>
  <c r="F17" i="46"/>
  <c r="E17" i="46"/>
  <c r="M17" i="46" s="1"/>
  <c r="J16" i="46"/>
  <c r="I16" i="46"/>
  <c r="I14" i="46" s="1"/>
  <c r="I13" i="46" s="1"/>
  <c r="H16" i="46"/>
  <c r="H14" i="46" s="1"/>
  <c r="G16" i="46"/>
  <c r="F16" i="46"/>
  <c r="E16" i="46"/>
  <c r="K16" i="46" s="1"/>
  <c r="J15" i="46"/>
  <c r="J14" i="46" s="1"/>
  <c r="J13" i="46" s="1"/>
  <c r="I15" i="46"/>
  <c r="H15" i="46"/>
  <c r="G15" i="46"/>
  <c r="L15" i="46" s="1"/>
  <c r="F15" i="46"/>
  <c r="E15" i="46"/>
  <c r="G14" i="46"/>
  <c r="G69" i="45"/>
  <c r="F69" i="45"/>
  <c r="E69" i="45"/>
  <c r="O67" i="45"/>
  <c r="M67" i="45"/>
  <c r="M66" i="45"/>
  <c r="O65" i="45"/>
  <c r="M65" i="45"/>
  <c r="M64" i="45"/>
  <c r="O63" i="45"/>
  <c r="M63" i="45"/>
  <c r="M62" i="45"/>
  <c r="O61" i="45"/>
  <c r="M61" i="45"/>
  <c r="M60" i="45"/>
  <c r="O59" i="45"/>
  <c r="M59" i="45"/>
  <c r="L58" i="45"/>
  <c r="K58" i="45"/>
  <c r="J58" i="45"/>
  <c r="I58" i="45"/>
  <c r="H58" i="45"/>
  <c r="O58" i="45" s="1"/>
  <c r="G58" i="45"/>
  <c r="F58" i="45"/>
  <c r="N58" i="45" s="1"/>
  <c r="P58" i="45" s="1"/>
  <c r="E58" i="45"/>
  <c r="O57" i="45"/>
  <c r="M57" i="45"/>
  <c r="M56" i="45"/>
  <c r="O55" i="45"/>
  <c r="M55" i="45"/>
  <c r="M54" i="45"/>
  <c r="O53" i="45"/>
  <c r="M53" i="45"/>
  <c r="M52" i="45"/>
  <c r="O51" i="45"/>
  <c r="M51" i="45"/>
  <c r="L50" i="45"/>
  <c r="K50" i="45"/>
  <c r="K16" i="45" s="1"/>
  <c r="J50" i="45"/>
  <c r="I50" i="45"/>
  <c r="H50" i="45"/>
  <c r="O50" i="45" s="1"/>
  <c r="G50" i="45"/>
  <c r="F50" i="45"/>
  <c r="E50" i="45"/>
  <c r="M50" i="45" s="1"/>
  <c r="O49" i="45"/>
  <c r="M49" i="45"/>
  <c r="M48" i="45"/>
  <c r="O47" i="45"/>
  <c r="M47" i="45"/>
  <c r="M46" i="45"/>
  <c r="O45" i="45"/>
  <c r="M45" i="45"/>
  <c r="M44" i="45"/>
  <c r="O43" i="45"/>
  <c r="M43" i="45"/>
  <c r="M42" i="45"/>
  <c r="O41" i="45"/>
  <c r="M41" i="45"/>
  <c r="M40" i="45"/>
  <c r="O39" i="45"/>
  <c r="M39" i="45"/>
  <c r="M38" i="45"/>
  <c r="O37" i="45"/>
  <c r="M37" i="45"/>
  <c r="M36" i="45"/>
  <c r="O35" i="45"/>
  <c r="M35" i="45"/>
  <c r="M34" i="45"/>
  <c r="O33" i="45"/>
  <c r="M33" i="45"/>
  <c r="G32" i="45"/>
  <c r="F32" i="45"/>
  <c r="N32" i="45" s="1"/>
  <c r="P32" i="45" s="1"/>
  <c r="E32" i="45"/>
  <c r="M31" i="45"/>
  <c r="M30" i="45"/>
  <c r="M29" i="45"/>
  <c r="M28" i="45"/>
  <c r="M27" i="45"/>
  <c r="M26" i="45"/>
  <c r="M25" i="45"/>
  <c r="M24" i="45"/>
  <c r="M23" i="45"/>
  <c r="M22" i="45"/>
  <c r="M21" i="45"/>
  <c r="M20" i="45"/>
  <c r="L18" i="45"/>
  <c r="K18" i="45"/>
  <c r="J18" i="45"/>
  <c r="J12" i="45" s="1"/>
  <c r="I18" i="45"/>
  <c r="H18" i="45"/>
  <c r="G18" i="45"/>
  <c r="F18" i="45"/>
  <c r="N18" i="45" s="1"/>
  <c r="E18" i="45"/>
  <c r="L17" i="45"/>
  <c r="K17" i="45"/>
  <c r="J17" i="45"/>
  <c r="I17" i="45"/>
  <c r="H17" i="45"/>
  <c r="G17" i="45"/>
  <c r="F17" i="45"/>
  <c r="E17" i="45"/>
  <c r="L16" i="45"/>
  <c r="J16" i="45"/>
  <c r="I16" i="45"/>
  <c r="H16" i="45"/>
  <c r="G16" i="45"/>
  <c r="F16" i="45"/>
  <c r="E16" i="45"/>
  <c r="L15" i="45"/>
  <c r="K15" i="45"/>
  <c r="J15" i="45"/>
  <c r="I15" i="45"/>
  <c r="H15" i="45"/>
  <c r="O15" i="45" s="1"/>
  <c r="G15" i="45"/>
  <c r="F15" i="45"/>
  <c r="L14" i="45"/>
  <c r="L13" i="45" s="1"/>
  <c r="L12" i="45" s="1"/>
  <c r="K14" i="45"/>
  <c r="J14" i="45"/>
  <c r="I14" i="45"/>
  <c r="H14" i="45"/>
  <c r="O14" i="45" s="1"/>
  <c r="G14" i="45"/>
  <c r="G13" i="45" s="1"/>
  <c r="G12" i="45" s="1"/>
  <c r="F14" i="45"/>
  <c r="E14" i="45"/>
  <c r="J13" i="45"/>
  <c r="F13" i="45"/>
  <c r="F12" i="45"/>
  <c r="O31" i="45"/>
  <c r="N31" i="45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 s="1"/>
  <c r="I35" i="44"/>
  <c r="H35" i="44"/>
  <c r="G35" i="44"/>
  <c r="F35" i="44"/>
  <c r="E35" i="44"/>
  <c r="D35" i="44"/>
  <c r="J34" i="44"/>
  <c r="J33" i="44"/>
  <c r="J32" i="44"/>
  <c r="J31" i="44"/>
  <c r="J30" i="44"/>
  <c r="J29" i="44"/>
  <c r="J28" i="44"/>
  <c r="I27" i="44"/>
  <c r="H27" i="44"/>
  <c r="G27" i="44"/>
  <c r="F27" i="44"/>
  <c r="E27" i="44"/>
  <c r="D27" i="44"/>
  <c r="J27" i="44" s="1"/>
  <c r="J26" i="44"/>
  <c r="J25" i="44"/>
  <c r="J24" i="44"/>
  <c r="J23" i="44"/>
  <c r="J22" i="44"/>
  <c r="J21" i="44"/>
  <c r="J20" i="44"/>
  <c r="J19" i="44"/>
  <c r="J18" i="44"/>
  <c r="J17" i="44"/>
  <c r="J16" i="44"/>
  <c r="J15" i="44"/>
  <c r="I14" i="44"/>
  <c r="H14" i="44"/>
  <c r="H13" i="44" s="1"/>
  <c r="G14" i="44"/>
  <c r="G13" i="44" s="1"/>
  <c r="F14" i="44"/>
  <c r="E14" i="44"/>
  <c r="D14" i="44"/>
  <c r="J14" i="44" s="1"/>
  <c r="I13" i="44"/>
  <c r="F13" i="44"/>
  <c r="E13" i="44"/>
  <c r="K46" i="44"/>
  <c r="O40" i="43"/>
  <c r="J40" i="43"/>
  <c r="O39" i="43"/>
  <c r="J39" i="43"/>
  <c r="O38" i="43"/>
  <c r="J38" i="43"/>
  <c r="O37" i="43"/>
  <c r="J37" i="43"/>
  <c r="O36" i="43"/>
  <c r="J36" i="43"/>
  <c r="O35" i="43"/>
  <c r="J35" i="43"/>
  <c r="O34" i="43"/>
  <c r="J34" i="43"/>
  <c r="O33" i="43"/>
  <c r="J33" i="43"/>
  <c r="O32" i="43"/>
  <c r="J32" i="43"/>
  <c r="O31" i="43"/>
  <c r="J31" i="43"/>
  <c r="N30" i="43"/>
  <c r="M30" i="43"/>
  <c r="L30" i="43"/>
  <c r="K30" i="43"/>
  <c r="I30" i="43"/>
  <c r="H30" i="43"/>
  <c r="G30" i="43"/>
  <c r="P30" i="43" s="1"/>
  <c r="F30" i="43"/>
  <c r="E30" i="43"/>
  <c r="D30" i="43"/>
  <c r="O29" i="43"/>
  <c r="J29" i="43"/>
  <c r="O28" i="43"/>
  <c r="J28" i="43"/>
  <c r="O27" i="43"/>
  <c r="J27" i="43"/>
  <c r="O26" i="43"/>
  <c r="J26" i="43"/>
  <c r="O25" i="43"/>
  <c r="J25" i="43"/>
  <c r="O24" i="43"/>
  <c r="J24" i="43"/>
  <c r="O23" i="43"/>
  <c r="J23" i="43"/>
  <c r="N22" i="43"/>
  <c r="M22" i="43"/>
  <c r="L22" i="43"/>
  <c r="K22" i="43"/>
  <c r="O22" i="43" s="1"/>
  <c r="I22" i="43"/>
  <c r="H22" i="43"/>
  <c r="G22" i="43"/>
  <c r="F22" i="43"/>
  <c r="E22" i="43"/>
  <c r="D22" i="43"/>
  <c r="J22" i="43" s="1"/>
  <c r="O21" i="43"/>
  <c r="J21" i="43"/>
  <c r="O20" i="43"/>
  <c r="J20" i="43"/>
  <c r="O19" i="43"/>
  <c r="J19" i="43"/>
  <c r="O18" i="43"/>
  <c r="J18" i="43"/>
  <c r="O17" i="43"/>
  <c r="J17" i="43"/>
  <c r="O16" i="43"/>
  <c r="J16" i="43"/>
  <c r="O15" i="43"/>
  <c r="J15" i="43"/>
  <c r="N14" i="43"/>
  <c r="N13" i="43" s="1"/>
  <c r="M14" i="43"/>
  <c r="M13" i="43" s="1"/>
  <c r="L14" i="43"/>
  <c r="L13" i="43" s="1"/>
  <c r="K14" i="43"/>
  <c r="I14" i="43"/>
  <c r="I13" i="43" s="1"/>
  <c r="H14" i="43"/>
  <c r="H13" i="43" s="1"/>
  <c r="G14" i="43"/>
  <c r="G13" i="43" s="1"/>
  <c r="F14" i="43"/>
  <c r="E14" i="43"/>
  <c r="E13" i="43" s="1"/>
  <c r="D14" i="43"/>
  <c r="D13" i="43" s="1"/>
  <c r="K13" i="43"/>
  <c r="F13" i="43"/>
  <c r="P17" i="43"/>
  <c r="P39" i="43"/>
  <c r="P22" i="43" l="1"/>
  <c r="J30" i="43"/>
  <c r="K27" i="44"/>
  <c r="K13" i="45"/>
  <c r="K12" i="45" s="1"/>
  <c r="O17" i="45"/>
  <c r="O16" i="45"/>
  <c r="M16" i="46"/>
  <c r="L19" i="46"/>
  <c r="M21" i="46"/>
  <c r="M44" i="46"/>
  <c r="M46" i="46"/>
  <c r="M48" i="46"/>
  <c r="M50" i="46"/>
  <c r="M64" i="46"/>
  <c r="M66" i="46"/>
  <c r="M73" i="46"/>
  <c r="I59" i="47"/>
  <c r="N17" i="45"/>
  <c r="M32" i="45"/>
  <c r="M58" i="45"/>
  <c r="M18" i="45" s="1"/>
  <c r="M35" i="46"/>
  <c r="M37" i="46"/>
  <c r="M59" i="46"/>
  <c r="M61" i="46"/>
  <c r="M70" i="46"/>
  <c r="I49" i="47"/>
  <c r="O30" i="43"/>
  <c r="K35" i="44"/>
  <c r="M14" i="45"/>
  <c r="I13" i="45"/>
  <c r="L14" i="46"/>
  <c r="H12" i="47"/>
  <c r="O13" i="43"/>
  <c r="O14" i="43"/>
  <c r="D13" i="44"/>
  <c r="J13" i="44" s="1"/>
  <c r="N50" i="45"/>
  <c r="P50" i="45" s="1"/>
  <c r="K19" i="46"/>
  <c r="M29" i="46"/>
  <c r="M36" i="46"/>
  <c r="M38" i="46"/>
  <c r="M43" i="46"/>
  <c r="M53" i="46"/>
  <c r="M55" i="46"/>
  <c r="M58" i="46"/>
  <c r="M63" i="46"/>
  <c r="M69" i="46"/>
  <c r="I14" i="47"/>
  <c r="I15" i="47"/>
  <c r="I16" i="47"/>
  <c r="I18" i="47"/>
  <c r="H13" i="46"/>
  <c r="E14" i="46"/>
  <c r="E13" i="46" s="1"/>
  <c r="M34" i="46"/>
  <c r="F14" i="46"/>
  <c r="F13" i="46" s="1"/>
  <c r="L16" i="46"/>
  <c r="M33" i="46"/>
  <c r="M40" i="46"/>
  <c r="I12" i="45"/>
  <c r="H13" i="45"/>
  <c r="H12" i="45" s="1"/>
  <c r="F13" i="47"/>
  <c r="F12" i="47" s="1"/>
  <c r="M18" i="46"/>
  <c r="M62" i="46"/>
  <c r="P31" i="45"/>
  <c r="L18" i="46"/>
  <c r="M14" i="46"/>
  <c r="K14" i="46"/>
  <c r="M52" i="46"/>
  <c r="J13" i="43"/>
  <c r="O13" i="45"/>
  <c r="M16" i="45"/>
  <c r="P14" i="43"/>
  <c r="P13" i="43" s="1"/>
  <c r="P24" i="43"/>
  <c r="P34" i="43"/>
  <c r="K17" i="44"/>
  <c r="K21" i="44"/>
  <c r="K25" i="44"/>
  <c r="K30" i="44"/>
  <c r="K34" i="44"/>
  <c r="K39" i="44"/>
  <c r="K43" i="44"/>
  <c r="K47" i="44"/>
  <c r="N14" i="45"/>
  <c r="N16" i="45"/>
  <c r="P16" i="45" s="1"/>
  <c r="N33" i="45"/>
  <c r="P33" i="45" s="1"/>
  <c r="N35" i="45"/>
  <c r="P35" i="45" s="1"/>
  <c r="N37" i="45"/>
  <c r="P37" i="45" s="1"/>
  <c r="N39" i="45"/>
  <c r="P39" i="45" s="1"/>
  <c r="N41" i="45"/>
  <c r="P41" i="45" s="1"/>
  <c r="N43" i="45"/>
  <c r="P43" i="45" s="1"/>
  <c r="N45" i="45"/>
  <c r="P45" i="45" s="1"/>
  <c r="N47" i="45"/>
  <c r="P47" i="45" s="1"/>
  <c r="N49" i="45"/>
  <c r="P49" i="45" s="1"/>
  <c r="N51" i="45"/>
  <c r="P51" i="45" s="1"/>
  <c r="N53" i="45"/>
  <c r="P53" i="45" s="1"/>
  <c r="N55" i="45"/>
  <c r="P55" i="45" s="1"/>
  <c r="N57" i="45"/>
  <c r="P57" i="45" s="1"/>
  <c r="N59" i="45"/>
  <c r="P59" i="45" s="1"/>
  <c r="N61" i="45"/>
  <c r="P61" i="45" s="1"/>
  <c r="N63" i="45"/>
  <c r="P63" i="45" s="1"/>
  <c r="N65" i="45"/>
  <c r="P65" i="45" s="1"/>
  <c r="N67" i="45"/>
  <c r="P67" i="45" s="1"/>
  <c r="G13" i="46"/>
  <c r="M15" i="46"/>
  <c r="K17" i="46"/>
  <c r="K52" i="46"/>
  <c r="P27" i="43"/>
  <c r="P37" i="43"/>
  <c r="J14" i="43"/>
  <c r="P20" i="43"/>
  <c r="P32" i="43"/>
  <c r="P40" i="43"/>
  <c r="K18" i="44"/>
  <c r="K22" i="44"/>
  <c r="K26" i="44"/>
  <c r="K31" i="44"/>
  <c r="K36" i="44"/>
  <c r="K40" i="44"/>
  <c r="K44" i="44"/>
  <c r="K48" i="44"/>
  <c r="N20" i="45"/>
  <c r="N22" i="45"/>
  <c r="N24" i="45"/>
  <c r="N26" i="45"/>
  <c r="N28" i="45"/>
  <c r="N30" i="45"/>
  <c r="P15" i="43"/>
  <c r="P25" i="43"/>
  <c r="P35" i="43"/>
  <c r="E15" i="45"/>
  <c r="E13" i="45" s="1"/>
  <c r="O20" i="45"/>
  <c r="O22" i="45"/>
  <c r="O24" i="45"/>
  <c r="O26" i="45"/>
  <c r="O28" i="45"/>
  <c r="O30" i="45"/>
  <c r="E13" i="47"/>
  <c r="P18" i="43"/>
  <c r="P28" i="43"/>
  <c r="P38" i="43"/>
  <c r="K15" i="44"/>
  <c r="K19" i="44"/>
  <c r="K23" i="44"/>
  <c r="K28" i="44"/>
  <c r="K32" i="44"/>
  <c r="K37" i="44"/>
  <c r="K41" i="44"/>
  <c r="K45" i="44"/>
  <c r="K49" i="44"/>
  <c r="N34" i="45"/>
  <c r="N36" i="45"/>
  <c r="N38" i="45"/>
  <c r="N40" i="45"/>
  <c r="N42" i="45"/>
  <c r="N44" i="45"/>
  <c r="N46" i="45"/>
  <c r="N48" i="45"/>
  <c r="N52" i="45"/>
  <c r="N54" i="45"/>
  <c r="N56" i="45"/>
  <c r="N60" i="45"/>
  <c r="N62" i="45"/>
  <c r="N64" i="45"/>
  <c r="N66" i="45"/>
  <c r="P21" i="43"/>
  <c r="P23" i="43"/>
  <c r="P33" i="43"/>
  <c r="O34" i="45"/>
  <c r="O36" i="45"/>
  <c r="O38" i="45"/>
  <c r="O40" i="45"/>
  <c r="O42" i="45"/>
  <c r="O44" i="45"/>
  <c r="O46" i="45"/>
  <c r="O48" i="45"/>
  <c r="O52" i="45"/>
  <c r="O54" i="45"/>
  <c r="O56" i="45"/>
  <c r="O60" i="45"/>
  <c r="O62" i="45"/>
  <c r="O64" i="45"/>
  <c r="O66" i="45"/>
  <c r="P16" i="43"/>
  <c r="P26" i="43"/>
  <c r="P36" i="43"/>
  <c r="K16" i="44"/>
  <c r="K20" i="44"/>
  <c r="K24" i="44"/>
  <c r="K29" i="44"/>
  <c r="K33" i="44"/>
  <c r="K38" i="44"/>
  <c r="K42" i="44"/>
  <c r="N21" i="45"/>
  <c r="N23" i="45"/>
  <c r="N25" i="45"/>
  <c r="N27" i="45"/>
  <c r="N29" i="45"/>
  <c r="K15" i="46"/>
  <c r="P19" i="43"/>
  <c r="P29" i="43"/>
  <c r="P31" i="43"/>
  <c r="O18" i="45"/>
  <c r="P18" i="45" s="1"/>
  <c r="O21" i="45"/>
  <c r="O23" i="45"/>
  <c r="O25" i="45"/>
  <c r="O27" i="45"/>
  <c r="O29" i="45"/>
  <c r="P54" i="45" l="1"/>
  <c r="P36" i="45"/>
  <c r="O12" i="45"/>
  <c r="P56" i="45"/>
  <c r="P38" i="45"/>
  <c r="L13" i="46"/>
  <c r="M19" i="46"/>
  <c r="P25" i="45"/>
  <c r="P64" i="45"/>
  <c r="P44" i="45"/>
  <c r="P26" i="45"/>
  <c r="P23" i="45"/>
  <c r="P62" i="45"/>
  <c r="P42" i="45"/>
  <c r="P24" i="45"/>
  <c r="P22" i="45"/>
  <c r="N15" i="45"/>
  <c r="P15" i="45" s="1"/>
  <c r="M15" i="45"/>
  <c r="P14" i="45"/>
  <c r="P21" i="45"/>
  <c r="P60" i="45"/>
  <c r="P40" i="45"/>
  <c r="I13" i="47"/>
  <c r="E12" i="47"/>
  <c r="I12" i="47" s="1"/>
  <c r="E12" i="45"/>
  <c r="M13" i="45"/>
  <c r="M12" i="45" s="1"/>
  <c r="P20" i="45"/>
  <c r="K13" i="46"/>
  <c r="P52" i="45"/>
  <c r="P34" i="45"/>
  <c r="M13" i="46"/>
  <c r="P29" i="45"/>
  <c r="P48" i="45"/>
  <c r="K14" i="44"/>
  <c r="K13" i="44" s="1"/>
  <c r="P30" i="45"/>
  <c r="P27" i="45"/>
  <c r="P66" i="45"/>
  <c r="P46" i="45"/>
  <c r="P28" i="45"/>
  <c r="C2" i="42"/>
  <c r="AY54" i="42"/>
  <c r="AY53" i="42"/>
  <c r="AY52" i="42"/>
  <c r="AY51" i="42"/>
  <c r="AY50" i="42"/>
  <c r="AY49" i="42"/>
  <c r="AY48" i="42"/>
  <c r="AY47" i="42"/>
  <c r="AY46" i="42"/>
  <c r="AY45" i="42"/>
  <c r="AY44" i="42"/>
  <c r="AY43" i="42"/>
  <c r="AY42" i="42"/>
  <c r="AY41" i="42"/>
  <c r="AY40" i="42"/>
  <c r="AY39" i="42"/>
  <c r="AY38" i="42"/>
  <c r="AY37" i="42"/>
  <c r="AY36" i="42"/>
  <c r="AY35" i="42"/>
  <c r="AY34" i="42"/>
  <c r="AY33" i="42"/>
  <c r="AY32" i="42"/>
  <c r="AY31" i="42"/>
  <c r="AY30" i="42"/>
  <c r="AY29" i="42"/>
  <c r="AY28" i="42"/>
  <c r="AY27" i="42"/>
  <c r="AY26" i="42"/>
  <c r="AY25" i="42"/>
  <c r="AY24" i="42"/>
  <c r="AY23" i="42"/>
  <c r="AY22" i="42"/>
  <c r="AY21" i="42"/>
  <c r="AY20" i="42"/>
  <c r="AY19" i="42"/>
  <c r="AY18" i="42"/>
  <c r="AY17" i="42"/>
  <c r="AY16" i="42"/>
  <c r="AY15" i="42"/>
  <c r="AY14" i="42"/>
  <c r="AY13" i="42"/>
  <c r="AY12" i="42"/>
  <c r="AY11" i="42"/>
  <c r="AY8" i="42" s="1"/>
  <c r="AY10" i="42"/>
  <c r="AV8" i="42"/>
  <c r="AR8" i="42"/>
  <c r="AN8" i="42"/>
  <c r="AH8" i="42"/>
  <c r="AB8" i="42"/>
  <c r="V8" i="42"/>
  <c r="P8" i="42"/>
  <c r="J8" i="42"/>
  <c r="D8" i="42"/>
  <c r="N13" i="45" l="1"/>
  <c r="P13" i="45"/>
  <c r="P12" i="45" s="1"/>
  <c r="N12" i="45"/>
  <c r="B1" i="35" l="1"/>
  <c r="G2" i="35"/>
  <c r="F18" i="35"/>
  <c r="F30" i="35" s="1"/>
  <c r="F22" i="35"/>
  <c r="F56" i="35"/>
  <c r="E41" i="35" l="1"/>
  <c r="E42" i="35"/>
  <c r="E35" i="35"/>
  <c r="E43" i="35"/>
  <c r="E36" i="35"/>
  <c r="E44" i="35"/>
  <c r="E37" i="35"/>
  <c r="E38" i="35"/>
  <c r="E39" i="35"/>
  <c r="E40" i="35"/>
  <c r="F31" i="35"/>
  <c r="U19" i="2" l="1"/>
  <c r="U28" i="2"/>
  <c r="U37" i="2"/>
  <c r="U46" i="2"/>
  <c r="U55" i="2"/>
  <c r="U64" i="2"/>
  <c r="U73" i="2"/>
  <c r="U82" i="2"/>
  <c r="U91" i="2"/>
  <c r="U100" i="2"/>
  <c r="U109" i="2"/>
  <c r="U10" i="2"/>
  <c r="H3" i="31" l="1"/>
  <c r="B2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</author>
  </authors>
  <commentList>
    <comment ref="E50" authorId="0" shapeId="0" xr:uid="{AE2FFA91-2101-4551-AF0E-7ECBF46C87C1}">
      <text>
        <r>
          <rPr>
            <sz val="9"/>
            <color indexed="81"/>
            <rFont val="Tahoma"/>
            <family val="2"/>
            <charset val="238"/>
          </rPr>
          <t>wpisz przedmiot w słowniku</t>
        </r>
      </text>
    </comment>
  </commentList>
</comments>
</file>

<file path=xl/sharedStrings.xml><?xml version="1.0" encoding="utf-8"?>
<sst xmlns="http://schemas.openxmlformats.org/spreadsheetml/2006/main" count="1214" uniqueCount="373">
  <si>
    <t>Informacja dot. organizacji kształcenia w szkole niepublicznej</t>
  </si>
  <si>
    <t>pełna nazwa szkoły</t>
  </si>
  <si>
    <t>nr REGON</t>
  </si>
  <si>
    <t>nr teczki CEA</t>
  </si>
  <si>
    <t>adres szkoły</t>
  </si>
  <si>
    <t>województwo</t>
  </si>
  <si>
    <t>miejscowość</t>
  </si>
  <si>
    <t>kod pocztowy</t>
  </si>
  <si>
    <t>ulica, nr obiektu</t>
  </si>
  <si>
    <t>nr wpisu do ewidencji</t>
  </si>
  <si>
    <t>nr i data decyzji nadania uprawnień</t>
  </si>
  <si>
    <t>dyrektor szkoły</t>
  </si>
  <si>
    <t>dane organu prowadzącego</t>
  </si>
  <si>
    <t>nazwa organu prowadzącego</t>
  </si>
  <si>
    <t>adres organu prowadzącego</t>
  </si>
  <si>
    <t>l.p.</t>
  </si>
  <si>
    <t>imię i nazwisko nauczyciela</t>
  </si>
  <si>
    <t>stopień awansu zawodowego</t>
  </si>
  <si>
    <t>prowadzone zajęcia edukacyjne</t>
  </si>
  <si>
    <r>
      <t>specjalność kształcenia</t>
    </r>
    <r>
      <rPr>
        <sz val="10"/>
        <color rgb="FF000000"/>
        <rFont val="Calibri"/>
        <family val="2"/>
        <charset val="238"/>
      </rPr>
      <t>(w przypadku sm I st. –</t>
    </r>
    <r>
      <rPr>
        <b/>
        <sz val="10"/>
        <color rgb="FF000000"/>
        <rFont val="Calibri"/>
        <family val="2"/>
        <charset val="238"/>
      </rPr>
      <t xml:space="preserve"> instrument główny</t>
    </r>
    <r>
      <rPr>
        <sz val="10"/>
        <color rgb="FF000000"/>
        <rFont val="Calibri"/>
        <family val="2"/>
        <charset val="238"/>
      </rPr>
      <t>)</t>
    </r>
  </si>
  <si>
    <t>I</t>
  </si>
  <si>
    <t>II</t>
  </si>
  <si>
    <t>III</t>
  </si>
  <si>
    <t>IV</t>
  </si>
  <si>
    <t>V</t>
  </si>
  <si>
    <t>VI</t>
  </si>
  <si>
    <t>tytuł naukowy</t>
  </si>
  <si>
    <r>
      <t xml:space="preserve">wykształcenie (uczelnia, </t>
    </r>
    <r>
      <rPr>
        <b/>
        <sz val="11"/>
        <color rgb="FFFF0000"/>
        <rFont val="Calibri"/>
        <family val="2"/>
        <charset val="238"/>
      </rPr>
      <t xml:space="preserve">wydział, </t>
    </r>
    <r>
      <rPr>
        <b/>
        <sz val="11"/>
        <color rgb="FF3F3F3F"/>
        <rFont val="Calibri"/>
        <family val="2"/>
        <charset val="238"/>
      </rPr>
      <t>kierunek, specjalność</t>
    </r>
    <r>
      <rPr>
        <b/>
        <sz val="11"/>
        <color rgb="FFFF0000"/>
        <rFont val="Calibri"/>
        <family val="2"/>
        <charset val="238"/>
      </rPr>
      <t>*</t>
    </r>
    <r>
      <rPr>
        <b/>
        <sz val="11"/>
        <color rgb="FF3F3F3F"/>
        <rFont val="Calibri"/>
        <family val="2"/>
        <charset val="238"/>
      </rPr>
      <t>)</t>
    </r>
  </si>
  <si>
    <t>* należy wpisać instrument jazzowy, jeśli nauczyciel ukończył taką specjalność</t>
  </si>
  <si>
    <t>uwagi**</t>
  </si>
  <si>
    <t>** należy wpisać:</t>
  </si>
  <si>
    <t>staż pracy</t>
  </si>
  <si>
    <t>charakter zajęć</t>
  </si>
  <si>
    <t>stpień/ cykl</t>
  </si>
  <si>
    <t>VII</t>
  </si>
  <si>
    <t>VIII</t>
  </si>
  <si>
    <t>IX</t>
  </si>
  <si>
    <t>zajęcia międzyklasowe</t>
  </si>
  <si>
    <t>suma godzin</t>
  </si>
  <si>
    <t>typ szkoły</t>
  </si>
  <si>
    <t>typ szkoły/cykl</t>
  </si>
  <si>
    <t>Liczba uczniów w klasach</t>
  </si>
  <si>
    <t>typ szkoły /cykl 4-letni</t>
  </si>
  <si>
    <t>*w przypadku prowadzenia różnych typów szkół tabelę należy skopiować i wypełnić dla każdego typu oddzielnie</t>
  </si>
  <si>
    <t>liczba uczniów w klasach</t>
  </si>
  <si>
    <t xml:space="preserve">typ szkoły/ cykl </t>
  </si>
  <si>
    <r>
      <t>specjalność kształcenia</t>
    </r>
    <r>
      <rPr>
        <sz val="10"/>
        <color rgb="FF000000"/>
        <rFont val="Calibri"/>
        <family val="2"/>
        <charset val="238"/>
      </rPr>
      <t>(w przypadku sm II st. –</t>
    </r>
    <r>
      <rPr>
        <b/>
        <sz val="10"/>
        <color rgb="FF000000"/>
        <rFont val="Calibri"/>
        <family val="2"/>
        <charset val="238"/>
      </rPr>
      <t xml:space="preserve"> instrument główny, przedmiot główny </t>
    </r>
    <r>
      <rPr>
        <sz val="10"/>
        <color rgb="FF000000"/>
        <rFont val="Calibri"/>
        <family val="2"/>
        <charset val="238"/>
      </rPr>
      <t>)</t>
    </r>
  </si>
  <si>
    <t xml:space="preserve">S Z K O L N Y   P L A N    N A U C Z A N I A  -  </t>
  </si>
  <si>
    <t>ZAJĘCIA EDUKACYJNE</t>
  </si>
  <si>
    <t>Suma godzin w cyklu nauczania</t>
  </si>
  <si>
    <t>UWAGI</t>
  </si>
  <si>
    <t>OBOWIĄZKOWE ZAJĘCIA EDUKACYJNE</t>
  </si>
  <si>
    <t>Audycje muzyczne</t>
  </si>
  <si>
    <t>Godziny do dyspozycji dyrektora</t>
  </si>
  <si>
    <t>Inne zajęcia edukacyjne</t>
  </si>
  <si>
    <t>Razem godzin tyg. w cyklu nauczania</t>
  </si>
  <si>
    <t>II etap</t>
  </si>
  <si>
    <t>Razem</t>
  </si>
  <si>
    <t>OGÓLNA LICZBA GODZIN</t>
  </si>
  <si>
    <t>Zajęcia edukacyjne artystyczne</t>
  </si>
  <si>
    <t>Język polski</t>
  </si>
  <si>
    <t>Język ........................(I)</t>
  </si>
  <si>
    <t>Przyroda</t>
  </si>
  <si>
    <t>Matematyka</t>
  </si>
  <si>
    <t>Plastyka</t>
  </si>
  <si>
    <t>Wychowanie fizyczne</t>
  </si>
  <si>
    <t>*</t>
  </si>
  <si>
    <t>Edukacja wczesnoszkolna</t>
  </si>
  <si>
    <t>Język ........................(II)</t>
  </si>
  <si>
    <t>Historia</t>
  </si>
  <si>
    <t>Wiedza o społeczeństwie</t>
  </si>
  <si>
    <t>Geografia</t>
  </si>
  <si>
    <t>Biologia</t>
  </si>
  <si>
    <t>Chemia</t>
  </si>
  <si>
    <t>Fizyka</t>
  </si>
  <si>
    <t>Informatyka</t>
  </si>
  <si>
    <t>Edukacja dla bezpieczeństwa</t>
  </si>
  <si>
    <t>Zajęcia z wychowawcą</t>
  </si>
  <si>
    <t>Wychowanie do życia w rodzinie</t>
  </si>
  <si>
    <t>liceum</t>
  </si>
  <si>
    <t>Liczba tygodni nauki</t>
  </si>
  <si>
    <t>LICZBA GODZIN TYGODNIOWO</t>
  </si>
  <si>
    <t>Praca z akompaniatorem</t>
  </si>
  <si>
    <t>Język ........................(I)*</t>
  </si>
  <si>
    <t>Język ........................(II)*</t>
  </si>
  <si>
    <t xml:space="preserve">Chemia </t>
  </si>
  <si>
    <t>Podstawy przedsiębiorczości</t>
  </si>
  <si>
    <t>Historia sztuki</t>
  </si>
  <si>
    <t>Rysunek i malarstwo</t>
  </si>
  <si>
    <t>Rzeźba</t>
  </si>
  <si>
    <t>Projektowanie multimedialne</t>
  </si>
  <si>
    <t>Podstawy projektowania</t>
  </si>
  <si>
    <t>Muzyka</t>
  </si>
  <si>
    <t>Religia</t>
  </si>
  <si>
    <t>Specjalność/specjalizacja</t>
  </si>
  <si>
    <t>w roku szkolnym:</t>
  </si>
  <si>
    <t xml:space="preserve">Ramowy kalendarz  roku  szkolnego </t>
  </si>
  <si>
    <t>terminy</t>
  </si>
  <si>
    <t>rok szkolny</t>
  </si>
  <si>
    <t>zajęcia dydaktyczne</t>
  </si>
  <si>
    <t>przerwy świąteczne:</t>
  </si>
  <si>
    <t>zimowa</t>
  </si>
  <si>
    <t>wiosenna</t>
  </si>
  <si>
    <t>wakacje :</t>
  </si>
  <si>
    <t>zimowe</t>
  </si>
  <si>
    <t>?</t>
  </si>
  <si>
    <t>letnie</t>
  </si>
  <si>
    <t>zajęcia dydakt. w kl.  dyplomowych</t>
  </si>
  <si>
    <t>egzaminy dyplomowe:</t>
  </si>
  <si>
    <t xml:space="preserve">egzaminy maturalne </t>
  </si>
  <si>
    <t>egzaminy wstępne</t>
  </si>
  <si>
    <t>Liczba tygodni pracy dydaktycznej</t>
  </si>
  <si>
    <t>Terminy</t>
  </si>
  <si>
    <t>Liczba tygodni</t>
  </si>
  <si>
    <t>Uwagi</t>
  </si>
  <si>
    <t>I  o k r e s :</t>
  </si>
  <si>
    <t>w tym</t>
  </si>
  <si>
    <t>zajęcia dydakt. w cyklu k-l</t>
  </si>
  <si>
    <t>??</t>
  </si>
  <si>
    <t>II  o k r e s :</t>
  </si>
  <si>
    <t xml:space="preserve">w tym </t>
  </si>
  <si>
    <t xml:space="preserve">Razem tyg. pracy dydaktycznej w roku szkolnym= </t>
  </si>
  <si>
    <t>tyg</t>
  </si>
  <si>
    <t>W tym zajęcia w klasach dyplomowych</t>
  </si>
  <si>
    <t>Obowiązująca liczba godzin dydaktycznych nauczycieli w roku szkolnym</t>
  </si>
  <si>
    <t>Liczb godz. obowiązkowych tyg.</t>
  </si>
  <si>
    <t>Liczb godz. obow. rocznie</t>
  </si>
  <si>
    <t>przy 3 godz. tygodniowo=</t>
  </si>
  <si>
    <t>przy 7 godz. tygodniowo=</t>
  </si>
  <si>
    <t>przy 14 godz. tygodniowo=</t>
  </si>
  <si>
    <t>przy 15 godz. tygodniowo=</t>
  </si>
  <si>
    <t>przy 18 godz. tygodniowo=</t>
  </si>
  <si>
    <t>przy 20 godz. tygodniowo=</t>
  </si>
  <si>
    <t>przy 22 godz. tygodniowo=</t>
  </si>
  <si>
    <t>przy 30 godz. tygodniowo=</t>
  </si>
  <si>
    <t xml:space="preserve">Dodatkowe dni wolne od nauk*: </t>
  </si>
  <si>
    <t>Nazwa</t>
  </si>
  <si>
    <t>Liczba dni</t>
  </si>
  <si>
    <t>Termin</t>
  </si>
  <si>
    <t>bez tzw wolnych dni "kalendarzowych"</t>
  </si>
  <si>
    <t>dni</t>
  </si>
  <si>
    <t>Kalendarz B</t>
  </si>
  <si>
    <t xml:space="preserve">Szczegółowy harmonogram zajęć realizowanych w formie innej niż lekcyjno-klasowej </t>
  </si>
  <si>
    <t>Lp</t>
  </si>
  <si>
    <t>Forma zajęć</t>
  </si>
  <si>
    <t>Cel i założenia programowe.</t>
  </si>
  <si>
    <t>Liczba uczestn.</t>
  </si>
  <si>
    <t>Klasy /oddziały</t>
  </si>
  <si>
    <t>Prowadzący zajęcia</t>
  </si>
  <si>
    <t>przygotowanie pedagogiczne powiązane z kieunkiem kształcenia</t>
  </si>
  <si>
    <t>zgody na zatrudnienie w przypadku osoby nie będącej nauczycielem – art. 15 ust. 2 ustawy z dnia 14 grudnia 2016 – Prawo oświatowe (t.j. Dz. U. 2018 r. poz. 996 z późn. zm.),</t>
  </si>
  <si>
    <t>zachowanie kwalifikacji na podstawie  § 23 rozporządzenia Ministra Kultury i Dziedzictwa Narodowego z  z dnia 20 maja 2014 r.  w sprawie szczegółowych kwalifikacji wymaganych od nauczycieli szkół artystycznych, placówek kształcenia artystycznego i placówek doskonalenia nauczycieli (Dz. U. z 2014 poz. 784).</t>
  </si>
  <si>
    <t xml:space="preserve">zgody na zatrudnienie w przypadku nauczyciela nie posiadającego wymaganych kwalifikacji – art. 10 ust. 9 Ustawy z dnia 26 stycznia 1982 Karta Nauczyciela (t.j. Dz.U. z 2018 r. poz. 967 z późn. zm.)   </t>
  </si>
  <si>
    <t>Szkoła</t>
  </si>
  <si>
    <t>LSP(4)</t>
  </si>
  <si>
    <t>LSP(5)</t>
  </si>
  <si>
    <t>PSP</t>
  </si>
  <si>
    <t>Grupy poza klasowe</t>
  </si>
  <si>
    <t xml:space="preserve">Razem grup </t>
  </si>
  <si>
    <t>Klasa</t>
  </si>
  <si>
    <t>Liczba uczniów w klasie</t>
  </si>
  <si>
    <t>Liczba oddziałów</t>
  </si>
  <si>
    <t>Liczba uczniów w oddziałach</t>
  </si>
  <si>
    <t>Razem grup w klasach</t>
  </si>
  <si>
    <t>Przedmiot                        Grupa</t>
  </si>
  <si>
    <t>Postawy fotografii i filmu</t>
  </si>
  <si>
    <t>2022/2023</t>
  </si>
  <si>
    <t>przy 12 godz. tygodniowo=</t>
  </si>
  <si>
    <t>przy 10 godz. tygodniowo=</t>
  </si>
  <si>
    <t>w załączeniu szczegółowy harmonogram planowanych zajęć (zakł = kal.harmszc.)</t>
  </si>
  <si>
    <t>zielona szkoła*</t>
  </si>
  <si>
    <t>plener artystyczny*</t>
  </si>
  <si>
    <t>realizacja koncertów*</t>
  </si>
  <si>
    <t>- w tym w klasach dyplomowych</t>
  </si>
  <si>
    <t>03.09.2018 - ??</t>
  </si>
  <si>
    <t>22.06 - 31.08.2019</t>
  </si>
  <si>
    <t>11 - 16.04.2019</t>
  </si>
  <si>
    <t xml:space="preserve">23 - 31.12.2018 </t>
  </si>
  <si>
    <t>03.09.2018 - 21.06.2019</t>
  </si>
  <si>
    <t>01.09.2018 - 31.08.2019</t>
  </si>
  <si>
    <t>PODZIAŁ NA GRUPY</t>
  </si>
  <si>
    <t>Historia i terażniejszość</t>
  </si>
  <si>
    <t>SM I st.</t>
  </si>
  <si>
    <t>W cyklu sześcioletnim</t>
  </si>
  <si>
    <t>Razem w 6C</t>
  </si>
  <si>
    <t>W cyklu czteroletnim</t>
  </si>
  <si>
    <t>Razem w 4C</t>
  </si>
  <si>
    <t>Liczba tyg.nauki</t>
  </si>
  <si>
    <t>Liczba lekcji w tygodniu</t>
  </si>
  <si>
    <t>Liczba godzin</t>
  </si>
  <si>
    <t>Instrument główny</t>
  </si>
  <si>
    <t>Fortepian dodatkowy</t>
  </si>
  <si>
    <t>Rytmika / Podstawy rytmiki</t>
  </si>
  <si>
    <t>Kształcenie słuchu</t>
  </si>
  <si>
    <t>Zajęcia z akompaniatorem</t>
  </si>
  <si>
    <t>Chór, orkiestra lub zespół instrumentalny</t>
  </si>
  <si>
    <t>zawód: muzyk 343602</t>
  </si>
  <si>
    <t>SM II st.</t>
  </si>
  <si>
    <t>specjalność: instrumentalistyka</t>
  </si>
  <si>
    <t>II stopnia</t>
  </si>
  <si>
    <t>Suma godzin</t>
  </si>
  <si>
    <t>Fortepian obowiązkowy</t>
  </si>
  <si>
    <t>Improwizacja organowa</t>
  </si>
  <si>
    <t>Zespół kameralny</t>
  </si>
  <si>
    <t>Orkiestra lub chór</t>
  </si>
  <si>
    <t>Zasady muzyki z elementami edycji nut</t>
  </si>
  <si>
    <t>Harmonia</t>
  </si>
  <si>
    <t>Literatura muzyczna</t>
  </si>
  <si>
    <t>Historia muzyki</t>
  </si>
  <si>
    <t>Formy muzyczne</t>
  </si>
  <si>
    <t xml:space="preserve">OSM I st </t>
  </si>
  <si>
    <t>Zajęcia edukacyjne</t>
  </si>
  <si>
    <t>klasa</t>
  </si>
  <si>
    <t>I etap</t>
  </si>
  <si>
    <t>Suma obowiązkowych godzin edukacyjnych</t>
  </si>
  <si>
    <t>Suma godzin artystycznych</t>
  </si>
  <si>
    <t>Suma godzin ogólnokształcących</t>
  </si>
  <si>
    <t>Suma innych zajęcia edukacyjnych</t>
  </si>
  <si>
    <t>Suma godziny do dyspozycji dyrektora</t>
  </si>
  <si>
    <t>Suma pozostałych godzin</t>
  </si>
  <si>
    <t xml:space="preserve"> </t>
  </si>
  <si>
    <t xml:space="preserve">Rytmika  </t>
  </si>
  <si>
    <t>Fortepian dla rytmiki</t>
  </si>
  <si>
    <t>Improwizacja fortepianowa</t>
  </si>
  <si>
    <t>Podstawy rytmiki / rytmika</t>
  </si>
  <si>
    <t>Zajecia edukacyjne ogólnokształcace</t>
  </si>
  <si>
    <t>Edukacja wczesnoszkolna*</t>
  </si>
  <si>
    <t>Technika</t>
  </si>
  <si>
    <t>Religia/etyka</t>
  </si>
  <si>
    <t>Dodatkowe zajęcia edukacyjne*</t>
  </si>
  <si>
    <t>Zajęcia z zakresu pomocy psychologiczno-pedagogicznej</t>
  </si>
  <si>
    <t>edukację polonistyczną,</t>
  </si>
  <si>
    <t>edukację społeczną,</t>
  </si>
  <si>
    <t>edukację przyrodniczą,</t>
  </si>
  <si>
    <t>edukację matematyczną,</t>
  </si>
  <si>
    <t>zajęcia techniczne,</t>
  </si>
  <si>
    <t>język obcy nowożytny,</t>
  </si>
  <si>
    <t>edukację plastyczną,</t>
  </si>
  <si>
    <t>edukacja informatyczna</t>
  </si>
  <si>
    <t>wychowanie fizyczne</t>
  </si>
  <si>
    <t xml:space="preserve">zawód: muzyk </t>
  </si>
  <si>
    <t>dotychczasowe</t>
  </si>
  <si>
    <t>OSM II st (6)</t>
  </si>
  <si>
    <t>II st.</t>
  </si>
  <si>
    <t>podstaw.</t>
  </si>
  <si>
    <t>Suma pozostałych zajęć</t>
  </si>
  <si>
    <t>Zajęcia edukacyjne ogólnokształcace</t>
  </si>
  <si>
    <t>Plastyka lub filozofia, lub j.łaciński i kultura antyczna</t>
  </si>
  <si>
    <t>Historia i teraźniejszość</t>
  </si>
  <si>
    <t>Przedmioty w zakresie rozszerzonym lub uzup.*</t>
  </si>
  <si>
    <t>Zajęcia z zakresu pomocy psycologiczno-pedagogicznej</t>
  </si>
  <si>
    <t>OSM II st (4)</t>
  </si>
  <si>
    <t xml:space="preserve"> ZAJĘCIA EDUKACYJNE</t>
  </si>
  <si>
    <t>Filozofia lub plastyka, lub j.łaciński i kultura antyczna</t>
  </si>
  <si>
    <t>Ognisko Plastyczne</t>
  </si>
  <si>
    <t>Rok nauki</t>
  </si>
  <si>
    <t>Suma</t>
  </si>
  <si>
    <t>godzin</t>
  </si>
  <si>
    <t>tygodn.</t>
  </si>
  <si>
    <t>w całym</t>
  </si>
  <si>
    <t>w cyklu</t>
  </si>
  <si>
    <t>cyklu</t>
  </si>
  <si>
    <t>nauczania</t>
  </si>
  <si>
    <t>Liczba godzin obowiązkowych</t>
  </si>
  <si>
    <t>Dział dziecięcy</t>
  </si>
  <si>
    <t>Dział młodzieżowy</t>
  </si>
  <si>
    <t>Rysunek i ćwiczenia kolorystyczne</t>
  </si>
  <si>
    <t>Modelowanie</t>
  </si>
  <si>
    <t>Wiedza o sztuce</t>
  </si>
  <si>
    <t>Fakultety artystyczne:</t>
  </si>
  <si>
    <t>Fakultety artystyczne</t>
  </si>
  <si>
    <t>Zał.11 tab.3-4</t>
  </si>
  <si>
    <t>LICEUM SZTUK PLASTYCZNYCH (4)</t>
  </si>
  <si>
    <t xml:space="preserve">Zawód: </t>
  </si>
  <si>
    <t>343204  Plastyk</t>
  </si>
  <si>
    <t>K L A S A</t>
  </si>
  <si>
    <t>Liczba obowiązkowych zajęć edukacyjnych</t>
  </si>
  <si>
    <t>Artystyczno-zawodowe razem</t>
  </si>
  <si>
    <t>Ogólnokształcące razem</t>
  </si>
  <si>
    <t>Liczba innych zajęć edukacyjnych, gdd, zzw</t>
  </si>
  <si>
    <t xml:space="preserve">Zajęcia edukacyjne artystyczne </t>
  </si>
  <si>
    <t>Podstawy fotografii i filmu</t>
  </si>
  <si>
    <t>Specjalność/specjalizacja*</t>
  </si>
  <si>
    <t>Zajęcia edukacyjne ogólnokształcące</t>
  </si>
  <si>
    <t>Zakres podstawowy</t>
  </si>
  <si>
    <t>Zakres rozszerzony*)</t>
  </si>
  <si>
    <t>Historia sztuki**</t>
  </si>
  <si>
    <t>Przedmiot....................(II)*</t>
  </si>
  <si>
    <t>Przedmiot....................(III)*</t>
  </si>
  <si>
    <t>Przedmioty uzup.</t>
  </si>
  <si>
    <t>Przedmiot.....................(I)*</t>
  </si>
  <si>
    <t>Etyka</t>
  </si>
  <si>
    <t>Zajęcia z doradztwa zawodowego</t>
  </si>
  <si>
    <t>Godziny do dysp. dyrektora</t>
  </si>
  <si>
    <t>*)</t>
  </si>
  <si>
    <t>Przedmioty wpisać w zakł. "Lista…"</t>
  </si>
  <si>
    <t>Załącznik 16 tab.1-2</t>
  </si>
  <si>
    <t>LICEUM SZTUK PLASTYCZNYCH (5)</t>
  </si>
  <si>
    <t>dotychczasowy 2-5</t>
  </si>
  <si>
    <t>Godziny do dysp.dyrektora razem</t>
  </si>
  <si>
    <t>Pozostałe godziny razem</t>
  </si>
  <si>
    <t>w zakresie podstawowym</t>
  </si>
  <si>
    <t>Filozofia lub muzyka</t>
  </si>
  <si>
    <t>Przedmioty w zakresie rozszerzonym*</t>
  </si>
  <si>
    <t>Pozostałe godziny</t>
  </si>
  <si>
    <t>Załącznik 5 tab.1-2</t>
  </si>
  <si>
    <t>POLICEALNEJ SZKOŁY PLASTYCZNEJ</t>
  </si>
  <si>
    <t>343204  plastyk</t>
  </si>
  <si>
    <t>S E M E S T R Y</t>
  </si>
  <si>
    <t>Postawy projektowanie</t>
  </si>
  <si>
    <t>Załącznik 10</t>
  </si>
  <si>
    <t>Dotychczasowy dla klasy 6</t>
  </si>
  <si>
    <t xml:space="preserve">Zawód:    </t>
  </si>
  <si>
    <t>343701 Tancerz</t>
  </si>
  <si>
    <t>podstawowa</t>
  </si>
  <si>
    <t>Podstawowa</t>
  </si>
  <si>
    <t>Liceum</t>
  </si>
  <si>
    <t>Godziny obowiązkowe razem</t>
  </si>
  <si>
    <t xml:space="preserve">Artystyczne razem </t>
  </si>
  <si>
    <t xml:space="preserve">Ogólnokształcące razem </t>
  </si>
  <si>
    <t>Inne zajęcia edukacyjne razem</t>
  </si>
  <si>
    <t>Godziny do dyspozycji dyrektora razem</t>
  </si>
  <si>
    <t>Pozostałe zajęcia razem</t>
  </si>
  <si>
    <t>Taniec klasyczny</t>
  </si>
  <si>
    <t>Taniec współczesny</t>
  </si>
  <si>
    <t>Taniec ludowy i charakterystyczny</t>
  </si>
  <si>
    <t>Taniec dawny</t>
  </si>
  <si>
    <t>Partnerowanie</t>
  </si>
  <si>
    <t>Repertuar</t>
  </si>
  <si>
    <t>Praktyki sceniczne</t>
  </si>
  <si>
    <t>Rytmika</t>
  </si>
  <si>
    <t>Umuzykalnienie</t>
  </si>
  <si>
    <t>Historia tańca</t>
  </si>
  <si>
    <t>Techniki uzupełniające</t>
  </si>
  <si>
    <t>Zakres rozszerzony*</t>
  </si>
  <si>
    <t>wymienić zajęcia w zakładce "Lista…."</t>
  </si>
  <si>
    <t>Zał.6 tab.1-3</t>
  </si>
  <si>
    <t>Dotychczasowy dla klas 7,8,9</t>
  </si>
  <si>
    <t>Filozofia lub plastyka</t>
  </si>
  <si>
    <t>Razem godzin w cyklu</t>
  </si>
  <si>
    <t xml:space="preserve">Zał.7 </t>
  </si>
  <si>
    <t>szkoła sztuki tańca</t>
  </si>
  <si>
    <t>???</t>
  </si>
  <si>
    <t>zawód:</t>
  </si>
  <si>
    <t>specjalizacja:</t>
  </si>
  <si>
    <t>Semestr</t>
  </si>
  <si>
    <t>Liczba tyg. nauki</t>
  </si>
  <si>
    <t>LICZBA GODZ. TYG.</t>
  </si>
  <si>
    <t>Pozostałe zajęcia</t>
  </si>
  <si>
    <t>Zakładkę można kopiować w zależności od specjalizacji. Prawym przyciskiem "przenieść lub kopiuj" na  wskazaniu nazwy zakładki</t>
  </si>
  <si>
    <t>OBOWIĄZKOWE</t>
  </si>
  <si>
    <t>INNE ZAJĘCIA EDUKACYJNE</t>
  </si>
  <si>
    <t>POZOSTAŁE ZAJĘCIA  - godziny do dyspozycji dyrektora</t>
  </si>
  <si>
    <t xml:space="preserve">Lista przedmiotów do wyboru w SPN - </t>
  </si>
  <si>
    <t>dotychczasowy</t>
  </si>
  <si>
    <t>OSM II st</t>
  </si>
  <si>
    <t>teczka</t>
  </si>
  <si>
    <t>zajecia</t>
  </si>
  <si>
    <t>zawod</t>
  </si>
  <si>
    <t>ogółem</t>
  </si>
  <si>
    <t>Zakres rozszerzony lub uzupełniający</t>
  </si>
  <si>
    <t>licz-artysty-zaw</t>
  </si>
  <si>
    <t>Inne przedmioty</t>
  </si>
  <si>
    <t>licz-ogolnokszt</t>
  </si>
  <si>
    <t>podstawowy</t>
  </si>
  <si>
    <t>obowiazkowe</t>
  </si>
  <si>
    <t>Inne przedmioty*</t>
  </si>
  <si>
    <t xml:space="preserve">np.:j. obcy PP, </t>
  </si>
  <si>
    <t xml:space="preserve">  Lista przedmiotów proponowanych przez szkołę w SPN  -  </t>
  </si>
  <si>
    <t>Suma godz w cyklu kształ.</t>
  </si>
  <si>
    <t>Zakres rozszerzony</t>
  </si>
  <si>
    <t>Zakres rozszerzony lub uzupełniającym</t>
  </si>
  <si>
    <t>Wykaz kadry pedagogicznej/ przydział godzin nauczycielom w poszczególnych klasach w roku szkolnym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</si>
</sst>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[$-415]0"/>
    <numFmt numFmtId="166" formatCode="#,##0.00&quot; &quot;[$zł-415];[Red]&quot;-&quot;#,##0.00&quot; &quot;[$zł-415]"/>
    <numFmt numFmtId="167" formatCode="0.0"/>
    <numFmt numFmtId="168" formatCode="mmmm\,\ yyyy"/>
    <numFmt numFmtId="169" formatCode="[$-F800]dddd\,\ mmmm\ dd\,\ yyyy"/>
  </numFmts>
  <fonts count="118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name val="Arial CE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30"/>
      <name val="Arial"/>
      <family val="2"/>
      <charset val="238"/>
    </font>
    <font>
      <b/>
      <sz val="12"/>
      <color indexed="3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name val="Times New Roman"/>
      <family val="1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</font>
    <font>
      <sz val="14"/>
      <name val="Arial"/>
      <family val="2"/>
      <charset val="238"/>
    </font>
    <font>
      <b/>
      <sz val="11"/>
      <name val="Arial CE"/>
      <charset val="238"/>
    </font>
    <font>
      <sz val="7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sz val="10"/>
      <color rgb="FF7030A0"/>
      <name val="Arial CE"/>
      <charset val="238"/>
    </font>
    <font>
      <sz val="11"/>
      <name val="Arial CE"/>
      <charset val="238"/>
    </font>
    <font>
      <b/>
      <sz val="16"/>
      <color rgb="FF7030A0"/>
      <name val="Arial CE"/>
      <charset val="238"/>
    </font>
    <font>
      <b/>
      <sz val="18"/>
      <color rgb="FF7030A0"/>
      <name val="Arial CE"/>
      <charset val="238"/>
    </font>
    <font>
      <sz val="10"/>
      <color rgb="FFFF0000"/>
      <name val="Arial CE"/>
      <charset val="238"/>
    </font>
    <font>
      <i/>
      <sz val="10"/>
      <name val="Arial CE"/>
      <charset val="238"/>
    </font>
    <font>
      <b/>
      <sz val="12"/>
      <color rgb="FF7030A0"/>
      <name val="Arial CE"/>
      <charset val="238"/>
    </font>
    <font>
      <sz val="12"/>
      <name val="Arial CE"/>
      <charset val="238"/>
    </font>
    <font>
      <sz val="12"/>
      <color indexed="12"/>
      <name val="Arial CE"/>
      <charset val="238"/>
    </font>
    <font>
      <sz val="9"/>
      <color rgb="FF7030A0"/>
      <name val="Arial CE"/>
      <charset val="238"/>
    </font>
    <font>
      <b/>
      <i/>
      <sz val="10"/>
      <name val="Arial CE"/>
      <charset val="238"/>
    </font>
    <font>
      <b/>
      <sz val="11"/>
      <color rgb="FFFF0000"/>
      <name val="Arial CE"/>
      <charset val="238"/>
    </font>
    <font>
      <sz val="8"/>
      <color rgb="FFFF0000"/>
      <name val="Arial CE"/>
      <charset val="238"/>
    </font>
    <font>
      <sz val="8"/>
      <name val="Arial CE"/>
      <charset val="238"/>
    </font>
    <font>
      <sz val="11"/>
      <color rgb="FFFF0000"/>
      <name val="Arial CE"/>
      <charset val="238"/>
    </font>
    <font>
      <sz val="11"/>
      <color indexed="10"/>
      <name val="Arial CE"/>
      <charset val="238"/>
    </font>
    <font>
      <sz val="20"/>
      <name val="Arial CE"/>
      <charset val="238"/>
    </font>
    <font>
      <sz val="10"/>
      <color indexed="10"/>
      <name val="Arial CE"/>
      <charset val="238"/>
    </font>
    <font>
      <b/>
      <sz val="12"/>
      <color indexed="10"/>
      <name val="Arial CE"/>
      <charset val="238"/>
    </font>
    <font>
      <b/>
      <sz val="14"/>
      <color indexed="10"/>
      <name val="Arial CE"/>
      <charset val="238"/>
    </font>
    <font>
      <b/>
      <sz val="11"/>
      <color indexed="10"/>
      <name val="Arial CE"/>
      <charset val="238"/>
    </font>
    <font>
      <sz val="20"/>
      <color rgb="FFFF0000"/>
      <name val="Arial CE"/>
      <charset val="238"/>
    </font>
    <font>
      <b/>
      <sz val="10"/>
      <color indexed="12"/>
      <name val="Arial CE"/>
      <charset val="238"/>
    </font>
    <font>
      <sz val="9"/>
      <name val="Arial CE"/>
      <charset val="238"/>
    </font>
    <font>
      <b/>
      <sz val="13"/>
      <color rgb="FF7030A0"/>
      <name val="Arial CE"/>
      <charset val="238"/>
    </font>
    <font>
      <i/>
      <sz val="8"/>
      <name val="Arial CE"/>
      <charset val="238"/>
    </font>
    <font>
      <sz val="9"/>
      <color rgb="FFFF0000"/>
      <name val="Arial CE"/>
      <charset val="238"/>
    </font>
    <font>
      <sz val="12"/>
      <color rgb="FFFF0000"/>
      <name val="Arial CE"/>
      <charset val="238"/>
    </font>
    <font>
      <b/>
      <sz val="14"/>
      <color rgb="FF3F3F3F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sz val="10"/>
      <name val="Arial Narrow"/>
      <family val="2"/>
      <charset val="238"/>
    </font>
    <font>
      <b/>
      <sz val="10"/>
      <name val="Arial CE"/>
      <family val="2"/>
      <charset val="238"/>
    </font>
    <font>
      <sz val="8"/>
      <name val="Arial Narrow"/>
      <family val="2"/>
      <charset val="238"/>
    </font>
    <font>
      <sz val="7"/>
      <color rgb="FF7030A0"/>
      <name val="Arial CE"/>
      <charset val="238"/>
    </font>
    <font>
      <sz val="20"/>
      <name val="Lucida Handwriting"/>
      <family val="4"/>
    </font>
    <font>
      <b/>
      <sz val="14"/>
      <color rgb="FF0000FF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name val="Verdana"/>
      <family val="2"/>
      <charset val="238"/>
    </font>
    <font>
      <sz val="18"/>
      <name val="Lucida Handwriting"/>
      <family val="4"/>
    </font>
    <font>
      <b/>
      <sz val="14"/>
      <color rgb="FF490FB1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</font>
    <font>
      <sz val="10"/>
      <name val="Verdana"/>
      <family val="2"/>
      <charset val="238"/>
    </font>
    <font>
      <b/>
      <sz val="16"/>
      <color indexed="12"/>
      <name val="Arial"/>
      <family val="2"/>
      <charset val="238"/>
    </font>
    <font>
      <b/>
      <i/>
      <sz val="13"/>
      <color indexed="1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sz val="16"/>
      <name val="Times New Roman"/>
      <family val="1"/>
    </font>
    <font>
      <b/>
      <sz val="12"/>
      <color indexed="12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</font>
    <font>
      <sz val="9"/>
      <color indexed="81"/>
      <name val="Tahoma"/>
      <family val="2"/>
      <charset val="238"/>
    </font>
    <font>
      <b/>
      <sz val="8"/>
      <name val="Times New Roman"/>
      <family val="1"/>
      <charset val="238"/>
    </font>
    <font>
      <sz val="18"/>
      <color rgb="FFFF0000"/>
      <name val="Times New Roman"/>
      <family val="1"/>
    </font>
    <font>
      <b/>
      <sz val="14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3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indexed="12"/>
      <name val="Arial"/>
      <family val="2"/>
      <charset val="238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BFDB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99"/>
        <bgColor indexed="64"/>
      </patternFill>
    </fill>
  </fills>
  <borders count="27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medium">
        <color indexed="64"/>
      </top>
      <bottom/>
      <diagonal/>
    </border>
    <border>
      <left style="double">
        <color indexed="64"/>
      </left>
      <right style="medium">
        <color auto="1"/>
      </right>
      <top/>
      <bottom/>
      <diagonal/>
    </border>
    <border>
      <left style="double">
        <color indexed="64"/>
      </left>
      <right style="medium">
        <color auto="1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auto="1"/>
      </right>
      <top/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thin">
        <color indexed="64"/>
      </top>
      <bottom/>
      <diagonal/>
    </border>
    <border>
      <left style="double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auto="1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auto="1"/>
      </right>
      <top/>
      <bottom style="dotted">
        <color indexed="64"/>
      </bottom>
      <diagonal/>
    </border>
    <border>
      <left style="double">
        <color indexed="64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/>
    <xf numFmtId="164" fontId="2" fillId="2" borderId="1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9" fillId="0" borderId="0"/>
    <xf numFmtId="0" fontId="12" fillId="0" borderId="0"/>
    <xf numFmtId="0" fontId="12" fillId="0" borderId="0"/>
  </cellStyleXfs>
  <cellXfs count="1650">
    <xf numFmtId="0" fontId="0" fillId="0" borderId="0" xfId="0"/>
    <xf numFmtId="164" fontId="1" fillId="3" borderId="0" xfId="1" applyFill="1" applyProtection="1"/>
    <xf numFmtId="164" fontId="1" fillId="3" borderId="2" xfId="1" applyFill="1" applyBorder="1" applyAlignment="1" applyProtection="1">
      <alignment horizontal="center" vertical="center" wrapText="1"/>
      <protection locked="0"/>
    </xf>
    <xf numFmtId="164" fontId="1" fillId="3" borderId="0" xfId="1" applyFill="1"/>
    <xf numFmtId="164" fontId="2" fillId="4" borderId="1" xfId="2" applyFont="1" applyFill="1" applyAlignment="1" applyProtection="1">
      <alignment horizontal="center" vertical="center" wrapText="1"/>
    </xf>
    <xf numFmtId="164" fontId="1" fillId="3" borderId="2" xfId="1" applyFill="1" applyBorder="1" applyAlignment="1" applyProtection="1">
      <alignment vertical="center" wrapText="1"/>
      <protection locked="0"/>
    </xf>
    <xf numFmtId="164" fontId="5" fillId="4" borderId="2" xfId="1" applyFont="1" applyFill="1" applyBorder="1" applyAlignment="1">
      <alignment horizontal="center" vertical="center" wrapText="1"/>
    </xf>
    <xf numFmtId="165" fontId="1" fillId="3" borderId="2" xfId="1" applyNumberFormat="1" applyFill="1" applyBorder="1" applyAlignment="1" applyProtection="1">
      <alignment horizontal="center" vertical="center" wrapText="1"/>
      <protection locked="0"/>
    </xf>
    <xf numFmtId="164" fontId="5" fillId="4" borderId="9" xfId="1" applyFont="1" applyFill="1" applyBorder="1" applyAlignment="1">
      <alignment horizontal="center" vertical="center" wrapText="1"/>
    </xf>
    <xf numFmtId="165" fontId="1" fillId="3" borderId="9" xfId="1" applyNumberFormat="1" applyFill="1" applyBorder="1" applyAlignment="1" applyProtection="1">
      <alignment horizontal="center" vertical="center" wrapText="1"/>
      <protection locked="0"/>
    </xf>
    <xf numFmtId="164" fontId="1" fillId="3" borderId="8" xfId="1" applyFill="1" applyBorder="1"/>
    <xf numFmtId="164" fontId="1" fillId="3" borderId="8" xfId="1" applyFill="1" applyBorder="1" applyAlignment="1">
      <alignment vertical="center"/>
    </xf>
    <xf numFmtId="164" fontId="7" fillId="3" borderId="0" xfId="1" applyFont="1" applyFill="1" applyBorder="1" applyAlignment="1">
      <alignment vertical="center" wrapText="1"/>
    </xf>
    <xf numFmtId="164" fontId="1" fillId="3" borderId="12" xfId="1" applyFill="1" applyBorder="1"/>
    <xf numFmtId="164" fontId="1" fillId="3" borderId="0" xfId="1" applyFont="1" applyFill="1"/>
    <xf numFmtId="0" fontId="0" fillId="0" borderId="0" xfId="0" applyFont="1"/>
    <xf numFmtId="164" fontId="1" fillId="3" borderId="10" xfId="1" applyFill="1" applyBorder="1" applyAlignment="1" applyProtection="1">
      <alignment horizontal="center" vertical="center" wrapText="1"/>
      <protection locked="0"/>
    </xf>
    <xf numFmtId="165" fontId="1" fillId="3" borderId="0" xfId="1" applyNumberFormat="1" applyFill="1" applyBorder="1" applyAlignment="1" applyProtection="1">
      <alignment horizontal="center" vertical="center" wrapText="1"/>
      <protection locked="0"/>
    </xf>
    <xf numFmtId="164" fontId="5" fillId="4" borderId="4" xfId="1" applyFont="1" applyFill="1" applyBorder="1" applyAlignment="1">
      <alignment horizontal="center" vertical="center" wrapText="1"/>
    </xf>
    <xf numFmtId="164" fontId="5" fillId="4" borderId="20" xfId="1" applyFont="1" applyFill="1" applyBorder="1" applyAlignment="1">
      <alignment horizontal="center" vertical="center" wrapText="1"/>
    </xf>
    <xf numFmtId="164" fontId="1" fillId="3" borderId="21" xfId="1" applyFill="1" applyBorder="1" applyAlignment="1" applyProtection="1">
      <alignment horizontal="center" vertical="center" wrapText="1"/>
      <protection locked="0"/>
    </xf>
    <xf numFmtId="165" fontId="1" fillId="3" borderId="22" xfId="1" applyNumberFormat="1" applyFill="1" applyBorder="1" applyAlignment="1" applyProtection="1">
      <alignment horizontal="center" vertical="center" wrapText="1"/>
      <protection locked="0"/>
    </xf>
    <xf numFmtId="164" fontId="1" fillId="3" borderId="23" xfId="1" applyFill="1" applyBorder="1" applyAlignment="1" applyProtection="1">
      <alignment horizontal="center" vertical="center" wrapText="1"/>
      <protection locked="0"/>
    </xf>
    <xf numFmtId="165" fontId="1" fillId="3" borderId="24" xfId="1" applyNumberFormat="1" applyFill="1" applyBorder="1" applyAlignment="1" applyProtection="1">
      <alignment horizontal="center" vertical="center" wrapText="1"/>
      <protection locked="0"/>
    </xf>
    <xf numFmtId="165" fontId="1" fillId="3" borderId="25" xfId="1" applyNumberFormat="1" applyFill="1" applyBorder="1" applyAlignment="1" applyProtection="1">
      <alignment horizontal="center" vertical="center" wrapText="1"/>
      <protection locked="0"/>
    </xf>
    <xf numFmtId="0" fontId="10" fillId="0" borderId="0" xfId="7" applyFont="1"/>
    <xf numFmtId="0" fontId="12" fillId="0" borderId="0" xfId="7" applyNumberFormat="1" applyFont="1" applyFill="1" applyBorder="1" applyAlignment="1" applyProtection="1">
      <alignment horizontal="centerContinuous"/>
      <protection hidden="1"/>
    </xf>
    <xf numFmtId="49" fontId="13" fillId="0" borderId="0" xfId="7" applyNumberFormat="1" applyFont="1" applyFill="1" applyBorder="1" applyAlignment="1" applyProtection="1">
      <alignment vertical="center"/>
      <protection hidden="1"/>
    </xf>
    <xf numFmtId="0" fontId="10" fillId="0" borderId="0" xfId="7" applyFont="1" applyFill="1" applyProtection="1">
      <protection hidden="1"/>
    </xf>
    <xf numFmtId="0" fontId="16" fillId="0" borderId="0" xfId="7" applyNumberFormat="1" applyFont="1" applyFill="1" applyBorder="1" applyAlignment="1" applyProtection="1">
      <alignment horizontal="centerContinuous" vertical="center"/>
      <protection hidden="1"/>
    </xf>
    <xf numFmtId="0" fontId="12" fillId="0" borderId="0" xfId="7" applyNumberFormat="1" applyFont="1" applyFill="1" applyBorder="1" applyAlignment="1" applyProtection="1">
      <alignment vertical="center"/>
      <protection hidden="1"/>
    </xf>
    <xf numFmtId="0" fontId="20" fillId="6" borderId="39" xfId="7" applyNumberFormat="1" applyFont="1" applyFill="1" applyBorder="1" applyAlignment="1" applyProtection="1">
      <alignment horizontal="center" vertical="center"/>
      <protection hidden="1"/>
    </xf>
    <xf numFmtId="0" fontId="10" fillId="0" borderId="0" xfId="7" applyFont="1" applyAlignment="1">
      <alignment vertical="center"/>
    </xf>
    <xf numFmtId="167" fontId="21" fillId="7" borderId="12" xfId="7" applyNumberFormat="1" applyFont="1" applyFill="1" applyBorder="1" applyAlignment="1" applyProtection="1">
      <alignment horizontal="right" vertical="center"/>
      <protection hidden="1"/>
    </xf>
    <xf numFmtId="49" fontId="10" fillId="0" borderId="0" xfId="7" applyNumberFormat="1" applyFont="1"/>
    <xf numFmtId="0" fontId="12" fillId="6" borderId="56" xfId="7" applyNumberFormat="1" applyFont="1" applyFill="1" applyBorder="1" applyAlignment="1" applyProtection="1">
      <alignment horizontal="center" vertical="center"/>
      <protection hidden="1"/>
    </xf>
    <xf numFmtId="167" fontId="12" fillId="0" borderId="59" xfId="7" applyNumberFormat="1" applyFont="1" applyFill="1" applyBorder="1" applyAlignment="1" applyProtection="1">
      <alignment horizontal="right" vertical="center"/>
      <protection locked="0"/>
    </xf>
    <xf numFmtId="167" fontId="12" fillId="0" borderId="57" xfId="7" applyNumberFormat="1" applyFont="1" applyFill="1" applyBorder="1" applyAlignment="1" applyProtection="1">
      <alignment horizontal="right" vertical="center"/>
      <protection locked="0"/>
    </xf>
    <xf numFmtId="167" fontId="25" fillId="6" borderId="60" xfId="7" applyNumberFormat="1" applyFont="1" applyFill="1" applyBorder="1" applyAlignment="1" applyProtection="1">
      <alignment horizontal="right" vertical="center"/>
      <protection hidden="1"/>
    </xf>
    <xf numFmtId="0" fontId="10" fillId="0" borderId="62" xfId="7" applyFont="1" applyBorder="1" applyAlignment="1" applyProtection="1">
      <alignment vertical="center"/>
      <protection locked="0"/>
    </xf>
    <xf numFmtId="0" fontId="12" fillId="6" borderId="63" xfId="7" applyNumberFormat="1" applyFont="1" applyFill="1" applyBorder="1" applyAlignment="1" applyProtection="1">
      <alignment horizontal="center" vertical="center"/>
      <protection hidden="1"/>
    </xf>
    <xf numFmtId="167" fontId="12" fillId="0" borderId="66" xfId="7" applyNumberFormat="1" applyFont="1" applyFill="1" applyBorder="1" applyAlignment="1" applyProtection="1">
      <alignment horizontal="right" vertical="center"/>
      <protection locked="0"/>
    </xf>
    <xf numFmtId="167" fontId="12" fillId="0" borderId="67" xfId="7" applyNumberFormat="1" applyFont="1" applyFill="1" applyBorder="1" applyAlignment="1" applyProtection="1">
      <alignment horizontal="right" vertical="center"/>
      <protection locked="0"/>
    </xf>
    <xf numFmtId="167" fontId="25" fillId="5" borderId="68" xfId="7" applyNumberFormat="1" applyFont="1" applyFill="1" applyBorder="1" applyAlignment="1" applyProtection="1">
      <alignment horizontal="right" vertical="center"/>
      <protection hidden="1"/>
    </xf>
    <xf numFmtId="167" fontId="25" fillId="6" borderId="68" xfId="7" applyNumberFormat="1" applyFont="1" applyFill="1" applyBorder="1" applyAlignment="1" applyProtection="1">
      <alignment horizontal="right" vertical="center"/>
      <protection hidden="1"/>
    </xf>
    <xf numFmtId="167" fontId="12" fillId="0" borderId="71" xfId="7" applyNumberFormat="1" applyFont="1" applyFill="1" applyBorder="1" applyAlignment="1" applyProtection="1">
      <alignment horizontal="right" vertical="center"/>
      <protection locked="0"/>
    </xf>
    <xf numFmtId="167" fontId="12" fillId="0" borderId="64" xfId="7" applyNumberFormat="1" applyFont="1" applyFill="1" applyBorder="1" applyAlignment="1" applyProtection="1">
      <alignment horizontal="right" vertical="center"/>
      <protection locked="0"/>
    </xf>
    <xf numFmtId="0" fontId="10" fillId="0" borderId="73" xfId="7" applyFont="1" applyBorder="1" applyAlignment="1" applyProtection="1">
      <alignment vertical="center"/>
      <protection locked="0"/>
    </xf>
    <xf numFmtId="167" fontId="12" fillId="0" borderId="74" xfId="7" applyNumberFormat="1" applyFont="1" applyFill="1" applyBorder="1" applyAlignment="1" applyProtection="1">
      <alignment horizontal="right" vertical="center"/>
      <protection locked="0"/>
    </xf>
    <xf numFmtId="0" fontId="12" fillId="6" borderId="75" xfId="7" applyNumberFormat="1" applyFont="1" applyFill="1" applyBorder="1" applyAlignment="1" applyProtection="1">
      <alignment horizontal="center" vertical="center"/>
      <protection hidden="1"/>
    </xf>
    <xf numFmtId="167" fontId="12" fillId="0" borderId="77" xfId="7" applyNumberFormat="1" applyFont="1" applyFill="1" applyBorder="1" applyAlignment="1" applyProtection="1">
      <alignment horizontal="right" vertical="center"/>
      <protection locked="0"/>
    </xf>
    <xf numFmtId="167" fontId="25" fillId="6" borderId="78" xfId="7" applyNumberFormat="1" applyFont="1" applyFill="1" applyBorder="1" applyAlignment="1" applyProtection="1">
      <alignment horizontal="right" vertical="center"/>
      <protection hidden="1"/>
    </xf>
    <xf numFmtId="167" fontId="12" fillId="0" borderId="32" xfId="7" applyNumberFormat="1" applyFont="1" applyFill="1" applyBorder="1" applyAlignment="1" applyProtection="1">
      <alignment horizontal="right" vertical="center"/>
      <protection locked="0"/>
    </xf>
    <xf numFmtId="167" fontId="12" fillId="0" borderId="34" xfId="7" applyNumberFormat="1" applyFont="1" applyFill="1" applyBorder="1" applyAlignment="1" applyProtection="1">
      <alignment horizontal="right" vertical="center"/>
      <protection locked="0"/>
    </xf>
    <xf numFmtId="0" fontId="10" fillId="0" borderId="79" xfId="7" applyFont="1" applyBorder="1" applyAlignment="1" applyProtection="1">
      <alignment vertical="center"/>
      <protection locked="0"/>
    </xf>
    <xf numFmtId="0" fontId="10" fillId="0" borderId="55" xfId="7" applyFont="1" applyBorder="1" applyAlignment="1" applyProtection="1">
      <alignment vertical="center"/>
      <protection locked="0"/>
    </xf>
    <xf numFmtId="0" fontId="12" fillId="0" borderId="80" xfId="7" applyNumberFormat="1" applyFont="1" applyFill="1" applyBorder="1" applyAlignment="1" applyProtection="1">
      <alignment horizontal="center" vertical="center"/>
      <protection locked="0" hidden="1"/>
    </xf>
    <xf numFmtId="167" fontId="25" fillId="6" borderId="81" xfId="7" applyNumberFormat="1" applyFont="1" applyFill="1" applyBorder="1" applyAlignment="1" applyProtection="1">
      <alignment horizontal="right" vertical="center"/>
      <protection hidden="1"/>
    </xf>
    <xf numFmtId="167" fontId="24" fillId="7" borderId="67" xfId="7" applyNumberFormat="1" applyFont="1" applyFill="1" applyBorder="1" applyAlignment="1" applyProtection="1">
      <alignment horizontal="right" vertical="center"/>
      <protection hidden="1"/>
    </xf>
    <xf numFmtId="0" fontId="12" fillId="0" borderId="82" xfId="7" applyNumberFormat="1" applyFont="1" applyFill="1" applyBorder="1" applyAlignment="1" applyProtection="1">
      <alignment horizontal="center" vertical="center"/>
      <protection locked="0" hidden="1"/>
    </xf>
    <xf numFmtId="0" fontId="24" fillId="0" borderId="64" xfId="7" applyNumberFormat="1" applyFont="1" applyFill="1" applyBorder="1" applyAlignment="1" applyProtection="1">
      <alignment horizontal="left" vertical="center" indent="1"/>
      <protection locked="0" hidden="1"/>
    </xf>
    <xf numFmtId="167" fontId="12" fillId="0" borderId="83" xfId="7" applyNumberFormat="1" applyFont="1" applyFill="1" applyBorder="1" applyAlignment="1" applyProtection="1">
      <alignment horizontal="right" vertical="center"/>
      <protection locked="0"/>
    </xf>
    <xf numFmtId="0" fontId="12" fillId="0" borderId="84" xfId="7" applyFont="1" applyFill="1" applyBorder="1" applyAlignment="1" applyProtection="1">
      <alignment vertical="center"/>
      <protection locked="0"/>
    </xf>
    <xf numFmtId="0" fontId="24" fillId="0" borderId="86" xfId="7" applyNumberFormat="1" applyFont="1" applyFill="1" applyBorder="1" applyAlignment="1" applyProtection="1">
      <alignment horizontal="left" vertical="center" indent="1"/>
      <protection locked="0"/>
    </xf>
    <xf numFmtId="167" fontId="12" fillId="0" borderId="76" xfId="7" applyNumberFormat="1" applyFont="1" applyFill="1" applyBorder="1" applyAlignment="1" applyProtection="1">
      <alignment horizontal="right" vertical="center"/>
      <protection locked="0"/>
    </xf>
    <xf numFmtId="167" fontId="12" fillId="0" borderId="88" xfId="7" applyNumberFormat="1" applyFont="1" applyFill="1" applyBorder="1" applyAlignment="1" applyProtection="1">
      <alignment horizontal="right" vertical="center"/>
      <protection locked="0"/>
    </xf>
    <xf numFmtId="167" fontId="24" fillId="7" borderId="34" xfId="7" applyNumberFormat="1" applyFont="1" applyFill="1" applyBorder="1" applyAlignment="1" applyProtection="1">
      <alignment horizontal="right" vertical="center"/>
      <protection hidden="1"/>
    </xf>
    <xf numFmtId="0" fontId="12" fillId="0" borderId="91" xfId="7" applyNumberFormat="1" applyFont="1" applyFill="1" applyBorder="1" applyAlignment="1" applyProtection="1">
      <alignment horizontal="center" vertical="center"/>
      <protection locked="0" hidden="1"/>
    </xf>
    <xf numFmtId="0" fontId="24" fillId="0" borderId="92" xfId="7" applyNumberFormat="1" applyFont="1" applyFill="1" applyBorder="1" applyAlignment="1" applyProtection="1">
      <alignment horizontal="left" vertical="center" indent="1"/>
      <protection locked="0"/>
    </xf>
    <xf numFmtId="167" fontId="12" fillId="0" borderId="93" xfId="7" applyNumberFormat="1" applyFont="1" applyFill="1" applyBorder="1" applyAlignment="1" applyProtection="1">
      <alignment horizontal="right" vertical="center"/>
      <protection locked="0"/>
    </xf>
    <xf numFmtId="167" fontId="25" fillId="6" borderId="95" xfId="7" applyNumberFormat="1" applyFont="1" applyFill="1" applyBorder="1" applyAlignment="1" applyProtection="1">
      <alignment horizontal="right" vertical="center"/>
      <protection hidden="1"/>
    </xf>
    <xf numFmtId="0" fontId="10" fillId="0" borderId="97" xfId="7" applyFont="1" applyBorder="1"/>
    <xf numFmtId="0" fontId="12" fillId="0" borderId="0" xfId="7" applyNumberFormat="1" applyFont="1" applyFill="1" applyBorder="1" applyAlignment="1" applyProtection="1">
      <alignment horizontal="centerContinuous" vertical="center"/>
      <protection hidden="1"/>
    </xf>
    <xf numFmtId="0" fontId="28" fillId="0" borderId="0" xfId="7" applyFont="1" applyFill="1" applyAlignment="1" applyProtection="1">
      <alignment vertical="center"/>
      <protection hidden="1"/>
    </xf>
    <xf numFmtId="0" fontId="12" fillId="0" borderId="0" xfId="7" applyFont="1" applyFill="1" applyAlignment="1" applyProtection="1">
      <alignment vertical="center"/>
      <protection hidden="1"/>
    </xf>
    <xf numFmtId="0" fontId="29" fillId="0" borderId="0" xfId="7" applyNumberFormat="1" applyFont="1" applyFill="1" applyBorder="1" applyAlignment="1" applyProtection="1">
      <alignment horizontal="left" vertical="center"/>
      <protection hidden="1"/>
    </xf>
    <xf numFmtId="0" fontId="12" fillId="0" borderId="0" xfId="7" applyNumberFormat="1" applyFont="1" applyFill="1" applyBorder="1" applyAlignment="1" applyProtection="1">
      <alignment horizontal="center" vertical="center"/>
      <protection hidden="1"/>
    </xf>
    <xf numFmtId="167" fontId="18" fillId="10" borderId="100" xfId="7" applyNumberFormat="1" applyFont="1" applyFill="1" applyBorder="1" applyAlignment="1" applyProtection="1">
      <alignment horizontal="right" vertical="center"/>
      <protection hidden="1"/>
    </xf>
    <xf numFmtId="0" fontId="30" fillId="10" borderId="15" xfId="7" applyFont="1" applyFill="1" applyBorder="1" applyProtection="1">
      <protection hidden="1"/>
    </xf>
    <xf numFmtId="0" fontId="18" fillId="7" borderId="0" xfId="7" applyNumberFormat="1" applyFont="1" applyFill="1" applyBorder="1" applyAlignment="1" applyProtection="1">
      <alignment horizontal="right" vertical="center"/>
      <protection hidden="1"/>
    </xf>
    <xf numFmtId="167" fontId="18" fillId="7" borderId="34" xfId="7" applyNumberFormat="1" applyFont="1" applyFill="1" applyBorder="1" applyAlignment="1" applyProtection="1">
      <alignment horizontal="right" vertical="center"/>
      <protection hidden="1"/>
    </xf>
    <xf numFmtId="167" fontId="31" fillId="9" borderId="32" xfId="7" applyNumberFormat="1" applyFont="1" applyFill="1" applyBorder="1" applyAlignment="1" applyProtection="1">
      <alignment horizontal="right" vertical="center"/>
      <protection hidden="1"/>
    </xf>
    <xf numFmtId="167" fontId="12" fillId="7" borderId="34" xfId="7" applyNumberFormat="1" applyFont="1" applyFill="1" applyBorder="1" applyAlignment="1" applyProtection="1">
      <alignment horizontal="right" vertical="center"/>
      <protection hidden="1"/>
    </xf>
    <xf numFmtId="167" fontId="33" fillId="9" borderId="34" xfId="7" applyNumberFormat="1" applyFont="1" applyFill="1" applyBorder="1" applyAlignment="1" applyProtection="1">
      <alignment horizontal="right" vertical="center"/>
      <protection hidden="1"/>
    </xf>
    <xf numFmtId="0" fontId="10" fillId="7" borderId="35" xfId="7" applyFont="1" applyFill="1" applyBorder="1" applyProtection="1">
      <protection hidden="1"/>
    </xf>
    <xf numFmtId="167" fontId="33" fillId="9" borderId="67" xfId="7" applyNumberFormat="1" applyFont="1" applyFill="1" applyBorder="1" applyAlignment="1" applyProtection="1">
      <alignment horizontal="right" vertical="center"/>
      <protection hidden="1"/>
    </xf>
    <xf numFmtId="167" fontId="32" fillId="9" borderId="104" xfId="7" applyNumberFormat="1" applyFont="1" applyFill="1" applyBorder="1" applyAlignment="1" applyProtection="1">
      <alignment horizontal="right" vertical="center"/>
      <protection hidden="1"/>
    </xf>
    <xf numFmtId="167" fontId="33" fillId="9" borderId="57" xfId="7" applyNumberFormat="1" applyFont="1" applyFill="1" applyBorder="1" applyAlignment="1" applyProtection="1">
      <alignment horizontal="right" vertical="center"/>
      <protection hidden="1"/>
    </xf>
    <xf numFmtId="0" fontId="10" fillId="0" borderId="106" xfId="7" applyFont="1" applyBorder="1" applyAlignment="1" applyProtection="1">
      <alignment vertical="center"/>
      <protection locked="0"/>
    </xf>
    <xf numFmtId="167" fontId="32" fillId="9" borderId="82" xfId="7" applyNumberFormat="1" applyFont="1" applyFill="1" applyBorder="1" applyAlignment="1" applyProtection="1">
      <alignment horizontal="right" vertical="center"/>
      <protection hidden="1"/>
    </xf>
    <xf numFmtId="167" fontId="33" fillId="9" borderId="64" xfId="7" applyNumberFormat="1" applyFont="1" applyFill="1" applyBorder="1" applyAlignment="1" applyProtection="1">
      <alignment horizontal="right" vertical="center"/>
      <protection hidden="1"/>
    </xf>
    <xf numFmtId="0" fontId="12" fillId="6" borderId="108" xfId="7" applyNumberFormat="1" applyFont="1" applyFill="1" applyBorder="1" applyAlignment="1" applyProtection="1">
      <alignment horizontal="center" vertical="center"/>
      <protection hidden="1"/>
    </xf>
    <xf numFmtId="167" fontId="32" fillId="9" borderId="80" xfId="7" applyNumberFormat="1" applyFont="1" applyFill="1" applyBorder="1" applyAlignment="1" applyProtection="1">
      <alignment horizontal="right" vertical="center"/>
      <protection hidden="1"/>
    </xf>
    <xf numFmtId="0" fontId="12" fillId="6" borderId="83" xfId="7" applyNumberFormat="1" applyFont="1" applyFill="1" applyBorder="1" applyAlignment="1" applyProtection="1">
      <alignment horizontal="center" vertical="center"/>
      <protection hidden="1"/>
    </xf>
    <xf numFmtId="0" fontId="24" fillId="6" borderId="67" xfId="7" applyNumberFormat="1" applyFont="1" applyFill="1" applyBorder="1" applyAlignment="1" applyProtection="1">
      <alignment horizontal="left" vertical="center" indent="1"/>
      <protection hidden="1"/>
    </xf>
    <xf numFmtId="0" fontId="24" fillId="6" borderId="64" xfId="7" applyNumberFormat="1" applyFont="1" applyFill="1" applyBorder="1" applyAlignment="1" applyProtection="1">
      <alignment horizontal="left" vertical="center" indent="1"/>
      <protection hidden="1"/>
    </xf>
    <xf numFmtId="167" fontId="12" fillId="0" borderId="113" xfId="7" applyNumberFormat="1" applyFont="1" applyFill="1" applyBorder="1" applyAlignment="1" applyProtection="1">
      <alignment horizontal="right" vertical="center"/>
      <protection locked="0"/>
    </xf>
    <xf numFmtId="0" fontId="24" fillId="0" borderId="67" xfId="7" applyNumberFormat="1" applyFont="1" applyFill="1" applyBorder="1" applyAlignment="1" applyProtection="1">
      <alignment horizontal="left" vertical="center" indent="1"/>
      <protection locked="0"/>
    </xf>
    <xf numFmtId="0" fontId="24" fillId="0" borderId="64" xfId="7" applyNumberFormat="1" applyFont="1" applyFill="1" applyBorder="1" applyAlignment="1" applyProtection="1">
      <alignment horizontal="left" vertical="center" indent="1"/>
      <protection locked="0"/>
    </xf>
    <xf numFmtId="167" fontId="12" fillId="0" borderId="108" xfId="7" applyNumberFormat="1" applyFont="1" applyFill="1" applyBorder="1" applyAlignment="1" applyProtection="1">
      <alignment horizontal="right" vertical="center"/>
      <protection locked="0"/>
    </xf>
    <xf numFmtId="0" fontId="12" fillId="0" borderId="116" xfId="7" applyFont="1" applyFill="1" applyBorder="1" applyAlignment="1" applyProtection="1">
      <alignment vertical="center"/>
      <protection locked="0"/>
    </xf>
    <xf numFmtId="0" fontId="10" fillId="0" borderId="0" xfId="7" applyFont="1" applyAlignment="1"/>
    <xf numFmtId="0" fontId="36" fillId="0" borderId="28" xfId="7" applyNumberFormat="1" applyFont="1" applyFill="1" applyBorder="1" applyAlignment="1" applyProtection="1">
      <alignment vertical="top" wrapText="1"/>
      <protection locked="0"/>
    </xf>
    <xf numFmtId="0" fontId="36" fillId="0" borderId="28" xfId="7" applyFont="1" applyBorder="1" applyAlignment="1">
      <alignment vertical="top" wrapText="1"/>
    </xf>
    <xf numFmtId="0" fontId="37" fillId="0" borderId="0" xfId="7" applyNumberFormat="1" applyFont="1" applyFill="1" applyBorder="1" applyAlignment="1" applyProtection="1">
      <alignment vertical="top"/>
      <protection locked="0"/>
    </xf>
    <xf numFmtId="0" fontId="37" fillId="0" borderId="0" xfId="7" applyNumberFormat="1" applyFont="1" applyFill="1" applyBorder="1" applyAlignment="1" applyProtection="1">
      <alignment horizontal="center" vertical="top"/>
      <protection locked="0"/>
    </xf>
    <xf numFmtId="0" fontId="10" fillId="0" borderId="0" xfId="7" applyNumberFormat="1" applyFont="1" applyFill="1" applyBorder="1" applyAlignment="1" applyProtection="1">
      <alignment vertical="center"/>
      <protection locked="0"/>
    </xf>
    <xf numFmtId="0" fontId="10" fillId="0" borderId="0" xfId="7" applyNumberFormat="1" applyFont="1" applyFill="1" applyBorder="1" applyAlignment="1" applyProtection="1">
      <alignment horizontal="center" vertical="center"/>
      <protection locked="0"/>
    </xf>
    <xf numFmtId="0" fontId="15" fillId="0" borderId="0" xfId="7" applyFont="1" applyFill="1" applyAlignment="1" applyProtection="1">
      <alignment vertical="center"/>
      <protection hidden="1"/>
    </xf>
    <xf numFmtId="0" fontId="12" fillId="6" borderId="118" xfId="7" applyNumberFormat="1" applyFont="1" applyFill="1" applyBorder="1" applyAlignment="1" applyProtection="1">
      <alignment horizontal="center" vertical="center"/>
      <protection hidden="1"/>
    </xf>
    <xf numFmtId="0" fontId="11" fillId="6" borderId="36" xfId="7" applyNumberFormat="1" applyFont="1" applyFill="1" applyBorder="1" applyAlignment="1" applyProtection="1">
      <alignment horizontal="left" vertical="center"/>
      <protection hidden="1"/>
    </xf>
    <xf numFmtId="167" fontId="20" fillId="9" borderId="30" xfId="7" applyNumberFormat="1" applyFont="1" applyFill="1" applyBorder="1" applyAlignment="1" applyProtection="1">
      <alignment horizontal="right" vertical="center"/>
      <protection hidden="1"/>
    </xf>
    <xf numFmtId="167" fontId="18" fillId="7" borderId="12" xfId="7" applyNumberFormat="1" applyFont="1" applyFill="1" applyBorder="1" applyAlignment="1" applyProtection="1">
      <alignment horizontal="right" vertical="center"/>
      <protection hidden="1"/>
    </xf>
    <xf numFmtId="167" fontId="32" fillId="9" borderId="64" xfId="7" applyNumberFormat="1" applyFont="1" applyFill="1" applyBorder="1" applyAlignment="1" applyProtection="1">
      <alignment horizontal="right" vertical="center"/>
      <protection hidden="1"/>
    </xf>
    <xf numFmtId="0" fontId="10" fillId="0" borderId="35" xfId="7" applyFont="1" applyBorder="1" applyAlignment="1" applyProtection="1">
      <alignment vertical="center"/>
      <protection locked="0"/>
    </xf>
    <xf numFmtId="167" fontId="12" fillId="0" borderId="124" xfId="7" applyNumberFormat="1" applyFont="1" applyFill="1" applyBorder="1" applyAlignment="1" applyProtection="1">
      <alignment horizontal="right" vertical="center"/>
      <protection locked="0"/>
    </xf>
    <xf numFmtId="0" fontId="24" fillId="6" borderId="71" xfId="7" applyNumberFormat="1" applyFont="1" applyFill="1" applyBorder="1" applyAlignment="1" applyProtection="1">
      <alignment horizontal="left" vertical="center" indent="1"/>
      <protection hidden="1"/>
    </xf>
    <xf numFmtId="0" fontId="24" fillId="5" borderId="71" xfId="7" applyNumberFormat="1" applyFont="1" applyFill="1" applyBorder="1" applyAlignment="1" applyProtection="1">
      <alignment horizontal="left" vertical="center" indent="1"/>
      <protection hidden="1"/>
    </xf>
    <xf numFmtId="0" fontId="12" fillId="6" borderId="70" xfId="7" applyNumberFormat="1" applyFont="1" applyFill="1" applyBorder="1" applyAlignment="1" applyProtection="1">
      <alignment horizontal="center" vertical="center"/>
      <protection hidden="1"/>
    </xf>
    <xf numFmtId="0" fontId="12" fillId="6" borderId="86" xfId="7" applyNumberFormat="1" applyFont="1" applyFill="1" applyBorder="1" applyAlignment="1" applyProtection="1">
      <alignment horizontal="center" vertical="center"/>
      <protection hidden="1"/>
    </xf>
    <xf numFmtId="167" fontId="12" fillId="0" borderId="125" xfId="7" applyNumberFormat="1" applyFont="1" applyFill="1" applyBorder="1" applyAlignment="1" applyProtection="1">
      <alignment horizontal="right" vertical="center"/>
      <protection locked="0"/>
    </xf>
    <xf numFmtId="167" fontId="12" fillId="0" borderId="47" xfId="7" applyNumberFormat="1" applyFont="1" applyFill="1" applyBorder="1" applyAlignment="1" applyProtection="1">
      <alignment horizontal="right" vertical="center"/>
      <protection locked="0"/>
    </xf>
    <xf numFmtId="0" fontId="12" fillId="0" borderId="0" xfId="7" applyFont="1" applyFill="1" applyProtection="1">
      <protection hidden="1"/>
    </xf>
    <xf numFmtId="0" fontId="12" fillId="0" borderId="0" xfId="7" applyFont="1"/>
    <xf numFmtId="0" fontId="17" fillId="0" borderId="0" xfId="7" applyNumberFormat="1" applyFont="1" applyFill="1" applyBorder="1" applyAlignment="1" applyProtection="1">
      <alignment vertical="center"/>
      <protection hidden="1"/>
    </xf>
    <xf numFmtId="0" fontId="24" fillId="0" borderId="0" xfId="7" applyNumberFormat="1" applyFont="1" applyFill="1" applyBorder="1" applyAlignment="1" applyProtection="1">
      <alignment horizontal="left" vertical="center"/>
      <protection hidden="1"/>
    </xf>
    <xf numFmtId="0" fontId="12" fillId="7" borderId="19" xfId="7" applyNumberFormat="1" applyFont="1" applyFill="1" applyBorder="1" applyAlignment="1" applyProtection="1">
      <alignment vertical="center"/>
      <protection hidden="1"/>
    </xf>
    <xf numFmtId="0" fontId="12" fillId="7" borderId="0" xfId="7" applyNumberFormat="1" applyFont="1" applyFill="1" applyBorder="1" applyAlignment="1" applyProtection="1">
      <alignment vertical="center"/>
      <protection hidden="1"/>
    </xf>
    <xf numFmtId="0" fontId="21" fillId="7" borderId="0" xfId="7" applyNumberFormat="1" applyFont="1" applyFill="1" applyBorder="1" applyAlignment="1" applyProtection="1">
      <alignment horizontal="right" vertical="center"/>
      <protection hidden="1"/>
    </xf>
    <xf numFmtId="0" fontId="12" fillId="6" borderId="58" xfId="7" applyNumberFormat="1" applyFont="1" applyFill="1" applyBorder="1" applyAlignment="1" applyProtection="1">
      <alignment horizontal="center" vertical="center"/>
      <protection hidden="1"/>
    </xf>
    <xf numFmtId="167" fontId="12" fillId="0" borderId="146" xfId="7" applyNumberFormat="1" applyFont="1" applyFill="1" applyBorder="1" applyAlignment="1" applyProtection="1">
      <alignment horizontal="right" vertical="center"/>
      <protection locked="0"/>
    </xf>
    <xf numFmtId="167" fontId="12" fillId="0" borderId="105" xfId="7" applyNumberFormat="1" applyFont="1" applyFill="1" applyBorder="1" applyAlignment="1" applyProtection="1">
      <alignment horizontal="right" vertical="center"/>
      <protection locked="0"/>
    </xf>
    <xf numFmtId="167" fontId="25" fillId="6" borderId="33" xfId="7" applyNumberFormat="1" applyFont="1" applyFill="1" applyBorder="1" applyAlignment="1" applyProtection="1">
      <alignment horizontal="right" vertical="center"/>
      <protection hidden="1"/>
    </xf>
    <xf numFmtId="0" fontId="12" fillId="0" borderId="106" xfId="7" applyFont="1" applyBorder="1" applyAlignment="1" applyProtection="1">
      <alignment vertical="center"/>
      <protection locked="0"/>
    </xf>
    <xf numFmtId="167" fontId="12" fillId="0" borderId="147" xfId="7" applyNumberFormat="1" applyFont="1" applyFill="1" applyBorder="1" applyAlignment="1" applyProtection="1">
      <alignment horizontal="right" vertical="center"/>
      <protection locked="0"/>
    </xf>
    <xf numFmtId="167" fontId="25" fillId="6" borderId="70" xfId="7" applyNumberFormat="1" applyFont="1" applyFill="1" applyBorder="1" applyAlignment="1" applyProtection="1">
      <alignment horizontal="right" vertical="center"/>
      <protection hidden="1"/>
    </xf>
    <xf numFmtId="0" fontId="12" fillId="0" borderId="62" xfId="7" applyFont="1" applyBorder="1" applyAlignment="1" applyProtection="1">
      <alignment vertical="center"/>
      <protection locked="0"/>
    </xf>
    <xf numFmtId="167" fontId="12" fillId="0" borderId="151" xfId="7" applyNumberFormat="1" applyFont="1" applyFill="1" applyBorder="1" applyAlignment="1" applyProtection="1">
      <alignment horizontal="right" vertical="center"/>
      <protection locked="0"/>
    </xf>
    <xf numFmtId="167" fontId="25" fillId="6" borderId="152" xfId="7" applyNumberFormat="1" applyFont="1" applyFill="1" applyBorder="1" applyAlignment="1" applyProtection="1">
      <alignment horizontal="right" vertical="center"/>
      <protection hidden="1"/>
    </xf>
    <xf numFmtId="167" fontId="25" fillId="6" borderId="148" xfId="7" applyNumberFormat="1" applyFont="1" applyFill="1" applyBorder="1" applyAlignment="1" applyProtection="1">
      <alignment horizontal="right" vertical="center"/>
      <protection hidden="1"/>
    </xf>
    <xf numFmtId="0" fontId="12" fillId="0" borderId="114" xfId="7" applyFont="1" applyBorder="1" applyAlignment="1" applyProtection="1">
      <alignment vertical="center"/>
      <protection locked="0"/>
    </xf>
    <xf numFmtId="0" fontId="12" fillId="6" borderId="57" xfId="7" applyNumberFormat="1" applyFont="1" applyFill="1" applyBorder="1" applyAlignment="1" applyProtection="1">
      <alignment horizontal="center" vertical="center"/>
      <protection hidden="1"/>
    </xf>
    <xf numFmtId="167" fontId="12" fillId="0" borderId="119" xfId="7" applyNumberFormat="1" applyFont="1" applyFill="1" applyBorder="1" applyAlignment="1" applyProtection="1">
      <alignment horizontal="right" vertical="center"/>
      <protection locked="0"/>
    </xf>
    <xf numFmtId="0" fontId="12" fillId="0" borderId="73" xfId="7" applyFont="1" applyBorder="1" applyAlignment="1" applyProtection="1">
      <alignment vertical="center"/>
      <protection locked="0"/>
    </xf>
    <xf numFmtId="167" fontId="12" fillId="5" borderId="119" xfId="7" applyNumberFormat="1" applyFont="1" applyFill="1" applyBorder="1" applyAlignment="1" applyProtection="1">
      <alignment horizontal="right" vertical="center"/>
    </xf>
    <xf numFmtId="167" fontId="12" fillId="5" borderId="64" xfId="7" applyNumberFormat="1" applyFont="1" applyFill="1" applyBorder="1" applyAlignment="1" applyProtection="1">
      <alignment horizontal="right" vertical="center"/>
    </xf>
    <xf numFmtId="167" fontId="12" fillId="5" borderId="71" xfId="7" applyNumberFormat="1" applyFont="1" applyFill="1" applyBorder="1" applyAlignment="1" applyProtection="1">
      <alignment horizontal="right" vertical="center"/>
    </xf>
    <xf numFmtId="0" fontId="24" fillId="6" borderId="113" xfId="7" applyNumberFormat="1" applyFont="1" applyFill="1" applyBorder="1" applyAlignment="1" applyProtection="1">
      <alignment horizontal="left" vertical="center" indent="1"/>
      <protection hidden="1"/>
    </xf>
    <xf numFmtId="167" fontId="12" fillId="5" borderId="113" xfId="7" applyNumberFormat="1" applyFont="1" applyFill="1" applyBorder="1" applyAlignment="1" applyProtection="1">
      <alignment horizontal="right" vertical="center"/>
    </xf>
    <xf numFmtId="167" fontId="12" fillId="0" borderId="154" xfId="7" applyNumberFormat="1" applyFont="1" applyFill="1" applyBorder="1" applyAlignment="1" applyProtection="1">
      <alignment horizontal="right" vertical="center"/>
      <protection locked="0"/>
    </xf>
    <xf numFmtId="0" fontId="24" fillId="6" borderId="151" xfId="7" applyNumberFormat="1" applyFont="1" applyFill="1" applyBorder="1" applyAlignment="1" applyProtection="1">
      <alignment horizontal="left" vertical="center" indent="1"/>
      <protection hidden="1"/>
    </xf>
    <xf numFmtId="0" fontId="24" fillId="6" borderId="77" xfId="7" applyNumberFormat="1" applyFont="1" applyFill="1" applyBorder="1" applyAlignment="1" applyProtection="1">
      <alignment horizontal="left" vertical="center" indent="1"/>
      <protection hidden="1"/>
    </xf>
    <xf numFmtId="167" fontId="25" fillId="6" borderId="143" xfId="7" applyNumberFormat="1" applyFont="1" applyFill="1" applyBorder="1" applyAlignment="1" applyProtection="1">
      <alignment horizontal="right" vertical="center"/>
      <protection hidden="1"/>
    </xf>
    <xf numFmtId="167" fontId="25" fillId="6" borderId="0" xfId="7" applyNumberFormat="1" applyFont="1" applyFill="1" applyBorder="1" applyAlignment="1" applyProtection="1">
      <alignment horizontal="right" vertical="center"/>
      <protection hidden="1"/>
    </xf>
    <xf numFmtId="167" fontId="25" fillId="6" borderId="65" xfId="7" applyNumberFormat="1" applyFont="1" applyFill="1" applyBorder="1" applyAlignment="1" applyProtection="1">
      <alignment horizontal="right" vertical="center"/>
      <protection hidden="1"/>
    </xf>
    <xf numFmtId="0" fontId="24" fillId="0" borderId="76" xfId="7" applyNumberFormat="1" applyFont="1" applyFill="1" applyBorder="1" applyAlignment="1" applyProtection="1">
      <alignment horizontal="left" vertical="center" indent="1"/>
      <protection locked="0"/>
    </xf>
    <xf numFmtId="167" fontId="25" fillId="6" borderId="86" xfId="7" applyNumberFormat="1" applyFont="1" applyFill="1" applyBorder="1" applyAlignment="1" applyProtection="1">
      <alignment horizontal="right" vertical="center"/>
      <protection hidden="1"/>
    </xf>
    <xf numFmtId="0" fontId="12" fillId="6" borderId="156" xfId="7" applyNumberFormat="1" applyFont="1" applyFill="1" applyBorder="1" applyAlignment="1" applyProtection="1">
      <alignment horizontal="center" vertical="center"/>
      <protection hidden="1"/>
    </xf>
    <xf numFmtId="167" fontId="12" fillId="0" borderId="122" xfId="7" applyNumberFormat="1" applyFont="1" applyFill="1" applyBorder="1" applyAlignment="1" applyProtection="1">
      <alignment horizontal="right" vertical="center"/>
      <protection locked="0"/>
    </xf>
    <xf numFmtId="0" fontId="12" fillId="0" borderId="123" xfId="7" applyFont="1" applyFill="1" applyBorder="1" applyAlignment="1" applyProtection="1">
      <alignment vertical="center"/>
      <protection locked="0"/>
    </xf>
    <xf numFmtId="167" fontId="25" fillId="6" borderId="92" xfId="7" applyNumberFormat="1" applyFont="1" applyFill="1" applyBorder="1" applyAlignment="1" applyProtection="1">
      <alignment horizontal="right" vertical="center"/>
      <protection hidden="1"/>
    </xf>
    <xf numFmtId="0" fontId="37" fillId="0" borderId="0" xfId="7" applyNumberFormat="1" applyFont="1" applyFill="1" applyBorder="1" applyAlignment="1" applyProtection="1">
      <alignment horizontal="left" vertical="center"/>
      <protection locked="0"/>
    </xf>
    <xf numFmtId="0" fontId="37" fillId="0" borderId="0" xfId="7" applyNumberFormat="1" applyFont="1" applyFill="1" applyBorder="1" applyAlignment="1" applyProtection="1">
      <alignment vertical="center"/>
      <protection locked="0"/>
    </xf>
    <xf numFmtId="0" fontId="12" fillId="6" borderId="36" xfId="7" applyNumberFormat="1" applyFont="1" applyFill="1" applyBorder="1" applyAlignment="1" applyProtection="1">
      <alignment vertical="center"/>
      <protection hidden="1"/>
    </xf>
    <xf numFmtId="0" fontId="12" fillId="14" borderId="12" xfId="7" applyNumberFormat="1" applyFont="1" applyFill="1" applyBorder="1" applyAlignment="1" applyProtection="1">
      <alignment horizontal="center" vertical="center"/>
      <protection locked="0"/>
    </xf>
    <xf numFmtId="0" fontId="9" fillId="0" borderId="0" xfId="8" applyNumberFormat="1" applyFont="1" applyFill="1" applyBorder="1" applyAlignment="1" applyProtection="1">
      <alignment vertical="center"/>
    </xf>
    <xf numFmtId="0" fontId="9" fillId="0" borderId="0" xfId="8" applyNumberFormat="1" applyFont="1" applyFill="1" applyBorder="1" applyAlignment="1" applyProtection="1">
      <alignment vertical="center"/>
      <protection locked="0"/>
    </xf>
    <xf numFmtId="0" fontId="46" fillId="0" borderId="0" xfId="8" applyNumberFormat="1" applyFont="1" applyFill="1" applyBorder="1" applyAlignment="1" applyProtection="1">
      <alignment vertical="center"/>
    </xf>
    <xf numFmtId="0" fontId="48" fillId="0" borderId="0" xfId="8" applyNumberFormat="1" applyFont="1" applyFill="1" applyBorder="1" applyAlignment="1" applyProtection="1">
      <alignment vertical="center" wrapText="1"/>
    </xf>
    <xf numFmtId="0" fontId="46" fillId="0" borderId="0" xfId="8" applyNumberFormat="1" applyFont="1" applyFill="1" applyBorder="1" applyAlignment="1" applyProtection="1">
      <alignment vertical="center"/>
      <protection locked="0"/>
    </xf>
    <xf numFmtId="0" fontId="39" fillId="0" borderId="50" xfId="8" applyNumberFormat="1" applyFont="1" applyFill="1" applyBorder="1" applyAlignment="1" applyProtection="1">
      <alignment vertical="center"/>
      <protection locked="0"/>
    </xf>
    <xf numFmtId="14" fontId="44" fillId="0" borderId="0" xfId="7" applyNumberFormat="1" applyFont="1" applyFill="1" applyBorder="1" applyAlignment="1" applyProtection="1">
      <alignment horizontal="left" wrapText="1"/>
      <protection locked="0" hidden="1"/>
    </xf>
    <xf numFmtId="0" fontId="39" fillId="0" borderId="103" xfId="8" applyNumberFormat="1" applyFont="1" applyFill="1" applyBorder="1" applyAlignment="1" applyProtection="1">
      <alignment vertical="center"/>
      <protection locked="0"/>
    </xf>
    <xf numFmtId="0" fontId="9" fillId="0" borderId="8" xfId="8" applyNumberFormat="1" applyFont="1" applyFill="1" applyBorder="1" applyAlignment="1" applyProtection="1">
      <alignment horizontal="center" vertical="center"/>
    </xf>
    <xf numFmtId="0" fontId="9" fillId="0" borderId="8" xfId="8" applyNumberFormat="1" applyFont="1" applyFill="1" applyBorder="1" applyAlignment="1" applyProtection="1">
      <alignment horizontal="left" vertical="center" indent="1"/>
    </xf>
    <xf numFmtId="0" fontId="9" fillId="0" borderId="39" xfId="8" applyNumberFormat="1" applyFont="1" applyFill="1" applyBorder="1" applyAlignment="1" applyProtection="1">
      <alignment horizontal="left" vertical="center" indent="1"/>
    </xf>
    <xf numFmtId="0" fontId="9" fillId="0" borderId="40" xfId="8" applyNumberFormat="1" applyFont="1" applyFill="1" applyBorder="1" applyAlignment="1" applyProtection="1">
      <alignment vertical="center"/>
    </xf>
    <xf numFmtId="0" fontId="50" fillId="0" borderId="40" xfId="8" applyNumberFormat="1" applyFont="1" applyFill="1" applyBorder="1" applyAlignment="1" applyProtection="1">
      <alignment vertical="center"/>
    </xf>
    <xf numFmtId="0" fontId="46" fillId="0" borderId="0" xfId="8" applyNumberFormat="1" applyFont="1" applyFill="1" applyBorder="1" applyAlignment="1" applyProtection="1">
      <alignment horizontal="centerContinuous" vertical="center"/>
      <protection locked="0"/>
    </xf>
    <xf numFmtId="0" fontId="9" fillId="0" borderId="8" xfId="8" applyNumberFormat="1" applyFont="1" applyFill="1" applyBorder="1" applyAlignment="1" applyProtection="1">
      <alignment horizontal="center" vertical="center"/>
      <protection locked="0"/>
    </xf>
    <xf numFmtId="0" fontId="52" fillId="0" borderId="0" xfId="8" applyNumberFormat="1" applyFont="1" applyFill="1" applyBorder="1" applyAlignment="1" applyProtection="1">
      <alignment vertical="center"/>
      <protection locked="0"/>
    </xf>
    <xf numFmtId="0" fontId="53" fillId="0" borderId="0" xfId="8" applyNumberFormat="1" applyFont="1" applyFill="1" applyBorder="1" applyAlignment="1" applyProtection="1">
      <alignment vertical="center"/>
      <protection locked="0"/>
    </xf>
    <xf numFmtId="0" fontId="45" fillId="0" borderId="8" xfId="8" applyNumberFormat="1" applyFont="1" applyFill="1" applyBorder="1" applyAlignment="1" applyProtection="1">
      <alignment horizontal="center" vertical="center" wrapText="1"/>
    </xf>
    <xf numFmtId="0" fontId="43" fillId="5" borderId="8" xfId="9" applyNumberFormat="1" applyFont="1" applyFill="1" applyBorder="1" applyAlignment="1" applyProtection="1">
      <alignment horizontal="center" vertical="center"/>
      <protection locked="0"/>
    </xf>
    <xf numFmtId="0" fontId="57" fillId="5" borderId="8" xfId="8" applyNumberFormat="1" applyFont="1" applyFill="1" applyBorder="1" applyAlignment="1" applyProtection="1">
      <alignment horizontal="left" vertical="center" indent="1"/>
      <protection locked="0"/>
    </xf>
    <xf numFmtId="0" fontId="58" fillId="5" borderId="8" xfId="9" applyNumberFormat="1" applyFont="1" applyFill="1" applyBorder="1" applyAlignment="1" applyProtection="1">
      <alignment horizontal="center" vertical="center"/>
      <protection locked="0"/>
    </xf>
    <xf numFmtId="167" fontId="49" fillId="5" borderId="39" xfId="8" applyNumberFormat="1" applyFont="1" applyFill="1" applyBorder="1" applyAlignment="1" applyProtection="1">
      <alignment vertical="center"/>
      <protection locked="0"/>
    </xf>
    <xf numFmtId="167" fontId="59" fillId="5" borderId="39" xfId="8" applyNumberFormat="1" applyFont="1" applyFill="1" applyBorder="1" applyAlignment="1" applyProtection="1">
      <alignment vertical="center"/>
      <protection locked="0"/>
    </xf>
    <xf numFmtId="167" fontId="56" fillId="5" borderId="39" xfId="8" applyNumberFormat="1" applyFont="1" applyFill="1" applyBorder="1" applyAlignment="1" applyProtection="1">
      <alignment vertical="center"/>
      <protection locked="0"/>
    </xf>
    <xf numFmtId="167" fontId="60" fillId="5" borderId="39" xfId="8" quotePrefix="1" applyNumberFormat="1" applyFont="1" applyFill="1" applyBorder="1" applyAlignment="1" applyProtection="1">
      <alignment vertical="center"/>
      <protection locked="0"/>
    </xf>
    <xf numFmtId="167" fontId="60" fillId="5" borderId="39" xfId="8" applyNumberFormat="1" applyFont="1" applyFill="1" applyBorder="1" applyAlignment="1" applyProtection="1">
      <alignment vertical="center"/>
      <protection locked="0"/>
    </xf>
    <xf numFmtId="0" fontId="58" fillId="5" borderId="8" xfId="8" applyNumberFormat="1" applyFont="1" applyFill="1" applyBorder="1" applyAlignment="1" applyProtection="1">
      <alignment horizontal="center" vertical="center"/>
      <protection locked="0"/>
    </xf>
    <xf numFmtId="0" fontId="61" fillId="0" borderId="0" xfId="8" applyNumberFormat="1" applyFont="1" applyFill="1" applyBorder="1" applyAlignment="1" applyProtection="1">
      <alignment horizontal="right" vertical="center"/>
      <protection locked="0"/>
    </xf>
    <xf numFmtId="0" fontId="62" fillId="0" borderId="0" xfId="8" applyNumberFormat="1" applyFont="1" applyFill="1" applyBorder="1" applyAlignment="1" applyProtection="1">
      <alignment vertical="center"/>
    </xf>
    <xf numFmtId="0" fontId="60" fillId="0" borderId="0" xfId="8" applyNumberFormat="1" applyFont="1" applyFill="1" applyBorder="1" applyAlignment="1" applyProtection="1">
      <alignment vertical="center"/>
    </xf>
    <xf numFmtId="0" fontId="55" fillId="0" borderId="0" xfId="8" applyNumberFormat="1" applyFont="1" applyFill="1" applyBorder="1" applyAlignment="1" applyProtection="1">
      <alignment horizontal="right" vertical="center"/>
    </xf>
    <xf numFmtId="167" fontId="63" fillId="0" borderId="33" xfId="8" applyNumberFormat="1" applyFont="1" applyFill="1" applyBorder="1" applyAlignment="1" applyProtection="1">
      <alignment horizontal="right" vertical="center"/>
    </xf>
    <xf numFmtId="0" fontId="64" fillId="0" borderId="0" xfId="8" applyNumberFormat="1" applyFont="1" applyFill="1" applyBorder="1" applyAlignment="1" applyProtection="1">
      <alignment horizontal="left" vertical="center"/>
      <protection locked="0"/>
    </xf>
    <xf numFmtId="167" fontId="65" fillId="0" borderId="0" xfId="8" quotePrefix="1" applyNumberFormat="1" applyFont="1" applyFill="1" applyBorder="1" applyAlignment="1" applyProtection="1">
      <alignment vertical="center"/>
    </xf>
    <xf numFmtId="0" fontId="63" fillId="0" borderId="0" xfId="8" applyNumberFormat="1" applyFont="1" applyFill="1" applyBorder="1" applyAlignment="1" applyProtection="1">
      <alignment horizontal="left" vertical="center"/>
      <protection locked="0"/>
    </xf>
    <xf numFmtId="0" fontId="67" fillId="0" borderId="0" xfId="8" applyNumberFormat="1" applyFont="1" applyFill="1" applyBorder="1" applyAlignment="1" applyProtection="1">
      <alignment vertical="center" wrapText="1"/>
      <protection locked="0"/>
    </xf>
    <xf numFmtId="0" fontId="54" fillId="0" borderId="8" xfId="8" applyNumberFormat="1" applyFont="1" applyFill="1" applyBorder="1" applyAlignment="1" applyProtection="1">
      <alignment horizontal="center" vertical="center" wrapText="1"/>
      <protection locked="0"/>
    </xf>
    <xf numFmtId="169" fontId="68" fillId="0" borderId="8" xfId="8" applyNumberFormat="1" applyFont="1" applyFill="1" applyBorder="1" applyAlignment="1" applyProtection="1">
      <alignment horizontal="center" vertical="center" wrapText="1"/>
    </xf>
    <xf numFmtId="0" fontId="9" fillId="0" borderId="8" xfId="8" applyNumberFormat="1" applyFont="1" applyFill="1" applyBorder="1" applyAlignment="1" applyProtection="1">
      <alignment horizontal="center" vertical="center" wrapText="1"/>
    </xf>
    <xf numFmtId="0" fontId="0" fillId="5" borderId="39" xfId="8" applyNumberFormat="1" applyFont="1" applyFill="1" applyBorder="1" applyAlignment="1" applyProtection="1">
      <alignment horizontal="center" vertical="center"/>
      <protection locked="0"/>
    </xf>
    <xf numFmtId="0" fontId="9" fillId="5" borderId="8" xfId="8" applyNumberFormat="1" applyFont="1" applyFill="1" applyBorder="1" applyAlignment="1" applyProtection="1">
      <alignment horizontal="center" vertical="center"/>
      <protection locked="0"/>
    </xf>
    <xf numFmtId="14" fontId="9" fillId="5" borderId="8" xfId="8" applyNumberFormat="1" applyFont="1" applyFill="1" applyBorder="1" applyAlignment="1" applyProtection="1">
      <alignment horizontal="center" vertical="center" wrapText="1" shrinkToFit="1"/>
      <protection locked="0"/>
    </xf>
    <xf numFmtId="14" fontId="9" fillId="5" borderId="8" xfId="8" applyNumberFormat="1" applyFont="1" applyFill="1" applyBorder="1" applyAlignment="1" applyProtection="1">
      <alignment horizontal="center" vertical="center"/>
      <protection locked="0"/>
    </xf>
    <xf numFmtId="0" fontId="0" fillId="5" borderId="8" xfId="8" applyNumberFormat="1" applyFont="1" applyFill="1" applyBorder="1" applyAlignment="1" applyProtection="1">
      <alignment horizontal="center" vertical="center" wrapText="1" shrinkToFit="1"/>
      <protection locked="0"/>
    </xf>
    <xf numFmtId="0" fontId="9" fillId="5" borderId="8" xfId="8" applyNumberFormat="1" applyFont="1" applyFill="1" applyBorder="1" applyAlignment="1" applyProtection="1">
      <alignment horizontal="center" vertical="center" wrapText="1"/>
      <protection locked="0"/>
    </xf>
    <xf numFmtId="0" fontId="0" fillId="5" borderId="8" xfId="8" applyNumberFormat="1" applyFont="1" applyFill="1" applyBorder="1" applyAlignment="1" applyProtection="1">
      <alignment horizontal="center" vertical="center"/>
      <protection locked="0"/>
    </xf>
    <xf numFmtId="0" fontId="52" fillId="0" borderId="0" xfId="8" applyNumberFormat="1" applyFont="1" applyFill="1" applyBorder="1" applyAlignment="1" applyProtection="1">
      <alignment horizontal="right"/>
    </xf>
    <xf numFmtId="0" fontId="58" fillId="0" borderId="0" xfId="8" applyNumberFormat="1" applyFont="1" applyFill="1" applyBorder="1" applyAlignment="1" applyProtection="1">
      <alignment vertical="center"/>
    </xf>
    <xf numFmtId="0" fontId="65" fillId="0" borderId="0" xfId="8" applyNumberFormat="1" applyFont="1" applyFill="1" applyBorder="1" applyAlignment="1" applyProtection="1">
      <alignment horizontal="center" vertical="center"/>
    </xf>
    <xf numFmtId="0" fontId="70" fillId="0" borderId="0" xfId="8" applyNumberFormat="1" applyFont="1" applyFill="1" applyBorder="1" applyAlignment="1" applyProtection="1">
      <alignment vertical="center"/>
    </xf>
    <xf numFmtId="0" fontId="9" fillId="0" borderId="0" xfId="7"/>
    <xf numFmtId="0" fontId="49" fillId="0" borderId="0" xfId="7" applyFont="1"/>
    <xf numFmtId="0" fontId="71" fillId="0" borderId="0" xfId="7" applyFont="1" applyAlignment="1">
      <alignment horizontal="right"/>
    </xf>
    <xf numFmtId="14" fontId="49" fillId="0" borderId="0" xfId="7" applyNumberFormat="1" applyFont="1" applyAlignment="1">
      <alignment horizontal="left"/>
    </xf>
    <xf numFmtId="0" fontId="42" fillId="0" borderId="0" xfId="7" applyFont="1" applyAlignment="1">
      <alignment horizontal="center" vertical="center"/>
    </xf>
    <xf numFmtId="0" fontId="42" fillId="0" borderId="0" xfId="7" applyFont="1" applyAlignment="1"/>
    <xf numFmtId="0" fontId="68" fillId="0" borderId="8" xfId="7" applyFont="1" applyBorder="1" applyAlignment="1" applyProtection="1">
      <alignment horizontal="center" vertical="center"/>
      <protection locked="0"/>
    </xf>
    <xf numFmtId="0" fontId="68" fillId="0" borderId="8" xfId="7" applyFont="1" applyBorder="1" applyAlignment="1" applyProtection="1">
      <alignment horizontal="left" vertical="center" indent="1"/>
      <protection locked="0"/>
    </xf>
    <xf numFmtId="0" fontId="9" fillId="0" borderId="0" xfId="7" applyProtection="1">
      <protection locked="0"/>
    </xf>
    <xf numFmtId="0" fontId="68" fillId="14" borderId="8" xfId="7" applyFont="1" applyFill="1" applyBorder="1" applyAlignment="1" applyProtection="1">
      <alignment horizontal="left" vertical="center" wrapText="1"/>
      <protection locked="0"/>
    </xf>
    <xf numFmtId="0" fontId="43" fillId="5" borderId="8" xfId="7" applyFont="1" applyFill="1" applyBorder="1" applyAlignment="1">
      <alignment horizontal="center" vertical="center" wrapText="1"/>
    </xf>
    <xf numFmtId="164" fontId="73" fillId="4" borderId="1" xfId="2" applyFont="1" applyFill="1" applyAlignment="1" applyProtection="1">
      <alignment horizontal="center" vertical="center" wrapText="1"/>
    </xf>
    <xf numFmtId="164" fontId="74" fillId="3" borderId="50" xfId="1" applyFont="1" applyFill="1" applyBorder="1" applyAlignment="1" applyProtection="1">
      <alignment vertical="center"/>
    </xf>
    <xf numFmtId="164" fontId="74" fillId="3" borderId="0" xfId="1" applyFont="1" applyFill="1" applyBorder="1" applyAlignment="1" applyProtection="1">
      <alignment vertical="center"/>
    </xf>
    <xf numFmtId="164" fontId="75" fillId="3" borderId="0" xfId="1" applyFont="1" applyFill="1" applyAlignment="1" applyProtection="1">
      <alignment horizontal="center" vertical="center"/>
    </xf>
    <xf numFmtId="164" fontId="76" fillId="3" borderId="0" xfId="1" applyFont="1" applyFill="1" applyProtection="1"/>
    <xf numFmtId="164" fontId="77" fillId="4" borderId="2" xfId="1" applyFont="1" applyFill="1" applyBorder="1" applyAlignment="1" applyProtection="1">
      <alignment horizontal="center" vertical="center" wrapText="1"/>
    </xf>
    <xf numFmtId="164" fontId="76" fillId="3" borderId="2" xfId="1" applyFont="1" applyFill="1" applyBorder="1" applyAlignment="1" applyProtection="1">
      <alignment horizontal="center" vertical="center" wrapText="1"/>
      <protection locked="0"/>
    </xf>
    <xf numFmtId="0" fontId="44" fillId="0" borderId="0" xfId="7" applyFont="1" applyAlignment="1">
      <alignment horizontal="right"/>
    </xf>
    <xf numFmtId="0" fontId="82" fillId="0" borderId="0" xfId="7" applyFont="1" applyAlignment="1">
      <alignment horizontal="right"/>
    </xf>
    <xf numFmtId="0" fontId="9" fillId="0" borderId="0" xfId="7" applyAlignment="1">
      <alignment vertical="center"/>
    </xf>
    <xf numFmtId="0" fontId="9" fillId="6" borderId="107" xfId="7" applyFill="1" applyBorder="1" applyAlignment="1" applyProtection="1">
      <alignment horizontal="center" vertical="center"/>
      <protection hidden="1"/>
    </xf>
    <xf numFmtId="0" fontId="43" fillId="6" borderId="109" xfId="7" applyFont="1" applyFill="1" applyBorder="1" applyAlignment="1" applyProtection="1">
      <alignment vertical="center"/>
      <protection hidden="1"/>
    </xf>
    <xf numFmtId="0" fontId="68" fillId="6" borderId="8" xfId="7" applyFont="1" applyFill="1" applyBorder="1" applyAlignment="1" applyProtection="1">
      <alignment horizontal="center" vertical="center"/>
      <protection hidden="1"/>
    </xf>
    <xf numFmtId="0" fontId="68" fillId="6" borderId="107" xfId="7" applyFont="1" applyFill="1" applyBorder="1" applyAlignment="1" applyProtection="1">
      <alignment horizontal="center" vertical="center"/>
      <protection hidden="1"/>
    </xf>
    <xf numFmtId="0" fontId="68" fillId="6" borderId="12" xfId="7" applyFont="1" applyFill="1" applyBorder="1" applyAlignment="1" applyProtection="1">
      <alignment horizontal="center" vertical="center"/>
      <protection hidden="1"/>
    </xf>
    <xf numFmtId="0" fontId="68" fillId="6" borderId="48" xfId="7" applyFont="1" applyFill="1" applyBorder="1" applyAlignment="1" applyProtection="1">
      <alignment horizontal="center" vertical="center"/>
      <protection hidden="1"/>
    </xf>
    <xf numFmtId="0" fontId="68" fillId="6" borderId="109" xfId="7" applyFont="1" applyFill="1" applyBorder="1" applyAlignment="1" applyProtection="1">
      <alignment horizontal="center" vertical="center"/>
      <protection hidden="1"/>
    </xf>
    <xf numFmtId="0" fontId="68" fillId="6" borderId="49" xfId="7" applyFont="1" applyFill="1" applyBorder="1" applyAlignment="1" applyProtection="1">
      <alignment horizontal="center" vertical="center"/>
      <protection hidden="1"/>
    </xf>
    <xf numFmtId="0" fontId="68" fillId="6" borderId="126" xfId="7" applyFont="1" applyFill="1" applyBorder="1" applyAlignment="1" applyProtection="1">
      <alignment horizontal="center" vertical="center"/>
      <protection hidden="1"/>
    </xf>
    <xf numFmtId="0" fontId="9" fillId="6" borderId="115" xfId="7" applyFill="1" applyBorder="1" applyAlignment="1" applyProtection="1">
      <alignment horizontal="center"/>
      <protection hidden="1"/>
    </xf>
    <xf numFmtId="0" fontId="85" fillId="0" borderId="115" xfId="7" applyFont="1" applyBorder="1" applyAlignment="1" applyProtection="1">
      <alignment horizontal="center"/>
      <protection locked="0"/>
    </xf>
    <xf numFmtId="0" fontId="85" fillId="0" borderId="8" xfId="7" applyFont="1" applyBorder="1" applyAlignment="1" applyProtection="1">
      <alignment horizontal="center"/>
      <protection locked="0"/>
    </xf>
    <xf numFmtId="0" fontId="85" fillId="0" borderId="55" xfId="7" applyFont="1" applyBorder="1" applyAlignment="1" applyProtection="1">
      <alignment horizontal="center"/>
      <protection locked="0"/>
    </xf>
    <xf numFmtId="0" fontId="85" fillId="0" borderId="40" xfId="7" applyFont="1" applyBorder="1" applyAlignment="1" applyProtection="1">
      <alignment horizontal="center"/>
      <protection locked="0"/>
    </xf>
    <xf numFmtId="0" fontId="43" fillId="15" borderId="126" xfId="7" applyFont="1" applyFill="1" applyBorder="1" applyAlignment="1" applyProtection="1">
      <alignment horizontal="center"/>
      <protection hidden="1"/>
    </xf>
    <xf numFmtId="0" fontId="85" fillId="0" borderId="12" xfId="7" applyFont="1" applyBorder="1" applyAlignment="1" applyProtection="1">
      <alignment horizontal="center"/>
      <protection locked="0"/>
    </xf>
    <xf numFmtId="0" fontId="85" fillId="0" borderId="48" xfId="7" applyFont="1" applyBorder="1" applyAlignment="1" applyProtection="1">
      <alignment horizontal="center"/>
      <protection locked="0"/>
    </xf>
    <xf numFmtId="0" fontId="43" fillId="15" borderId="171" xfId="7" applyFont="1" applyFill="1" applyBorder="1" applyAlignment="1" applyProtection="1">
      <alignment horizontal="center"/>
      <protection hidden="1"/>
    </xf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14" fontId="44" fillId="0" borderId="0" xfId="7" applyNumberFormat="1" applyFont="1" applyAlignment="1">
      <alignment horizontal="left"/>
    </xf>
    <xf numFmtId="0" fontId="58" fillId="0" borderId="0" xfId="8" applyNumberFormat="1" applyFont="1" applyFill="1" applyBorder="1" applyAlignment="1" applyProtection="1">
      <alignment vertical="center"/>
      <protection locked="0"/>
    </xf>
    <xf numFmtId="0" fontId="58" fillId="0" borderId="39" xfId="8" quotePrefix="1" applyNumberFormat="1" applyFont="1" applyFill="1" applyBorder="1" applyAlignment="1" applyProtection="1">
      <alignment horizontal="center" vertical="center"/>
      <protection locked="0"/>
    </xf>
    <xf numFmtId="0" fontId="58" fillId="0" borderId="0" xfId="8" quotePrefix="1" applyNumberFormat="1" applyFont="1" applyFill="1" applyBorder="1" applyAlignment="1" applyProtection="1">
      <alignment horizontal="left" vertical="center"/>
    </xf>
    <xf numFmtId="0" fontId="58" fillId="0" borderId="77" xfId="8" quotePrefix="1" applyNumberFormat="1" applyFont="1" applyFill="1" applyBorder="1" applyAlignment="1" applyProtection="1">
      <alignment horizontal="left" vertical="center"/>
    </xf>
    <xf numFmtId="0" fontId="54" fillId="0" borderId="0" xfId="8" applyNumberFormat="1" applyFont="1" applyFill="1" applyBorder="1" applyAlignment="1" applyProtection="1">
      <alignment wrapText="1"/>
    </xf>
    <xf numFmtId="0" fontId="46" fillId="0" borderId="0" xfId="8" applyNumberFormat="1" applyFont="1" applyFill="1" applyBorder="1" applyAlignment="1" applyProtection="1">
      <alignment horizontal="left" vertical="center"/>
      <protection locked="0"/>
    </xf>
    <xf numFmtId="0" fontId="60" fillId="0" borderId="0" xfId="8" quotePrefix="1" applyNumberFormat="1" applyFont="1" applyFill="1" applyBorder="1" applyAlignment="1" applyProtection="1">
      <alignment horizontal="left" vertical="center"/>
      <protection locked="0"/>
    </xf>
    <xf numFmtId="0" fontId="57" fillId="0" borderId="0" xfId="9" applyNumberFormat="1" applyFont="1" applyFill="1" applyBorder="1" applyAlignment="1" applyProtection="1">
      <alignment vertical="center"/>
    </xf>
    <xf numFmtId="0" fontId="66" fillId="0" borderId="0" xfId="8" applyNumberFormat="1" applyFont="1" applyFill="1" applyBorder="1" applyAlignment="1" applyProtection="1">
      <alignment horizontal="right" vertical="center"/>
      <protection locked="0"/>
    </xf>
    <xf numFmtId="0" fontId="9" fillId="5" borderId="8" xfId="9" applyNumberFormat="1" applyFont="1" applyFill="1" applyBorder="1" applyAlignment="1" applyProtection="1">
      <alignment horizontal="center" vertical="center"/>
      <protection locked="0"/>
    </xf>
    <xf numFmtId="167" fontId="56" fillId="0" borderId="39" xfId="8" applyNumberFormat="1" applyFont="1" applyFill="1" applyBorder="1" applyAlignment="1" applyProtection="1">
      <alignment vertical="center"/>
    </xf>
    <xf numFmtId="0" fontId="86" fillId="0" borderId="39" xfId="8" applyNumberFormat="1" applyFont="1" applyFill="1" applyBorder="1" applyAlignment="1" applyProtection="1">
      <alignment horizontal="center" vertical="center" wrapText="1"/>
    </xf>
    <xf numFmtId="0" fontId="49" fillId="0" borderId="0" xfId="7" applyNumberFormat="1" applyFont="1" applyFill="1" applyBorder="1" applyAlignment="1" applyProtection="1">
      <alignment horizontal="right"/>
      <protection hidden="1"/>
    </xf>
    <xf numFmtId="0" fontId="9" fillId="0" borderId="0" xfId="7" applyFill="1" applyAlignment="1" applyProtection="1">
      <alignment vertical="center"/>
      <protection hidden="1"/>
    </xf>
    <xf numFmtId="0" fontId="79" fillId="0" borderId="117" xfId="7" applyNumberFormat="1" applyFont="1" applyFill="1" applyBorder="1" applyAlignment="1" applyProtection="1">
      <alignment vertical="center"/>
      <protection hidden="1"/>
    </xf>
    <xf numFmtId="0" fontId="79" fillId="0" borderId="0" xfId="7" applyNumberFormat="1" applyFont="1" applyFill="1" applyBorder="1" applyAlignment="1" applyProtection="1">
      <alignment horizontal="right" vertical="center"/>
      <protection hidden="1"/>
    </xf>
    <xf numFmtId="0" fontId="80" fillId="0" borderId="0" xfId="7" applyFont="1" applyFill="1" applyBorder="1" applyAlignment="1" applyProtection="1">
      <alignment vertical="center"/>
      <protection hidden="1"/>
    </xf>
    <xf numFmtId="0" fontId="79" fillId="0" borderId="0" xfId="7" applyNumberFormat="1" applyFont="1" applyFill="1" applyBorder="1" applyAlignment="1" applyProtection="1">
      <alignment vertical="center"/>
      <protection hidden="1"/>
    </xf>
    <xf numFmtId="0" fontId="81" fillId="0" borderId="0" xfId="7" applyFont="1" applyFill="1" applyBorder="1" applyAlignment="1" applyProtection="1">
      <alignment horizontal="left" vertical="center"/>
      <protection hidden="1"/>
    </xf>
    <xf numFmtId="0" fontId="80" fillId="0" borderId="0" xfId="7" applyFont="1" applyFill="1" applyBorder="1" applyAlignment="1" applyProtection="1">
      <alignment horizontal="center" vertical="center"/>
      <protection hidden="1"/>
    </xf>
    <xf numFmtId="0" fontId="80" fillId="0" borderId="0" xfId="7" applyFont="1" applyFill="1" applyBorder="1" applyAlignment="1" applyProtection="1">
      <alignment horizontal="right" vertical="center"/>
      <protection hidden="1"/>
    </xf>
    <xf numFmtId="0" fontId="57" fillId="0" borderId="117" xfId="7" applyFont="1" applyFill="1" applyBorder="1" applyAlignment="1" applyProtection="1">
      <alignment horizontal="center" vertical="top" wrapText="1"/>
      <protection hidden="1"/>
    </xf>
    <xf numFmtId="0" fontId="68" fillId="0" borderId="52" xfId="7" applyFont="1" applyFill="1" applyBorder="1" applyAlignment="1" applyProtection="1">
      <alignment horizontal="center" vertical="center"/>
      <protection locked="0" hidden="1"/>
    </xf>
    <xf numFmtId="0" fontId="68" fillId="0" borderId="8" xfId="7" applyFont="1" applyFill="1" applyBorder="1" applyAlignment="1" applyProtection="1">
      <alignment horizontal="center" vertical="center"/>
      <protection locked="0" hidden="1"/>
    </xf>
    <xf numFmtId="0" fontId="68" fillId="0" borderId="12" xfId="7" applyFont="1" applyFill="1" applyBorder="1" applyAlignment="1" applyProtection="1">
      <alignment horizontal="center" vertical="center"/>
      <protection locked="0" hidden="1"/>
    </xf>
    <xf numFmtId="0" fontId="68" fillId="0" borderId="48" xfId="7" applyFont="1" applyFill="1" applyBorder="1" applyAlignment="1" applyProtection="1">
      <alignment horizontal="center" vertical="center"/>
      <protection locked="0" hidden="1"/>
    </xf>
    <xf numFmtId="0" fontId="68" fillId="0" borderId="109" xfId="7" applyFont="1" applyFill="1" applyBorder="1" applyAlignment="1" applyProtection="1">
      <alignment horizontal="center" vertical="center"/>
      <protection locked="0" hidden="1"/>
    </xf>
    <xf numFmtId="0" fontId="24" fillId="6" borderId="39" xfId="7" applyNumberFormat="1" applyFont="1" applyFill="1" applyBorder="1" applyAlignment="1" applyProtection="1">
      <alignment horizontal="left" vertical="center" indent="1"/>
      <protection hidden="1"/>
    </xf>
    <xf numFmtId="0" fontId="50" fillId="0" borderId="109" xfId="7" applyFont="1" applyFill="1" applyBorder="1" applyAlignment="1" applyProtection="1">
      <alignment horizontal="left" vertical="center" indent="1"/>
      <protection locked="0"/>
    </xf>
    <xf numFmtId="0" fontId="85" fillId="0" borderId="107" xfId="7" applyFont="1" applyFill="1" applyBorder="1" applyAlignment="1" applyProtection="1">
      <alignment horizontal="center"/>
      <protection locked="0"/>
    </xf>
    <xf numFmtId="0" fontId="85" fillId="0" borderId="12" xfId="7" applyFont="1" applyFill="1" applyBorder="1" applyAlignment="1" applyProtection="1">
      <alignment horizontal="center"/>
      <protection locked="0"/>
    </xf>
    <xf numFmtId="0" fontId="85" fillId="0" borderId="48" xfId="7" applyFont="1" applyFill="1" applyBorder="1" applyAlignment="1" applyProtection="1">
      <alignment horizontal="center"/>
      <protection locked="0"/>
    </xf>
    <xf numFmtId="0" fontId="85" fillId="0" borderId="40" xfId="7" applyFont="1" applyFill="1" applyBorder="1" applyAlignment="1" applyProtection="1">
      <alignment horizontal="center"/>
      <protection locked="0"/>
    </xf>
    <xf numFmtId="0" fontId="85" fillId="0" borderId="8" xfId="7" applyFont="1" applyFill="1" applyBorder="1" applyAlignment="1" applyProtection="1">
      <alignment horizontal="center"/>
      <protection locked="0"/>
    </xf>
    <xf numFmtId="0" fontId="85" fillId="0" borderId="55" xfId="7" applyFont="1" applyFill="1" applyBorder="1" applyAlignment="1" applyProtection="1">
      <alignment horizontal="center"/>
      <protection locked="0"/>
    </xf>
    <xf numFmtId="0" fontId="50" fillId="0" borderId="39" xfId="7" applyFont="1" applyFill="1" applyBorder="1" applyAlignment="1" applyProtection="1">
      <alignment horizontal="left" vertical="center" indent="1"/>
      <protection locked="0"/>
    </xf>
    <xf numFmtId="0" fontId="85" fillId="0" borderId="115" xfId="7" applyFont="1" applyFill="1" applyBorder="1" applyAlignment="1" applyProtection="1">
      <alignment horizontal="center"/>
      <protection locked="0"/>
    </xf>
    <xf numFmtId="0" fontId="50" fillId="0" borderId="139" xfId="7" applyFont="1" applyFill="1" applyBorder="1" applyAlignment="1" applyProtection="1">
      <alignment horizontal="left" vertical="center" indent="1"/>
      <protection locked="0"/>
    </xf>
    <xf numFmtId="0" fontId="85" fillId="0" borderId="168" xfId="7" applyFont="1" applyFill="1" applyBorder="1" applyAlignment="1" applyProtection="1">
      <alignment horizontal="center"/>
      <protection locked="0"/>
    </xf>
    <xf numFmtId="0" fontId="85" fillId="0" borderId="169" xfId="7" applyFont="1" applyFill="1" applyBorder="1" applyAlignment="1" applyProtection="1">
      <alignment horizontal="center"/>
      <protection locked="0"/>
    </xf>
    <xf numFmtId="0" fontId="85" fillId="0" borderId="170" xfId="7" applyFont="1" applyFill="1" applyBorder="1" applyAlignment="1" applyProtection="1">
      <alignment horizontal="center"/>
      <protection locked="0"/>
    </xf>
    <xf numFmtId="0" fontId="85" fillId="0" borderId="45" xfId="7" applyFont="1" applyFill="1" applyBorder="1" applyAlignment="1" applyProtection="1">
      <alignment horizontal="center"/>
      <protection locked="0"/>
    </xf>
    <xf numFmtId="0" fontId="20" fillId="6" borderId="8" xfId="7" applyNumberFormat="1" applyFont="1" applyFill="1" applyBorder="1" applyAlignment="1" applyProtection="1">
      <alignment horizontal="center" vertical="center"/>
      <protection hidden="1"/>
    </xf>
    <xf numFmtId="0" fontId="20" fillId="6" borderId="53" xfId="7" applyNumberFormat="1" applyFont="1" applyFill="1" applyBorder="1" applyAlignment="1" applyProtection="1">
      <alignment horizontal="center" vertical="center"/>
      <protection hidden="1"/>
    </xf>
    <xf numFmtId="0" fontId="20" fillId="6" borderId="8" xfId="7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7" applyFont="1" applyAlignment="1">
      <alignment vertical="top"/>
    </xf>
    <xf numFmtId="0" fontId="87" fillId="17" borderId="0" xfId="7" applyFont="1" applyFill="1" applyAlignment="1">
      <alignment vertical="center"/>
    </xf>
    <xf numFmtId="0" fontId="10" fillId="17" borderId="0" xfId="7" applyFont="1" applyFill="1"/>
    <xf numFmtId="0" fontId="11" fillId="17" borderId="0" xfId="7" applyFont="1" applyFill="1" applyAlignment="1">
      <alignment vertical="center"/>
    </xf>
    <xf numFmtId="0" fontId="17" fillId="0" borderId="0" xfId="7" applyNumberFormat="1" applyFont="1" applyFill="1" applyBorder="1" applyAlignment="1" applyProtection="1">
      <alignment vertical="top"/>
      <protection hidden="1"/>
    </xf>
    <xf numFmtId="0" fontId="20" fillId="6" borderId="40" xfId="7" applyNumberFormat="1" applyFont="1" applyFill="1" applyBorder="1" applyAlignment="1" applyProtection="1">
      <alignment horizontal="center" vertical="center" wrapText="1"/>
      <protection hidden="1"/>
    </xf>
    <xf numFmtId="0" fontId="10" fillId="7" borderId="49" xfId="7" applyFont="1" applyFill="1" applyBorder="1" applyProtection="1">
      <protection hidden="1"/>
    </xf>
    <xf numFmtId="0" fontId="21" fillId="7" borderId="50" xfId="7" applyNumberFormat="1" applyFont="1" applyFill="1" applyBorder="1" applyAlignment="1" applyProtection="1">
      <alignment horizontal="right" vertical="center"/>
      <protection hidden="1"/>
    </xf>
    <xf numFmtId="167" fontId="22" fillId="7" borderId="173" xfId="7" applyNumberFormat="1" applyFont="1" applyFill="1" applyBorder="1" applyAlignment="1" applyProtection="1">
      <alignment horizontal="right" vertical="center"/>
      <protection hidden="1"/>
    </xf>
    <xf numFmtId="167" fontId="23" fillId="8" borderId="174" xfId="7" applyNumberFormat="1" applyFont="1" applyFill="1" applyBorder="1" applyAlignment="1" applyProtection="1">
      <alignment horizontal="right" vertical="center"/>
      <protection hidden="1"/>
    </xf>
    <xf numFmtId="167" fontId="24" fillId="7" borderId="51" xfId="7" applyNumberFormat="1" applyFont="1" applyFill="1" applyBorder="1" applyAlignment="1" applyProtection="1">
      <alignment horizontal="right" vertical="center"/>
      <protection hidden="1"/>
    </xf>
    <xf numFmtId="0" fontId="10" fillId="7" borderId="48" xfId="7" applyFont="1" applyFill="1" applyBorder="1" applyProtection="1">
      <protection hidden="1"/>
    </xf>
    <xf numFmtId="167" fontId="18" fillId="5" borderId="39" xfId="7" applyNumberFormat="1" applyFont="1" applyFill="1" applyBorder="1" applyAlignment="1" applyProtection="1">
      <alignment horizontal="right" vertical="center"/>
      <protection hidden="1"/>
    </xf>
    <xf numFmtId="167" fontId="18" fillId="5" borderId="53" xfId="7" applyNumberFormat="1" applyFont="1" applyFill="1" applyBorder="1" applyAlignment="1" applyProtection="1">
      <alignment horizontal="right" vertical="center"/>
      <protection hidden="1"/>
    </xf>
    <xf numFmtId="167" fontId="25" fillId="5" borderId="54" xfId="7" applyNumberFormat="1" applyFont="1" applyFill="1" applyBorder="1" applyAlignment="1" applyProtection="1">
      <alignment horizontal="right" vertical="center"/>
      <protection hidden="1"/>
    </xf>
    <xf numFmtId="167" fontId="24" fillId="7" borderId="8" xfId="7" applyNumberFormat="1" applyFont="1" applyFill="1" applyBorder="1" applyAlignment="1" applyProtection="1">
      <alignment horizontal="right" vertical="center"/>
      <protection hidden="1"/>
    </xf>
    <xf numFmtId="0" fontId="26" fillId="6" borderId="55" xfId="7" applyFont="1" applyFill="1" applyBorder="1" applyAlignment="1" applyProtection="1">
      <alignment horizontal="center" vertical="center"/>
      <protection hidden="1"/>
    </xf>
    <xf numFmtId="49" fontId="12" fillId="0" borderId="0" xfId="7" applyNumberFormat="1" applyFont="1" applyAlignment="1">
      <alignment vertical="center"/>
    </xf>
    <xf numFmtId="0" fontId="24" fillId="5" borderId="57" xfId="7" applyFont="1" applyFill="1" applyBorder="1" applyAlignment="1">
      <alignment horizontal="left" vertical="center" wrapText="1" indent="1"/>
    </xf>
    <xf numFmtId="167" fontId="12" fillId="0" borderId="58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59" xfId="7" applyNumberFormat="1" applyFont="1" applyFill="1" applyBorder="1" applyAlignment="1" applyProtection="1">
      <alignment horizontal="right" vertical="center"/>
      <protection locked="0" hidden="1"/>
    </xf>
    <xf numFmtId="167" fontId="25" fillId="5" borderId="60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61" xfId="7" applyNumberFormat="1" applyFont="1" applyFill="1" applyBorder="1" applyAlignment="1" applyProtection="1">
      <alignment horizontal="right" vertical="center"/>
      <protection locked="0"/>
    </xf>
    <xf numFmtId="167" fontId="24" fillId="7" borderId="57" xfId="7" applyNumberFormat="1" applyFont="1" applyFill="1" applyBorder="1" applyAlignment="1" applyProtection="1">
      <alignment horizontal="right" vertical="center"/>
      <protection hidden="1"/>
    </xf>
    <xf numFmtId="0" fontId="89" fillId="0" borderId="0" xfId="7" applyFont="1" applyAlignment="1">
      <alignment horizontal="left" vertical="center" wrapText="1"/>
    </xf>
    <xf numFmtId="0" fontId="24" fillId="5" borderId="64" xfId="7" applyFont="1" applyFill="1" applyBorder="1" applyAlignment="1">
      <alignment horizontal="left" vertical="center" wrapText="1" indent="1"/>
    </xf>
    <xf numFmtId="167" fontId="12" fillId="0" borderId="65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66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69" xfId="7" applyNumberFormat="1" applyFont="1" applyFill="1" applyBorder="1" applyAlignment="1" applyProtection="1">
      <alignment horizontal="right" vertical="center"/>
      <protection locked="0"/>
    </xf>
    <xf numFmtId="167" fontId="24" fillId="7" borderId="64" xfId="7" applyNumberFormat="1" applyFont="1" applyFill="1" applyBorder="1" applyAlignment="1" applyProtection="1">
      <alignment horizontal="right" vertical="center"/>
      <protection hidden="1"/>
    </xf>
    <xf numFmtId="167" fontId="12" fillId="5" borderId="67" xfId="7" applyNumberFormat="1" applyFont="1" applyFill="1" applyBorder="1" applyAlignment="1" applyProtection="1">
      <alignment horizontal="right" vertical="center"/>
    </xf>
    <xf numFmtId="167" fontId="12" fillId="5" borderId="69" xfId="7" applyNumberFormat="1" applyFont="1" applyFill="1" applyBorder="1" applyAlignment="1" applyProtection="1">
      <alignment horizontal="right" vertical="center"/>
    </xf>
    <xf numFmtId="0" fontId="27" fillId="0" borderId="0" xfId="7" applyFont="1" applyAlignment="1">
      <alignment vertical="center" wrapText="1"/>
    </xf>
    <xf numFmtId="167" fontId="12" fillId="0" borderId="70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71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72" xfId="7" applyNumberFormat="1" applyFont="1" applyFill="1" applyBorder="1" applyAlignment="1" applyProtection="1">
      <alignment horizontal="right" vertical="center"/>
      <protection locked="0"/>
    </xf>
    <xf numFmtId="0" fontId="24" fillId="5" borderId="76" xfId="7" applyFont="1" applyFill="1" applyBorder="1" applyAlignment="1">
      <alignment horizontal="left" vertical="center" wrapText="1" indent="1"/>
    </xf>
    <xf numFmtId="167" fontId="12" fillId="0" borderId="0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77" xfId="7" applyNumberFormat="1" applyFont="1" applyFill="1" applyBorder="1" applyAlignment="1" applyProtection="1">
      <alignment horizontal="right" vertical="center"/>
      <protection locked="0" hidden="1"/>
    </xf>
    <xf numFmtId="167" fontId="12" fillId="0" borderId="41" xfId="7" applyNumberFormat="1" applyFont="1" applyFill="1" applyBorder="1" applyAlignment="1" applyProtection="1">
      <alignment horizontal="right" vertical="center"/>
      <protection locked="0"/>
    </xf>
    <xf numFmtId="167" fontId="24" fillId="7" borderId="76" xfId="7" applyNumberFormat="1" applyFont="1" applyFill="1" applyBorder="1" applyAlignment="1" applyProtection="1">
      <alignment horizontal="right" vertical="center"/>
      <protection hidden="1"/>
    </xf>
    <xf numFmtId="0" fontId="24" fillId="0" borderId="74" xfId="7" applyNumberFormat="1" applyFont="1" applyFill="1" applyBorder="1" applyAlignment="1" applyProtection="1">
      <alignment horizontal="left" vertical="center" indent="1"/>
      <protection locked="0"/>
    </xf>
    <xf numFmtId="0" fontId="24" fillId="0" borderId="67" xfId="7" applyNumberFormat="1" applyFont="1" applyFill="1" applyBorder="1" applyAlignment="1" applyProtection="1">
      <alignment horizontal="left" vertical="center" indent="1"/>
      <protection locked="0" hidden="1"/>
    </xf>
    <xf numFmtId="0" fontId="12" fillId="0" borderId="85" xfId="7" applyNumberFormat="1" applyFont="1" applyFill="1" applyBorder="1" applyAlignment="1" applyProtection="1">
      <alignment horizontal="center" vertical="center"/>
      <protection locked="0" hidden="1"/>
    </xf>
    <xf numFmtId="167" fontId="12" fillId="0" borderId="87" xfId="7" applyNumberFormat="1" applyFont="1" applyFill="1" applyBorder="1" applyAlignment="1" applyProtection="1">
      <alignment horizontal="right" vertical="center"/>
      <protection locked="0"/>
    </xf>
    <xf numFmtId="0" fontId="10" fillId="0" borderId="89" xfId="7" applyFont="1" applyBorder="1"/>
    <xf numFmtId="167" fontId="25" fillId="6" borderId="54" xfId="7" applyNumberFormat="1" applyFont="1" applyFill="1" applyBorder="1" applyAlignment="1" applyProtection="1">
      <alignment horizontal="right" vertical="center"/>
      <protection hidden="1"/>
    </xf>
    <xf numFmtId="0" fontId="10" fillId="0" borderId="90" xfId="7" applyFont="1" applyBorder="1" applyAlignment="1" applyProtection="1">
      <alignment vertical="center"/>
      <protection locked="0"/>
    </xf>
    <xf numFmtId="167" fontId="12" fillId="0" borderId="94" xfId="7" applyNumberFormat="1" applyFont="1" applyFill="1" applyBorder="1" applyAlignment="1" applyProtection="1">
      <alignment horizontal="right" vertical="center"/>
      <protection locked="0"/>
    </xf>
    <xf numFmtId="167" fontId="12" fillId="0" borderId="96" xfId="7" applyNumberFormat="1" applyFont="1" applyFill="1" applyBorder="1" applyAlignment="1" applyProtection="1">
      <alignment horizontal="right" vertical="center"/>
      <protection locked="0"/>
    </xf>
    <xf numFmtId="167" fontId="24" fillId="7" borderId="93" xfId="7" applyNumberFormat="1" applyFont="1" applyFill="1" applyBorder="1" applyAlignment="1" applyProtection="1">
      <alignment horizontal="right" vertical="center"/>
      <protection hidden="1"/>
    </xf>
    <xf numFmtId="0" fontId="38" fillId="17" borderId="0" xfId="7" applyFont="1" applyFill="1" applyAlignment="1">
      <alignment vertical="center"/>
    </xf>
    <xf numFmtId="0" fontId="90" fillId="0" borderId="0" xfId="7" applyFont="1" applyAlignment="1">
      <alignment vertical="center"/>
    </xf>
    <xf numFmtId="1" fontId="16" fillId="0" borderId="0" xfId="7" applyNumberFormat="1" applyFont="1" applyFill="1" applyBorder="1" applyAlignment="1" applyProtection="1">
      <alignment vertical="center"/>
      <protection hidden="1"/>
    </xf>
    <xf numFmtId="0" fontId="16" fillId="0" borderId="0" xfId="7" applyNumberFormat="1" applyFont="1" applyFill="1" applyBorder="1" applyAlignment="1" applyProtection="1">
      <alignment vertical="center"/>
      <protection hidden="1"/>
    </xf>
    <xf numFmtId="0" fontId="90" fillId="0" borderId="0" xfId="7" applyFont="1" applyAlignment="1">
      <alignment vertical="top"/>
    </xf>
    <xf numFmtId="0" fontId="11" fillId="6" borderId="52" xfId="7" applyNumberFormat="1" applyFont="1" applyFill="1" applyBorder="1" applyAlignment="1" applyProtection="1">
      <alignment vertical="center"/>
      <protection hidden="1"/>
    </xf>
    <xf numFmtId="0" fontId="11" fillId="6" borderId="33" xfId="7" applyNumberFormat="1" applyFont="1" applyFill="1" applyBorder="1" applyAlignment="1" applyProtection="1">
      <alignment vertical="center"/>
      <protection hidden="1"/>
    </xf>
    <xf numFmtId="0" fontId="27" fillId="6" borderId="101" xfId="7" applyFont="1" applyFill="1" applyBorder="1" applyAlignment="1" applyProtection="1">
      <alignment horizontal="center" vertical="center"/>
      <protection hidden="1"/>
    </xf>
    <xf numFmtId="0" fontId="12" fillId="0" borderId="0" xfId="7" applyFont="1" applyAlignment="1">
      <alignment vertical="center"/>
    </xf>
    <xf numFmtId="167" fontId="24" fillId="7" borderId="37" xfId="7" applyNumberFormat="1" applyFont="1" applyFill="1" applyBorder="1" applyAlignment="1" applyProtection="1">
      <alignment horizontal="right" vertical="center"/>
      <protection hidden="1"/>
    </xf>
    <xf numFmtId="167" fontId="24" fillId="7" borderId="119" xfId="7" applyNumberFormat="1" applyFont="1" applyFill="1" applyBorder="1" applyAlignment="1" applyProtection="1">
      <alignment horizontal="right" vertical="center"/>
      <protection hidden="1"/>
    </xf>
    <xf numFmtId="0" fontId="24" fillId="5" borderId="12" xfId="7" applyFont="1" applyFill="1" applyBorder="1" applyAlignment="1">
      <alignment horizontal="left" vertical="center" wrapText="1" indent="1"/>
    </xf>
    <xf numFmtId="0" fontId="11" fillId="6" borderId="52" xfId="7" applyNumberFormat="1" applyFont="1" applyFill="1" applyBorder="1" applyAlignment="1" applyProtection="1">
      <alignment vertical="center" wrapText="1"/>
    </xf>
    <xf numFmtId="0" fontId="11" fillId="6" borderId="50" xfId="7" applyNumberFormat="1" applyFont="1" applyFill="1" applyBorder="1" applyAlignment="1" applyProtection="1">
      <alignment vertical="center" wrapText="1"/>
    </xf>
    <xf numFmtId="0" fontId="12" fillId="6" borderId="52" xfId="7" applyNumberFormat="1" applyFont="1" applyFill="1" applyBorder="1" applyAlignment="1" applyProtection="1">
      <alignment horizontal="center" vertical="center"/>
      <protection hidden="1"/>
    </xf>
    <xf numFmtId="167" fontId="24" fillId="7" borderId="120" xfId="7" applyNumberFormat="1" applyFont="1" applyFill="1" applyBorder="1" applyAlignment="1" applyProtection="1">
      <alignment horizontal="right" vertical="center"/>
      <protection hidden="1"/>
    </xf>
    <xf numFmtId="0" fontId="91" fillId="19" borderId="0" xfId="7" applyFont="1" applyFill="1" applyAlignment="1">
      <alignment vertical="center"/>
    </xf>
    <xf numFmtId="0" fontId="10" fillId="19" borderId="0" xfId="7" applyFont="1" applyFill="1"/>
    <xf numFmtId="0" fontId="28" fillId="19" borderId="0" xfId="7" applyFont="1" applyFill="1" applyAlignment="1">
      <alignment vertical="center"/>
    </xf>
    <xf numFmtId="0" fontId="14" fillId="0" borderId="0" xfId="7" applyNumberFormat="1" applyFont="1" applyFill="1" applyBorder="1" applyAlignment="1" applyProtection="1">
      <alignment horizontal="centerContinuous" vertical="center"/>
      <protection hidden="1"/>
    </xf>
    <xf numFmtId="167" fontId="18" fillId="12" borderId="100" xfId="7" applyNumberFormat="1" applyFont="1" applyFill="1" applyBorder="1" applyAlignment="1" applyProtection="1">
      <alignment horizontal="right" vertical="center"/>
      <protection hidden="1"/>
    </xf>
    <xf numFmtId="167" fontId="18" fillId="20" borderId="100" xfId="7" applyNumberFormat="1" applyFont="1" applyFill="1" applyBorder="1" applyAlignment="1" applyProtection="1">
      <alignment horizontal="right" vertical="center"/>
      <protection hidden="1"/>
    </xf>
    <xf numFmtId="167" fontId="12" fillId="10" borderId="178" xfId="7" applyNumberFormat="1" applyFont="1" applyFill="1" applyBorder="1" applyAlignment="1" applyProtection="1">
      <alignment horizontal="right" vertical="center"/>
      <protection hidden="1"/>
    </xf>
    <xf numFmtId="167" fontId="20" fillId="12" borderId="99" xfId="7" applyNumberFormat="1" applyFont="1" applyFill="1" applyBorder="1" applyAlignment="1" applyProtection="1">
      <alignment horizontal="right" vertical="center"/>
      <protection hidden="1"/>
    </xf>
    <xf numFmtId="167" fontId="20" fillId="20" borderId="99" xfId="7" applyNumberFormat="1" applyFont="1" applyFill="1" applyBorder="1" applyAlignment="1" applyProtection="1">
      <alignment horizontal="right" vertical="center"/>
      <protection hidden="1"/>
    </xf>
    <xf numFmtId="167" fontId="20" fillId="9" borderId="99" xfId="7" applyNumberFormat="1" applyFont="1" applyFill="1" applyBorder="1" applyAlignment="1" applyProtection="1">
      <alignment horizontal="right" vertical="center"/>
      <protection hidden="1"/>
    </xf>
    <xf numFmtId="0" fontId="18" fillId="7" borderId="26" xfId="7" applyNumberFormat="1" applyFont="1" applyFill="1" applyBorder="1" applyAlignment="1" applyProtection="1">
      <alignment horizontal="right" vertical="center"/>
      <protection hidden="1"/>
    </xf>
    <xf numFmtId="167" fontId="93" fillId="7" borderId="175" xfId="7" applyNumberFormat="1" applyFont="1" applyFill="1" applyBorder="1" applyAlignment="1" applyProtection="1">
      <alignment horizontal="right" vertical="center"/>
      <protection hidden="1"/>
    </xf>
    <xf numFmtId="0" fontId="14" fillId="11" borderId="31" xfId="7" applyFont="1" applyFill="1" applyBorder="1" applyAlignment="1">
      <alignment horizontal="center" vertical="center"/>
    </xf>
    <xf numFmtId="0" fontId="18" fillId="7" borderId="19" xfId="7" applyNumberFormat="1" applyFont="1" applyFill="1" applyBorder="1" applyAlignment="1" applyProtection="1">
      <alignment horizontal="right" vertical="center"/>
      <protection hidden="1"/>
    </xf>
    <xf numFmtId="167" fontId="93" fillId="7" borderId="176" xfId="7" applyNumberFormat="1" applyFont="1" applyFill="1" applyBorder="1" applyAlignment="1" applyProtection="1">
      <alignment horizontal="right" vertical="center"/>
      <protection hidden="1"/>
    </xf>
    <xf numFmtId="167" fontId="32" fillId="9" borderId="32" xfId="7" applyNumberFormat="1" applyFont="1" applyFill="1" applyBorder="1" applyAlignment="1" applyProtection="1">
      <alignment horizontal="right" vertical="center"/>
      <protection hidden="1"/>
    </xf>
    <xf numFmtId="0" fontId="10" fillId="11" borderId="35" xfId="7" applyFont="1" applyFill="1" applyBorder="1" applyProtection="1">
      <protection hidden="1"/>
    </xf>
    <xf numFmtId="167" fontId="93" fillId="7" borderId="179" xfId="7" applyNumberFormat="1" applyFont="1" applyFill="1" applyBorder="1" applyAlignment="1" applyProtection="1">
      <alignment horizontal="right" vertical="center"/>
      <protection hidden="1"/>
    </xf>
    <xf numFmtId="167" fontId="32" fillId="9" borderId="74" xfId="7" applyNumberFormat="1" applyFont="1" applyFill="1" applyBorder="1" applyAlignment="1" applyProtection="1">
      <alignment horizontal="right" vertical="center"/>
      <protection hidden="1"/>
    </xf>
    <xf numFmtId="167" fontId="11" fillId="17" borderId="36" xfId="7" applyNumberFormat="1" applyFont="1" applyFill="1" applyBorder="1" applyAlignment="1" applyProtection="1">
      <alignment horizontal="center" vertical="center"/>
      <protection hidden="1"/>
    </xf>
    <xf numFmtId="167" fontId="34" fillId="17" borderId="36" xfId="7" applyNumberFormat="1" applyFont="1" applyFill="1" applyBorder="1" applyAlignment="1" applyProtection="1">
      <alignment horizontal="center" vertical="center"/>
      <protection hidden="1"/>
    </xf>
    <xf numFmtId="167" fontId="35" fillId="17" borderId="36" xfId="7" applyNumberFormat="1" applyFont="1" applyFill="1" applyBorder="1" applyAlignment="1" applyProtection="1">
      <alignment horizontal="center" vertical="center"/>
      <protection hidden="1"/>
    </xf>
    <xf numFmtId="0" fontId="10" fillId="17" borderId="101" xfId="7" applyFont="1" applyFill="1" applyBorder="1" applyProtection="1">
      <protection hidden="1"/>
    </xf>
    <xf numFmtId="0" fontId="12" fillId="6" borderId="98" xfId="7" applyNumberFormat="1" applyFont="1" applyFill="1" applyBorder="1" applyAlignment="1" applyProtection="1">
      <alignment horizontal="center" vertical="center"/>
      <protection hidden="1"/>
    </xf>
    <xf numFmtId="0" fontId="24" fillId="5" borderId="121" xfId="7" applyFont="1" applyFill="1" applyBorder="1" applyAlignment="1">
      <alignment horizontal="left" vertical="center" wrapText="1" indent="1"/>
    </xf>
    <xf numFmtId="167" fontId="25" fillId="6" borderId="180" xfId="7" applyNumberFormat="1" applyFont="1" applyFill="1" applyBorder="1" applyAlignment="1" applyProtection="1">
      <alignment horizontal="right" vertical="center"/>
      <protection hidden="1"/>
    </xf>
    <xf numFmtId="167" fontId="32" fillId="9" borderId="105" xfId="7" applyNumberFormat="1" applyFont="1" applyFill="1" applyBorder="1" applyAlignment="1" applyProtection="1">
      <alignment horizontal="right" vertical="center"/>
      <protection hidden="1"/>
    </xf>
    <xf numFmtId="0" fontId="24" fillId="5" borderId="84" xfId="7" applyFont="1" applyFill="1" applyBorder="1" applyAlignment="1">
      <alignment horizontal="left" vertical="center" wrapText="1" indent="1"/>
    </xf>
    <xf numFmtId="167" fontId="25" fillId="6" borderId="181" xfId="7" applyNumberFormat="1" applyFont="1" applyFill="1" applyBorder="1" applyAlignment="1" applyProtection="1">
      <alignment horizontal="right" vertical="center"/>
      <protection hidden="1"/>
    </xf>
    <xf numFmtId="0" fontId="95" fillId="0" borderId="0" xfId="7" applyFont="1" applyAlignment="1">
      <alignment vertical="center"/>
    </xf>
    <xf numFmtId="0" fontId="24" fillId="5" borderId="89" xfId="7" applyFont="1" applyFill="1" applyBorder="1" applyAlignment="1">
      <alignment horizontal="left" vertical="center" wrapText="1" indent="1"/>
    </xf>
    <xf numFmtId="0" fontId="12" fillId="6" borderId="122" xfId="7" applyNumberFormat="1" applyFont="1" applyFill="1" applyBorder="1" applyAlignment="1" applyProtection="1">
      <alignment horizontal="center" vertical="center"/>
      <protection hidden="1"/>
    </xf>
    <xf numFmtId="0" fontId="24" fillId="5" borderId="123" xfId="7" applyFont="1" applyFill="1" applyBorder="1" applyAlignment="1">
      <alignment horizontal="left" vertical="center" wrapText="1" indent="1"/>
    </xf>
    <xf numFmtId="167" fontId="12" fillId="0" borderId="124" xfId="7" applyNumberFormat="1" applyFont="1" applyFill="1" applyBorder="1" applyAlignment="1" applyProtection="1">
      <alignment horizontal="right" vertical="center"/>
      <protection locked="0" hidden="1"/>
    </xf>
    <xf numFmtId="167" fontId="25" fillId="6" borderId="183" xfId="7" applyNumberFormat="1" applyFont="1" applyFill="1" applyBorder="1" applyAlignment="1" applyProtection="1">
      <alignment horizontal="right" vertical="center"/>
      <protection hidden="1"/>
    </xf>
    <xf numFmtId="167" fontId="32" fillId="9" borderId="184" xfId="7" applyNumberFormat="1" applyFont="1" applyFill="1" applyBorder="1" applyAlignment="1" applyProtection="1">
      <alignment horizontal="right" vertical="center"/>
      <protection hidden="1"/>
    </xf>
    <xf numFmtId="167" fontId="32" fillId="9" borderId="125" xfId="7" applyNumberFormat="1" applyFont="1" applyFill="1" applyBorder="1" applyAlignment="1" applyProtection="1">
      <alignment horizontal="right" vertical="center"/>
      <protection hidden="1"/>
    </xf>
    <xf numFmtId="167" fontId="33" fillId="9" borderId="125" xfId="7" applyNumberFormat="1" applyFont="1" applyFill="1" applyBorder="1" applyAlignment="1" applyProtection="1">
      <alignment horizontal="right" vertical="center"/>
      <protection hidden="1"/>
    </xf>
    <xf numFmtId="0" fontId="10" fillId="0" borderId="185" xfId="7" applyFont="1" applyBorder="1" applyAlignment="1" applyProtection="1">
      <alignment vertical="center"/>
      <protection locked="0"/>
    </xf>
    <xf numFmtId="0" fontId="12" fillId="6" borderId="74" xfId="7" applyNumberFormat="1" applyFont="1" applyFill="1" applyBorder="1" applyAlignment="1" applyProtection="1">
      <alignment horizontal="center" vertical="center"/>
      <protection hidden="1"/>
    </xf>
    <xf numFmtId="167" fontId="12" fillId="9" borderId="67" xfId="7" applyNumberFormat="1" applyFont="1" applyFill="1" applyBorder="1" applyAlignment="1" applyProtection="1">
      <alignment horizontal="right" vertical="center"/>
      <protection hidden="1"/>
    </xf>
    <xf numFmtId="167" fontId="12" fillId="9" borderId="67" xfId="7" applyNumberFormat="1" applyFont="1" applyFill="1" applyBorder="1" applyAlignment="1" applyProtection="1">
      <alignment horizontal="right" vertical="center"/>
    </xf>
    <xf numFmtId="167" fontId="12" fillId="9" borderId="66" xfId="7" applyNumberFormat="1" applyFont="1" applyFill="1" applyBorder="1" applyAlignment="1" applyProtection="1">
      <alignment horizontal="right" vertical="center"/>
    </xf>
    <xf numFmtId="167" fontId="25" fillId="6" borderId="187" xfId="7" applyNumberFormat="1" applyFont="1" applyFill="1" applyBorder="1" applyAlignment="1" applyProtection="1">
      <alignment horizontal="right" vertical="center"/>
      <protection hidden="1"/>
    </xf>
    <xf numFmtId="167" fontId="12" fillId="5" borderId="67" xfId="7" applyNumberFormat="1" applyFont="1" applyFill="1" applyBorder="1" applyAlignment="1" applyProtection="1">
      <alignment horizontal="right" vertical="center"/>
      <protection hidden="1"/>
    </xf>
    <xf numFmtId="167" fontId="12" fillId="5" borderId="64" xfId="7" applyNumberFormat="1" applyFont="1" applyFill="1" applyBorder="1" applyAlignment="1" applyProtection="1">
      <alignment horizontal="right" vertical="center"/>
      <protection hidden="1"/>
    </xf>
    <xf numFmtId="0" fontId="24" fillId="5" borderId="64" xfId="7" applyFont="1" applyFill="1" applyBorder="1" applyAlignment="1">
      <alignment horizontal="left" vertical="center" indent="1"/>
    </xf>
    <xf numFmtId="167" fontId="12" fillId="5" borderId="71" xfId="7" applyNumberFormat="1" applyFont="1" applyFill="1" applyBorder="1" applyAlignment="1" applyProtection="1">
      <alignment horizontal="right" vertical="center"/>
      <protection hidden="1"/>
    </xf>
    <xf numFmtId="0" fontId="24" fillId="5" borderId="0" xfId="7" applyFont="1" applyFill="1" applyBorder="1" applyAlignment="1">
      <alignment horizontal="left" vertical="center" indent="1"/>
    </xf>
    <xf numFmtId="0" fontId="24" fillId="5" borderId="76" xfId="7" applyFont="1" applyFill="1" applyBorder="1" applyAlignment="1">
      <alignment horizontal="left" vertical="center" indent="1"/>
    </xf>
    <xf numFmtId="167" fontId="12" fillId="5" borderId="113" xfId="7" applyNumberFormat="1" applyFont="1" applyFill="1" applyBorder="1" applyAlignment="1" applyProtection="1">
      <alignment horizontal="right" vertical="center"/>
      <protection hidden="1"/>
    </xf>
    <xf numFmtId="0" fontId="24" fillId="5" borderId="125" xfId="7" applyFont="1" applyFill="1" applyBorder="1" applyAlignment="1">
      <alignment horizontal="left" vertical="center" indent="1"/>
    </xf>
    <xf numFmtId="167" fontId="12" fillId="5" borderId="124" xfId="7" applyNumberFormat="1" applyFont="1" applyFill="1" applyBorder="1" applyAlignment="1" applyProtection="1">
      <alignment horizontal="right" vertical="center"/>
      <protection hidden="1"/>
    </xf>
    <xf numFmtId="167" fontId="25" fillId="6" borderId="188" xfId="7" applyNumberFormat="1" applyFont="1" applyFill="1" applyBorder="1" applyAlignment="1" applyProtection="1">
      <alignment horizontal="right" vertical="center"/>
      <protection hidden="1"/>
    </xf>
    <xf numFmtId="167" fontId="18" fillId="17" borderId="12" xfId="7" applyNumberFormat="1" applyFont="1" applyFill="1" applyBorder="1" applyAlignment="1" applyProtection="1">
      <alignment horizontal="right" vertical="center"/>
      <protection locked="0" hidden="1"/>
    </xf>
    <xf numFmtId="167" fontId="25" fillId="17" borderId="179" xfId="7" applyNumberFormat="1" applyFont="1" applyFill="1" applyBorder="1" applyAlignment="1" applyProtection="1">
      <alignment horizontal="right" vertical="center"/>
      <protection hidden="1"/>
    </xf>
    <xf numFmtId="167" fontId="32" fillId="17" borderId="107" xfId="7" applyNumberFormat="1" applyFont="1" applyFill="1" applyBorder="1" applyAlignment="1" applyProtection="1">
      <alignment horizontal="right" vertical="center"/>
      <protection hidden="1"/>
    </xf>
    <xf numFmtId="167" fontId="32" fillId="17" borderId="103" xfId="7" applyNumberFormat="1" applyFont="1" applyFill="1" applyBorder="1" applyAlignment="1" applyProtection="1">
      <alignment horizontal="right" vertical="center"/>
      <protection hidden="1"/>
    </xf>
    <xf numFmtId="167" fontId="33" fillId="17" borderId="12" xfId="7" applyNumberFormat="1" applyFont="1" applyFill="1" applyBorder="1" applyAlignment="1" applyProtection="1">
      <alignment horizontal="right" vertical="center"/>
      <protection hidden="1"/>
    </xf>
    <xf numFmtId="0" fontId="10" fillId="17" borderId="101" xfId="7" applyFont="1" applyFill="1" applyBorder="1" applyAlignment="1" applyProtection="1">
      <alignment vertical="center"/>
      <protection locked="0"/>
    </xf>
    <xf numFmtId="0" fontId="12" fillId="6" borderId="65" xfId="7" applyNumberFormat="1" applyFont="1" applyFill="1" applyBorder="1" applyAlignment="1" applyProtection="1">
      <alignment horizontal="center" vertical="center"/>
      <protection hidden="1"/>
    </xf>
    <xf numFmtId="0" fontId="24" fillId="0" borderId="57" xfId="7" applyNumberFormat="1" applyFont="1" applyFill="1" applyBorder="1" applyAlignment="1" applyProtection="1">
      <alignment horizontal="left" vertical="center" indent="1"/>
      <protection locked="0"/>
    </xf>
    <xf numFmtId="167" fontId="12" fillId="0" borderId="57" xfId="7" applyNumberFormat="1" applyFont="1" applyFill="1" applyBorder="1" applyAlignment="1" applyProtection="1">
      <alignment horizontal="right" vertical="center"/>
      <protection locked="0" hidden="1"/>
    </xf>
    <xf numFmtId="167" fontId="25" fillId="6" borderId="192" xfId="7" applyNumberFormat="1" applyFont="1" applyFill="1" applyBorder="1" applyAlignment="1" applyProtection="1">
      <alignment horizontal="right" vertical="center"/>
      <protection hidden="1"/>
    </xf>
    <xf numFmtId="167" fontId="12" fillId="0" borderId="64" xfId="7" applyNumberFormat="1" applyFont="1" applyFill="1" applyBorder="1" applyAlignment="1" applyProtection="1">
      <alignment horizontal="right" vertical="center"/>
      <protection locked="0" hidden="1"/>
    </xf>
    <xf numFmtId="0" fontId="12" fillId="5" borderId="63" xfId="7" applyNumberFormat="1" applyFont="1" applyFill="1" applyBorder="1" applyAlignment="1" applyProtection="1">
      <alignment horizontal="center" vertical="center"/>
      <protection hidden="1"/>
    </xf>
    <xf numFmtId="0" fontId="10" fillId="5" borderId="193" xfId="7" applyFont="1" applyFill="1" applyBorder="1" applyAlignment="1" applyProtection="1">
      <alignment vertical="center"/>
    </xf>
    <xf numFmtId="0" fontId="12" fillId="5" borderId="122" xfId="7" applyNumberFormat="1" applyFont="1" applyFill="1" applyBorder="1" applyAlignment="1" applyProtection="1">
      <alignment horizontal="center" vertical="center"/>
      <protection locked="0" hidden="1"/>
    </xf>
    <xf numFmtId="0" fontId="24" fillId="0" borderId="125" xfId="7" applyNumberFormat="1" applyFont="1" applyFill="1" applyBorder="1" applyAlignment="1" applyProtection="1">
      <alignment horizontal="left" vertical="center" indent="1"/>
      <protection locked="0"/>
    </xf>
    <xf numFmtId="167" fontId="12" fillId="0" borderId="125" xfId="7" applyNumberFormat="1" applyFont="1" applyFill="1" applyBorder="1" applyAlignment="1" applyProtection="1">
      <alignment horizontal="right" vertical="center"/>
      <protection locked="0" hidden="1"/>
    </xf>
    <xf numFmtId="167" fontId="18" fillId="17" borderId="12" xfId="7" applyNumberFormat="1" applyFont="1" applyFill="1" applyBorder="1" applyAlignment="1" applyProtection="1">
      <alignment horizontal="right" vertical="center"/>
    </xf>
    <xf numFmtId="167" fontId="33" fillId="17" borderId="107" xfId="7" applyNumberFormat="1" applyFont="1" applyFill="1" applyBorder="1" applyAlignment="1" applyProtection="1">
      <alignment horizontal="right" vertical="center"/>
      <protection hidden="1"/>
    </xf>
    <xf numFmtId="167" fontId="33" fillId="17" borderId="103" xfId="7" applyNumberFormat="1" applyFont="1" applyFill="1" applyBorder="1" applyAlignment="1" applyProtection="1">
      <alignment horizontal="right" vertical="center"/>
      <protection hidden="1"/>
    </xf>
    <xf numFmtId="0" fontId="12" fillId="17" borderId="126" xfId="7" applyFont="1" applyFill="1" applyBorder="1" applyAlignment="1" applyProtection="1">
      <alignment vertical="center"/>
      <protection locked="0"/>
    </xf>
    <xf numFmtId="0" fontId="10" fillId="5" borderId="193" xfId="7" applyFont="1" applyFill="1" applyBorder="1" applyProtection="1"/>
    <xf numFmtId="0" fontId="12" fillId="5" borderId="127" xfId="7" applyNumberFormat="1" applyFont="1" applyFill="1" applyBorder="1" applyAlignment="1" applyProtection="1">
      <alignment horizontal="center" vertical="center"/>
      <protection locked="0" hidden="1"/>
    </xf>
    <xf numFmtId="167" fontId="12" fillId="0" borderId="194" xfId="7" applyNumberFormat="1" applyFont="1" applyFill="1" applyBorder="1" applyAlignment="1" applyProtection="1">
      <alignment horizontal="right" vertical="center"/>
      <protection locked="0"/>
    </xf>
    <xf numFmtId="0" fontId="10" fillId="0" borderId="123" xfId="7" applyFont="1" applyBorder="1" applyProtection="1">
      <protection locked="0"/>
    </xf>
    <xf numFmtId="0" fontId="12" fillId="0" borderId="198" xfId="7" applyFont="1" applyFill="1" applyBorder="1" applyProtection="1">
      <protection locked="0"/>
    </xf>
    <xf numFmtId="167" fontId="12" fillId="0" borderId="198" xfId="7" applyNumberFormat="1" applyFont="1" applyFill="1" applyBorder="1" applyAlignment="1" applyProtection="1">
      <alignment horizontal="right" vertical="center"/>
      <protection locked="0"/>
    </xf>
    <xf numFmtId="167" fontId="12" fillId="0" borderId="0" xfId="7" applyNumberFormat="1" applyFont="1" applyFill="1" applyBorder="1" applyAlignment="1" applyProtection="1">
      <alignment horizontal="right" vertical="center"/>
      <protection locked="0"/>
    </xf>
    <xf numFmtId="0" fontId="12" fillId="0" borderId="64" xfId="7" applyFont="1" applyFill="1" applyBorder="1" applyProtection="1">
      <protection locked="0"/>
    </xf>
    <xf numFmtId="167" fontId="12" fillId="0" borderId="70" xfId="7" applyNumberFormat="1" applyFont="1" applyFill="1" applyBorder="1" applyAlignment="1" applyProtection="1">
      <alignment horizontal="right" vertical="center"/>
      <protection locked="0"/>
    </xf>
    <xf numFmtId="0" fontId="12" fillId="0" borderId="73" xfId="7" applyFont="1" applyFill="1" applyBorder="1" applyAlignment="1" applyProtection="1">
      <alignment vertical="center"/>
      <protection locked="0"/>
    </xf>
    <xf numFmtId="0" fontId="12" fillId="0" borderId="47" xfId="7" applyFont="1" applyFill="1" applyBorder="1" applyProtection="1">
      <protection locked="0"/>
    </xf>
    <xf numFmtId="0" fontId="12" fillId="0" borderId="129" xfId="7" applyFont="1" applyFill="1" applyBorder="1" applyAlignment="1" applyProtection="1">
      <alignment vertical="center"/>
      <protection locked="0"/>
    </xf>
    <xf numFmtId="0" fontId="96" fillId="0" borderId="103" xfId="7" applyFont="1" applyBorder="1" applyAlignment="1">
      <alignment horizontal="center" vertical="center"/>
    </xf>
    <xf numFmtId="0" fontId="18" fillId="9" borderId="8" xfId="7" applyNumberFormat="1" applyFont="1" applyFill="1" applyBorder="1" applyAlignment="1" applyProtection="1">
      <alignment horizontal="left" vertical="center" indent="1"/>
      <protection hidden="1"/>
    </xf>
    <xf numFmtId="167" fontId="12" fillId="9" borderId="8" xfId="7" applyNumberFormat="1" applyFont="1" applyFill="1" applyBorder="1" applyAlignment="1" applyProtection="1">
      <alignment horizontal="right" vertical="center"/>
      <protection locked="0" hidden="1"/>
    </xf>
    <xf numFmtId="167" fontId="25" fillId="0" borderId="0" xfId="7" applyNumberFormat="1" applyFont="1" applyFill="1" applyBorder="1" applyAlignment="1" applyProtection="1">
      <alignment horizontal="right" vertical="center"/>
      <protection hidden="1"/>
    </xf>
    <xf numFmtId="167" fontId="32" fillId="0" borderId="0" xfId="7" applyNumberFormat="1" applyFont="1" applyFill="1" applyBorder="1" applyAlignment="1" applyProtection="1">
      <alignment horizontal="right" vertical="center"/>
      <protection hidden="1"/>
    </xf>
    <xf numFmtId="167" fontId="33" fillId="0" borderId="0" xfId="7" applyNumberFormat="1" applyFont="1" applyFill="1" applyBorder="1" applyAlignment="1" applyProtection="1">
      <alignment horizontal="right" vertical="center"/>
      <protection hidden="1"/>
    </xf>
    <xf numFmtId="0" fontId="10" fillId="0" borderId="0" xfId="7" applyFont="1" applyBorder="1" applyAlignment="1" applyProtection="1">
      <alignment vertical="center"/>
      <protection locked="0"/>
    </xf>
    <xf numFmtId="0" fontId="97" fillId="0" borderId="67" xfId="7" applyFont="1" applyBorder="1" applyAlignment="1">
      <alignment horizontal="center" vertical="center"/>
    </xf>
    <xf numFmtId="0" fontId="24" fillId="0" borderId="67" xfId="7" applyFont="1" applyBorder="1" applyAlignment="1">
      <alignment horizontal="left" vertical="center" indent="1"/>
    </xf>
    <xf numFmtId="0" fontId="12" fillId="0" borderId="67" xfId="7" applyNumberFormat="1" applyFont="1" applyFill="1" applyBorder="1" applyAlignment="1" applyProtection="1">
      <alignment vertical="top"/>
      <protection locked="0"/>
    </xf>
    <xf numFmtId="0" fontId="97" fillId="0" borderId="64" xfId="7" applyFont="1" applyBorder="1" applyAlignment="1">
      <alignment horizontal="center" vertical="center"/>
    </xf>
    <xf numFmtId="0" fontId="24" fillId="0" borderId="64" xfId="7" applyFont="1" applyBorder="1" applyAlignment="1">
      <alignment horizontal="left" vertical="center" indent="1"/>
    </xf>
    <xf numFmtId="0" fontId="12" fillId="0" borderId="64" xfId="7" applyNumberFormat="1" applyFont="1" applyFill="1" applyBorder="1" applyAlignment="1" applyProtection="1">
      <alignment vertical="top"/>
      <protection locked="0"/>
    </xf>
    <xf numFmtId="0" fontId="12" fillId="0" borderId="64" xfId="7" applyNumberFormat="1" applyFont="1" applyFill="1" applyBorder="1" applyAlignment="1" applyProtection="1">
      <alignment vertical="center"/>
      <protection locked="0"/>
    </xf>
    <xf numFmtId="0" fontId="12" fillId="0" borderId="64" xfId="7" applyFont="1" applyBorder="1" applyAlignment="1" applyProtection="1">
      <protection locked="0"/>
    </xf>
    <xf numFmtId="0" fontId="12" fillId="0" borderId="64" xfId="7" applyFont="1" applyBorder="1" applyProtection="1">
      <protection locked="0"/>
    </xf>
    <xf numFmtId="0" fontId="97" fillId="0" borderId="108" xfId="7" applyFont="1" applyBorder="1" applyAlignment="1">
      <alignment horizontal="center"/>
    </xf>
    <xf numFmtId="0" fontId="24" fillId="0" borderId="108" xfId="7" applyFont="1" applyBorder="1" applyAlignment="1">
      <alignment horizontal="left" indent="1"/>
    </xf>
    <xf numFmtId="0" fontId="12" fillId="0" borderId="108" xfId="7" applyFont="1" applyBorder="1" applyProtection="1">
      <protection locked="0"/>
    </xf>
    <xf numFmtId="0" fontId="18" fillId="0" borderId="0" xfId="7" applyFont="1" applyAlignment="1">
      <alignment vertical="center"/>
    </xf>
    <xf numFmtId="1" fontId="98" fillId="0" borderId="0" xfId="7" applyNumberFormat="1" applyFont="1" applyFill="1" applyBorder="1" applyAlignment="1" applyProtection="1">
      <alignment horizontal="left" vertical="center"/>
      <protection hidden="1"/>
    </xf>
    <xf numFmtId="0" fontId="12" fillId="0" borderId="0" xfId="7" applyFont="1" applyFill="1"/>
    <xf numFmtId="0" fontId="20" fillId="21" borderId="8" xfId="7" applyNumberFormat="1" applyFont="1" applyFill="1" applyBorder="1" applyAlignment="1" applyProtection="1">
      <alignment horizontal="center" vertical="center" wrapText="1"/>
      <protection hidden="1"/>
    </xf>
    <xf numFmtId="0" fontId="36" fillId="10" borderId="13" xfId="7" applyNumberFormat="1" applyFont="1" applyFill="1" applyBorder="1" applyAlignment="1" applyProtection="1">
      <alignment horizontal="right" vertical="top"/>
      <protection hidden="1"/>
    </xf>
    <xf numFmtId="0" fontId="36" fillId="10" borderId="14" xfId="7" applyNumberFormat="1" applyFont="1" applyFill="1" applyBorder="1" applyAlignment="1" applyProtection="1">
      <alignment horizontal="right" vertical="top"/>
      <protection hidden="1"/>
    </xf>
    <xf numFmtId="167" fontId="18" fillId="8" borderId="100" xfId="7" applyNumberFormat="1" applyFont="1" applyFill="1" applyBorder="1" applyAlignment="1" applyProtection="1">
      <alignment horizontal="right" vertical="center"/>
      <protection hidden="1"/>
    </xf>
    <xf numFmtId="167" fontId="18" fillId="12" borderId="142" xfId="7" applyNumberFormat="1" applyFont="1" applyFill="1" applyBorder="1" applyAlignment="1" applyProtection="1">
      <alignment horizontal="right" vertical="center"/>
      <protection hidden="1"/>
    </xf>
    <xf numFmtId="167" fontId="18" fillId="10" borderId="142" xfId="7" applyNumberFormat="1" applyFont="1" applyFill="1" applyBorder="1" applyAlignment="1" applyProtection="1">
      <alignment horizontal="right" vertical="center"/>
      <protection hidden="1"/>
    </xf>
    <xf numFmtId="49" fontId="12" fillId="0" borderId="0" xfId="7" applyNumberFormat="1" applyFont="1"/>
    <xf numFmtId="167" fontId="12" fillId="8" borderId="34" xfId="7" applyNumberFormat="1" applyFont="1" applyFill="1" applyBorder="1" applyAlignment="1" applyProtection="1">
      <alignment horizontal="right" vertical="center"/>
      <protection hidden="1"/>
    </xf>
    <xf numFmtId="167" fontId="12" fillId="11" borderId="34" xfId="7" applyNumberFormat="1" applyFont="1" applyFill="1" applyBorder="1" applyAlignment="1" applyProtection="1">
      <alignment horizontal="right" vertical="center"/>
      <protection hidden="1"/>
    </xf>
    <xf numFmtId="167" fontId="12" fillId="8" borderId="143" xfId="7" applyNumberFormat="1" applyFont="1" applyFill="1" applyBorder="1" applyAlignment="1" applyProtection="1">
      <alignment horizontal="right" vertical="center"/>
      <protection hidden="1"/>
    </xf>
    <xf numFmtId="167" fontId="18" fillId="7" borderId="0" xfId="7" applyNumberFormat="1" applyFont="1" applyFill="1" applyBorder="1" applyAlignment="1" applyProtection="1">
      <alignment horizontal="right" vertical="center"/>
      <protection hidden="1"/>
    </xf>
    <xf numFmtId="167" fontId="18" fillId="7" borderId="176" xfId="7" applyNumberFormat="1" applyFont="1" applyFill="1" applyBorder="1" applyAlignment="1" applyProtection="1">
      <alignment horizontal="right" vertical="center"/>
      <protection hidden="1"/>
    </xf>
    <xf numFmtId="167" fontId="12" fillId="12" borderId="143" xfId="7" applyNumberFormat="1" applyFont="1" applyFill="1" applyBorder="1" applyAlignment="1" applyProtection="1">
      <alignment horizontal="right" vertical="center"/>
      <protection hidden="1"/>
    </xf>
    <xf numFmtId="167" fontId="12" fillId="11" borderId="138" xfId="7" applyNumberFormat="1" applyFont="1" applyFill="1" applyBorder="1" applyAlignment="1" applyProtection="1">
      <alignment horizontal="right" vertical="center"/>
      <protection hidden="1"/>
    </xf>
    <xf numFmtId="167" fontId="12" fillId="11" borderId="143" xfId="7" applyNumberFormat="1" applyFont="1" applyFill="1" applyBorder="1" applyAlignment="1" applyProtection="1">
      <alignment horizontal="right" vertical="center"/>
      <protection hidden="1"/>
    </xf>
    <xf numFmtId="167" fontId="12" fillId="12" borderId="34" xfId="7" applyNumberFormat="1" applyFont="1" applyFill="1" applyBorder="1" applyAlignment="1" applyProtection="1">
      <alignment horizontal="right" vertical="center"/>
      <protection hidden="1"/>
    </xf>
    <xf numFmtId="167" fontId="18" fillId="7" borderId="143" xfId="7" applyNumberFormat="1" applyFont="1" applyFill="1" applyBorder="1" applyAlignment="1" applyProtection="1">
      <alignment horizontal="right" vertical="center"/>
      <protection hidden="1"/>
    </xf>
    <xf numFmtId="167" fontId="18" fillId="7" borderId="101" xfId="7" applyNumberFormat="1" applyFont="1" applyFill="1" applyBorder="1" applyAlignment="1" applyProtection="1">
      <alignment horizontal="right" vertical="center"/>
      <protection hidden="1"/>
    </xf>
    <xf numFmtId="0" fontId="12" fillId="17" borderId="144" xfId="7" applyNumberFormat="1" applyFont="1" applyFill="1" applyBorder="1" applyAlignment="1" applyProtection="1">
      <alignment vertical="center"/>
      <protection hidden="1"/>
    </xf>
    <xf numFmtId="0" fontId="11" fillId="17" borderId="131" xfId="7" applyNumberFormat="1" applyFont="1" applyFill="1" applyBorder="1" applyAlignment="1" applyProtection="1">
      <alignment vertical="center"/>
      <protection hidden="1"/>
    </xf>
    <xf numFmtId="167" fontId="11" fillId="17" borderId="131" xfId="7" applyNumberFormat="1" applyFont="1" applyFill="1" applyBorder="1" applyAlignment="1" applyProtection="1">
      <alignment horizontal="center" vertical="center"/>
      <protection hidden="1"/>
    </xf>
    <xf numFmtId="167" fontId="23" fillId="17" borderId="131" xfId="7" applyNumberFormat="1" applyFont="1" applyFill="1" applyBorder="1" applyAlignment="1" applyProtection="1">
      <alignment horizontal="center" vertical="center"/>
      <protection hidden="1"/>
    </xf>
    <xf numFmtId="0" fontId="12" fillId="17" borderId="145" xfId="7" applyFont="1" applyFill="1" applyBorder="1" applyProtection="1">
      <protection hidden="1"/>
    </xf>
    <xf numFmtId="0" fontId="24" fillId="5" borderId="61" xfId="7" applyFont="1" applyFill="1" applyBorder="1" applyAlignment="1">
      <alignment horizontal="left" vertical="center" wrapText="1" indent="1"/>
    </xf>
    <xf numFmtId="167" fontId="12" fillId="21" borderId="146" xfId="7" applyNumberFormat="1" applyFont="1" applyFill="1" applyBorder="1" applyAlignment="1" applyProtection="1">
      <alignment horizontal="right" vertical="center"/>
      <protection locked="0"/>
    </xf>
    <xf numFmtId="167" fontId="41" fillId="6" borderId="180" xfId="7" applyNumberFormat="1" applyFont="1" applyFill="1" applyBorder="1" applyAlignment="1" applyProtection="1">
      <alignment horizontal="right" vertical="center"/>
      <protection hidden="1"/>
    </xf>
    <xf numFmtId="0" fontId="24" fillId="5" borderId="72" xfId="7" applyFont="1" applyFill="1" applyBorder="1" applyAlignment="1">
      <alignment horizontal="left" vertical="center" wrapText="1" indent="1"/>
    </xf>
    <xf numFmtId="167" fontId="12" fillId="21" borderId="147" xfId="7" applyNumberFormat="1" applyFont="1" applyFill="1" applyBorder="1" applyAlignment="1" applyProtection="1">
      <alignment horizontal="right" vertical="center"/>
      <protection locked="0"/>
    </xf>
    <xf numFmtId="167" fontId="41" fillId="6" borderId="181" xfId="7" applyNumberFormat="1" applyFont="1" applyFill="1" applyBorder="1" applyAlignment="1" applyProtection="1">
      <alignment horizontal="right" vertical="center"/>
      <protection hidden="1"/>
    </xf>
    <xf numFmtId="0" fontId="12" fillId="6" borderId="148" xfId="7" applyNumberFormat="1" applyFont="1" applyFill="1" applyBorder="1" applyAlignment="1" applyProtection="1">
      <alignment horizontal="center" vertical="center"/>
      <protection hidden="1"/>
    </xf>
    <xf numFmtId="0" fontId="24" fillId="5" borderId="149" xfId="7" applyFont="1" applyFill="1" applyBorder="1" applyAlignment="1">
      <alignment horizontal="left" vertical="center" wrapText="1" indent="1"/>
    </xf>
    <xf numFmtId="167" fontId="12" fillId="21" borderId="150" xfId="7" applyNumberFormat="1" applyFont="1" applyFill="1" applyBorder="1" applyAlignment="1" applyProtection="1">
      <alignment horizontal="right" vertical="center"/>
      <protection locked="0"/>
    </xf>
    <xf numFmtId="167" fontId="12" fillId="0" borderId="150" xfId="7" applyNumberFormat="1" applyFont="1" applyFill="1" applyBorder="1" applyAlignment="1" applyProtection="1">
      <alignment horizontal="right" vertical="center"/>
      <protection locked="0"/>
    </xf>
    <xf numFmtId="167" fontId="12" fillId="0" borderId="111" xfId="7" applyNumberFormat="1" applyFont="1" applyFill="1" applyBorder="1" applyAlignment="1" applyProtection="1">
      <alignment horizontal="right" vertical="center"/>
      <protection locked="0"/>
    </xf>
    <xf numFmtId="167" fontId="41" fillId="6" borderId="110" xfId="7" applyNumberFormat="1" applyFont="1" applyFill="1" applyBorder="1" applyAlignment="1" applyProtection="1">
      <alignment horizontal="right" vertical="center"/>
      <protection hidden="1"/>
    </xf>
    <xf numFmtId="0" fontId="24" fillId="6" borderId="61" xfId="7" applyNumberFormat="1" applyFont="1" applyFill="1" applyBorder="1" applyAlignment="1" applyProtection="1">
      <alignment horizontal="left" vertical="center" indent="1"/>
      <protection hidden="1"/>
    </xf>
    <xf numFmtId="167" fontId="25" fillId="6" borderId="153" xfId="7" applyNumberFormat="1" applyFont="1" applyFill="1" applyBorder="1" applyAlignment="1" applyProtection="1">
      <alignment horizontal="right" vertical="center"/>
      <protection hidden="1"/>
    </xf>
    <xf numFmtId="167" fontId="25" fillId="6" borderId="58" xfId="7" applyNumberFormat="1" applyFont="1" applyFill="1" applyBorder="1" applyAlignment="1" applyProtection="1">
      <alignment horizontal="right" vertical="center"/>
      <protection hidden="1"/>
    </xf>
    <xf numFmtId="167" fontId="41" fillId="6" borderId="192" xfId="7" applyNumberFormat="1" applyFont="1" applyFill="1" applyBorder="1" applyAlignment="1" applyProtection="1">
      <alignment horizontal="right" vertical="center"/>
      <protection hidden="1"/>
    </xf>
    <xf numFmtId="167" fontId="12" fillId="21" borderId="119" xfId="7" applyNumberFormat="1" applyFont="1" applyFill="1" applyBorder="1" applyAlignment="1" applyProtection="1">
      <alignment horizontal="right" vertical="center"/>
      <protection locked="0"/>
    </xf>
    <xf numFmtId="167" fontId="12" fillId="5" borderId="83" xfId="7" applyNumberFormat="1" applyFont="1" applyFill="1" applyBorder="1" applyAlignment="1" applyProtection="1">
      <alignment horizontal="right" vertical="center"/>
    </xf>
    <xf numFmtId="167" fontId="12" fillId="21" borderId="154" xfId="7" applyNumberFormat="1" applyFont="1" applyFill="1" applyBorder="1" applyAlignment="1" applyProtection="1">
      <alignment horizontal="right" vertical="center"/>
    </xf>
    <xf numFmtId="0" fontId="12" fillId="5" borderId="0" xfId="7" applyFont="1" applyFill="1" applyBorder="1" applyAlignment="1">
      <alignment horizontal="left" vertical="center" indent="1"/>
    </xf>
    <xf numFmtId="167" fontId="12" fillId="21" borderId="119" xfId="7" applyNumberFormat="1" applyFont="1" applyFill="1" applyBorder="1" applyAlignment="1" applyProtection="1">
      <alignment horizontal="right" vertical="center"/>
    </xf>
    <xf numFmtId="0" fontId="12" fillId="6" borderId="155" xfId="7" applyNumberFormat="1" applyFont="1" applyFill="1" applyBorder="1" applyAlignment="1" applyProtection="1">
      <alignment vertical="center"/>
      <protection hidden="1"/>
    </xf>
    <xf numFmtId="167" fontId="12" fillId="21" borderId="138" xfId="7" applyNumberFormat="1" applyFont="1" applyFill="1" applyBorder="1" applyAlignment="1" applyProtection="1">
      <alignment horizontal="right" vertical="center"/>
    </xf>
    <xf numFmtId="167" fontId="12" fillId="0" borderId="77" xfId="7" applyNumberFormat="1" applyFont="1" applyFill="1" applyBorder="1" applyAlignment="1" applyProtection="1">
      <alignment horizontal="right" vertical="center"/>
    </xf>
    <xf numFmtId="167" fontId="12" fillId="0" borderId="138" xfId="7" applyNumberFormat="1" applyFont="1" applyFill="1" applyBorder="1" applyAlignment="1" applyProtection="1">
      <alignment horizontal="right" vertical="center"/>
    </xf>
    <xf numFmtId="167" fontId="41" fillId="6" borderId="176" xfId="7" applyNumberFormat="1" applyFont="1" applyFill="1" applyBorder="1" applyAlignment="1" applyProtection="1">
      <alignment horizontal="right" vertical="center"/>
      <protection hidden="1"/>
    </xf>
    <xf numFmtId="0" fontId="12" fillId="0" borderId="200" xfId="7" applyFont="1" applyBorder="1" applyAlignment="1" applyProtection="1">
      <alignment vertical="center"/>
      <protection locked="0"/>
    </xf>
    <xf numFmtId="0" fontId="18" fillId="17" borderId="189" xfId="7" applyNumberFormat="1" applyFont="1" applyFill="1" applyBorder="1" applyAlignment="1" applyProtection="1">
      <alignment vertical="center"/>
      <protection hidden="1"/>
    </xf>
    <xf numFmtId="0" fontId="21" fillId="17" borderId="190" xfId="7" applyNumberFormat="1" applyFont="1" applyFill="1" applyBorder="1" applyAlignment="1" applyProtection="1">
      <alignment vertical="center"/>
      <protection hidden="1"/>
    </xf>
    <xf numFmtId="0" fontId="11" fillId="17" borderId="190" xfId="7" applyNumberFormat="1" applyFont="1" applyFill="1" applyBorder="1" applyAlignment="1" applyProtection="1">
      <alignment vertical="center"/>
      <protection hidden="1"/>
    </xf>
    <xf numFmtId="167" fontId="18" fillId="17" borderId="201" xfId="7" applyNumberFormat="1" applyFont="1" applyFill="1" applyBorder="1" applyAlignment="1" applyProtection="1">
      <alignment horizontal="right" vertical="center"/>
      <protection hidden="1"/>
    </xf>
    <xf numFmtId="167" fontId="18" fillId="17" borderId="202" xfId="7" applyNumberFormat="1" applyFont="1" applyFill="1" applyBorder="1" applyAlignment="1" applyProtection="1">
      <alignment horizontal="right" vertical="center"/>
      <protection hidden="1"/>
    </xf>
    <xf numFmtId="167" fontId="18" fillId="17" borderId="203" xfId="7" applyNumberFormat="1" applyFont="1" applyFill="1" applyBorder="1" applyAlignment="1" applyProtection="1">
      <alignment horizontal="right" vertical="center"/>
      <protection hidden="1"/>
    </xf>
    <xf numFmtId="167" fontId="18" fillId="17" borderId="204" xfId="7" applyNumberFormat="1" applyFont="1" applyFill="1" applyBorder="1" applyAlignment="1" applyProtection="1">
      <alignment horizontal="right" vertical="center"/>
      <protection hidden="1"/>
    </xf>
    <xf numFmtId="0" fontId="12" fillId="17" borderId="205" xfId="7" applyFont="1" applyFill="1" applyBorder="1" applyAlignment="1" applyProtection="1">
      <alignment vertical="center"/>
      <protection hidden="1"/>
    </xf>
    <xf numFmtId="167" fontId="41" fillId="6" borderId="187" xfId="7" applyNumberFormat="1" applyFont="1" applyFill="1" applyBorder="1" applyAlignment="1" applyProtection="1">
      <alignment horizontal="right" vertical="center"/>
      <protection hidden="1"/>
    </xf>
    <xf numFmtId="167" fontId="12" fillId="21" borderId="154" xfId="7" applyNumberFormat="1" applyFont="1" applyFill="1" applyBorder="1" applyAlignment="1" applyProtection="1">
      <alignment horizontal="right" vertical="center"/>
      <protection locked="0"/>
    </xf>
    <xf numFmtId="167" fontId="41" fillId="6" borderId="206" xfId="7" applyNumberFormat="1" applyFont="1" applyFill="1" applyBorder="1" applyAlignment="1" applyProtection="1">
      <alignment horizontal="right" vertical="center"/>
      <protection hidden="1"/>
    </xf>
    <xf numFmtId="0" fontId="36" fillId="0" borderId="89" xfId="7" applyFont="1" applyFill="1" applyBorder="1" applyAlignment="1" applyProtection="1">
      <alignment vertical="center"/>
      <protection locked="0"/>
    </xf>
    <xf numFmtId="0" fontId="11" fillId="17" borderId="189" xfId="7" applyFont="1" applyFill="1" applyBorder="1" applyAlignment="1" applyProtection="1">
      <alignment vertical="center"/>
      <protection hidden="1"/>
    </xf>
    <xf numFmtId="0" fontId="21" fillId="17" borderId="190" xfId="7" applyFont="1" applyFill="1" applyBorder="1" applyAlignment="1" applyProtection="1">
      <alignment vertical="center"/>
      <protection hidden="1"/>
    </xf>
    <xf numFmtId="167" fontId="18" fillId="17" borderId="207" xfId="7" applyNumberFormat="1" applyFont="1" applyFill="1" applyBorder="1" applyAlignment="1" applyProtection="1">
      <alignment horizontal="right" vertical="center"/>
    </xf>
    <xf numFmtId="167" fontId="18" fillId="17" borderId="208" xfId="7" applyNumberFormat="1" applyFont="1" applyFill="1" applyBorder="1" applyAlignment="1" applyProtection="1">
      <alignment horizontal="right" vertical="center"/>
    </xf>
    <xf numFmtId="167" fontId="18" fillId="17" borderId="191" xfId="7" applyNumberFormat="1" applyFont="1" applyFill="1" applyBorder="1" applyAlignment="1" applyProtection="1">
      <alignment horizontal="right" vertical="center"/>
    </xf>
    <xf numFmtId="167" fontId="25" fillId="17" borderId="203" xfId="7" applyNumberFormat="1" applyFont="1" applyFill="1" applyBorder="1" applyAlignment="1" applyProtection="1">
      <alignment horizontal="right" vertical="center"/>
      <protection hidden="1"/>
    </xf>
    <xf numFmtId="167" fontId="25" fillId="17" borderId="204" xfId="7" applyNumberFormat="1" applyFont="1" applyFill="1" applyBorder="1" applyAlignment="1" applyProtection="1">
      <alignment horizontal="right" vertical="center"/>
      <protection hidden="1"/>
    </xf>
    <xf numFmtId="0" fontId="12" fillId="17" borderId="205" xfId="7" applyFont="1" applyFill="1" applyBorder="1" applyAlignment="1" applyProtection="1">
      <alignment vertical="center"/>
      <protection locked="0"/>
    </xf>
    <xf numFmtId="167" fontId="12" fillId="21" borderId="157" xfId="7" applyNumberFormat="1" applyFont="1" applyFill="1" applyBorder="1" applyAlignment="1" applyProtection="1">
      <alignment horizontal="right" vertical="center"/>
      <protection locked="0"/>
    </xf>
    <xf numFmtId="167" fontId="12" fillId="0" borderId="157" xfId="7" applyNumberFormat="1" applyFont="1" applyFill="1" applyBorder="1" applyAlignment="1" applyProtection="1">
      <alignment horizontal="right" vertical="center"/>
      <protection locked="0"/>
    </xf>
    <xf numFmtId="167" fontId="25" fillId="6" borderId="209" xfId="7" applyNumberFormat="1" applyFont="1" applyFill="1" applyBorder="1" applyAlignment="1" applyProtection="1">
      <alignment horizontal="right" vertical="center"/>
      <protection hidden="1"/>
    </xf>
    <xf numFmtId="167" fontId="25" fillId="6" borderId="127" xfId="7" applyNumberFormat="1" applyFont="1" applyFill="1" applyBorder="1" applyAlignment="1" applyProtection="1">
      <alignment horizontal="right" vertical="center"/>
      <protection hidden="1"/>
    </xf>
    <xf numFmtId="167" fontId="41" fillId="6" borderId="183" xfId="7" applyNumberFormat="1" applyFont="1" applyFill="1" applyBorder="1" applyAlignment="1" applyProtection="1">
      <alignment horizontal="right" vertical="center"/>
      <protection hidden="1"/>
    </xf>
    <xf numFmtId="0" fontId="24" fillId="5" borderId="118" xfId="7" applyFont="1" applyFill="1" applyBorder="1" applyAlignment="1">
      <alignment horizontal="left" vertical="center" indent="2"/>
    </xf>
    <xf numFmtId="0" fontId="12" fillId="5" borderId="65" xfId="7" applyFont="1" applyFill="1" applyBorder="1"/>
    <xf numFmtId="0" fontId="24" fillId="21" borderId="67" xfId="7" applyFont="1" applyFill="1" applyBorder="1" applyAlignment="1" applyProtection="1">
      <alignment vertical="top" wrapText="1"/>
      <protection locked="0"/>
    </xf>
    <xf numFmtId="0" fontId="24" fillId="0" borderId="67" xfId="7" applyFont="1" applyBorder="1" applyAlignment="1" applyProtection="1">
      <alignment vertical="top" wrapText="1"/>
      <protection locked="0"/>
    </xf>
    <xf numFmtId="0" fontId="12" fillId="0" borderId="62" xfId="7" applyFont="1" applyBorder="1"/>
    <xf numFmtId="0" fontId="24" fillId="5" borderId="63" xfId="7" applyNumberFormat="1" applyFont="1" applyFill="1" applyBorder="1" applyAlignment="1" applyProtection="1">
      <alignment horizontal="left" vertical="center" indent="2"/>
      <protection locked="0"/>
    </xf>
    <xf numFmtId="0" fontId="12" fillId="5" borderId="70" xfId="7" applyFont="1" applyFill="1" applyBorder="1"/>
    <xf numFmtId="0" fontId="24" fillId="21" borderId="64" xfId="7" applyFont="1" applyFill="1" applyBorder="1" applyAlignment="1" applyProtection="1">
      <alignment vertical="top" wrapText="1"/>
      <protection locked="0"/>
    </xf>
    <xf numFmtId="0" fontId="24" fillId="0" borderId="64" xfId="7" applyFont="1" applyBorder="1" applyAlignment="1" applyProtection="1">
      <alignment vertical="top" wrapText="1"/>
      <protection locked="0"/>
    </xf>
    <xf numFmtId="0" fontId="12" fillId="0" borderId="73" xfId="7" applyFont="1" applyBorder="1"/>
    <xf numFmtId="0" fontId="24" fillId="5" borderId="128" xfId="7" applyNumberFormat="1" applyFont="1" applyFill="1" applyBorder="1" applyAlignment="1" applyProtection="1">
      <alignment horizontal="left" vertical="center" indent="2"/>
      <protection locked="0"/>
    </xf>
    <xf numFmtId="0" fontId="12" fillId="5" borderId="117" xfId="7" applyFont="1" applyFill="1" applyBorder="1"/>
    <xf numFmtId="0" fontId="12" fillId="5" borderId="92" xfId="7" applyFont="1" applyFill="1" applyBorder="1"/>
    <xf numFmtId="0" fontId="24" fillId="21" borderId="93" xfId="7" applyNumberFormat="1" applyFont="1" applyFill="1" applyBorder="1" applyAlignment="1" applyProtection="1">
      <alignment vertical="top"/>
      <protection locked="0"/>
    </xf>
    <xf numFmtId="0" fontId="24" fillId="0" borderId="93" xfId="7" applyNumberFormat="1" applyFont="1" applyFill="1" applyBorder="1" applyAlignment="1" applyProtection="1">
      <alignment vertical="top"/>
      <protection locked="0"/>
    </xf>
    <xf numFmtId="0" fontId="24" fillId="0" borderId="93" xfId="7" applyNumberFormat="1" applyFont="1" applyFill="1" applyBorder="1" applyAlignment="1" applyProtection="1">
      <alignment horizontal="center" vertical="top"/>
      <protection locked="0"/>
    </xf>
    <xf numFmtId="167" fontId="41" fillId="6" borderId="210" xfId="7" applyNumberFormat="1" applyFont="1" applyFill="1" applyBorder="1" applyAlignment="1" applyProtection="1">
      <alignment horizontal="right" vertical="center"/>
      <protection hidden="1"/>
    </xf>
    <xf numFmtId="0" fontId="12" fillId="0" borderId="158" xfId="7" applyFont="1" applyBorder="1"/>
    <xf numFmtId="0" fontId="34" fillId="0" borderId="0" xfId="7" applyFont="1" applyAlignment="1">
      <alignment horizontal="right" vertical="center"/>
    </xf>
    <xf numFmtId="0" fontId="28" fillId="17" borderId="0" xfId="7" applyFont="1" applyFill="1" applyAlignment="1">
      <alignment vertical="center"/>
    </xf>
    <xf numFmtId="0" fontId="15" fillId="0" borderId="0" xfId="7" applyNumberFormat="1" applyFont="1" applyFill="1" applyBorder="1" applyAlignment="1" applyProtection="1">
      <alignment vertical="center"/>
      <protection hidden="1"/>
    </xf>
    <xf numFmtId="0" fontId="101" fillId="0" borderId="0" xfId="7" applyFont="1" applyFill="1" applyAlignment="1" applyProtection="1">
      <alignment vertical="center"/>
      <protection hidden="1"/>
    </xf>
    <xf numFmtId="0" fontId="99" fillId="0" borderId="0" xfId="7" applyNumberFormat="1" applyFont="1" applyFill="1" applyBorder="1" applyAlignment="1" applyProtection="1">
      <alignment vertical="center"/>
      <protection locked="0" hidden="1"/>
    </xf>
    <xf numFmtId="0" fontId="25" fillId="6" borderId="215" xfId="7" applyNumberFormat="1" applyFont="1" applyFill="1" applyBorder="1" applyAlignment="1" applyProtection="1">
      <alignment vertical="center"/>
      <protection hidden="1"/>
    </xf>
    <xf numFmtId="0" fontId="12" fillId="0" borderId="0" xfId="7" applyFont="1" applyAlignment="1">
      <alignment horizontal="left"/>
    </xf>
    <xf numFmtId="0" fontId="12" fillId="6" borderId="39" xfId="7" applyNumberFormat="1" applyFont="1" applyFill="1" applyBorder="1" applyAlignment="1" applyProtection="1">
      <alignment vertical="center"/>
      <protection hidden="1"/>
    </xf>
    <xf numFmtId="0" fontId="12" fillId="6" borderId="137" xfId="7" applyNumberFormat="1" applyFont="1" applyFill="1" applyBorder="1" applyAlignment="1" applyProtection="1">
      <alignment vertical="center"/>
      <protection hidden="1"/>
    </xf>
    <xf numFmtId="0" fontId="36" fillId="10" borderId="221" xfId="7" applyNumberFormat="1" applyFont="1" applyFill="1" applyBorder="1" applyAlignment="1" applyProtection="1">
      <alignment horizontal="right" vertical="top"/>
      <protection hidden="1"/>
    </xf>
    <xf numFmtId="0" fontId="12" fillId="7" borderId="217" xfId="7" applyNumberFormat="1" applyFont="1" applyFill="1" applyBorder="1" applyAlignment="1" applyProtection="1">
      <alignment vertical="center"/>
      <protection hidden="1"/>
    </xf>
    <xf numFmtId="0" fontId="12" fillId="17" borderId="225" xfId="7" applyNumberFormat="1" applyFont="1" applyFill="1" applyBorder="1" applyAlignment="1" applyProtection="1">
      <alignment vertical="center"/>
      <protection hidden="1"/>
    </xf>
    <xf numFmtId="0" fontId="12" fillId="17" borderId="226" xfId="7" applyFont="1" applyFill="1" applyBorder="1" applyProtection="1">
      <protection hidden="1"/>
    </xf>
    <xf numFmtId="167" fontId="25" fillId="6" borderId="37" xfId="7" applyNumberFormat="1" applyFont="1" applyFill="1" applyBorder="1" applyAlignment="1" applyProtection="1">
      <alignment horizontal="right" vertical="center"/>
      <protection hidden="1"/>
    </xf>
    <xf numFmtId="0" fontId="12" fillId="0" borderId="228" xfId="7" applyFont="1" applyBorder="1" applyAlignment="1" applyProtection="1">
      <alignment vertical="center"/>
      <protection locked="0"/>
    </xf>
    <xf numFmtId="167" fontId="25" fillId="6" borderId="64" xfId="7" applyNumberFormat="1" applyFont="1" applyFill="1" applyBorder="1" applyAlignment="1" applyProtection="1">
      <alignment horizontal="right" vertical="center"/>
      <protection hidden="1"/>
    </xf>
    <xf numFmtId="0" fontId="12" fillId="0" borderId="230" xfId="7" applyFont="1" applyBorder="1" applyAlignment="1" applyProtection="1">
      <alignment vertical="center"/>
      <protection locked="0"/>
    </xf>
    <xf numFmtId="167" fontId="25" fillId="6" borderId="108" xfId="7" applyNumberFormat="1" applyFont="1" applyFill="1" applyBorder="1" applyAlignment="1" applyProtection="1">
      <alignment horizontal="right" vertical="center"/>
      <protection hidden="1"/>
    </xf>
    <xf numFmtId="0" fontId="12" fillId="0" borderId="232" xfId="7" applyFont="1" applyBorder="1" applyAlignment="1" applyProtection="1">
      <alignment vertical="center"/>
      <protection locked="0"/>
    </xf>
    <xf numFmtId="167" fontId="25" fillId="6" borderId="57" xfId="7" applyNumberFormat="1" applyFont="1" applyFill="1" applyBorder="1" applyAlignment="1" applyProtection="1">
      <alignment horizontal="right" vertical="center"/>
      <protection hidden="1"/>
    </xf>
    <xf numFmtId="0" fontId="12" fillId="0" borderId="233" xfId="7" applyFont="1" applyBorder="1" applyAlignment="1" applyProtection="1">
      <alignment vertical="center"/>
      <protection locked="0"/>
    </xf>
    <xf numFmtId="167" fontId="25" fillId="6" borderId="34" xfId="7" applyNumberFormat="1" applyFont="1" applyFill="1" applyBorder="1" applyAlignment="1" applyProtection="1">
      <alignment horizontal="right" vertical="center"/>
      <protection hidden="1"/>
    </xf>
    <xf numFmtId="0" fontId="12" fillId="0" borderId="234" xfId="7" applyFont="1" applyBorder="1" applyAlignment="1" applyProtection="1">
      <alignment vertical="center"/>
      <protection locked="0"/>
    </xf>
    <xf numFmtId="0" fontId="18" fillId="17" borderId="235" xfId="7" applyNumberFormat="1" applyFont="1" applyFill="1" applyBorder="1" applyAlignment="1" applyProtection="1">
      <alignment vertical="center"/>
      <protection hidden="1"/>
    </xf>
    <xf numFmtId="0" fontId="12" fillId="17" borderId="236" xfId="7" applyFont="1" applyFill="1" applyBorder="1" applyAlignment="1" applyProtection="1">
      <alignment vertical="center"/>
      <protection hidden="1"/>
    </xf>
    <xf numFmtId="0" fontId="12" fillId="6" borderId="237" xfId="7" applyNumberFormat="1" applyFont="1" applyFill="1" applyBorder="1" applyAlignment="1" applyProtection="1">
      <alignment horizontal="center" vertical="center"/>
      <protection hidden="1"/>
    </xf>
    <xf numFmtId="167" fontId="25" fillId="6" borderId="67" xfId="7" applyNumberFormat="1" applyFont="1" applyFill="1" applyBorder="1" applyAlignment="1" applyProtection="1">
      <alignment horizontal="right" vertical="center"/>
      <protection hidden="1"/>
    </xf>
    <xf numFmtId="0" fontId="12" fillId="0" borderId="230" xfId="7" applyFont="1" applyFill="1" applyBorder="1" applyAlignment="1" applyProtection="1">
      <alignment vertical="center"/>
      <protection locked="0"/>
    </xf>
    <xf numFmtId="0" fontId="12" fillId="6" borderId="238" xfId="7" applyNumberFormat="1" applyFont="1" applyFill="1" applyBorder="1" applyAlignment="1" applyProtection="1">
      <alignment horizontal="center" vertical="center"/>
      <protection hidden="1"/>
    </xf>
    <xf numFmtId="0" fontId="12" fillId="0" borderId="233" xfId="7" applyFont="1" applyFill="1" applyBorder="1" applyAlignment="1" applyProtection="1">
      <alignment vertical="center"/>
      <protection locked="0"/>
    </xf>
    <xf numFmtId="0" fontId="12" fillId="6" borderId="239" xfId="7" applyNumberFormat="1" applyFont="1" applyFill="1" applyBorder="1" applyAlignment="1" applyProtection="1">
      <alignment horizontal="center" vertical="center"/>
      <protection hidden="1"/>
    </xf>
    <xf numFmtId="167" fontId="25" fillId="6" borderId="76" xfId="7" applyNumberFormat="1" applyFont="1" applyFill="1" applyBorder="1" applyAlignment="1" applyProtection="1">
      <alignment horizontal="right" vertical="center"/>
      <protection hidden="1"/>
    </xf>
    <xf numFmtId="0" fontId="36" fillId="0" borderId="240" xfId="7" applyFont="1" applyFill="1" applyBorder="1" applyAlignment="1" applyProtection="1">
      <alignment vertical="center"/>
      <protection locked="0"/>
    </xf>
    <xf numFmtId="0" fontId="11" fillId="17" borderId="235" xfId="7" applyFont="1" applyFill="1" applyBorder="1" applyAlignment="1" applyProtection="1">
      <alignment vertical="center"/>
      <protection hidden="1"/>
    </xf>
    <xf numFmtId="167" fontId="25" fillId="17" borderId="201" xfId="7" applyNumberFormat="1" applyFont="1" applyFill="1" applyBorder="1" applyAlignment="1" applyProtection="1">
      <alignment horizontal="right" vertical="center"/>
      <protection hidden="1"/>
    </xf>
    <xf numFmtId="0" fontId="12" fillId="17" borderId="236" xfId="7" applyFont="1" applyFill="1" applyBorder="1" applyAlignment="1" applyProtection="1">
      <alignment vertical="center"/>
      <protection locked="0"/>
    </xf>
    <xf numFmtId="0" fontId="12" fillId="5" borderId="238" xfId="7" applyNumberFormat="1" applyFont="1" applyFill="1" applyBorder="1" applyAlignment="1" applyProtection="1">
      <alignment horizontal="center" vertical="center"/>
      <protection hidden="1"/>
    </xf>
    <xf numFmtId="0" fontId="12" fillId="6" borderId="241" xfId="7" applyNumberFormat="1" applyFont="1" applyFill="1" applyBorder="1" applyAlignment="1" applyProtection="1">
      <alignment horizontal="center" vertical="center"/>
      <protection hidden="1"/>
    </xf>
    <xf numFmtId="167" fontId="25" fillId="6" borderId="125" xfId="7" applyNumberFormat="1" applyFont="1" applyFill="1" applyBorder="1" applyAlignment="1" applyProtection="1">
      <alignment horizontal="right" vertical="center"/>
      <protection hidden="1"/>
    </xf>
    <xf numFmtId="0" fontId="12" fillId="0" borderId="242" xfId="7" applyFont="1" applyFill="1" applyBorder="1" applyAlignment="1" applyProtection="1">
      <alignment vertical="center"/>
      <protection locked="0"/>
    </xf>
    <xf numFmtId="0" fontId="24" fillId="5" borderId="237" xfId="7" applyFont="1" applyFill="1" applyBorder="1" applyAlignment="1">
      <alignment horizontal="left" vertical="center" indent="2"/>
    </xf>
    <xf numFmtId="0" fontId="24" fillId="0" borderId="66" xfId="7" applyFont="1" applyBorder="1" applyAlignment="1" applyProtection="1">
      <alignment vertical="top" wrapText="1"/>
      <protection locked="0"/>
    </xf>
    <xf numFmtId="0" fontId="12" fillId="0" borderId="230" xfId="7" applyFont="1" applyBorder="1"/>
    <xf numFmtId="0" fontId="24" fillId="5" borderId="238" xfId="7" applyNumberFormat="1" applyFont="1" applyFill="1" applyBorder="1" applyAlignment="1" applyProtection="1">
      <alignment horizontal="left" vertical="center" indent="2"/>
      <protection locked="0"/>
    </xf>
    <xf numFmtId="0" fontId="24" fillId="0" borderId="71" xfId="7" applyFont="1" applyBorder="1" applyAlignment="1" applyProtection="1">
      <alignment vertical="top" wrapText="1"/>
      <protection locked="0"/>
    </xf>
    <xf numFmtId="0" fontId="12" fillId="0" borderId="233" xfId="7" applyFont="1" applyBorder="1"/>
    <xf numFmtId="0" fontId="24" fillId="5" borderId="243" xfId="7" applyNumberFormat="1" applyFont="1" applyFill="1" applyBorder="1" applyAlignment="1" applyProtection="1">
      <alignment horizontal="left" vertical="center" indent="2"/>
      <protection locked="0"/>
    </xf>
    <xf numFmtId="0" fontId="12" fillId="5" borderId="244" xfId="7" applyFont="1" applyFill="1" applyBorder="1"/>
    <xf numFmtId="0" fontId="12" fillId="5" borderId="245" xfId="7" applyFont="1" applyFill="1" applyBorder="1"/>
    <xf numFmtId="0" fontId="24" fillId="0" borderId="246" xfId="7" applyNumberFormat="1" applyFont="1" applyFill="1" applyBorder="1" applyAlignment="1" applyProtection="1">
      <alignment vertical="top"/>
      <protection locked="0"/>
    </xf>
    <xf numFmtId="0" fontId="24" fillId="0" borderId="247" xfId="7" applyNumberFormat="1" applyFont="1" applyFill="1" applyBorder="1" applyAlignment="1" applyProtection="1">
      <alignment horizontal="center" vertical="top"/>
      <protection locked="0"/>
    </xf>
    <xf numFmtId="167" fontId="25" fillId="6" borderId="246" xfId="7" applyNumberFormat="1" applyFont="1" applyFill="1" applyBorder="1" applyAlignment="1" applyProtection="1">
      <alignment horizontal="right" vertical="center"/>
      <protection hidden="1"/>
    </xf>
    <xf numFmtId="0" fontId="12" fillId="0" borderId="248" xfId="7" applyFont="1" applyBorder="1"/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0" fontId="18" fillId="7" borderId="50" xfId="7" applyNumberFormat="1" applyFont="1" applyFill="1" applyBorder="1" applyAlignment="1" applyProtection="1">
      <alignment horizontal="right" vertical="center"/>
      <protection hidden="1"/>
    </xf>
    <xf numFmtId="0" fontId="102" fillId="0" borderId="0" xfId="7" applyFont="1" applyFill="1" applyProtection="1">
      <protection hidden="1"/>
    </xf>
    <xf numFmtId="0" fontId="36" fillId="6" borderId="250" xfId="7" applyNumberFormat="1" applyFont="1" applyFill="1" applyBorder="1" applyAlignment="1" applyProtection="1">
      <alignment horizontal="center" vertical="center"/>
      <protection hidden="1"/>
    </xf>
    <xf numFmtId="0" fontId="36" fillId="6" borderId="30" xfId="7" applyNumberFormat="1" applyFont="1" applyFill="1" applyBorder="1" applyAlignment="1" applyProtection="1">
      <alignment horizontal="center" vertical="center"/>
      <protection hidden="1"/>
    </xf>
    <xf numFmtId="0" fontId="20" fillId="6" borderId="32" xfId="7" applyNumberFormat="1" applyFont="1" applyFill="1" applyBorder="1" applyAlignment="1" applyProtection="1">
      <alignment horizontal="center" vertical="center"/>
      <protection hidden="1"/>
    </xf>
    <xf numFmtId="0" fontId="20" fillId="6" borderId="34" xfId="7" applyNumberFormat="1" applyFont="1" applyFill="1" applyBorder="1" applyAlignment="1" applyProtection="1">
      <alignment horizontal="center" vertical="center"/>
      <protection hidden="1"/>
    </xf>
    <xf numFmtId="0" fontId="36" fillId="6" borderId="138" xfId="7" applyNumberFormat="1" applyFont="1" applyFill="1" applyBorder="1" applyAlignment="1" applyProtection="1">
      <alignment horizontal="center" vertical="center"/>
      <protection hidden="1"/>
    </xf>
    <xf numFmtId="0" fontId="36" fillId="6" borderId="34" xfId="7" applyNumberFormat="1" applyFont="1" applyFill="1" applyBorder="1" applyAlignment="1" applyProtection="1">
      <alignment horizontal="center" vertical="center"/>
      <protection hidden="1"/>
    </xf>
    <xf numFmtId="0" fontId="19" fillId="6" borderId="138" xfId="7" applyNumberFormat="1" applyFont="1" applyFill="1" applyBorder="1" applyAlignment="1" applyProtection="1">
      <alignment horizontal="center" vertical="center"/>
      <protection hidden="1"/>
    </xf>
    <xf numFmtId="0" fontId="19" fillId="6" borderId="34" xfId="7" applyNumberFormat="1" applyFont="1" applyFill="1" applyBorder="1" applyAlignment="1" applyProtection="1">
      <alignment horizontal="center" vertical="center"/>
      <protection hidden="1"/>
    </xf>
    <xf numFmtId="0" fontId="36" fillId="6" borderId="251" xfId="7" applyNumberFormat="1" applyFont="1" applyFill="1" applyBorder="1" applyAlignment="1" applyProtection="1">
      <alignment horizontal="center" vertical="center"/>
      <protection hidden="1"/>
    </xf>
    <xf numFmtId="0" fontId="36" fillId="6" borderId="12" xfId="7" applyNumberFormat="1" applyFont="1" applyFill="1" applyBorder="1" applyAlignment="1" applyProtection="1">
      <alignment horizontal="center" vertical="center"/>
      <protection hidden="1"/>
    </xf>
    <xf numFmtId="0" fontId="10" fillId="7" borderId="19" xfId="7" applyFont="1" applyFill="1" applyBorder="1" applyProtection="1">
      <protection hidden="1"/>
    </xf>
    <xf numFmtId="0" fontId="11" fillId="7" borderId="0" xfId="7" applyNumberFormat="1" applyFont="1" applyFill="1" applyBorder="1" applyAlignment="1" applyProtection="1">
      <alignment horizontal="right" vertical="center"/>
      <protection hidden="1"/>
    </xf>
    <xf numFmtId="167" fontId="21" fillId="7" borderId="8" xfId="7" applyNumberFormat="1" applyFont="1" applyFill="1" applyBorder="1" applyAlignment="1" applyProtection="1">
      <alignment horizontal="right" vertical="center"/>
      <protection hidden="1"/>
    </xf>
    <xf numFmtId="167" fontId="21" fillId="7" borderId="252" xfId="7" applyNumberFormat="1" applyFont="1" applyFill="1" applyBorder="1" applyAlignment="1" applyProtection="1">
      <alignment horizontal="right" vertical="center"/>
      <protection hidden="1"/>
    </xf>
    <xf numFmtId="167" fontId="41" fillId="7" borderId="8" xfId="7" applyNumberFormat="1" applyFont="1" applyFill="1" applyBorder="1" applyAlignment="1" applyProtection="1">
      <alignment horizontal="right" vertical="center"/>
      <protection hidden="1"/>
    </xf>
    <xf numFmtId="0" fontId="18" fillId="7" borderId="32" xfId="7" applyNumberFormat="1" applyFont="1" applyFill="1" applyBorder="1" applyAlignment="1" applyProtection="1">
      <alignment horizontal="right" vertical="center"/>
      <protection hidden="1"/>
    </xf>
    <xf numFmtId="167" fontId="12" fillId="7" borderId="77" xfId="7" applyNumberFormat="1" applyFont="1" applyFill="1" applyBorder="1" applyAlignment="1" applyProtection="1">
      <alignment horizontal="right" vertical="center"/>
      <protection hidden="1"/>
    </xf>
    <xf numFmtId="167" fontId="18" fillId="7" borderId="138" xfId="7" applyNumberFormat="1" applyFont="1" applyFill="1" applyBorder="1" applyAlignment="1" applyProtection="1">
      <alignment horizontal="right" vertical="center"/>
      <protection hidden="1"/>
    </xf>
    <xf numFmtId="0" fontId="12" fillId="6" borderId="144" xfId="7" applyNumberFormat="1" applyFont="1" applyFill="1" applyBorder="1" applyAlignment="1" applyProtection="1">
      <alignment horizontal="center" vertical="center"/>
      <protection hidden="1"/>
    </xf>
    <xf numFmtId="0" fontId="11" fillId="6" borderId="131" xfId="7" applyNumberFormat="1" applyFont="1" applyFill="1" applyBorder="1" applyAlignment="1" applyProtection="1">
      <alignment horizontal="center" vertical="center"/>
      <protection hidden="1"/>
    </xf>
    <xf numFmtId="167" fontId="11" fillId="6" borderId="131" xfId="7" applyNumberFormat="1" applyFont="1" applyFill="1" applyBorder="1" applyAlignment="1" applyProtection="1">
      <alignment horizontal="right" vertical="center"/>
      <protection hidden="1"/>
    </xf>
    <xf numFmtId="167" fontId="35" fillId="6" borderId="131" xfId="7" applyNumberFormat="1" applyFont="1" applyFill="1" applyBorder="1" applyAlignment="1" applyProtection="1">
      <alignment horizontal="right" vertical="center"/>
      <protection hidden="1"/>
    </xf>
    <xf numFmtId="0" fontId="10" fillId="6" borderId="145" xfId="7" applyFont="1" applyFill="1" applyBorder="1" applyProtection="1">
      <protection hidden="1"/>
    </xf>
    <xf numFmtId="0" fontId="24" fillId="6" borderId="59" xfId="7" applyNumberFormat="1" applyFont="1" applyFill="1" applyBorder="1" applyAlignment="1" applyProtection="1">
      <alignment horizontal="left" vertical="center" indent="1"/>
      <protection hidden="1"/>
    </xf>
    <xf numFmtId="167" fontId="12" fillId="22" borderId="57" xfId="7" applyNumberFormat="1" applyFont="1" applyFill="1" applyBorder="1" applyAlignment="1" applyProtection="1">
      <alignment horizontal="right" vertical="center"/>
      <protection locked="0"/>
    </xf>
    <xf numFmtId="167" fontId="41" fillId="6" borderId="146" xfId="7" applyNumberFormat="1" applyFont="1" applyFill="1" applyBorder="1" applyAlignment="1" applyProtection="1">
      <alignment horizontal="right" vertical="center"/>
      <protection hidden="1"/>
    </xf>
    <xf numFmtId="167" fontId="24" fillId="6" borderId="37" xfId="7" applyNumberFormat="1" applyFont="1" applyFill="1" applyBorder="1" applyAlignment="1" applyProtection="1">
      <alignment horizontal="right" vertical="center"/>
      <protection hidden="1"/>
    </xf>
    <xf numFmtId="0" fontId="36" fillId="0" borderId="106" xfId="7" applyFont="1" applyBorder="1" applyAlignment="1" applyProtection="1">
      <alignment vertical="center"/>
      <protection locked="0"/>
    </xf>
    <xf numFmtId="167" fontId="12" fillId="22" borderId="64" xfId="7" applyNumberFormat="1" applyFont="1" applyFill="1" applyBorder="1" applyAlignment="1" applyProtection="1">
      <alignment horizontal="right" vertical="center"/>
      <protection locked="0"/>
    </xf>
    <xf numFmtId="167" fontId="41" fillId="6" borderId="119" xfId="7" applyNumberFormat="1" applyFont="1" applyFill="1" applyBorder="1" applyAlignment="1" applyProtection="1">
      <alignment horizontal="right" vertical="center"/>
      <protection hidden="1"/>
    </xf>
    <xf numFmtId="167" fontId="24" fillId="6" borderId="64" xfId="7" applyNumberFormat="1" applyFont="1" applyFill="1" applyBorder="1" applyAlignment="1" applyProtection="1">
      <alignment horizontal="right" vertical="center"/>
      <protection hidden="1"/>
    </xf>
    <xf numFmtId="0" fontId="37" fillId="0" borderId="73" xfId="7" applyFont="1" applyBorder="1" applyAlignment="1" applyProtection="1">
      <alignment vertical="center"/>
      <protection locked="0"/>
    </xf>
    <xf numFmtId="0" fontId="24" fillId="0" borderId="71" xfId="7" applyNumberFormat="1" applyFont="1" applyFill="1" applyBorder="1" applyAlignment="1" applyProtection="1">
      <alignment horizontal="left" vertical="center" indent="1"/>
      <protection locked="0" hidden="1"/>
    </xf>
    <xf numFmtId="0" fontId="12" fillId="6" borderId="19" xfId="7" applyNumberFormat="1" applyFont="1" applyFill="1" applyBorder="1" applyAlignment="1" applyProtection="1">
      <alignment horizontal="center" vertical="center"/>
      <protection hidden="1"/>
    </xf>
    <xf numFmtId="0" fontId="24" fillId="0" borderId="77" xfId="7" applyNumberFormat="1" applyFont="1" applyFill="1" applyBorder="1" applyAlignment="1" applyProtection="1">
      <alignment horizontal="left" vertical="center" indent="1"/>
      <protection locked="0" hidden="1"/>
    </xf>
    <xf numFmtId="167" fontId="12" fillId="22" borderId="34" xfId="7" applyNumberFormat="1" applyFont="1" applyFill="1" applyBorder="1" applyAlignment="1" applyProtection="1">
      <alignment horizontal="right" vertical="center"/>
      <protection locked="0"/>
    </xf>
    <xf numFmtId="167" fontId="41" fillId="6" borderId="138" xfId="7" applyNumberFormat="1" applyFont="1" applyFill="1" applyBorder="1" applyAlignment="1" applyProtection="1">
      <alignment horizontal="right" vertical="center"/>
      <protection hidden="1"/>
    </xf>
    <xf numFmtId="167" fontId="24" fillId="6" borderId="67" xfId="7" applyNumberFormat="1" applyFont="1" applyFill="1" applyBorder="1" applyAlignment="1" applyProtection="1">
      <alignment horizontal="right" vertical="center"/>
      <protection hidden="1"/>
    </xf>
    <xf numFmtId="0" fontId="37" fillId="0" borderId="35" xfId="7" applyFont="1" applyBorder="1" applyAlignment="1" applyProtection="1">
      <alignment vertical="center"/>
      <protection locked="0"/>
    </xf>
    <xf numFmtId="0" fontId="18" fillId="6" borderId="26" xfId="7" applyNumberFormat="1" applyFont="1" applyFill="1" applyBorder="1" applyAlignment="1" applyProtection="1">
      <alignment vertical="center"/>
      <protection hidden="1"/>
    </xf>
    <xf numFmtId="0" fontId="11" fillId="6" borderId="28" xfId="7" applyNumberFormat="1" applyFont="1" applyFill="1" applyBorder="1" applyAlignment="1" applyProtection="1">
      <alignment horizontal="center" vertical="center"/>
      <protection hidden="1"/>
    </xf>
    <xf numFmtId="167" fontId="12" fillId="6" borderId="253" xfId="7" applyNumberFormat="1" applyFont="1" applyFill="1" applyBorder="1" applyAlignment="1" applyProtection="1">
      <alignment horizontal="right" vertical="center"/>
      <protection hidden="1"/>
    </xf>
    <xf numFmtId="167" fontId="41" fillId="6" borderId="253" xfId="7" applyNumberFormat="1" applyFont="1" applyFill="1" applyBorder="1" applyAlignment="1" applyProtection="1">
      <alignment horizontal="right" vertical="center"/>
      <protection hidden="1"/>
    </xf>
    <xf numFmtId="167" fontId="24" fillId="6" borderId="253" xfId="7" applyNumberFormat="1" applyFont="1" applyFill="1" applyBorder="1" applyAlignment="1" applyProtection="1">
      <alignment horizontal="right" vertical="center"/>
      <protection hidden="1"/>
    </xf>
    <xf numFmtId="0" fontId="12" fillId="6" borderId="254" xfId="7" applyFont="1" applyFill="1" applyBorder="1" applyAlignment="1" applyProtection="1">
      <alignment vertical="center"/>
      <protection hidden="1"/>
    </xf>
    <xf numFmtId="0" fontId="12" fillId="6" borderId="82" xfId="7" applyNumberFormat="1" applyFont="1" applyFill="1" applyBorder="1" applyAlignment="1" applyProtection="1">
      <alignment horizontal="center" vertical="center"/>
      <protection hidden="1"/>
    </xf>
    <xf numFmtId="0" fontId="24" fillId="6" borderId="70" xfId="7" applyNumberFormat="1" applyFont="1" applyFill="1" applyBorder="1" applyAlignment="1" applyProtection="1">
      <alignment horizontal="left" vertical="center" indent="1"/>
    </xf>
    <xf numFmtId="167" fontId="41" fillId="6" borderId="64" xfId="7" applyNumberFormat="1" applyFont="1" applyFill="1" applyBorder="1" applyAlignment="1" applyProtection="1">
      <alignment horizontal="right" vertical="center"/>
      <protection hidden="1"/>
    </xf>
    <xf numFmtId="0" fontId="36" fillId="0" borderId="84" xfId="7" applyFont="1" applyFill="1" applyBorder="1" applyAlignment="1" applyProtection="1">
      <alignment vertical="center"/>
      <protection locked="0"/>
    </xf>
    <xf numFmtId="0" fontId="24" fillId="0" borderId="70" xfId="7" applyNumberFormat="1" applyFont="1" applyFill="1" applyBorder="1" applyAlignment="1" applyProtection="1">
      <alignment horizontal="left" vertical="center" indent="1"/>
      <protection locked="0"/>
    </xf>
    <xf numFmtId="0" fontId="37" fillId="0" borderId="84" xfId="7" applyFont="1" applyBorder="1"/>
    <xf numFmtId="0" fontId="12" fillId="6" borderId="96" xfId="7" applyNumberFormat="1" applyFont="1" applyFill="1" applyBorder="1" applyAlignment="1" applyProtection="1">
      <alignment horizontal="center" vertical="top"/>
      <protection locked="0"/>
    </xf>
    <xf numFmtId="167" fontId="12" fillId="22" borderId="93" xfId="7" applyNumberFormat="1" applyFont="1" applyFill="1" applyBorder="1" applyAlignment="1" applyProtection="1">
      <alignment horizontal="right" vertical="center"/>
      <protection locked="0"/>
    </xf>
    <xf numFmtId="167" fontId="12" fillId="0" borderId="255" xfId="7" applyNumberFormat="1" applyFont="1" applyFill="1" applyBorder="1" applyAlignment="1" applyProtection="1">
      <alignment horizontal="right" vertical="center"/>
      <protection locked="0"/>
    </xf>
    <xf numFmtId="167" fontId="41" fillId="6" borderId="93" xfId="7" applyNumberFormat="1" applyFont="1" applyFill="1" applyBorder="1" applyAlignment="1" applyProtection="1">
      <alignment horizontal="right" vertical="center"/>
      <protection hidden="1"/>
    </xf>
    <xf numFmtId="167" fontId="24" fillId="6" borderId="47" xfId="7" applyNumberFormat="1" applyFont="1" applyFill="1" applyBorder="1" applyAlignment="1" applyProtection="1">
      <alignment horizontal="right" vertical="center"/>
      <protection hidden="1"/>
    </xf>
    <xf numFmtId="0" fontId="37" fillId="0" borderId="97" xfId="7" applyFont="1" applyBorder="1"/>
    <xf numFmtId="0" fontId="104" fillId="0" borderId="0" xfId="7" applyFont="1" applyFill="1" applyProtection="1">
      <protection hidden="1"/>
    </xf>
    <xf numFmtId="14" fontId="105" fillId="0" borderId="0" xfId="7" applyNumberFormat="1" applyFont="1" applyFill="1" applyBorder="1" applyAlignment="1" applyProtection="1">
      <alignment horizontal="left" vertical="center"/>
      <protection hidden="1"/>
    </xf>
    <xf numFmtId="0" fontId="20" fillId="23" borderId="32" xfId="7" applyNumberFormat="1" applyFont="1" applyFill="1" applyBorder="1" applyAlignment="1" applyProtection="1">
      <alignment horizontal="center" vertical="center"/>
      <protection hidden="1"/>
    </xf>
    <xf numFmtId="0" fontId="37" fillId="10" borderId="13" xfId="7" applyNumberFormat="1" applyFont="1" applyFill="1" applyBorder="1" applyAlignment="1" applyProtection="1">
      <alignment horizontal="right" vertical="top"/>
      <protection hidden="1"/>
    </xf>
    <xf numFmtId="0" fontId="37" fillId="10" borderId="14" xfId="7" applyNumberFormat="1" applyFont="1" applyFill="1" applyBorder="1" applyAlignment="1" applyProtection="1">
      <alignment horizontal="right" vertical="top"/>
      <protection hidden="1"/>
    </xf>
    <xf numFmtId="167" fontId="21" fillId="10" borderId="100" xfId="7" applyNumberFormat="1" applyFont="1" applyFill="1" applyBorder="1" applyAlignment="1" applyProtection="1">
      <alignment horizontal="right" vertical="center"/>
      <protection hidden="1"/>
    </xf>
    <xf numFmtId="0" fontId="18" fillId="10" borderId="15" xfId="7" applyFont="1" applyFill="1" applyBorder="1" applyProtection="1">
      <protection hidden="1"/>
    </xf>
    <xf numFmtId="0" fontId="10" fillId="7" borderId="0" xfId="7" applyFont="1" applyFill="1" applyBorder="1" applyProtection="1">
      <protection hidden="1"/>
    </xf>
    <xf numFmtId="167" fontId="21" fillId="7" borderId="34" xfId="7" applyNumberFormat="1" applyFont="1" applyFill="1" applyBorder="1" applyAlignment="1" applyProtection="1">
      <alignment horizontal="right" vertical="center"/>
      <protection hidden="1"/>
    </xf>
    <xf numFmtId="167" fontId="21" fillId="7" borderId="77" xfId="7" applyNumberFormat="1" applyFont="1" applyFill="1" applyBorder="1" applyAlignment="1" applyProtection="1">
      <alignment horizontal="right" vertical="center"/>
      <protection hidden="1"/>
    </xf>
    <xf numFmtId="167" fontId="21" fillId="7" borderId="138" xfId="7" applyNumberFormat="1" applyFont="1" applyFill="1" applyBorder="1" applyAlignment="1" applyProtection="1">
      <alignment horizontal="right" vertical="center"/>
      <protection hidden="1"/>
    </xf>
    <xf numFmtId="167" fontId="41" fillId="7" borderId="34" xfId="7" applyNumberFormat="1" applyFont="1" applyFill="1" applyBorder="1" applyAlignment="1" applyProtection="1">
      <alignment horizontal="right" vertical="center"/>
      <protection hidden="1"/>
    </xf>
    <xf numFmtId="0" fontId="12" fillId="7" borderId="35" xfId="7" applyFont="1" applyFill="1" applyBorder="1" applyProtection="1">
      <protection hidden="1"/>
    </xf>
    <xf numFmtId="0" fontId="12" fillId="7" borderId="32" xfId="7" applyNumberFormat="1" applyFont="1" applyFill="1" applyBorder="1" applyAlignment="1" applyProtection="1">
      <alignment horizontal="right" vertical="center"/>
      <protection hidden="1"/>
    </xf>
    <xf numFmtId="0" fontId="31" fillId="7" borderId="256" xfId="7" applyNumberFormat="1" applyFont="1" applyFill="1" applyBorder="1" applyAlignment="1" applyProtection="1">
      <alignment vertical="center"/>
      <protection hidden="1"/>
    </xf>
    <xf numFmtId="0" fontId="31" fillId="7" borderId="148" xfId="7" applyNumberFormat="1" applyFont="1" applyFill="1" applyBorder="1" applyAlignment="1" applyProtection="1">
      <alignment vertical="center"/>
      <protection hidden="1"/>
    </xf>
    <xf numFmtId="0" fontId="12" fillId="7" borderId="148" xfId="7" applyNumberFormat="1" applyFont="1" applyFill="1" applyBorder="1" applyAlignment="1" applyProtection="1">
      <alignment vertical="center"/>
      <protection hidden="1"/>
    </xf>
    <xf numFmtId="0" fontId="18" fillId="7" borderId="148" xfId="7" applyNumberFormat="1" applyFont="1" applyFill="1" applyBorder="1" applyAlignment="1" applyProtection="1">
      <alignment horizontal="right" vertical="center"/>
      <protection hidden="1"/>
    </xf>
    <xf numFmtId="167" fontId="21" fillId="7" borderId="108" xfId="7" applyNumberFormat="1" applyFont="1" applyFill="1" applyBorder="1" applyAlignment="1" applyProtection="1">
      <alignment horizontal="right" vertical="center"/>
      <protection hidden="1"/>
    </xf>
    <xf numFmtId="167" fontId="21" fillId="7" borderId="111" xfId="7" applyNumberFormat="1" applyFont="1" applyFill="1" applyBorder="1" applyAlignment="1" applyProtection="1">
      <alignment horizontal="right" vertical="center"/>
      <protection hidden="1"/>
    </xf>
    <xf numFmtId="167" fontId="41" fillId="7" borderId="108" xfId="7" applyNumberFormat="1" applyFont="1" applyFill="1" applyBorder="1" applyAlignment="1" applyProtection="1">
      <alignment horizontal="right" vertical="center"/>
      <protection hidden="1"/>
    </xf>
    <xf numFmtId="0" fontId="12" fillId="7" borderId="114" xfId="7" applyFont="1" applyFill="1" applyBorder="1" applyProtection="1">
      <protection hidden="1"/>
    </xf>
    <xf numFmtId="0" fontId="12" fillId="6" borderId="0" xfId="7" applyNumberFormat="1" applyFont="1" applyFill="1" applyBorder="1" applyAlignment="1" applyProtection="1">
      <alignment horizontal="center" vertical="center"/>
      <protection hidden="1"/>
    </xf>
    <xf numFmtId="0" fontId="11" fillId="6" borderId="36" xfId="7" applyNumberFormat="1" applyFont="1" applyFill="1" applyBorder="1" applyAlignment="1" applyProtection="1">
      <alignment horizontal="center" vertical="center"/>
      <protection hidden="1"/>
    </xf>
    <xf numFmtId="167" fontId="11" fillId="6" borderId="36" xfId="7" applyNumberFormat="1" applyFont="1" applyFill="1" applyBorder="1" applyAlignment="1" applyProtection="1">
      <alignment horizontal="right" vertical="center"/>
      <protection hidden="1"/>
    </xf>
    <xf numFmtId="167" fontId="35" fillId="6" borderId="36" xfId="7" applyNumberFormat="1" applyFont="1" applyFill="1" applyBorder="1" applyAlignment="1" applyProtection="1">
      <alignment horizontal="right" vertical="center"/>
      <protection hidden="1"/>
    </xf>
    <xf numFmtId="0" fontId="12" fillId="6" borderId="101" xfId="7" applyFont="1" applyFill="1" applyBorder="1" applyProtection="1">
      <protection hidden="1"/>
    </xf>
    <xf numFmtId="0" fontId="24" fillId="6" borderId="57" xfId="7" applyNumberFormat="1" applyFont="1" applyFill="1" applyBorder="1" applyAlignment="1" applyProtection="1">
      <alignment horizontal="left" vertical="center" indent="1"/>
      <protection hidden="1"/>
    </xf>
    <xf numFmtId="167" fontId="12" fillId="21" borderId="57" xfId="7" applyNumberFormat="1" applyFont="1" applyFill="1" applyBorder="1" applyAlignment="1" applyProtection="1">
      <alignment horizontal="right" vertical="center"/>
      <protection locked="0"/>
    </xf>
    <xf numFmtId="167" fontId="12" fillId="21" borderId="64" xfId="7" applyNumberFormat="1" applyFont="1" applyFill="1" applyBorder="1" applyAlignment="1" applyProtection="1">
      <alignment horizontal="right" vertical="center"/>
      <protection locked="0"/>
    </xf>
    <xf numFmtId="0" fontId="24" fillId="6" borderId="76" xfId="7" applyNumberFormat="1" applyFont="1" applyFill="1" applyBorder="1" applyAlignment="1" applyProtection="1">
      <alignment horizontal="left" vertical="center" indent="1"/>
      <protection hidden="1"/>
    </xf>
    <xf numFmtId="167" fontId="12" fillId="21" borderId="76" xfId="7" applyNumberFormat="1" applyFont="1" applyFill="1" applyBorder="1" applyAlignment="1" applyProtection="1">
      <alignment horizontal="right" vertical="center"/>
      <protection locked="0"/>
    </xf>
    <xf numFmtId="167" fontId="41" fillId="6" borderId="154" xfId="7" applyNumberFormat="1" applyFont="1" applyFill="1" applyBorder="1" applyAlignment="1" applyProtection="1">
      <alignment horizontal="right" vertical="center"/>
      <protection hidden="1"/>
    </xf>
    <xf numFmtId="167" fontId="24" fillId="6" borderId="76" xfId="7" applyNumberFormat="1" applyFont="1" applyFill="1" applyBorder="1" applyAlignment="1" applyProtection="1">
      <alignment horizontal="right" vertical="center"/>
      <protection hidden="1"/>
    </xf>
    <xf numFmtId="0" fontId="12" fillId="0" borderId="79" xfId="7" applyFont="1" applyBorder="1" applyAlignment="1" applyProtection="1">
      <alignment vertical="center"/>
      <protection locked="0"/>
    </xf>
    <xf numFmtId="0" fontId="20" fillId="6" borderId="83" xfId="7" applyNumberFormat="1" applyFont="1" applyFill="1" applyBorder="1" applyAlignment="1" applyProtection="1">
      <alignment horizontal="center" vertical="center" wrapText="1"/>
      <protection hidden="1"/>
    </xf>
    <xf numFmtId="0" fontId="24" fillId="21" borderId="64" xfId="7" applyNumberFormat="1" applyFont="1" applyFill="1" applyBorder="1" applyAlignment="1" applyProtection="1">
      <alignment vertical="center"/>
      <protection locked="0" hidden="1"/>
    </xf>
    <xf numFmtId="0" fontId="20" fillId="6" borderId="96" xfId="7" applyNumberFormat="1" applyFont="1" applyFill="1" applyBorder="1" applyAlignment="1" applyProtection="1">
      <alignment horizontal="center" vertical="center" wrapText="1"/>
      <protection hidden="1"/>
    </xf>
    <xf numFmtId="0" fontId="24" fillId="5" borderId="258" xfId="7" applyNumberFormat="1" applyFont="1" applyFill="1" applyBorder="1" applyAlignment="1" applyProtection="1">
      <alignment horizontal="left" vertical="center" indent="1"/>
      <protection hidden="1"/>
    </xf>
    <xf numFmtId="0" fontId="24" fillId="21" borderId="47" xfId="7" applyNumberFormat="1" applyFont="1" applyFill="1" applyBorder="1" applyAlignment="1" applyProtection="1">
      <alignment vertical="center"/>
      <protection locked="0" hidden="1"/>
    </xf>
    <xf numFmtId="167" fontId="12" fillId="21" borderId="93" xfId="7" applyNumberFormat="1" applyFont="1" applyFill="1" applyBorder="1" applyAlignment="1" applyProtection="1">
      <alignment horizontal="right" vertical="center"/>
      <protection locked="0"/>
    </xf>
    <xf numFmtId="167" fontId="41" fillId="6" borderId="120" xfId="7" applyNumberFormat="1" applyFont="1" applyFill="1" applyBorder="1" applyAlignment="1" applyProtection="1">
      <alignment horizontal="right" vertical="center"/>
      <protection hidden="1"/>
    </xf>
    <xf numFmtId="167" fontId="24" fillId="6" borderId="93" xfId="7" applyNumberFormat="1" applyFont="1" applyFill="1" applyBorder="1" applyAlignment="1" applyProtection="1">
      <alignment horizontal="right" vertical="center"/>
      <protection hidden="1"/>
    </xf>
    <xf numFmtId="0" fontId="12" fillId="0" borderId="158" xfId="7" applyFont="1" applyBorder="1" applyAlignment="1" applyProtection="1">
      <alignment vertical="center"/>
      <protection locked="0"/>
    </xf>
    <xf numFmtId="0" fontId="12" fillId="6" borderId="66" xfId="7" applyNumberFormat="1" applyFont="1" applyFill="1" applyBorder="1" applyAlignment="1" applyProtection="1">
      <alignment horizontal="center" vertical="center"/>
      <protection hidden="1"/>
    </xf>
    <xf numFmtId="167" fontId="12" fillId="21" borderId="67" xfId="7" applyNumberFormat="1" applyFont="1" applyFill="1" applyBorder="1" applyAlignment="1" applyProtection="1">
      <alignment horizontal="right" vertical="center"/>
      <protection locked="0"/>
    </xf>
    <xf numFmtId="167" fontId="41" fillId="6" borderId="147" xfId="7" applyNumberFormat="1" applyFont="1" applyFill="1" applyBorder="1" applyAlignment="1" applyProtection="1">
      <alignment horizontal="right" vertical="center"/>
      <protection hidden="1"/>
    </xf>
    <xf numFmtId="0" fontId="12" fillId="6" borderId="71" xfId="7" applyNumberFormat="1" applyFont="1" applyFill="1" applyBorder="1" applyAlignment="1" applyProtection="1">
      <alignment horizontal="center" vertical="center"/>
      <protection hidden="1"/>
    </xf>
    <xf numFmtId="167" fontId="12" fillId="21" borderId="57" xfId="7" applyNumberFormat="1" applyFont="1" applyFill="1" applyBorder="1" applyAlignment="1" applyProtection="1">
      <alignment horizontal="right" vertical="center"/>
    </xf>
    <xf numFmtId="167" fontId="12" fillId="5" borderId="57" xfId="7" applyNumberFormat="1" applyFont="1" applyFill="1" applyBorder="1" applyAlignment="1" applyProtection="1">
      <alignment horizontal="right" vertical="center"/>
    </xf>
    <xf numFmtId="167" fontId="12" fillId="21" borderId="108" xfId="7" applyNumberFormat="1" applyFont="1" applyFill="1" applyBorder="1" applyAlignment="1" applyProtection="1">
      <alignment horizontal="right" vertical="center"/>
      <protection locked="0"/>
    </xf>
    <xf numFmtId="167" fontId="41" fillId="6" borderId="150" xfId="7" applyNumberFormat="1" applyFont="1" applyFill="1" applyBorder="1" applyAlignment="1" applyProtection="1">
      <alignment horizontal="right" vertical="center"/>
      <protection hidden="1"/>
    </xf>
    <xf numFmtId="167" fontId="24" fillId="6" borderId="108" xfId="7" applyNumberFormat="1" applyFont="1" applyFill="1" applyBorder="1" applyAlignment="1" applyProtection="1">
      <alignment horizontal="right" vertical="center"/>
      <protection hidden="1"/>
    </xf>
    <xf numFmtId="167" fontId="24" fillId="6" borderId="57" xfId="7" applyNumberFormat="1" applyFont="1" applyFill="1" applyBorder="1" applyAlignment="1" applyProtection="1">
      <alignment horizontal="right" vertical="center"/>
      <protection hidden="1"/>
    </xf>
    <xf numFmtId="0" fontId="19" fillId="6" borderId="49" xfId="7" applyNumberFormat="1" applyFont="1" applyFill="1" applyBorder="1" applyAlignment="1" applyProtection="1">
      <alignment horizontal="center" vertical="center" wrapText="1"/>
      <protection hidden="1"/>
    </xf>
    <xf numFmtId="0" fontId="19" fillId="6" borderId="50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50" xfId="7" applyNumberFormat="1" applyFont="1" applyFill="1" applyBorder="1" applyAlignment="1" applyProtection="1">
      <alignment horizontal="left" vertical="center"/>
      <protection hidden="1"/>
    </xf>
    <xf numFmtId="0" fontId="24" fillId="6" borderId="36" xfId="7" applyNumberFormat="1" applyFont="1" applyFill="1" applyBorder="1" applyAlignment="1" applyProtection="1">
      <alignment horizontal="left" vertical="center" indent="1"/>
      <protection hidden="1"/>
    </xf>
    <xf numFmtId="167" fontId="12" fillId="21" borderId="8" xfId="7" applyNumberFormat="1" applyFont="1" applyFill="1" applyBorder="1" applyAlignment="1" applyProtection="1">
      <alignment horizontal="right" vertical="center"/>
      <protection locked="0"/>
    </xf>
    <xf numFmtId="167" fontId="12" fillId="0" borderId="8" xfId="7" applyNumberFormat="1" applyFont="1" applyFill="1" applyBorder="1" applyAlignment="1" applyProtection="1">
      <alignment horizontal="right" vertical="center"/>
      <protection locked="0"/>
    </xf>
    <xf numFmtId="0" fontId="12" fillId="0" borderId="8" xfId="7" applyFont="1" applyBorder="1" applyAlignment="1" applyProtection="1">
      <alignment vertical="center"/>
      <protection locked="0"/>
    </xf>
    <xf numFmtId="0" fontId="18" fillId="6" borderId="52" xfId="7" applyNumberFormat="1" applyFont="1" applyFill="1" applyBorder="1" applyAlignment="1" applyProtection="1">
      <alignment vertical="center"/>
      <protection hidden="1"/>
    </xf>
    <xf numFmtId="0" fontId="18" fillId="6" borderId="36" xfId="7" applyNumberFormat="1" applyFont="1" applyFill="1" applyBorder="1" applyAlignment="1" applyProtection="1">
      <alignment vertical="center"/>
      <protection hidden="1"/>
    </xf>
    <xf numFmtId="0" fontId="11" fillId="6" borderId="36" xfId="7" applyNumberFormat="1" applyFont="1" applyFill="1" applyBorder="1" applyAlignment="1" applyProtection="1">
      <alignment vertical="center"/>
      <protection hidden="1"/>
    </xf>
    <xf numFmtId="167" fontId="12" fillId="21" borderId="36" xfId="7" applyNumberFormat="1" applyFont="1" applyFill="1" applyBorder="1" applyAlignment="1" applyProtection="1">
      <alignment horizontal="right" vertical="center"/>
      <protection hidden="1"/>
    </xf>
    <xf numFmtId="167" fontId="12" fillId="5" borderId="36" xfId="7" applyNumberFormat="1" applyFont="1" applyFill="1" applyBorder="1" applyAlignment="1" applyProtection="1">
      <alignment horizontal="right" vertical="center"/>
      <protection hidden="1"/>
    </xf>
    <xf numFmtId="167" fontId="41" fillId="5" borderId="36" xfId="7" applyNumberFormat="1" applyFont="1" applyFill="1" applyBorder="1" applyAlignment="1" applyProtection="1">
      <alignment horizontal="right" vertical="center"/>
      <protection hidden="1"/>
    </xf>
    <xf numFmtId="167" fontId="24" fillId="6" borderId="36" xfId="7" applyNumberFormat="1" applyFont="1" applyFill="1" applyBorder="1" applyAlignment="1" applyProtection="1">
      <alignment horizontal="right" vertical="center"/>
      <protection hidden="1"/>
    </xf>
    <xf numFmtId="0" fontId="12" fillId="6" borderId="90" xfId="7" applyFont="1" applyFill="1" applyBorder="1" applyAlignment="1" applyProtection="1">
      <alignment vertical="center"/>
      <protection hidden="1"/>
    </xf>
    <xf numFmtId="0" fontId="12" fillId="6" borderId="118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65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74" xfId="7" applyNumberFormat="1" applyFont="1" applyFill="1" applyBorder="1" applyAlignment="1" applyProtection="1">
      <alignment horizontal="right" vertical="center" indent="1"/>
      <protection locked="0" hidden="1"/>
    </xf>
    <xf numFmtId="0" fontId="12" fillId="0" borderId="89" xfId="7" applyFont="1" applyFill="1" applyBorder="1" applyAlignment="1" applyProtection="1">
      <alignment vertical="center"/>
      <protection locked="0"/>
    </xf>
    <xf numFmtId="0" fontId="11" fillId="6" borderId="52" xfId="7" applyFont="1" applyFill="1" applyBorder="1" applyAlignment="1" applyProtection="1">
      <alignment vertical="center"/>
      <protection hidden="1"/>
    </xf>
    <xf numFmtId="0" fontId="11" fillId="6" borderId="36" xfId="7" applyFont="1" applyFill="1" applyBorder="1" applyAlignment="1" applyProtection="1">
      <alignment vertical="center"/>
      <protection hidden="1"/>
    </xf>
    <xf numFmtId="0" fontId="11" fillId="6" borderId="40" xfId="7" applyFont="1" applyFill="1" applyBorder="1" applyAlignment="1" applyProtection="1">
      <alignment vertical="center"/>
      <protection hidden="1"/>
    </xf>
    <xf numFmtId="167" fontId="18" fillId="21" borderId="8" xfId="7" applyNumberFormat="1" applyFont="1" applyFill="1" applyBorder="1" applyAlignment="1" applyProtection="1">
      <alignment horizontal="right" vertical="center"/>
    </xf>
    <xf numFmtId="167" fontId="18" fillId="5" borderId="8" xfId="7" applyNumberFormat="1" applyFont="1" applyFill="1" applyBorder="1" applyAlignment="1" applyProtection="1">
      <alignment horizontal="right" vertical="center"/>
    </xf>
    <xf numFmtId="167" fontId="41" fillId="5" borderId="252" xfId="7" applyNumberFormat="1" applyFont="1" applyFill="1" applyBorder="1" applyAlignment="1" applyProtection="1">
      <alignment horizontal="right" vertical="center"/>
      <protection hidden="1"/>
    </xf>
    <xf numFmtId="167" fontId="41" fillId="5" borderId="8" xfId="7" applyNumberFormat="1" applyFont="1" applyFill="1" applyBorder="1" applyAlignment="1" applyProtection="1">
      <alignment horizontal="right" vertical="center"/>
      <protection hidden="1"/>
    </xf>
    <xf numFmtId="0" fontId="26" fillId="5" borderId="90" xfId="7" applyFont="1" applyFill="1" applyBorder="1" applyAlignment="1" applyProtection="1">
      <alignment horizontal="center" vertical="center"/>
    </xf>
    <xf numFmtId="0" fontId="12" fillId="6" borderId="118" xfId="7" applyNumberFormat="1" applyFont="1" applyFill="1" applyBorder="1" applyAlignment="1" applyProtection="1">
      <alignment vertical="center"/>
      <protection locked="0" hidden="1"/>
    </xf>
    <xf numFmtId="0" fontId="12" fillId="6" borderId="65" xfId="7" applyNumberFormat="1" applyFont="1" applyFill="1" applyBorder="1" applyAlignment="1" applyProtection="1">
      <alignment vertical="center"/>
      <protection locked="0" hidden="1"/>
    </xf>
    <xf numFmtId="0" fontId="12" fillId="6" borderId="65" xfId="7" applyNumberFormat="1" applyFont="1" applyFill="1" applyBorder="1" applyAlignment="1" applyProtection="1">
      <alignment horizontal="center" vertical="center"/>
      <protection locked="0" hidden="1"/>
    </xf>
    <xf numFmtId="0" fontId="12" fillId="6" borderId="128" xfId="7" applyNumberFormat="1" applyFont="1" applyFill="1" applyBorder="1" applyAlignment="1" applyProtection="1">
      <alignment vertical="top"/>
      <protection locked="0"/>
    </xf>
    <xf numFmtId="0" fontId="12" fillId="6" borderId="92" xfId="7" applyNumberFormat="1" applyFont="1" applyFill="1" applyBorder="1" applyAlignment="1" applyProtection="1">
      <alignment vertical="top"/>
      <protection locked="0"/>
    </xf>
    <xf numFmtId="0" fontId="24" fillId="0" borderId="93" xfId="7" applyNumberFormat="1" applyFont="1" applyFill="1" applyBorder="1" applyAlignment="1" applyProtection="1">
      <alignment horizontal="left" vertical="center" indent="1"/>
      <protection locked="0"/>
    </xf>
    <xf numFmtId="0" fontId="12" fillId="0" borderId="97" xfId="7" applyFont="1" applyBorder="1" applyProtection="1">
      <protection locked="0"/>
    </xf>
    <xf numFmtId="0" fontId="106" fillId="0" borderId="0" xfId="7" applyFont="1" applyAlignment="1">
      <alignment horizontal="right" vertical="center"/>
    </xf>
    <xf numFmtId="0" fontId="31" fillId="0" borderId="0" xfId="7" applyFont="1" applyAlignment="1"/>
    <xf numFmtId="0" fontId="10" fillId="0" borderId="0" xfId="7" applyFont="1" applyAlignment="1">
      <alignment horizontal="right"/>
    </xf>
    <xf numFmtId="0" fontId="107" fillId="0" borderId="0" xfId="7" applyFont="1" applyAlignment="1">
      <alignment horizontal="left"/>
    </xf>
    <xf numFmtId="0" fontId="37" fillId="0" borderId="0" xfId="7" applyFont="1" applyAlignment="1">
      <alignment vertical="top" wrapText="1"/>
    </xf>
    <xf numFmtId="0" fontId="37" fillId="0" borderId="0" xfId="7" applyNumberFormat="1" applyFont="1" applyFill="1" applyBorder="1" applyAlignment="1" applyProtection="1">
      <alignment vertical="top" wrapText="1"/>
      <protection locked="0"/>
    </xf>
    <xf numFmtId="14" fontId="14" fillId="0" borderId="0" xfId="7" applyNumberFormat="1" applyFont="1" applyFill="1" applyBorder="1" applyAlignment="1" applyProtection="1">
      <alignment horizontal="left" vertical="center"/>
      <protection hidden="1"/>
    </xf>
    <xf numFmtId="167" fontId="21" fillId="7" borderId="250" xfId="7" applyNumberFormat="1" applyFont="1" applyFill="1" applyBorder="1" applyAlignment="1" applyProtection="1">
      <alignment horizontal="right" vertical="center"/>
      <protection hidden="1"/>
    </xf>
    <xf numFmtId="0" fontId="12" fillId="7" borderId="118" xfId="7" applyNumberFormat="1" applyFont="1" applyFill="1" applyBorder="1" applyAlignment="1" applyProtection="1">
      <alignment vertical="center"/>
      <protection hidden="1"/>
    </xf>
    <xf numFmtId="0" fontId="12" fillId="7" borderId="65" xfId="7" applyNumberFormat="1" applyFont="1" applyFill="1" applyBorder="1" applyAlignment="1" applyProtection="1">
      <alignment vertical="center"/>
      <protection hidden="1"/>
    </xf>
    <xf numFmtId="0" fontId="18" fillId="7" borderId="74" xfId="7" applyNumberFormat="1" applyFont="1" applyFill="1" applyBorder="1" applyAlignment="1" applyProtection="1">
      <alignment horizontal="right" vertical="center"/>
      <protection hidden="1"/>
    </xf>
    <xf numFmtId="167" fontId="12" fillId="7" borderId="67" xfId="7" applyNumberFormat="1" applyFont="1" applyFill="1" applyBorder="1" applyAlignment="1" applyProtection="1">
      <alignment horizontal="right" vertical="center"/>
      <protection hidden="1"/>
    </xf>
    <xf numFmtId="167" fontId="18" fillId="7" borderId="147" xfId="7" applyNumberFormat="1" applyFont="1" applyFill="1" applyBorder="1" applyAlignment="1" applyProtection="1">
      <alignment horizontal="right" vertical="center"/>
      <protection hidden="1"/>
    </xf>
    <xf numFmtId="0" fontId="12" fillId="7" borderId="62" xfId="7" applyFont="1" applyFill="1" applyBorder="1" applyProtection="1">
      <protection hidden="1"/>
    </xf>
    <xf numFmtId="0" fontId="31" fillId="7" borderId="49" xfId="7" applyNumberFormat="1" applyFont="1" applyFill="1" applyBorder="1" applyAlignment="1" applyProtection="1">
      <alignment vertical="center"/>
      <protection hidden="1"/>
    </xf>
    <xf numFmtId="0" fontId="31" fillId="7" borderId="50" xfId="7" applyNumberFormat="1" applyFont="1" applyFill="1" applyBorder="1" applyAlignment="1" applyProtection="1">
      <alignment vertical="center"/>
      <protection hidden="1"/>
    </xf>
    <xf numFmtId="0" fontId="12" fillId="7" borderId="50" xfId="7" applyNumberFormat="1" applyFont="1" applyFill="1" applyBorder="1" applyAlignment="1" applyProtection="1">
      <alignment vertical="center"/>
      <protection hidden="1"/>
    </xf>
    <xf numFmtId="167" fontId="21" fillId="7" borderId="251" xfId="7" applyNumberFormat="1" applyFont="1" applyFill="1" applyBorder="1" applyAlignment="1" applyProtection="1">
      <alignment horizontal="right" vertical="center"/>
      <protection hidden="1"/>
    </xf>
    <xf numFmtId="167" fontId="41" fillId="7" borderId="12" xfId="7" applyNumberFormat="1" applyFont="1" applyFill="1" applyBorder="1" applyAlignment="1" applyProtection="1">
      <alignment horizontal="right" vertical="center"/>
      <protection hidden="1"/>
    </xf>
    <xf numFmtId="0" fontId="12" fillId="7" borderId="48" xfId="7" applyFont="1" applyFill="1" applyBorder="1" applyProtection="1">
      <protection hidden="1"/>
    </xf>
    <xf numFmtId="2" fontId="12" fillId="21" borderId="57" xfId="7" applyNumberFormat="1" applyFont="1" applyFill="1" applyBorder="1" applyAlignment="1" applyProtection="1">
      <alignment horizontal="right" vertical="center"/>
      <protection locked="0"/>
    </xf>
    <xf numFmtId="2" fontId="12" fillId="0" borderId="57" xfId="7" applyNumberFormat="1" applyFont="1" applyFill="1" applyBorder="1" applyAlignment="1" applyProtection="1">
      <alignment horizontal="right" vertical="center"/>
      <protection locked="0"/>
    </xf>
    <xf numFmtId="2" fontId="12" fillId="0" borderId="59" xfId="7" applyNumberFormat="1" applyFont="1" applyFill="1" applyBorder="1" applyAlignment="1" applyProtection="1">
      <alignment horizontal="right" vertical="center"/>
      <protection locked="0"/>
    </xf>
    <xf numFmtId="0" fontId="12" fillId="6" borderId="64" xfId="7" applyNumberFormat="1" applyFont="1" applyFill="1" applyBorder="1" applyAlignment="1" applyProtection="1">
      <alignment horizontal="center" vertical="center"/>
      <protection hidden="1"/>
    </xf>
    <xf numFmtId="2" fontId="12" fillId="21" borderId="64" xfId="7" applyNumberFormat="1" applyFont="1" applyFill="1" applyBorder="1" applyAlignment="1" applyProtection="1">
      <alignment horizontal="right" vertical="center"/>
      <protection locked="0"/>
    </xf>
    <xf numFmtId="2" fontId="12" fillId="0" borderId="64" xfId="7" applyNumberFormat="1" applyFont="1" applyFill="1" applyBorder="1" applyAlignment="1" applyProtection="1">
      <alignment horizontal="right" vertical="center"/>
      <protection locked="0"/>
    </xf>
    <xf numFmtId="2" fontId="12" fillId="0" borderId="71" xfId="7" applyNumberFormat="1" applyFont="1" applyFill="1" applyBorder="1" applyAlignment="1" applyProtection="1">
      <alignment horizontal="right" vertical="center"/>
      <protection locked="0"/>
    </xf>
    <xf numFmtId="0" fontId="12" fillId="6" borderId="76" xfId="7" applyNumberFormat="1" applyFont="1" applyFill="1" applyBorder="1" applyAlignment="1" applyProtection="1">
      <alignment horizontal="center" vertical="center"/>
      <protection hidden="1"/>
    </xf>
    <xf numFmtId="2" fontId="12" fillId="21" borderId="76" xfId="7" applyNumberFormat="1" applyFont="1" applyFill="1" applyBorder="1" applyAlignment="1" applyProtection="1">
      <alignment horizontal="right" vertical="center"/>
      <protection locked="0"/>
    </xf>
    <xf numFmtId="2" fontId="12" fillId="0" borderId="76" xfId="7" applyNumberFormat="1" applyFont="1" applyFill="1" applyBorder="1" applyAlignment="1" applyProtection="1">
      <alignment horizontal="right" vertical="center"/>
      <protection locked="0"/>
    </xf>
    <xf numFmtId="2" fontId="12" fillId="0" borderId="113" xfId="7" applyNumberFormat="1" applyFont="1" applyFill="1" applyBorder="1" applyAlignment="1" applyProtection="1">
      <alignment horizontal="right" vertical="center"/>
      <protection locked="0"/>
    </xf>
    <xf numFmtId="0" fontId="20" fillId="6" borderId="64" xfId="7" applyNumberFormat="1" applyFont="1" applyFill="1" applyBorder="1" applyAlignment="1" applyProtection="1">
      <alignment horizontal="center" vertical="center" wrapText="1"/>
      <protection hidden="1"/>
    </xf>
    <xf numFmtId="2" fontId="24" fillId="21" borderId="64" xfId="7" applyNumberFormat="1" applyFont="1" applyFill="1" applyBorder="1" applyAlignment="1" applyProtection="1">
      <alignment vertical="center"/>
      <protection locked="0" hidden="1"/>
    </xf>
    <xf numFmtId="0" fontId="20" fillId="6" borderId="93" xfId="7" applyNumberFormat="1" applyFont="1" applyFill="1" applyBorder="1" applyAlignment="1" applyProtection="1">
      <alignment horizontal="center" vertical="center" wrapText="1"/>
      <protection hidden="1"/>
    </xf>
    <xf numFmtId="2" fontId="24" fillId="21" borderId="47" xfId="7" applyNumberFormat="1" applyFont="1" applyFill="1" applyBorder="1" applyAlignment="1" applyProtection="1">
      <alignment vertical="center"/>
      <protection locked="0" hidden="1"/>
    </xf>
    <xf numFmtId="2" fontId="12" fillId="0" borderId="93" xfId="7" applyNumberFormat="1" applyFont="1" applyFill="1" applyBorder="1" applyAlignment="1" applyProtection="1">
      <alignment horizontal="right" vertical="center"/>
      <protection locked="0"/>
    </xf>
    <xf numFmtId="2" fontId="12" fillId="0" borderId="255" xfId="7" applyNumberFormat="1" applyFont="1" applyFill="1" applyBorder="1" applyAlignment="1" applyProtection="1">
      <alignment horizontal="right" vertical="center"/>
      <protection locked="0"/>
    </xf>
    <xf numFmtId="0" fontId="11" fillId="6" borderId="52" xfId="7" applyFont="1" applyFill="1" applyBorder="1" applyAlignment="1" applyProtection="1">
      <alignment horizontal="left" vertical="center" indent="4"/>
      <protection hidden="1"/>
    </xf>
    <xf numFmtId="0" fontId="11" fillId="6" borderId="36" xfId="7" applyFont="1" applyFill="1" applyBorder="1" applyAlignment="1" applyProtection="1">
      <alignment horizontal="left" vertical="center" indent="4"/>
      <protection hidden="1"/>
    </xf>
    <xf numFmtId="167" fontId="18" fillId="21" borderId="36" xfId="7" applyNumberFormat="1" applyFont="1" applyFill="1" applyBorder="1" applyAlignment="1" applyProtection="1">
      <alignment horizontal="right" vertical="center"/>
    </xf>
    <xf numFmtId="167" fontId="18" fillId="5" borderId="36" xfId="7" applyNumberFormat="1" applyFont="1" applyFill="1" applyBorder="1" applyAlignment="1" applyProtection="1">
      <alignment horizontal="right" vertical="center"/>
    </xf>
    <xf numFmtId="0" fontId="109" fillId="0" borderId="0" xfId="7" applyFont="1" applyAlignment="1">
      <alignment horizontal="right" vertical="center"/>
    </xf>
    <xf numFmtId="0" fontId="36" fillId="0" borderId="0" xfId="7" applyFont="1" applyAlignment="1"/>
    <xf numFmtId="0" fontId="10" fillId="0" borderId="0" xfId="7" applyFont="1" applyAlignment="1">
      <alignment horizontal="left"/>
    </xf>
    <xf numFmtId="2" fontId="24" fillId="0" borderId="64" xfId="7" applyNumberFormat="1" applyFont="1" applyFill="1" applyBorder="1" applyAlignment="1" applyProtection="1">
      <alignment vertical="center"/>
      <protection locked="0" hidden="1"/>
    </xf>
    <xf numFmtId="2" fontId="24" fillId="0" borderId="47" xfId="7" applyNumberFormat="1" applyFont="1" applyFill="1" applyBorder="1" applyAlignment="1" applyProtection="1">
      <alignment vertical="center"/>
      <protection locked="0" hidden="1"/>
    </xf>
    <xf numFmtId="0" fontId="21" fillId="7" borderId="32" xfId="7" applyNumberFormat="1" applyFont="1" applyFill="1" applyBorder="1" applyAlignment="1" applyProtection="1">
      <alignment horizontal="right" vertical="center"/>
      <protection hidden="1"/>
    </xf>
    <xf numFmtId="0" fontId="12" fillId="7" borderId="256" xfId="7" applyNumberFormat="1" applyFont="1" applyFill="1" applyBorder="1" applyAlignment="1" applyProtection="1">
      <alignment vertical="center"/>
      <protection hidden="1"/>
    </xf>
    <xf numFmtId="0" fontId="21" fillId="7" borderId="148" xfId="7" applyNumberFormat="1" applyFont="1" applyFill="1" applyBorder="1" applyAlignment="1" applyProtection="1">
      <alignment horizontal="right" vertical="center"/>
      <protection hidden="1"/>
    </xf>
    <xf numFmtId="0" fontId="10" fillId="7" borderId="114" xfId="7" applyFont="1" applyFill="1" applyBorder="1" applyProtection="1">
      <protection hidden="1"/>
    </xf>
    <xf numFmtId="0" fontId="10" fillId="6" borderId="101" xfId="7" applyFont="1" applyFill="1" applyBorder="1" applyProtection="1">
      <protection hidden="1"/>
    </xf>
    <xf numFmtId="0" fontId="12" fillId="6" borderId="256" xfId="7" applyNumberFormat="1" applyFont="1" applyFill="1" applyBorder="1" applyAlignment="1" applyProtection="1">
      <alignment horizontal="center" vertical="center"/>
      <protection hidden="1"/>
    </xf>
    <xf numFmtId="0" fontId="10" fillId="0" borderId="114" xfId="7" applyFont="1" applyBorder="1" applyAlignment="1" applyProtection="1">
      <alignment vertical="center"/>
      <protection locked="0"/>
    </xf>
    <xf numFmtId="0" fontId="11" fillId="5" borderId="52" xfId="7" applyNumberFormat="1" applyFont="1" applyFill="1" applyBorder="1" applyAlignment="1" applyProtection="1">
      <alignment vertical="center"/>
    </xf>
    <xf numFmtId="167" fontId="12" fillId="5" borderId="8" xfId="7" applyNumberFormat="1" applyFont="1" applyFill="1" applyBorder="1" applyAlignment="1" applyProtection="1">
      <alignment horizontal="right" vertical="center"/>
    </xf>
    <xf numFmtId="167" fontId="12" fillId="5" borderId="39" xfId="7" applyNumberFormat="1" applyFont="1" applyFill="1" applyBorder="1" applyAlignment="1" applyProtection="1">
      <alignment horizontal="right" vertical="center"/>
    </xf>
    <xf numFmtId="167" fontId="24" fillId="5" borderId="8" xfId="7" applyNumberFormat="1" applyFont="1" applyFill="1" applyBorder="1" applyAlignment="1" applyProtection="1">
      <alignment horizontal="right" vertical="center"/>
      <protection hidden="1"/>
    </xf>
    <xf numFmtId="0" fontId="12" fillId="5" borderId="90" xfId="7" applyFont="1" applyFill="1" applyBorder="1" applyAlignment="1" applyProtection="1">
      <alignment vertical="center"/>
    </xf>
    <xf numFmtId="0" fontId="12" fillId="6" borderId="80" xfId="7" applyNumberFormat="1" applyFont="1" applyFill="1" applyBorder="1" applyAlignment="1" applyProtection="1">
      <alignment horizontal="center" vertical="center"/>
      <protection hidden="1"/>
    </xf>
    <xf numFmtId="0" fontId="24" fillId="0" borderId="65" xfId="7" applyNumberFormat="1" applyFont="1" applyFill="1" applyBorder="1" applyAlignment="1" applyProtection="1">
      <alignment horizontal="left" vertical="center" indent="1"/>
      <protection locked="0"/>
    </xf>
    <xf numFmtId="0" fontId="24" fillId="6" borderId="82" xfId="7" applyNumberFormat="1" applyFont="1" applyFill="1" applyBorder="1" applyAlignment="1" applyProtection="1">
      <alignment horizontal="center" vertical="center"/>
      <protection locked="0"/>
    </xf>
    <xf numFmtId="0" fontId="10" fillId="0" borderId="84" xfId="7" applyFont="1" applyBorder="1"/>
    <xf numFmtId="0" fontId="12" fillId="6" borderId="91" xfId="7" applyNumberFormat="1" applyFont="1" applyFill="1" applyBorder="1" applyAlignment="1" applyProtection="1">
      <alignment horizontal="center" vertical="top"/>
      <protection locked="0"/>
    </xf>
    <xf numFmtId="0" fontId="11" fillId="24" borderId="0" xfId="7" applyFont="1" applyFill="1"/>
    <xf numFmtId="0" fontId="37" fillId="24" borderId="0" xfId="7" applyNumberFormat="1" applyFont="1" applyFill="1" applyBorder="1" applyAlignment="1" applyProtection="1">
      <alignment vertical="top" wrapText="1"/>
      <protection locked="0"/>
    </xf>
    <xf numFmtId="2" fontId="13" fillId="0" borderId="0" xfId="7" applyNumberFormat="1" applyFont="1" applyFill="1" applyBorder="1" applyAlignment="1" applyProtection="1">
      <alignment vertical="center"/>
      <protection hidden="1"/>
    </xf>
    <xf numFmtId="0" fontId="12" fillId="14" borderId="32" xfId="7" applyNumberFormat="1" applyFont="1" applyFill="1" applyBorder="1" applyAlignment="1" applyProtection="1">
      <alignment horizontal="center" vertical="center"/>
      <protection locked="0"/>
    </xf>
    <xf numFmtId="0" fontId="12" fillId="14" borderId="34" xfId="7" applyNumberFormat="1" applyFont="1" applyFill="1" applyBorder="1" applyAlignment="1" applyProtection="1">
      <alignment horizontal="center" vertical="center"/>
      <protection locked="0"/>
    </xf>
    <xf numFmtId="0" fontId="36" fillId="0" borderId="0" xfId="7" applyNumberFormat="1" applyFont="1" applyFill="1" applyBorder="1" applyAlignment="1" applyProtection="1">
      <alignment vertical="top" wrapText="1"/>
      <protection locked="0"/>
    </xf>
    <xf numFmtId="0" fontId="37" fillId="0" borderId="0" xfId="7" applyFont="1" applyAlignment="1">
      <alignment vertical="top" wrapText="1"/>
    </xf>
    <xf numFmtId="0" fontId="37" fillId="0" borderId="0" xfId="7" applyNumberFormat="1" applyFont="1" applyFill="1" applyBorder="1" applyAlignment="1" applyProtection="1">
      <alignment vertical="top" wrapText="1"/>
      <protection locked="0"/>
    </xf>
    <xf numFmtId="0" fontId="37" fillId="0" borderId="0" xfId="7" applyFont="1" applyAlignment="1">
      <alignment vertical="top"/>
    </xf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0" fontId="26" fillId="0" borderId="0" xfId="7" applyNumberFormat="1" applyFont="1" applyFill="1" applyBorder="1" applyAlignment="1" applyProtection="1">
      <alignment horizontal="centerContinuous" vertical="center"/>
      <protection hidden="1"/>
    </xf>
    <xf numFmtId="0" fontId="110" fillId="0" borderId="0" xfId="7" applyFont="1" applyFill="1" applyProtection="1">
      <protection hidden="1"/>
    </xf>
    <xf numFmtId="0" fontId="111" fillId="0" borderId="0" xfId="7" applyNumberFormat="1" applyFont="1" applyFill="1" applyBorder="1" applyAlignment="1" applyProtection="1">
      <alignment vertical="top"/>
      <protection hidden="1"/>
    </xf>
    <xf numFmtId="0" fontId="20" fillId="6" borderId="136" xfId="7" applyNumberFormat="1" applyFont="1" applyFill="1" applyBorder="1" applyAlignment="1" applyProtection="1">
      <alignment horizontal="center" vertical="center"/>
      <protection hidden="1"/>
    </xf>
    <xf numFmtId="0" fontId="20" fillId="6" borderId="37" xfId="7" applyNumberFormat="1" applyFont="1" applyFill="1" applyBorder="1" applyAlignment="1" applyProtection="1">
      <alignment horizontal="center" vertical="center"/>
      <protection hidden="1"/>
    </xf>
    <xf numFmtId="0" fontId="20" fillId="6" borderId="38" xfId="7" applyNumberFormat="1" applyFont="1" applyFill="1" applyBorder="1" applyAlignment="1" applyProtection="1">
      <alignment horizontal="center" vertical="center"/>
      <protection hidden="1"/>
    </xf>
    <xf numFmtId="0" fontId="20" fillId="6" borderId="159" xfId="7" applyNumberFormat="1" applyFont="1" applyFill="1" applyBorder="1" applyAlignment="1" applyProtection="1">
      <alignment horizontal="center" vertical="center"/>
      <protection hidden="1"/>
    </xf>
    <xf numFmtId="167" fontId="21" fillId="25" borderId="100" xfId="7" applyNumberFormat="1" applyFont="1" applyFill="1" applyBorder="1" applyAlignment="1" applyProtection="1">
      <alignment horizontal="right" vertical="center"/>
      <protection hidden="1"/>
    </xf>
    <xf numFmtId="167" fontId="21" fillId="25" borderId="262" xfId="7" applyNumberFormat="1" applyFont="1" applyFill="1" applyBorder="1" applyAlignment="1" applyProtection="1">
      <alignment horizontal="right" vertical="center"/>
      <protection hidden="1"/>
    </xf>
    <xf numFmtId="167" fontId="21" fillId="10" borderId="142" xfId="7" applyNumberFormat="1" applyFont="1" applyFill="1" applyBorder="1" applyAlignment="1" applyProtection="1">
      <alignment horizontal="right" vertical="center"/>
      <protection hidden="1"/>
    </xf>
    <xf numFmtId="167" fontId="21" fillId="10" borderId="263" xfId="7" applyNumberFormat="1" applyFont="1" applyFill="1" applyBorder="1" applyAlignment="1" applyProtection="1">
      <alignment horizontal="right" vertical="center"/>
      <protection hidden="1"/>
    </xf>
    <xf numFmtId="167" fontId="18" fillId="10" borderId="264" xfId="7" applyNumberFormat="1" applyFont="1" applyFill="1" applyBorder="1" applyAlignment="1" applyProtection="1">
      <alignment horizontal="right" vertical="center"/>
      <protection hidden="1"/>
    </xf>
    <xf numFmtId="167" fontId="18" fillId="10" borderId="99" xfId="7" applyNumberFormat="1" applyFont="1" applyFill="1" applyBorder="1" applyAlignment="1" applyProtection="1">
      <alignment horizontal="right" vertical="center"/>
      <protection hidden="1"/>
    </xf>
    <xf numFmtId="167" fontId="20" fillId="5" borderId="100" xfId="7" applyNumberFormat="1" applyFont="1" applyFill="1" applyBorder="1" applyAlignment="1" applyProtection="1">
      <alignment horizontal="right" vertical="center"/>
      <protection hidden="1"/>
    </xf>
    <xf numFmtId="0" fontId="30" fillId="10" borderId="15" xfId="7" applyFont="1" applyFill="1" applyBorder="1" applyProtection="1">
      <protection locked="0" hidden="1"/>
    </xf>
    <xf numFmtId="0" fontId="11" fillId="7" borderId="0" xfId="7" applyNumberFormat="1" applyFont="1" applyFill="1" applyBorder="1" applyAlignment="1" applyProtection="1">
      <alignment horizontal="right" vertical="center" indent="1"/>
      <protection hidden="1"/>
    </xf>
    <xf numFmtId="167" fontId="21" fillId="7" borderId="30" xfId="7" applyNumberFormat="1" applyFont="1" applyFill="1" applyBorder="1" applyAlignment="1" applyProtection="1">
      <alignment horizontal="right" vertical="center"/>
      <protection hidden="1"/>
    </xf>
    <xf numFmtId="167" fontId="21" fillId="7" borderId="265" xfId="7" applyNumberFormat="1" applyFont="1" applyFill="1" applyBorder="1" applyAlignment="1" applyProtection="1">
      <alignment horizontal="right" vertical="center"/>
      <protection hidden="1"/>
    </xf>
    <xf numFmtId="167" fontId="21" fillId="26" borderId="0" xfId="7" applyNumberFormat="1" applyFont="1" applyFill="1" applyBorder="1" applyAlignment="1" applyProtection="1">
      <alignment horizontal="right" vertical="center"/>
      <protection hidden="1"/>
    </xf>
    <xf numFmtId="167" fontId="21" fillId="26" borderId="30" xfId="7" applyNumberFormat="1" applyFont="1" applyFill="1" applyBorder="1" applyAlignment="1" applyProtection="1">
      <alignment horizontal="right" vertical="center"/>
      <protection hidden="1"/>
    </xf>
    <xf numFmtId="167" fontId="20" fillId="7" borderId="259" xfId="7" applyNumberFormat="1" applyFont="1" applyFill="1" applyBorder="1" applyAlignment="1" applyProtection="1">
      <alignment horizontal="right" vertical="center"/>
      <protection hidden="1"/>
    </xf>
    <xf numFmtId="167" fontId="20" fillId="27" borderId="0" xfId="7" applyNumberFormat="1" applyFont="1" applyFill="1" applyBorder="1" applyAlignment="1" applyProtection="1">
      <alignment horizontal="right" vertical="center"/>
      <protection hidden="1"/>
    </xf>
    <xf numFmtId="167" fontId="20" fillId="7" borderId="138" xfId="7" applyNumberFormat="1" applyFont="1" applyFill="1" applyBorder="1" applyAlignment="1" applyProtection="1">
      <alignment horizontal="right" vertical="center"/>
      <protection hidden="1"/>
    </xf>
    <xf numFmtId="167" fontId="31" fillId="5" borderId="34" xfId="7" applyNumberFormat="1" applyFont="1" applyFill="1" applyBorder="1" applyAlignment="1" applyProtection="1">
      <alignment horizontal="right" vertical="center"/>
      <protection hidden="1"/>
    </xf>
    <xf numFmtId="167" fontId="31" fillId="5" borderId="30" xfId="7" applyNumberFormat="1" applyFont="1" applyFill="1" applyBorder="1" applyAlignment="1" applyProtection="1">
      <alignment horizontal="right" vertical="center"/>
      <protection hidden="1"/>
    </xf>
    <xf numFmtId="0" fontId="10" fillId="7" borderId="35" xfId="7" applyFont="1" applyFill="1" applyBorder="1" applyProtection="1">
      <protection locked="0" hidden="1"/>
    </xf>
    <xf numFmtId="0" fontId="18" fillId="7" borderId="0" xfId="7" applyNumberFormat="1" applyFont="1" applyFill="1" applyBorder="1" applyAlignment="1" applyProtection="1">
      <alignment horizontal="right" vertical="center" indent="1"/>
      <protection hidden="1"/>
    </xf>
    <xf numFmtId="167" fontId="112" fillId="7" borderId="34" xfId="7" applyNumberFormat="1" applyFont="1" applyFill="1" applyBorder="1" applyAlignment="1" applyProtection="1">
      <alignment horizontal="right" vertical="center"/>
      <protection hidden="1"/>
    </xf>
    <xf numFmtId="167" fontId="112" fillId="11" borderId="34" xfId="7" applyNumberFormat="1" applyFont="1" applyFill="1" applyBorder="1" applyAlignment="1" applyProtection="1">
      <alignment horizontal="right" vertical="center"/>
      <protection hidden="1"/>
    </xf>
    <xf numFmtId="167" fontId="112" fillId="7" borderId="41" xfId="7" applyNumberFormat="1" applyFont="1" applyFill="1" applyBorder="1" applyAlignment="1" applyProtection="1">
      <alignment horizontal="right" vertical="center"/>
      <protection hidden="1"/>
    </xf>
    <xf numFmtId="167" fontId="112" fillId="26" borderId="0" xfId="7" applyNumberFormat="1" applyFont="1" applyFill="1" applyBorder="1" applyAlignment="1" applyProtection="1">
      <alignment horizontal="right" vertical="center"/>
      <protection hidden="1"/>
    </xf>
    <xf numFmtId="167" fontId="112" fillId="26" borderId="34" xfId="7" applyNumberFormat="1" applyFont="1" applyFill="1" applyBorder="1" applyAlignment="1" applyProtection="1">
      <alignment horizontal="right" vertical="center"/>
      <protection hidden="1"/>
    </xf>
    <xf numFmtId="167" fontId="112" fillId="26" borderId="32" xfId="7" applyNumberFormat="1" applyFont="1" applyFill="1" applyBorder="1" applyAlignment="1" applyProtection="1">
      <alignment horizontal="right" vertical="center"/>
      <protection hidden="1"/>
    </xf>
    <xf numFmtId="167" fontId="20" fillId="7" borderId="143" xfId="7" applyNumberFormat="1" applyFont="1" applyFill="1" applyBorder="1" applyAlignment="1" applyProtection="1">
      <alignment horizontal="right" vertical="center"/>
      <protection hidden="1"/>
    </xf>
    <xf numFmtId="167" fontId="31" fillId="5" borderId="32" xfId="7" applyNumberFormat="1" applyFont="1" applyFill="1" applyBorder="1" applyAlignment="1" applyProtection="1">
      <alignment horizontal="right" vertical="center"/>
      <protection hidden="1"/>
    </xf>
    <xf numFmtId="0" fontId="10" fillId="0" borderId="0" xfId="7" applyFont="1" applyProtection="1">
      <protection locked="0"/>
    </xf>
    <xf numFmtId="167" fontId="31" fillId="5" borderId="67" xfId="7" applyNumberFormat="1" applyFont="1" applyFill="1" applyBorder="1" applyAlignment="1" applyProtection="1">
      <alignment horizontal="right" vertical="center"/>
      <protection hidden="1"/>
    </xf>
    <xf numFmtId="167" fontId="31" fillId="5" borderId="74" xfId="7" applyNumberFormat="1" applyFont="1" applyFill="1" applyBorder="1" applyAlignment="1" applyProtection="1">
      <alignment horizontal="right" vertical="center"/>
      <protection hidden="1"/>
    </xf>
    <xf numFmtId="167" fontId="21" fillId="7" borderId="76" xfId="7" applyNumberFormat="1" applyFont="1" applyFill="1" applyBorder="1" applyAlignment="1" applyProtection="1">
      <alignment horizontal="right" vertical="center"/>
      <protection hidden="1"/>
    </xf>
    <xf numFmtId="167" fontId="21" fillId="7" borderId="87" xfId="7" applyNumberFormat="1" applyFont="1" applyFill="1" applyBorder="1" applyAlignment="1" applyProtection="1">
      <alignment horizontal="right" vertical="center"/>
      <protection hidden="1"/>
    </xf>
    <xf numFmtId="167" fontId="21" fillId="26" borderId="86" xfId="7" applyNumberFormat="1" applyFont="1" applyFill="1" applyBorder="1" applyAlignment="1" applyProtection="1">
      <alignment horizontal="right" vertical="center"/>
      <protection hidden="1"/>
    </xf>
    <xf numFmtId="167" fontId="21" fillId="26" borderId="76" xfId="7" applyNumberFormat="1" applyFont="1" applyFill="1" applyBorder="1" applyAlignment="1" applyProtection="1">
      <alignment horizontal="right" vertical="center"/>
      <protection hidden="1"/>
    </xf>
    <xf numFmtId="167" fontId="20" fillId="7" borderId="78" xfId="7" applyNumberFormat="1" applyFont="1" applyFill="1" applyBorder="1" applyAlignment="1" applyProtection="1">
      <alignment horizontal="right" vertical="center"/>
      <protection hidden="1"/>
    </xf>
    <xf numFmtId="167" fontId="20" fillId="27" borderId="78" xfId="7" applyNumberFormat="1" applyFont="1" applyFill="1" applyBorder="1" applyAlignment="1" applyProtection="1">
      <alignment horizontal="right" vertical="center"/>
      <protection hidden="1"/>
    </xf>
    <xf numFmtId="167" fontId="20" fillId="7" borderId="88" xfId="7" applyNumberFormat="1" applyFont="1" applyFill="1" applyBorder="1" applyAlignment="1" applyProtection="1">
      <alignment horizontal="right" vertical="center"/>
      <protection hidden="1"/>
    </xf>
    <xf numFmtId="167" fontId="31" fillId="5" borderId="76" xfId="7" applyNumberFormat="1" applyFont="1" applyFill="1" applyBorder="1" applyAlignment="1" applyProtection="1">
      <alignment horizontal="right" vertical="center"/>
      <protection hidden="1"/>
    </xf>
    <xf numFmtId="0" fontId="10" fillId="7" borderId="79" xfId="7" applyFont="1" applyFill="1" applyBorder="1" applyProtection="1">
      <protection locked="0" hidden="1"/>
    </xf>
    <xf numFmtId="0" fontId="12" fillId="6" borderId="144" xfId="7" applyNumberFormat="1" applyFont="1" applyFill="1" applyBorder="1" applyAlignment="1" applyProtection="1">
      <alignment vertical="center"/>
      <protection hidden="1"/>
    </xf>
    <xf numFmtId="0" fontId="12" fillId="6" borderId="131" xfId="7" applyNumberFormat="1" applyFont="1" applyFill="1" applyBorder="1" applyAlignment="1" applyProtection="1">
      <alignment vertical="center"/>
      <protection hidden="1"/>
    </xf>
    <xf numFmtId="167" fontId="23" fillId="6" borderId="131" xfId="7" applyNumberFormat="1" applyFont="1" applyFill="1" applyBorder="1" applyAlignment="1" applyProtection="1">
      <alignment horizontal="right" vertical="center"/>
      <protection hidden="1"/>
    </xf>
    <xf numFmtId="0" fontId="10" fillId="6" borderId="145" xfId="7" applyFont="1" applyFill="1" applyBorder="1" applyProtection="1">
      <protection locked="0" hidden="1"/>
    </xf>
    <xf numFmtId="167" fontId="24" fillId="21" borderId="59" xfId="7" applyNumberFormat="1" applyFont="1" applyFill="1" applyBorder="1" applyAlignment="1" applyProtection="1">
      <alignment horizontal="right" vertical="center"/>
      <protection locked="0"/>
    </xf>
    <xf numFmtId="167" fontId="12" fillId="21" borderId="59" xfId="7" applyNumberFormat="1" applyFont="1" applyFill="1" applyBorder="1" applyAlignment="1" applyProtection="1">
      <alignment horizontal="right" vertical="center"/>
      <protection locked="0"/>
    </xf>
    <xf numFmtId="167" fontId="18" fillId="6" borderId="153" xfId="7" applyNumberFormat="1" applyFont="1" applyFill="1" applyBorder="1" applyAlignment="1" applyProtection="1">
      <alignment horizontal="right" vertical="center"/>
      <protection hidden="1"/>
    </xf>
    <xf numFmtId="167" fontId="18" fillId="6" borderId="58" xfId="7" applyNumberFormat="1" applyFont="1" applyFill="1" applyBorder="1" applyAlignment="1" applyProtection="1">
      <alignment horizontal="right" vertical="center"/>
      <protection hidden="1"/>
    </xf>
    <xf numFmtId="167" fontId="31" fillId="5" borderId="57" xfId="7" applyNumberFormat="1" applyFont="1" applyFill="1" applyBorder="1" applyAlignment="1" applyProtection="1">
      <alignment horizontal="right" vertical="center"/>
      <protection hidden="1"/>
    </xf>
    <xf numFmtId="167" fontId="31" fillId="5" borderId="105" xfId="7" applyNumberFormat="1" applyFont="1" applyFill="1" applyBorder="1" applyAlignment="1" applyProtection="1">
      <alignment horizontal="right" vertical="center"/>
      <protection hidden="1"/>
    </xf>
    <xf numFmtId="167" fontId="24" fillId="21" borderId="66" xfId="7" applyNumberFormat="1" applyFont="1" applyFill="1" applyBorder="1" applyAlignment="1" applyProtection="1">
      <alignment horizontal="right" vertical="center"/>
      <protection locked="0"/>
    </xf>
    <xf numFmtId="167" fontId="12" fillId="21" borderId="66" xfId="7" applyNumberFormat="1" applyFont="1" applyFill="1" applyBorder="1" applyAlignment="1" applyProtection="1">
      <alignment horizontal="right" vertical="center"/>
      <protection locked="0"/>
    </xf>
    <xf numFmtId="167" fontId="18" fillId="6" borderId="68" xfId="7" applyNumberFormat="1" applyFont="1" applyFill="1" applyBorder="1" applyAlignment="1" applyProtection="1">
      <alignment horizontal="right" vertical="center"/>
      <protection hidden="1"/>
    </xf>
    <xf numFmtId="167" fontId="18" fillId="6" borderId="70" xfId="7" applyNumberFormat="1" applyFont="1" applyFill="1" applyBorder="1" applyAlignment="1" applyProtection="1">
      <alignment horizontal="right" vertical="center"/>
      <protection hidden="1"/>
    </xf>
    <xf numFmtId="167" fontId="31" fillId="5" borderId="64" xfId="7" applyNumberFormat="1" applyFont="1" applyFill="1" applyBorder="1" applyAlignment="1" applyProtection="1">
      <alignment horizontal="right" vertical="center"/>
      <protection hidden="1"/>
    </xf>
    <xf numFmtId="167" fontId="31" fillId="5" borderId="83" xfId="7" applyNumberFormat="1" applyFont="1" applyFill="1" applyBorder="1" applyAlignment="1" applyProtection="1">
      <alignment horizontal="right" vertical="center"/>
      <protection hidden="1"/>
    </xf>
    <xf numFmtId="0" fontId="12" fillId="6" borderId="117" xfId="7" applyNumberFormat="1" applyFont="1" applyFill="1" applyBorder="1" applyAlignment="1" applyProtection="1">
      <alignment horizontal="center" vertical="center"/>
      <protection hidden="1"/>
    </xf>
    <xf numFmtId="0" fontId="24" fillId="5" borderId="93" xfId="7" applyNumberFormat="1" applyFont="1" applyFill="1" applyBorder="1" applyAlignment="1" applyProtection="1">
      <alignment horizontal="left" vertical="center" indent="1"/>
      <protection locked="0" hidden="1"/>
    </xf>
    <xf numFmtId="167" fontId="24" fillId="21" borderId="258" xfId="7" applyNumberFormat="1" applyFont="1" applyFill="1" applyBorder="1" applyAlignment="1" applyProtection="1">
      <alignment horizontal="right" vertical="center"/>
      <protection locked="0"/>
    </xf>
    <xf numFmtId="167" fontId="12" fillId="21" borderId="47" xfId="7" applyNumberFormat="1" applyFont="1" applyFill="1" applyBorder="1" applyAlignment="1" applyProtection="1">
      <alignment horizontal="right" vertical="center"/>
      <protection locked="0"/>
    </xf>
    <xf numFmtId="167" fontId="12" fillId="21" borderId="258" xfId="7" applyNumberFormat="1" applyFont="1" applyFill="1" applyBorder="1" applyAlignment="1" applyProtection="1">
      <alignment horizontal="right" vertical="center"/>
      <protection locked="0"/>
    </xf>
    <xf numFmtId="167" fontId="12" fillId="0" borderId="141" xfId="7" applyNumberFormat="1" applyFont="1" applyFill="1" applyBorder="1" applyAlignment="1" applyProtection="1">
      <alignment horizontal="right" vertical="center"/>
      <protection locked="0"/>
    </xf>
    <xf numFmtId="167" fontId="12" fillId="0" borderId="43" xfId="7" applyNumberFormat="1" applyFont="1" applyFill="1" applyBorder="1" applyAlignment="1" applyProtection="1">
      <alignment horizontal="right" vertical="center"/>
      <protection locked="0"/>
    </xf>
    <xf numFmtId="167" fontId="12" fillId="0" borderId="258" xfId="7" applyNumberFormat="1" applyFont="1" applyFill="1" applyBorder="1" applyAlignment="1" applyProtection="1">
      <alignment horizontal="right" vertical="center"/>
      <protection locked="0"/>
    </xf>
    <xf numFmtId="167" fontId="18" fillId="6" borderId="95" xfId="7" applyNumberFormat="1" applyFont="1" applyFill="1" applyBorder="1" applyAlignment="1" applyProtection="1">
      <alignment horizontal="right" vertical="center"/>
      <protection hidden="1"/>
    </xf>
    <xf numFmtId="167" fontId="31" fillId="5" borderId="88" xfId="7" applyNumberFormat="1" applyFont="1" applyFill="1" applyBorder="1" applyAlignment="1" applyProtection="1">
      <alignment horizontal="right" vertical="center"/>
      <protection hidden="1"/>
    </xf>
    <xf numFmtId="0" fontId="10" fillId="0" borderId="158" xfId="7" applyFont="1" applyBorder="1" applyAlignment="1" applyProtection="1">
      <alignment vertical="center"/>
      <protection locked="0"/>
    </xf>
    <xf numFmtId="167" fontId="24" fillId="21" borderId="67" xfId="7" applyNumberFormat="1" applyFont="1" applyFill="1" applyBorder="1" applyAlignment="1" applyProtection="1">
      <alignment horizontal="right" vertical="center"/>
      <protection locked="0"/>
    </xf>
    <xf numFmtId="167" fontId="18" fillId="6" borderId="81" xfId="7" applyNumberFormat="1" applyFont="1" applyFill="1" applyBorder="1" applyAlignment="1" applyProtection="1">
      <alignment horizontal="right" vertical="center"/>
      <protection hidden="1"/>
    </xf>
    <xf numFmtId="167" fontId="18" fillId="6" borderId="65" xfId="7" applyNumberFormat="1" applyFont="1" applyFill="1" applyBorder="1" applyAlignment="1" applyProtection="1">
      <alignment horizontal="right" vertical="center"/>
      <protection hidden="1"/>
    </xf>
    <xf numFmtId="167" fontId="31" fillId="5" borderId="266" xfId="7" applyNumberFormat="1" applyFont="1" applyFill="1" applyBorder="1" applyAlignment="1" applyProtection="1">
      <alignment horizontal="right" vertical="center"/>
      <protection hidden="1"/>
    </xf>
    <xf numFmtId="167" fontId="31" fillId="5" borderId="267" xfId="7" applyNumberFormat="1" applyFont="1" applyFill="1" applyBorder="1" applyAlignment="1" applyProtection="1">
      <alignment horizontal="right" vertical="center"/>
      <protection hidden="1"/>
    </xf>
    <xf numFmtId="167" fontId="24" fillId="21" borderId="64" xfId="7" applyNumberFormat="1" applyFont="1" applyFill="1" applyBorder="1" applyAlignment="1" applyProtection="1">
      <alignment horizontal="right" vertical="center"/>
      <protection locked="0"/>
    </xf>
    <xf numFmtId="167" fontId="24" fillId="21" borderId="71" xfId="7" applyNumberFormat="1" applyFont="1" applyFill="1" applyBorder="1" applyAlignment="1" applyProtection="1">
      <alignment horizontal="right" vertical="center"/>
      <protection locked="0"/>
    </xf>
    <xf numFmtId="167" fontId="12" fillId="21" borderId="71" xfId="7" applyNumberFormat="1" applyFont="1" applyFill="1" applyBorder="1" applyAlignment="1" applyProtection="1">
      <alignment horizontal="right" vertical="center"/>
      <protection locked="0"/>
    </xf>
    <xf numFmtId="0" fontId="24" fillId="6" borderId="71" xfId="7" applyNumberFormat="1" applyFont="1" applyFill="1" applyBorder="1" applyAlignment="1" applyProtection="1">
      <alignment horizontal="left" vertical="center" indent="1"/>
      <protection locked="0" hidden="1"/>
    </xf>
    <xf numFmtId="167" fontId="24" fillId="21" borderId="71" xfId="7" applyNumberFormat="1" applyFont="1" applyFill="1" applyBorder="1" applyAlignment="1" applyProtection="1">
      <alignment horizontal="right" vertical="center"/>
    </xf>
    <xf numFmtId="167" fontId="12" fillId="21" borderId="64" xfId="7" applyNumberFormat="1" applyFont="1" applyFill="1" applyBorder="1" applyAlignment="1" applyProtection="1">
      <alignment horizontal="right" vertical="center"/>
    </xf>
    <xf numFmtId="167" fontId="12" fillId="21" borderId="71" xfId="7" applyNumberFormat="1" applyFont="1" applyFill="1" applyBorder="1" applyAlignment="1" applyProtection="1">
      <alignment horizontal="right" vertical="center"/>
    </xf>
    <xf numFmtId="167" fontId="24" fillId="21" borderId="113" xfId="7" applyNumberFormat="1" applyFont="1" applyFill="1" applyBorder="1" applyAlignment="1" applyProtection="1">
      <alignment horizontal="right" vertical="center"/>
      <protection locked="0"/>
    </xf>
    <xf numFmtId="167" fontId="10" fillId="21" borderId="76" xfId="7" applyNumberFormat="1" applyFont="1" applyFill="1" applyBorder="1" applyAlignment="1" applyProtection="1">
      <alignment horizontal="right" vertical="center"/>
      <protection locked="0"/>
    </xf>
    <xf numFmtId="167" fontId="10" fillId="21" borderId="113" xfId="7" applyNumberFormat="1" applyFont="1" applyFill="1" applyBorder="1" applyAlignment="1" applyProtection="1">
      <alignment horizontal="right" vertical="center"/>
      <protection locked="0"/>
    </xf>
    <xf numFmtId="167" fontId="10" fillId="0" borderId="154" xfId="7" applyNumberFormat="1" applyFont="1" applyFill="1" applyBorder="1" applyAlignment="1" applyProtection="1">
      <alignment horizontal="right" vertical="center"/>
      <protection locked="0"/>
    </xf>
    <xf numFmtId="167" fontId="10" fillId="0" borderId="88" xfId="7" applyNumberFormat="1" applyFont="1" applyFill="1" applyBorder="1" applyAlignment="1" applyProtection="1">
      <alignment horizontal="right" vertical="center"/>
      <protection locked="0"/>
    </xf>
    <xf numFmtId="167" fontId="10" fillId="0" borderId="76" xfId="7" applyNumberFormat="1" applyFont="1" applyFill="1" applyBorder="1" applyAlignment="1" applyProtection="1">
      <alignment horizontal="right" vertical="center"/>
      <protection locked="0"/>
    </xf>
    <xf numFmtId="167" fontId="10" fillId="0" borderId="113" xfId="7" applyNumberFormat="1" applyFont="1" applyFill="1" applyBorder="1" applyAlignment="1" applyProtection="1">
      <alignment horizontal="right" vertical="center"/>
      <protection locked="0"/>
    </xf>
    <xf numFmtId="167" fontId="18" fillId="6" borderId="143" xfId="7" applyNumberFormat="1" applyFont="1" applyFill="1" applyBorder="1" applyAlignment="1" applyProtection="1">
      <alignment horizontal="right" vertical="center"/>
      <protection hidden="1"/>
    </xf>
    <xf numFmtId="167" fontId="18" fillId="6" borderId="86" xfId="7" applyNumberFormat="1" applyFont="1" applyFill="1" applyBorder="1" applyAlignment="1" applyProtection="1">
      <alignment horizontal="right" vertical="center"/>
      <protection hidden="1"/>
    </xf>
    <xf numFmtId="167" fontId="31" fillId="5" borderId="108" xfId="7" applyNumberFormat="1" applyFont="1" applyFill="1" applyBorder="1" applyAlignment="1" applyProtection="1">
      <alignment horizontal="right" vertical="center"/>
      <protection hidden="1"/>
    </xf>
    <xf numFmtId="167" fontId="31" fillId="5" borderId="111" xfId="7" applyNumberFormat="1" applyFont="1" applyFill="1" applyBorder="1" applyAlignment="1" applyProtection="1">
      <alignment horizontal="right" vertical="center"/>
      <protection hidden="1"/>
    </xf>
    <xf numFmtId="167" fontId="24" fillId="21" borderId="139" xfId="7" applyNumberFormat="1" applyFont="1" applyFill="1" applyBorder="1" applyAlignment="1" applyProtection="1">
      <alignment horizontal="right" vertical="center"/>
    </xf>
    <xf numFmtId="167" fontId="10" fillId="21" borderId="169" xfId="7" applyNumberFormat="1" applyFont="1" applyFill="1" applyBorder="1" applyAlignment="1" applyProtection="1">
      <alignment horizontal="right" vertical="center"/>
    </xf>
    <xf numFmtId="167" fontId="10" fillId="21" borderId="139" xfId="7" applyNumberFormat="1" applyFont="1" applyFill="1" applyBorder="1" applyAlignment="1" applyProtection="1">
      <alignment horizontal="right" vertical="center"/>
    </xf>
    <xf numFmtId="167" fontId="10" fillId="0" borderId="268" xfId="7" applyNumberFormat="1" applyFont="1" applyFill="1" applyBorder="1" applyAlignment="1" applyProtection="1">
      <alignment horizontal="right" vertical="center"/>
      <protection locked="0"/>
    </xf>
    <xf numFmtId="167" fontId="10" fillId="0" borderId="45" xfId="7" applyNumberFormat="1" applyFont="1" applyFill="1" applyBorder="1" applyAlignment="1" applyProtection="1">
      <alignment horizontal="right" vertical="center"/>
      <protection locked="0"/>
    </xf>
    <xf numFmtId="167" fontId="10" fillId="0" borderId="169" xfId="7" applyNumberFormat="1" applyFont="1" applyFill="1" applyBorder="1" applyAlignment="1" applyProtection="1">
      <alignment horizontal="right" vertical="center"/>
      <protection locked="0"/>
    </xf>
    <xf numFmtId="167" fontId="10" fillId="0" borderId="139" xfId="7" applyNumberFormat="1" applyFont="1" applyFill="1" applyBorder="1" applyAlignment="1" applyProtection="1">
      <alignment horizontal="right" vertical="center"/>
      <protection locked="0"/>
    </xf>
    <xf numFmtId="167" fontId="18" fillId="6" borderId="269" xfId="7" applyNumberFormat="1" applyFont="1" applyFill="1" applyBorder="1" applyAlignment="1" applyProtection="1">
      <alignment horizontal="right" vertical="center"/>
      <protection hidden="1"/>
    </xf>
    <xf numFmtId="167" fontId="18" fillId="6" borderId="44" xfId="7" applyNumberFormat="1" applyFont="1" applyFill="1" applyBorder="1" applyAlignment="1" applyProtection="1">
      <alignment horizontal="right" vertical="center"/>
      <protection hidden="1"/>
    </xf>
    <xf numFmtId="167" fontId="41" fillId="6" borderId="268" xfId="7" applyNumberFormat="1" applyFont="1" applyFill="1" applyBorder="1" applyAlignment="1" applyProtection="1">
      <alignment horizontal="right" vertical="center"/>
      <protection hidden="1"/>
    </xf>
    <xf numFmtId="167" fontId="24" fillId="6" borderId="169" xfId="7" applyNumberFormat="1" applyFont="1" applyFill="1" applyBorder="1" applyAlignment="1" applyProtection="1">
      <alignment horizontal="right" vertical="center"/>
      <protection hidden="1"/>
    </xf>
    <xf numFmtId="0" fontId="10" fillId="0" borderId="170" xfId="7" applyFont="1" applyBorder="1" applyAlignment="1" applyProtection="1">
      <alignment vertical="center"/>
      <protection locked="0"/>
    </xf>
    <xf numFmtId="167" fontId="18" fillId="21" borderId="12" xfId="7" applyNumberFormat="1" applyFont="1" applyFill="1" applyBorder="1" applyAlignment="1" applyProtection="1">
      <alignment horizontal="right" vertical="center"/>
    </xf>
    <xf numFmtId="167" fontId="18" fillId="21" borderId="109" xfId="7" applyNumberFormat="1" applyFont="1" applyFill="1" applyBorder="1" applyAlignment="1" applyProtection="1">
      <alignment horizontal="right" vertical="center"/>
    </xf>
    <xf numFmtId="167" fontId="18" fillId="5" borderId="251" xfId="7" applyNumberFormat="1" applyFont="1" applyFill="1" applyBorder="1" applyAlignment="1" applyProtection="1">
      <alignment horizontal="right" vertical="center"/>
    </xf>
    <xf numFmtId="167" fontId="18" fillId="5" borderId="103" xfId="7" applyNumberFormat="1" applyFont="1" applyFill="1" applyBorder="1" applyAlignment="1" applyProtection="1">
      <alignment horizontal="right" vertical="center"/>
    </xf>
    <xf numFmtId="167" fontId="18" fillId="5" borderId="12" xfId="7" applyNumberFormat="1" applyFont="1" applyFill="1" applyBorder="1" applyAlignment="1" applyProtection="1">
      <alignment horizontal="right" vertical="center"/>
    </xf>
    <xf numFmtId="167" fontId="18" fillId="6" borderId="174" xfId="7" applyNumberFormat="1" applyFont="1" applyFill="1" applyBorder="1" applyAlignment="1" applyProtection="1">
      <alignment horizontal="right" vertical="center"/>
      <protection hidden="1"/>
    </xf>
    <xf numFmtId="167" fontId="18" fillId="6" borderId="251" xfId="7" applyNumberFormat="1" applyFont="1" applyFill="1" applyBorder="1" applyAlignment="1" applyProtection="1">
      <alignment horizontal="right" vertical="center"/>
      <protection hidden="1"/>
    </xf>
    <xf numFmtId="167" fontId="31" fillId="5" borderId="51" xfId="7" applyNumberFormat="1" applyFont="1" applyFill="1" applyBorder="1" applyAlignment="1" applyProtection="1">
      <alignment horizontal="right" vertical="center"/>
      <protection hidden="1"/>
    </xf>
    <xf numFmtId="167" fontId="31" fillId="5" borderId="249" xfId="7" applyNumberFormat="1" applyFont="1" applyFill="1" applyBorder="1" applyAlignment="1" applyProtection="1">
      <alignment horizontal="right" vertical="center"/>
      <protection hidden="1"/>
    </xf>
    <xf numFmtId="167" fontId="18" fillId="6" borderId="12" xfId="7" applyNumberFormat="1" applyFont="1" applyFill="1" applyBorder="1" applyAlignment="1" applyProtection="1">
      <alignment horizontal="right" vertical="center"/>
      <protection hidden="1"/>
    </xf>
    <xf numFmtId="0" fontId="12" fillId="0" borderId="126" xfId="7" applyFont="1" applyFill="1" applyBorder="1" applyAlignment="1" applyProtection="1">
      <alignment vertical="center"/>
      <protection locked="0"/>
    </xf>
    <xf numFmtId="0" fontId="12" fillId="6" borderId="105" xfId="7" applyNumberFormat="1" applyFont="1" applyFill="1" applyBorder="1" applyAlignment="1" applyProtection="1">
      <alignment horizontal="center" vertical="center"/>
      <protection locked="0" hidden="1"/>
    </xf>
    <xf numFmtId="0" fontId="9" fillId="0" borderId="57" xfId="7" applyFill="1" applyBorder="1" applyAlignment="1" applyProtection="1">
      <alignment horizontal="left" vertical="center" indent="1"/>
      <protection locked="0" hidden="1"/>
    </xf>
    <xf numFmtId="167" fontId="24" fillId="21" borderId="57" xfId="7" applyNumberFormat="1" applyFont="1" applyFill="1" applyBorder="1" applyAlignment="1" applyProtection="1">
      <alignment horizontal="right" vertical="center"/>
      <protection locked="0"/>
    </xf>
    <xf numFmtId="0" fontId="12" fillId="0" borderId="121" xfId="7" applyFont="1" applyFill="1" applyBorder="1" applyAlignment="1" applyProtection="1">
      <alignment vertical="center"/>
      <protection locked="0"/>
    </xf>
    <xf numFmtId="0" fontId="12" fillId="6" borderId="83" xfId="7" applyNumberFormat="1" applyFont="1" applyFill="1" applyBorder="1" applyAlignment="1" applyProtection="1">
      <alignment horizontal="center" vertical="center"/>
      <protection locked="0" hidden="1"/>
    </xf>
    <xf numFmtId="0" fontId="9" fillId="0" borderId="86" xfId="7" applyFill="1" applyBorder="1" applyAlignment="1" applyProtection="1">
      <alignment horizontal="left" vertical="center" indent="1"/>
      <protection locked="0" hidden="1"/>
    </xf>
    <xf numFmtId="0" fontId="12" fillId="6" borderId="88" xfId="7" applyNumberFormat="1" applyFont="1" applyFill="1" applyBorder="1" applyAlignment="1" applyProtection="1">
      <alignment horizontal="center" vertical="center"/>
      <protection locked="0" hidden="1"/>
    </xf>
    <xf numFmtId="167" fontId="24" fillId="21" borderId="76" xfId="7" applyNumberFormat="1" applyFont="1" applyFill="1" applyBorder="1" applyAlignment="1" applyProtection="1">
      <alignment horizontal="right" vertical="center"/>
      <protection locked="0"/>
    </xf>
    <xf numFmtId="167" fontId="12" fillId="21" borderId="113" xfId="7" applyNumberFormat="1" applyFont="1" applyFill="1" applyBorder="1" applyAlignment="1" applyProtection="1">
      <alignment horizontal="right" vertical="center"/>
      <protection locked="0"/>
    </xf>
    <xf numFmtId="167" fontId="18" fillId="6" borderId="78" xfId="7" applyNumberFormat="1" applyFont="1" applyFill="1" applyBorder="1" applyAlignment="1" applyProtection="1">
      <alignment horizontal="right" vertical="center"/>
      <protection hidden="1"/>
    </xf>
    <xf numFmtId="167" fontId="18" fillId="21" borderId="39" xfId="7" applyNumberFormat="1" applyFont="1" applyFill="1" applyBorder="1" applyAlignment="1" applyProtection="1">
      <alignment horizontal="right" vertical="center"/>
    </xf>
    <xf numFmtId="167" fontId="18" fillId="5" borderId="252" xfId="7" applyNumberFormat="1" applyFont="1" applyFill="1" applyBorder="1" applyAlignment="1" applyProtection="1">
      <alignment horizontal="right" vertical="center"/>
    </xf>
    <xf numFmtId="167" fontId="18" fillId="5" borderId="40" xfId="7" applyNumberFormat="1" applyFont="1" applyFill="1" applyBorder="1" applyAlignment="1" applyProtection="1">
      <alignment horizontal="right" vertical="center"/>
    </xf>
    <xf numFmtId="167" fontId="18" fillId="6" borderId="54" xfId="7" applyNumberFormat="1" applyFont="1" applyFill="1" applyBorder="1" applyAlignment="1" applyProtection="1">
      <alignment horizontal="right" vertical="center"/>
      <protection hidden="1"/>
    </xf>
    <xf numFmtId="167" fontId="18" fillId="6" borderId="252" xfId="7" applyNumberFormat="1" applyFont="1" applyFill="1" applyBorder="1" applyAlignment="1" applyProtection="1">
      <alignment horizontal="right" vertical="center"/>
      <protection hidden="1"/>
    </xf>
    <xf numFmtId="167" fontId="31" fillId="5" borderId="8" xfId="7" applyNumberFormat="1" applyFont="1" applyFill="1" applyBorder="1" applyAlignment="1" applyProtection="1">
      <alignment horizontal="right" vertical="center"/>
      <protection hidden="1"/>
    </xf>
    <xf numFmtId="167" fontId="18" fillId="6" borderId="8" xfId="7" applyNumberFormat="1" applyFont="1" applyFill="1" applyBorder="1" applyAlignment="1" applyProtection="1">
      <alignment horizontal="right" vertical="center"/>
      <protection hidden="1"/>
    </xf>
    <xf numFmtId="0" fontId="12" fillId="0" borderId="90" xfId="7" applyFont="1" applyFill="1" applyBorder="1" applyAlignment="1" applyProtection="1">
      <alignment vertical="center"/>
      <protection locked="0"/>
    </xf>
    <xf numFmtId="0" fontId="12" fillId="6" borderId="74" xfId="7" applyNumberFormat="1" applyFont="1" applyFill="1" applyBorder="1" applyAlignment="1" applyProtection="1">
      <alignment horizontal="center" vertical="center"/>
      <protection locked="0" hidden="1"/>
    </xf>
    <xf numFmtId="0" fontId="9" fillId="0" borderId="0" xfId="7" applyFill="1" applyBorder="1" applyAlignment="1" applyProtection="1">
      <alignment horizontal="left" vertical="center" indent="1"/>
      <protection locked="0" hidden="1"/>
    </xf>
    <xf numFmtId="167" fontId="24" fillId="21" borderId="34" xfId="7" applyNumberFormat="1" applyFont="1" applyFill="1" applyBorder="1" applyAlignment="1" applyProtection="1">
      <alignment horizontal="right" vertical="center"/>
      <protection locked="0"/>
    </xf>
    <xf numFmtId="167" fontId="24" fillId="21" borderId="77" xfId="7" applyNumberFormat="1" applyFont="1" applyFill="1" applyBorder="1" applyAlignment="1" applyProtection="1">
      <alignment horizontal="right" vertical="center"/>
      <protection locked="0"/>
    </xf>
    <xf numFmtId="167" fontId="12" fillId="21" borderId="34" xfId="7" applyNumberFormat="1" applyFont="1" applyFill="1" applyBorder="1" applyAlignment="1" applyProtection="1">
      <alignment horizontal="right" vertical="center"/>
      <protection locked="0"/>
    </xf>
    <xf numFmtId="167" fontId="12" fillId="21" borderId="77" xfId="7" applyNumberFormat="1" applyFont="1" applyFill="1" applyBorder="1" applyAlignment="1" applyProtection="1">
      <alignment horizontal="right" vertical="center"/>
      <protection locked="0"/>
    </xf>
    <xf numFmtId="167" fontId="12" fillId="0" borderId="138" xfId="7" applyNumberFormat="1" applyFont="1" applyFill="1" applyBorder="1" applyAlignment="1" applyProtection="1">
      <alignment horizontal="right" vertical="center"/>
      <protection locked="0"/>
    </xf>
    <xf numFmtId="0" fontId="12" fillId="6" borderId="127" xfId="7" applyNumberFormat="1" applyFont="1" applyFill="1" applyBorder="1" applyAlignment="1" applyProtection="1">
      <alignment horizontal="center" vertical="center"/>
      <protection hidden="1"/>
    </xf>
    <xf numFmtId="0" fontId="12" fillId="6" borderId="122" xfId="7" applyNumberFormat="1" applyFont="1" applyFill="1" applyBorder="1" applyAlignment="1" applyProtection="1">
      <alignment horizontal="center" vertical="center"/>
      <protection locked="0" hidden="1"/>
    </xf>
    <xf numFmtId="0" fontId="9" fillId="0" borderId="127" xfId="7" applyFill="1" applyBorder="1" applyAlignment="1" applyProtection="1">
      <alignment horizontal="left" vertical="center" indent="1"/>
      <protection locked="0" hidden="1"/>
    </xf>
    <xf numFmtId="167" fontId="24" fillId="21" borderId="125" xfId="7" applyNumberFormat="1" applyFont="1" applyFill="1" applyBorder="1" applyAlignment="1" applyProtection="1">
      <alignment horizontal="right" vertical="center"/>
      <protection locked="0"/>
    </xf>
    <xf numFmtId="167" fontId="24" fillId="21" borderId="124" xfId="7" applyNumberFormat="1" applyFont="1" applyFill="1" applyBorder="1" applyAlignment="1" applyProtection="1">
      <alignment horizontal="right" vertical="center"/>
      <protection locked="0"/>
    </xf>
    <xf numFmtId="167" fontId="12" fillId="21" borderId="125" xfId="7" applyNumberFormat="1" applyFont="1" applyFill="1" applyBorder="1" applyAlignment="1" applyProtection="1">
      <alignment horizontal="right" vertical="center"/>
      <protection locked="0"/>
    </xf>
    <xf numFmtId="167" fontId="12" fillId="21" borderId="124" xfId="7" applyNumberFormat="1" applyFont="1" applyFill="1" applyBorder="1" applyAlignment="1" applyProtection="1">
      <alignment horizontal="right" vertical="center"/>
      <protection locked="0"/>
    </xf>
    <xf numFmtId="167" fontId="18" fillId="6" borderId="209" xfId="7" applyNumberFormat="1" applyFont="1" applyFill="1" applyBorder="1" applyAlignment="1" applyProtection="1">
      <alignment horizontal="right" vertical="center"/>
      <protection hidden="1"/>
    </xf>
    <xf numFmtId="167" fontId="41" fillId="6" borderId="157" xfId="7" applyNumberFormat="1" applyFont="1" applyFill="1" applyBorder="1" applyAlignment="1" applyProtection="1">
      <alignment horizontal="right" vertical="center"/>
      <protection hidden="1"/>
    </xf>
    <xf numFmtId="167" fontId="31" fillId="5" borderId="125" xfId="7" applyNumberFormat="1" applyFont="1" applyFill="1" applyBorder="1" applyAlignment="1" applyProtection="1">
      <alignment horizontal="right" vertical="center"/>
      <protection hidden="1"/>
    </xf>
    <xf numFmtId="167" fontId="31" fillId="5" borderId="122" xfId="7" applyNumberFormat="1" applyFont="1" applyFill="1" applyBorder="1" applyAlignment="1" applyProtection="1">
      <alignment horizontal="right" vertical="center"/>
      <protection hidden="1"/>
    </xf>
    <xf numFmtId="167" fontId="24" fillId="6" borderId="125" xfId="7" applyNumberFormat="1" applyFont="1" applyFill="1" applyBorder="1" applyAlignment="1" applyProtection="1">
      <alignment horizontal="right" vertical="center"/>
      <protection hidden="1"/>
    </xf>
    <xf numFmtId="167" fontId="12" fillId="0" borderId="120" xfId="7" applyNumberFormat="1" applyFont="1" applyFill="1" applyBorder="1" applyAlignment="1" applyProtection="1">
      <alignment horizontal="right" vertical="center"/>
      <protection locked="0"/>
    </xf>
    <xf numFmtId="167" fontId="31" fillId="5" borderId="93" xfId="7" applyNumberFormat="1" applyFont="1" applyFill="1" applyBorder="1" applyAlignment="1" applyProtection="1">
      <alignment horizontal="right" vertical="center"/>
      <protection hidden="1"/>
    </xf>
    <xf numFmtId="167" fontId="31" fillId="5" borderId="96" xfId="7" applyNumberFormat="1" applyFont="1" applyFill="1" applyBorder="1" applyAlignment="1" applyProtection="1">
      <alignment horizontal="right" vertical="center"/>
      <protection hidden="1"/>
    </xf>
    <xf numFmtId="0" fontId="12" fillId="0" borderId="158" xfId="7" applyFont="1" applyFill="1" applyBorder="1" applyAlignment="1" applyProtection="1">
      <alignment vertical="center"/>
      <protection locked="0"/>
    </xf>
    <xf numFmtId="0" fontId="36" fillId="0" borderId="0" xfId="7" applyFont="1" applyBorder="1" applyAlignment="1">
      <alignment vertical="top" wrapText="1"/>
    </xf>
    <xf numFmtId="0" fontId="11" fillId="28" borderId="0" xfId="7" applyFont="1" applyFill="1"/>
    <xf numFmtId="0" fontId="10" fillId="28" borderId="0" xfId="7" applyFont="1" applyFill="1"/>
    <xf numFmtId="0" fontId="10" fillId="28" borderId="0" xfId="7" applyNumberFormat="1" applyFont="1" applyFill="1" applyBorder="1" applyAlignment="1" applyProtection="1">
      <alignment vertical="center"/>
      <protection locked="0"/>
    </xf>
    <xf numFmtId="167" fontId="12" fillId="21" borderId="141" xfId="7" applyNumberFormat="1" applyFont="1" applyFill="1" applyBorder="1" applyAlignment="1" applyProtection="1">
      <alignment horizontal="right" vertical="center"/>
      <protection locked="0"/>
    </xf>
    <xf numFmtId="167" fontId="10" fillId="21" borderId="154" xfId="7" applyNumberFormat="1" applyFont="1" applyFill="1" applyBorder="1" applyAlignment="1" applyProtection="1">
      <alignment horizontal="right" vertical="center"/>
      <protection locked="0"/>
    </xf>
    <xf numFmtId="167" fontId="10" fillId="21" borderId="268" xfId="7" applyNumberFormat="1" applyFont="1" applyFill="1" applyBorder="1" applyAlignment="1" applyProtection="1">
      <alignment horizontal="right" vertical="center"/>
      <protection locked="0"/>
    </xf>
    <xf numFmtId="167" fontId="18" fillId="21" borderId="251" xfId="7" applyNumberFormat="1" applyFont="1" applyFill="1" applyBorder="1" applyAlignment="1" applyProtection="1">
      <alignment horizontal="right" vertical="center"/>
    </xf>
    <xf numFmtId="167" fontId="18" fillId="21" borderId="252" xfId="7" applyNumberFormat="1" applyFont="1" applyFill="1" applyBorder="1" applyAlignment="1" applyProtection="1">
      <alignment horizontal="right" vertical="center"/>
    </xf>
    <xf numFmtId="167" fontId="12" fillId="21" borderId="138" xfId="7" applyNumberFormat="1" applyFont="1" applyFill="1" applyBorder="1" applyAlignment="1" applyProtection="1">
      <alignment horizontal="right" vertical="center"/>
      <protection locked="0"/>
    </xf>
    <xf numFmtId="167" fontId="12" fillId="21" borderId="120" xfId="7" applyNumberFormat="1" applyFont="1" applyFill="1" applyBorder="1" applyAlignment="1" applyProtection="1">
      <alignment horizontal="right" vertical="center"/>
      <protection locked="0"/>
    </xf>
    <xf numFmtId="167" fontId="24" fillId="0" borderId="59" xfId="7" applyNumberFormat="1" applyFont="1" applyFill="1" applyBorder="1" applyAlignment="1" applyProtection="1">
      <alignment horizontal="right" vertical="center"/>
      <protection locked="0"/>
    </xf>
    <xf numFmtId="167" fontId="24" fillId="0" borderId="66" xfId="7" applyNumberFormat="1" applyFont="1" applyFill="1" applyBorder="1" applyAlignment="1" applyProtection="1">
      <alignment horizontal="right" vertical="center"/>
      <protection locked="0"/>
    </xf>
    <xf numFmtId="167" fontId="24" fillId="0" borderId="258" xfId="7" applyNumberFormat="1" applyFont="1" applyFill="1" applyBorder="1" applyAlignment="1" applyProtection="1">
      <alignment horizontal="right" vertical="center"/>
      <protection locked="0"/>
    </xf>
    <xf numFmtId="167" fontId="24" fillId="0" borderId="67" xfId="7" applyNumberFormat="1" applyFont="1" applyFill="1" applyBorder="1" applyAlignment="1" applyProtection="1">
      <alignment horizontal="right" vertical="center"/>
      <protection locked="0"/>
    </xf>
    <xf numFmtId="167" fontId="24" fillId="0" borderId="64" xfId="7" applyNumberFormat="1" applyFont="1" applyFill="1" applyBorder="1" applyAlignment="1" applyProtection="1">
      <alignment horizontal="right" vertical="center"/>
      <protection locked="0"/>
    </xf>
    <xf numFmtId="167" fontId="24" fillId="0" borderId="71" xfId="7" applyNumberFormat="1" applyFont="1" applyFill="1" applyBorder="1" applyAlignment="1" applyProtection="1">
      <alignment horizontal="right" vertical="center"/>
      <protection locked="0"/>
    </xf>
    <xf numFmtId="167" fontId="24" fillId="5" borderId="71" xfId="7" applyNumberFormat="1" applyFont="1" applyFill="1" applyBorder="1" applyAlignment="1" applyProtection="1">
      <alignment horizontal="right" vertical="center"/>
    </xf>
    <xf numFmtId="167" fontId="24" fillId="0" borderId="113" xfId="7" applyNumberFormat="1" applyFont="1" applyFill="1" applyBorder="1" applyAlignment="1" applyProtection="1">
      <alignment horizontal="right" vertical="center"/>
      <protection locked="0"/>
    </xf>
    <xf numFmtId="167" fontId="24" fillId="5" borderId="139" xfId="7" applyNumberFormat="1" applyFont="1" applyFill="1" applyBorder="1" applyAlignment="1" applyProtection="1">
      <alignment horizontal="right" vertical="center"/>
    </xf>
    <xf numFmtId="167" fontId="10" fillId="5" borderId="169" xfId="7" applyNumberFormat="1" applyFont="1" applyFill="1" applyBorder="1" applyAlignment="1" applyProtection="1">
      <alignment horizontal="right" vertical="center"/>
    </xf>
    <xf numFmtId="167" fontId="10" fillId="5" borderId="139" xfId="7" applyNumberFormat="1" applyFont="1" applyFill="1" applyBorder="1" applyAlignment="1" applyProtection="1">
      <alignment horizontal="right" vertical="center"/>
    </xf>
    <xf numFmtId="167" fontId="18" fillId="25" borderId="12" xfId="7" applyNumberFormat="1" applyFont="1" applyFill="1" applyBorder="1" applyAlignment="1" applyProtection="1">
      <alignment horizontal="right" vertical="center"/>
    </xf>
    <xf numFmtId="167" fontId="18" fillId="25" borderId="109" xfId="7" applyNumberFormat="1" applyFont="1" applyFill="1" applyBorder="1" applyAlignment="1" applyProtection="1">
      <alignment horizontal="right" vertical="center"/>
    </xf>
    <xf numFmtId="167" fontId="24" fillId="0" borderId="57" xfId="7" applyNumberFormat="1" applyFont="1" applyFill="1" applyBorder="1" applyAlignment="1" applyProtection="1">
      <alignment horizontal="right" vertical="center"/>
      <protection locked="0"/>
    </xf>
    <xf numFmtId="167" fontId="24" fillId="0" borderId="76" xfId="7" applyNumberFormat="1" applyFont="1" applyFill="1" applyBorder="1" applyAlignment="1" applyProtection="1">
      <alignment horizontal="right" vertical="center"/>
      <protection locked="0"/>
    </xf>
    <xf numFmtId="167" fontId="18" fillId="25" borderId="8" xfId="7" applyNumberFormat="1" applyFont="1" applyFill="1" applyBorder="1" applyAlignment="1" applyProtection="1">
      <alignment horizontal="right" vertical="center"/>
    </xf>
    <xf numFmtId="167" fontId="18" fillId="25" borderId="39" xfId="7" applyNumberFormat="1" applyFont="1" applyFill="1" applyBorder="1" applyAlignment="1" applyProtection="1">
      <alignment horizontal="right" vertical="center"/>
    </xf>
    <xf numFmtId="167" fontId="24" fillId="0" borderId="34" xfId="7" applyNumberFormat="1" applyFont="1" applyFill="1" applyBorder="1" applyAlignment="1" applyProtection="1">
      <alignment horizontal="right" vertical="center"/>
      <protection locked="0"/>
    </xf>
    <xf numFmtId="167" fontId="24" fillId="0" borderId="77" xfId="7" applyNumberFormat="1" applyFont="1" applyFill="1" applyBorder="1" applyAlignment="1" applyProtection="1">
      <alignment horizontal="right" vertical="center"/>
      <protection locked="0"/>
    </xf>
    <xf numFmtId="167" fontId="24" fillId="0" borderId="125" xfId="7" applyNumberFormat="1" applyFont="1" applyFill="1" applyBorder="1" applyAlignment="1" applyProtection="1">
      <alignment horizontal="right" vertical="center"/>
      <protection locked="0"/>
    </xf>
    <xf numFmtId="167" fontId="24" fillId="0" borderId="124" xfId="7" applyNumberFormat="1" applyFont="1" applyFill="1" applyBorder="1" applyAlignment="1" applyProtection="1">
      <alignment horizontal="right" vertical="center"/>
      <protection locked="0"/>
    </xf>
    <xf numFmtId="0" fontId="11" fillId="0" borderId="0" xfId="7" applyNumberFormat="1" applyFont="1" applyFill="1" applyBorder="1" applyAlignment="1" applyProtection="1">
      <alignment horizontal="center" vertical="center"/>
      <protection hidden="1"/>
    </xf>
    <xf numFmtId="0" fontId="28" fillId="28" borderId="0" xfId="7" applyFont="1" applyFill="1"/>
    <xf numFmtId="0" fontId="11" fillId="28" borderId="0" xfId="7" applyFont="1" applyFill="1" applyAlignment="1">
      <alignment vertical="center"/>
    </xf>
    <xf numFmtId="1" fontId="16" fillId="0" borderId="0" xfId="7" applyNumberFormat="1" applyFont="1" applyFill="1" applyBorder="1" applyAlignment="1" applyProtection="1">
      <alignment horizontal="center" vertical="center"/>
      <protection hidden="1"/>
    </xf>
    <xf numFmtId="0" fontId="12" fillId="14" borderId="8" xfId="7" applyNumberFormat="1" applyFont="1" applyFill="1" applyBorder="1" applyAlignment="1" applyProtection="1">
      <alignment horizontal="center" vertical="center"/>
      <protection locked="0"/>
    </xf>
    <xf numFmtId="1" fontId="16" fillId="0" borderId="0" xfId="7" applyNumberFormat="1" applyFont="1" applyFill="1" applyBorder="1" applyAlignment="1" applyProtection="1">
      <alignment horizontal="center" vertical="center"/>
      <protection hidden="1"/>
    </xf>
    <xf numFmtId="0" fontId="15" fillId="0" borderId="0" xfId="7" applyNumberFormat="1" applyFont="1" applyFill="1" applyBorder="1" applyAlignment="1" applyProtection="1">
      <alignment horizontal="right" vertical="center"/>
      <protection hidden="1"/>
    </xf>
    <xf numFmtId="0" fontId="20" fillId="6" borderId="36" xfId="7" applyNumberFormat="1" applyFont="1" applyFill="1" applyBorder="1" applyAlignment="1" applyProtection="1">
      <alignment horizontal="center" vertical="center"/>
      <protection hidden="1"/>
    </xf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0" fontId="34" fillId="0" borderId="0" xfId="7" applyFont="1" applyFill="1" applyProtection="1">
      <protection hidden="1"/>
    </xf>
    <xf numFmtId="0" fontId="34" fillId="0" borderId="0" xfId="7" applyNumberFormat="1" applyFont="1" applyFill="1" applyBorder="1" applyAlignment="1" applyProtection="1">
      <alignment horizontal="left"/>
      <protection hidden="1"/>
    </xf>
    <xf numFmtId="0" fontId="17" fillId="0" borderId="117" xfId="7" applyNumberFormat="1" applyFont="1" applyFill="1" applyBorder="1" applyAlignment="1" applyProtection="1">
      <alignment vertical="center"/>
      <protection locked="0" hidden="1"/>
    </xf>
    <xf numFmtId="167" fontId="11" fillId="10" borderId="99" xfId="7" applyNumberFormat="1" applyFont="1" applyFill="1" applyBorder="1" applyAlignment="1" applyProtection="1">
      <alignment horizontal="right" vertical="center"/>
      <protection hidden="1"/>
    </xf>
    <xf numFmtId="167" fontId="21" fillId="7" borderId="41" xfId="7" applyNumberFormat="1" applyFont="1" applyFill="1" applyBorder="1" applyAlignment="1" applyProtection="1">
      <alignment horizontal="right" vertical="center"/>
      <protection hidden="1"/>
    </xf>
    <xf numFmtId="167" fontId="21" fillId="7" borderId="32" xfId="7" applyNumberFormat="1" applyFont="1" applyFill="1" applyBorder="1" applyAlignment="1" applyProtection="1">
      <alignment horizontal="right" vertical="center"/>
      <protection hidden="1"/>
    </xf>
    <xf numFmtId="167" fontId="24" fillId="7" borderId="266" xfId="7" applyNumberFormat="1" applyFont="1" applyFill="1" applyBorder="1" applyAlignment="1" applyProtection="1">
      <alignment horizontal="right" vertical="center"/>
      <protection hidden="1"/>
    </xf>
    <xf numFmtId="167" fontId="21" fillId="7" borderId="150" xfId="7" applyNumberFormat="1" applyFont="1" applyFill="1" applyBorder="1" applyAlignment="1" applyProtection="1">
      <alignment horizontal="right" vertical="center"/>
      <protection hidden="1"/>
    </xf>
    <xf numFmtId="167" fontId="21" fillId="7" borderId="149" xfId="7" applyNumberFormat="1" applyFont="1" applyFill="1" applyBorder="1" applyAlignment="1" applyProtection="1">
      <alignment horizontal="right" vertical="center"/>
      <protection hidden="1"/>
    </xf>
    <xf numFmtId="167" fontId="24" fillId="7" borderId="12" xfId="7" applyNumberFormat="1" applyFont="1" applyFill="1" applyBorder="1" applyAlignment="1" applyProtection="1">
      <alignment horizontal="right" vertical="center"/>
      <protection hidden="1"/>
    </xf>
    <xf numFmtId="0" fontId="12" fillId="6" borderId="19" xfId="7" applyNumberFormat="1" applyFont="1" applyFill="1" applyBorder="1" applyAlignment="1" applyProtection="1">
      <alignment vertical="center"/>
      <protection hidden="1"/>
    </xf>
    <xf numFmtId="0" fontId="12" fillId="6" borderId="104" xfId="7" applyNumberFormat="1" applyFont="1" applyFill="1" applyBorder="1" applyAlignment="1" applyProtection="1">
      <alignment horizontal="center" vertical="center"/>
      <protection hidden="1"/>
    </xf>
    <xf numFmtId="0" fontId="24" fillId="0" borderId="57" xfId="7" applyNumberFormat="1" applyFont="1" applyFill="1" applyBorder="1" applyAlignment="1" applyProtection="1">
      <alignment horizontal="left" vertical="center" indent="1"/>
      <protection locked="0" hidden="1"/>
    </xf>
    <xf numFmtId="0" fontId="12" fillId="6" borderId="270" xfId="7" applyNumberFormat="1" applyFont="1" applyFill="1" applyBorder="1" applyAlignment="1" applyProtection="1">
      <alignment horizontal="center" vertical="center"/>
      <protection hidden="1"/>
    </xf>
    <xf numFmtId="0" fontId="24" fillId="0" borderId="108" xfId="7" applyNumberFormat="1" applyFont="1" applyFill="1" applyBorder="1" applyAlignment="1" applyProtection="1">
      <alignment horizontal="left" vertical="center" indent="1"/>
      <protection locked="0" hidden="1"/>
    </xf>
    <xf numFmtId="167" fontId="24" fillId="7" borderId="108" xfId="7" applyNumberFormat="1" applyFont="1" applyFill="1" applyBorder="1" applyAlignment="1" applyProtection="1">
      <alignment horizontal="right" vertical="center"/>
      <protection hidden="1"/>
    </xf>
    <xf numFmtId="0" fontId="18" fillId="6" borderId="19" xfId="7" applyNumberFormat="1" applyFont="1" applyFill="1" applyBorder="1" applyAlignment="1" applyProtection="1">
      <alignment vertical="center"/>
      <protection hidden="1"/>
    </xf>
    <xf numFmtId="0" fontId="11" fillId="6" borderId="0" xfId="7" applyNumberFormat="1" applyFont="1" applyFill="1" applyBorder="1" applyAlignment="1" applyProtection="1">
      <alignment horizontal="left" vertical="center"/>
      <protection hidden="1"/>
    </xf>
    <xf numFmtId="167" fontId="12" fillId="6" borderId="0" xfId="7" applyNumberFormat="1" applyFont="1" applyFill="1" applyBorder="1" applyAlignment="1" applyProtection="1">
      <alignment horizontal="right" vertical="center"/>
      <protection hidden="1"/>
    </xf>
    <xf numFmtId="167" fontId="41" fillId="6" borderId="0" xfId="7" applyNumberFormat="1" applyFont="1" applyFill="1" applyBorder="1" applyAlignment="1" applyProtection="1">
      <alignment horizontal="right" vertical="center"/>
      <protection hidden="1"/>
    </xf>
    <xf numFmtId="167" fontId="24" fillId="6" borderId="0" xfId="7" applyNumberFormat="1" applyFont="1" applyFill="1" applyBorder="1" applyAlignment="1" applyProtection="1">
      <alignment horizontal="right" vertical="center"/>
      <protection hidden="1"/>
    </xf>
    <xf numFmtId="0" fontId="12" fillId="6" borderId="101" xfId="7" applyFont="1" applyFill="1" applyBorder="1" applyAlignment="1" applyProtection="1">
      <alignment vertical="center"/>
      <protection hidden="1"/>
    </xf>
    <xf numFmtId="167" fontId="41" fillId="6" borderId="136" xfId="7" applyNumberFormat="1" applyFont="1" applyFill="1" applyBorder="1" applyAlignment="1" applyProtection="1">
      <alignment horizontal="right" vertical="center"/>
      <protection hidden="1"/>
    </xf>
    <xf numFmtId="0" fontId="24" fillId="0" borderId="72" xfId="7" applyNumberFormat="1" applyFont="1" applyFill="1" applyBorder="1" applyAlignment="1" applyProtection="1">
      <alignment horizontal="left" vertical="center" indent="1"/>
      <protection locked="0" hidden="1"/>
    </xf>
    <xf numFmtId="0" fontId="12" fillId="6" borderId="91" xfId="7" applyNumberFormat="1" applyFont="1" applyFill="1" applyBorder="1" applyAlignment="1" applyProtection="1">
      <alignment horizontal="center" vertical="center"/>
      <protection hidden="1"/>
    </xf>
    <xf numFmtId="0" fontId="24" fillId="0" borderId="199" xfId="7" applyNumberFormat="1" applyFont="1" applyFill="1" applyBorder="1" applyAlignment="1" applyProtection="1">
      <alignment horizontal="left" vertical="center" indent="1"/>
      <protection locked="0" hidden="1"/>
    </xf>
    <xf numFmtId="0" fontId="12" fillId="14" borderId="103" xfId="7" applyNumberFormat="1" applyFont="1" applyFill="1" applyBorder="1" applyAlignment="1" applyProtection="1">
      <alignment horizontal="center" vertical="center"/>
      <protection locked="0"/>
    </xf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0" fontId="18" fillId="7" borderId="50" xfId="7" applyNumberFormat="1" applyFont="1" applyFill="1" applyBorder="1" applyAlignment="1" applyProtection="1">
      <alignment horizontal="right" vertical="center"/>
      <protection hidden="1"/>
    </xf>
    <xf numFmtId="0" fontId="37" fillId="0" borderId="0" xfId="7" applyNumberFormat="1" applyFont="1" applyFill="1" applyBorder="1" applyAlignment="1" applyProtection="1">
      <alignment vertical="top" wrapText="1"/>
      <protection locked="0"/>
    </xf>
    <xf numFmtId="0" fontId="37" fillId="0" borderId="0" xfId="7" applyFont="1" applyAlignment="1">
      <alignment vertical="top" wrapText="1"/>
    </xf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0" fontId="37" fillId="0" borderId="0" xfId="7" applyFont="1" applyAlignment="1">
      <alignment vertical="top"/>
    </xf>
    <xf numFmtId="0" fontId="115" fillId="0" borderId="117" xfId="7" applyNumberFormat="1" applyFont="1" applyFill="1" applyBorder="1" applyAlignment="1" applyProtection="1">
      <alignment horizontal="left" vertical="center"/>
      <protection hidden="1"/>
    </xf>
    <xf numFmtId="0" fontId="16" fillId="0" borderId="117" xfId="7" applyNumberFormat="1" applyFont="1" applyFill="1" applyBorder="1" applyAlignment="1" applyProtection="1">
      <alignment horizontal="centerContinuous" vertical="center"/>
      <protection hidden="1"/>
    </xf>
    <xf numFmtId="1" fontId="16" fillId="0" borderId="117" xfId="7" applyNumberFormat="1" applyFont="1" applyFill="1" applyBorder="1" applyAlignment="1" applyProtection="1">
      <alignment horizontal="right" vertical="center"/>
      <protection hidden="1"/>
    </xf>
    <xf numFmtId="0" fontId="10" fillId="0" borderId="0" xfId="7" applyFont="1" applyFill="1"/>
    <xf numFmtId="167" fontId="21" fillId="8" borderId="142" xfId="7" applyNumberFormat="1" applyFont="1" applyFill="1" applyBorder="1" applyAlignment="1" applyProtection="1">
      <alignment horizontal="right" vertical="center"/>
      <protection hidden="1"/>
    </xf>
    <xf numFmtId="167" fontId="21" fillId="8" borderId="271" xfId="7" applyNumberFormat="1" applyFont="1" applyFill="1" applyBorder="1" applyAlignment="1" applyProtection="1">
      <alignment horizontal="right" vertical="center"/>
      <protection hidden="1"/>
    </xf>
    <xf numFmtId="167" fontId="21" fillId="8" borderId="100" xfId="7" applyNumberFormat="1" applyFont="1" applyFill="1" applyBorder="1" applyAlignment="1" applyProtection="1">
      <alignment horizontal="right" vertical="center"/>
      <protection hidden="1"/>
    </xf>
    <xf numFmtId="167" fontId="11" fillId="10" borderId="272" xfId="7" applyNumberFormat="1" applyFont="1" applyFill="1" applyBorder="1" applyAlignment="1" applyProtection="1">
      <alignment horizontal="right" vertical="center"/>
      <protection hidden="1"/>
    </xf>
    <xf numFmtId="0" fontId="12" fillId="7" borderId="28" xfId="7" applyNumberFormat="1" applyFont="1" applyFill="1" applyBorder="1" applyAlignment="1" applyProtection="1">
      <alignment vertical="center"/>
      <protection hidden="1"/>
    </xf>
    <xf numFmtId="0" fontId="18" fillId="7" borderId="28" xfId="7" applyNumberFormat="1" applyFont="1" applyFill="1" applyBorder="1" applyAlignment="1" applyProtection="1">
      <alignment horizontal="right" vertical="center"/>
      <protection hidden="1"/>
    </xf>
    <xf numFmtId="167" fontId="12" fillId="11" borderId="250" xfId="7" applyNumberFormat="1" applyFont="1" applyFill="1" applyBorder="1" applyAlignment="1" applyProtection="1">
      <alignment horizontal="right" vertical="center"/>
      <protection hidden="1"/>
    </xf>
    <xf numFmtId="167" fontId="12" fillId="11" borderId="133" xfId="7" applyNumberFormat="1" applyFont="1" applyFill="1" applyBorder="1" applyAlignment="1" applyProtection="1">
      <alignment horizontal="right" vertical="center"/>
      <protection hidden="1"/>
    </xf>
    <xf numFmtId="167" fontId="12" fillId="11" borderId="30" xfId="7" applyNumberFormat="1" applyFont="1" applyFill="1" applyBorder="1" applyAlignment="1" applyProtection="1">
      <alignment horizontal="right" vertical="center"/>
      <protection hidden="1"/>
    </xf>
    <xf numFmtId="167" fontId="12" fillId="7" borderId="250" xfId="7" applyNumberFormat="1" applyFont="1" applyFill="1" applyBorder="1" applyAlignment="1" applyProtection="1">
      <alignment horizontal="right" vertical="center"/>
      <protection hidden="1"/>
    </xf>
    <xf numFmtId="167" fontId="18" fillId="7" borderId="175" xfId="7" applyNumberFormat="1" applyFont="1" applyFill="1" applyBorder="1" applyAlignment="1" applyProtection="1">
      <alignment horizontal="right" vertical="center"/>
      <protection hidden="1"/>
    </xf>
    <xf numFmtId="0" fontId="10" fillId="7" borderId="31" xfId="7" applyFont="1" applyFill="1" applyBorder="1" applyProtection="1">
      <protection hidden="1"/>
    </xf>
    <xf numFmtId="167" fontId="12" fillId="11" borderId="251" xfId="7" applyNumberFormat="1" applyFont="1" applyFill="1" applyBorder="1" applyAlignment="1" applyProtection="1">
      <alignment horizontal="right" vertical="center"/>
      <protection hidden="1"/>
    </xf>
    <xf numFmtId="167" fontId="12" fillId="11" borderId="134" xfId="7" applyNumberFormat="1" applyFont="1" applyFill="1" applyBorder="1" applyAlignment="1" applyProtection="1">
      <alignment horizontal="right" vertical="center"/>
      <protection hidden="1"/>
    </xf>
    <xf numFmtId="167" fontId="12" fillId="7" borderId="12" xfId="7" applyNumberFormat="1" applyFont="1" applyFill="1" applyBorder="1" applyAlignment="1" applyProtection="1">
      <alignment horizontal="right" vertical="center"/>
      <protection hidden="1"/>
    </xf>
    <xf numFmtId="167" fontId="12" fillId="7" borderId="251" xfId="7" applyNumberFormat="1" applyFont="1" applyFill="1" applyBorder="1" applyAlignment="1" applyProtection="1">
      <alignment horizontal="right" vertical="center"/>
      <protection hidden="1"/>
    </xf>
    <xf numFmtId="167" fontId="18" fillId="7" borderId="179" xfId="7" applyNumberFormat="1" applyFont="1" applyFill="1" applyBorder="1" applyAlignment="1" applyProtection="1">
      <alignment horizontal="right" vertical="center"/>
      <protection hidden="1"/>
    </xf>
    <xf numFmtId="0" fontId="24" fillId="0" borderId="67" xfId="7" applyNumberFormat="1" applyFont="1" applyFill="1" applyBorder="1" applyAlignment="1" applyProtection="1">
      <alignment horizontal="center" vertical="center"/>
      <protection locked="0" hidden="1"/>
    </xf>
    <xf numFmtId="0" fontId="50" fillId="0" borderId="77" xfId="7" applyFont="1" applyFill="1" applyBorder="1" applyAlignment="1" applyProtection="1">
      <alignment horizontal="left" vertical="center" indent="1"/>
      <protection locked="0" hidden="1"/>
    </xf>
    <xf numFmtId="167" fontId="10" fillId="21" borderId="138" xfId="7" applyNumberFormat="1" applyFont="1" applyFill="1" applyBorder="1" applyAlignment="1" applyProtection="1">
      <alignment horizontal="right" vertical="center"/>
      <protection locked="0"/>
    </xf>
    <xf numFmtId="167" fontId="10" fillId="0" borderId="34" xfId="7" applyNumberFormat="1" applyFont="1" applyFill="1" applyBorder="1" applyAlignment="1" applyProtection="1">
      <alignment horizontal="right" vertical="center"/>
      <protection locked="0"/>
    </xf>
    <xf numFmtId="167" fontId="10" fillId="0" borderId="77" xfId="7" applyNumberFormat="1" applyFont="1" applyFill="1" applyBorder="1" applyAlignment="1" applyProtection="1">
      <alignment horizontal="right" vertical="center"/>
      <protection locked="0"/>
    </xf>
    <xf numFmtId="0" fontId="24" fillId="0" borderId="64" xfId="7" applyNumberFormat="1" applyFont="1" applyFill="1" applyBorder="1" applyAlignment="1" applyProtection="1">
      <alignment horizontal="center" vertical="center"/>
      <protection locked="0" hidden="1"/>
    </xf>
    <xf numFmtId="0" fontId="24" fillId="0" borderId="108" xfId="7" applyNumberFormat="1" applyFont="1" applyFill="1" applyBorder="1" applyAlignment="1" applyProtection="1">
      <alignment horizontal="center" vertical="center"/>
      <protection locked="0" hidden="1"/>
    </xf>
    <xf numFmtId="0" fontId="50" fillId="0" borderId="109" xfId="7" applyFont="1" applyFill="1" applyBorder="1" applyAlignment="1" applyProtection="1">
      <alignment horizontal="left" vertical="center" indent="1"/>
      <protection locked="0" hidden="1"/>
    </xf>
    <xf numFmtId="167" fontId="10" fillId="21" borderId="150" xfId="7" applyNumberFormat="1" applyFont="1" applyFill="1" applyBorder="1" applyAlignment="1" applyProtection="1">
      <alignment horizontal="right" vertical="center"/>
      <protection locked="0"/>
    </xf>
    <xf numFmtId="167" fontId="10" fillId="0" borderId="108" xfId="7" applyNumberFormat="1" applyFont="1" applyFill="1" applyBorder="1" applyAlignment="1" applyProtection="1">
      <alignment horizontal="right" vertical="center"/>
      <protection locked="0"/>
    </xf>
    <xf numFmtId="167" fontId="10" fillId="0" borderId="151" xfId="7" applyNumberFormat="1" applyFont="1" applyFill="1" applyBorder="1" applyAlignment="1" applyProtection="1">
      <alignment horizontal="right" vertical="center"/>
      <protection locked="0"/>
    </xf>
    <xf numFmtId="0" fontId="24" fillId="0" borderId="57" xfId="7" applyNumberFormat="1" applyFont="1" applyFill="1" applyBorder="1" applyAlignment="1" applyProtection="1">
      <alignment horizontal="center" vertical="center"/>
      <protection locked="0" hidden="1"/>
    </xf>
    <xf numFmtId="0" fontId="50" fillId="0" borderId="159" xfId="7" applyFont="1" applyFill="1" applyBorder="1" applyAlignment="1" applyProtection="1">
      <alignment horizontal="left" vertical="center" indent="1"/>
      <protection locked="0" hidden="1"/>
    </xf>
    <xf numFmtId="167" fontId="10" fillId="21" borderId="136" xfId="7" applyNumberFormat="1" applyFont="1" applyFill="1" applyBorder="1" applyAlignment="1" applyProtection="1">
      <alignment horizontal="right" vertical="center"/>
      <protection locked="0"/>
    </xf>
    <xf numFmtId="167" fontId="10" fillId="0" borderId="37" xfId="7" applyNumberFormat="1" applyFont="1" applyFill="1" applyBorder="1" applyAlignment="1" applyProtection="1">
      <alignment horizontal="right" vertical="center"/>
      <protection locked="0"/>
    </xf>
    <xf numFmtId="167" fontId="10" fillId="0" borderId="159" xfId="7" applyNumberFormat="1" applyFont="1" applyFill="1" applyBorder="1" applyAlignment="1" applyProtection="1">
      <alignment horizontal="right" vertical="center"/>
      <protection locked="0"/>
    </xf>
    <xf numFmtId="0" fontId="10" fillId="0" borderId="200" xfId="7" applyFont="1" applyBorder="1" applyAlignment="1" applyProtection="1">
      <alignment vertical="center"/>
      <protection locked="0"/>
    </xf>
    <xf numFmtId="0" fontId="24" fillId="0" borderId="93" xfId="7" applyNumberFormat="1" applyFont="1" applyFill="1" applyBorder="1" applyAlignment="1" applyProtection="1">
      <alignment horizontal="center" vertical="center"/>
      <protection locked="0" hidden="1"/>
    </xf>
    <xf numFmtId="0" fontId="50" fillId="0" borderId="258" xfId="7" applyFont="1" applyFill="1" applyBorder="1" applyAlignment="1" applyProtection="1">
      <alignment horizontal="left" vertical="center" indent="1"/>
      <protection locked="0" hidden="1"/>
    </xf>
    <xf numFmtId="0" fontId="37" fillId="0" borderId="158" xfId="7" applyFont="1" applyBorder="1" applyAlignment="1" applyProtection="1">
      <alignment vertical="center"/>
    </xf>
    <xf numFmtId="0" fontId="106" fillId="0" borderId="0" xfId="7" applyFont="1" applyAlignment="1">
      <alignment horizontal="right"/>
    </xf>
    <xf numFmtId="0" fontId="31" fillId="0" borderId="0" xfId="7" applyNumberFormat="1" applyFont="1" applyFill="1" applyBorder="1" applyAlignment="1" applyProtection="1">
      <alignment vertical="top"/>
      <protection locked="0"/>
    </xf>
    <xf numFmtId="0" fontId="116" fillId="0" borderId="0" xfId="7" applyFont="1" applyAlignment="1">
      <alignment vertical="top"/>
    </xf>
    <xf numFmtId="0" fontId="117" fillId="0" borderId="0" xfId="7" applyFont="1"/>
    <xf numFmtId="0" fontId="101" fillId="0" borderId="0" xfId="7" applyNumberFormat="1" applyFont="1" applyFill="1" applyBorder="1" applyAlignment="1" applyProtection="1">
      <alignment vertical="top" wrapText="1"/>
      <protection locked="0"/>
    </xf>
    <xf numFmtId="1" fontId="16" fillId="0" borderId="117" xfId="7" applyNumberFormat="1" applyFont="1" applyFill="1" applyBorder="1" applyAlignment="1" applyProtection="1">
      <alignment vertical="center"/>
      <protection hidden="1"/>
    </xf>
    <xf numFmtId="167" fontId="12" fillId="7" borderId="133" xfId="7" applyNumberFormat="1" applyFont="1" applyFill="1" applyBorder="1" applyAlignment="1" applyProtection="1">
      <alignment horizontal="right" vertical="center"/>
      <protection hidden="1"/>
    </xf>
    <xf numFmtId="167" fontId="18" fillId="7" borderId="260" xfId="7" applyNumberFormat="1" applyFont="1" applyFill="1" applyBorder="1" applyAlignment="1" applyProtection="1">
      <alignment horizontal="right" vertical="center"/>
      <protection hidden="1"/>
    </xf>
    <xf numFmtId="167" fontId="12" fillId="7" borderId="134" xfId="7" applyNumberFormat="1" applyFont="1" applyFill="1" applyBorder="1" applyAlignment="1" applyProtection="1">
      <alignment horizontal="right" vertical="center"/>
      <protection hidden="1"/>
    </xf>
    <xf numFmtId="167" fontId="18" fillId="11" borderId="109" xfId="7" applyNumberFormat="1" applyFont="1" applyFill="1" applyBorder="1" applyAlignment="1" applyProtection="1">
      <alignment horizontal="right" vertical="center"/>
      <protection hidden="1"/>
    </xf>
    <xf numFmtId="167" fontId="18" fillId="6" borderId="66" xfId="7" applyNumberFormat="1" applyFont="1" applyFill="1" applyBorder="1" applyAlignment="1" applyProtection="1">
      <alignment horizontal="right" vertical="center"/>
      <protection hidden="1"/>
    </xf>
    <xf numFmtId="167" fontId="18" fillId="6" borderId="71" xfId="7" applyNumberFormat="1" applyFont="1" applyFill="1" applyBorder="1" applyAlignment="1" applyProtection="1">
      <alignment horizontal="right" vertical="center"/>
      <protection hidden="1"/>
    </xf>
    <xf numFmtId="167" fontId="18" fillId="6" borderId="151" xfId="7" applyNumberFormat="1" applyFont="1" applyFill="1" applyBorder="1" applyAlignment="1" applyProtection="1">
      <alignment horizontal="right" vertical="center"/>
      <protection hidden="1"/>
    </xf>
    <xf numFmtId="167" fontId="18" fillId="6" borderId="94" xfId="7" applyNumberFormat="1" applyFont="1" applyFill="1" applyBorder="1" applyAlignment="1" applyProtection="1">
      <alignment horizontal="right" vertical="center"/>
      <protection hidden="1"/>
    </xf>
    <xf numFmtId="0" fontId="12" fillId="14" borderId="109" xfId="7" applyNumberFormat="1" applyFont="1" applyFill="1" applyBorder="1" applyAlignment="1" applyProtection="1">
      <alignment horizontal="center" vertical="center"/>
      <protection locked="0"/>
    </xf>
    <xf numFmtId="14" fontId="27" fillId="0" borderId="0" xfId="7" applyNumberFormat="1" applyFont="1" applyFill="1" applyBorder="1" applyAlignment="1" applyProtection="1">
      <alignment horizontal="left" vertical="center"/>
      <protection hidden="1"/>
    </xf>
    <xf numFmtId="0" fontId="20" fillId="25" borderId="8" xfId="7" applyNumberFormat="1" applyFont="1" applyFill="1" applyBorder="1" applyAlignment="1" applyProtection="1">
      <alignment horizontal="center" vertical="center"/>
      <protection hidden="1"/>
    </xf>
    <xf numFmtId="0" fontId="20" fillId="25" borderId="39" xfId="7" applyNumberFormat="1" applyFont="1" applyFill="1" applyBorder="1" applyAlignment="1" applyProtection="1">
      <alignment horizontal="center" vertical="center"/>
      <protection hidden="1"/>
    </xf>
    <xf numFmtId="0" fontId="20" fillId="25" borderId="136" xfId="7" applyNumberFormat="1" applyFont="1" applyFill="1" applyBorder="1" applyAlignment="1" applyProtection="1">
      <alignment horizontal="center" vertical="center"/>
      <protection hidden="1"/>
    </xf>
    <xf numFmtId="0" fontId="20" fillId="25" borderId="37" xfId="7" applyNumberFormat="1" applyFont="1" applyFill="1" applyBorder="1" applyAlignment="1" applyProtection="1">
      <alignment horizontal="center" vertical="center"/>
      <protection hidden="1"/>
    </xf>
    <xf numFmtId="167" fontId="21" fillId="25" borderId="99" xfId="7" applyNumberFormat="1" applyFont="1" applyFill="1" applyBorder="1" applyAlignment="1" applyProtection="1">
      <alignment horizontal="right" vertical="center"/>
      <protection hidden="1"/>
    </xf>
    <xf numFmtId="167" fontId="21" fillId="25" borderId="271" xfId="7" applyNumberFormat="1" applyFont="1" applyFill="1" applyBorder="1" applyAlignment="1" applyProtection="1">
      <alignment horizontal="right" vertical="center"/>
      <protection hidden="1"/>
    </xf>
    <xf numFmtId="167" fontId="21" fillId="8" borderId="99" xfId="7" applyNumberFormat="1" applyFont="1" applyFill="1" applyBorder="1" applyAlignment="1" applyProtection="1">
      <alignment horizontal="right" vertical="center"/>
      <protection hidden="1"/>
    </xf>
    <xf numFmtId="167" fontId="21" fillId="10" borderId="271" xfId="7" applyNumberFormat="1" applyFont="1" applyFill="1" applyBorder="1" applyAlignment="1" applyProtection="1">
      <alignment horizontal="right" vertical="center"/>
      <protection hidden="1"/>
    </xf>
    <xf numFmtId="167" fontId="21" fillId="10" borderId="99" xfId="7" applyNumberFormat="1" applyFont="1" applyFill="1" applyBorder="1" applyAlignment="1" applyProtection="1">
      <alignment horizontal="right" vertical="center"/>
      <protection hidden="1"/>
    </xf>
    <xf numFmtId="167" fontId="18" fillId="5" borderId="100" xfId="7" applyNumberFormat="1" applyFont="1" applyFill="1" applyBorder="1" applyAlignment="1" applyProtection="1">
      <alignment horizontal="right" vertical="center"/>
      <protection hidden="1"/>
    </xf>
    <xf numFmtId="167" fontId="112" fillId="25" borderId="34" xfId="7" applyNumberFormat="1" applyFont="1" applyFill="1" applyBorder="1" applyAlignment="1" applyProtection="1">
      <alignment horizontal="right" vertical="center"/>
      <protection hidden="1"/>
    </xf>
    <xf numFmtId="167" fontId="24" fillId="6" borderId="30" xfId="7" applyNumberFormat="1" applyFont="1" applyFill="1" applyBorder="1" applyAlignment="1" applyProtection="1">
      <alignment horizontal="right" vertical="center"/>
      <protection hidden="1"/>
    </xf>
    <xf numFmtId="0" fontId="12" fillId="7" borderId="49" xfId="7" applyNumberFormat="1" applyFont="1" applyFill="1" applyBorder="1" applyAlignment="1" applyProtection="1">
      <alignment vertical="center"/>
      <protection hidden="1"/>
    </xf>
    <xf numFmtId="167" fontId="112" fillId="25" borderId="12" xfId="7" applyNumberFormat="1" applyFont="1" applyFill="1" applyBorder="1" applyAlignment="1" applyProtection="1">
      <alignment horizontal="right" vertical="center"/>
      <protection hidden="1"/>
    </xf>
    <xf numFmtId="167" fontId="112" fillId="7" borderId="12" xfId="7" applyNumberFormat="1" applyFont="1" applyFill="1" applyBorder="1" applyAlignment="1" applyProtection="1">
      <alignment horizontal="right" vertical="center"/>
      <protection hidden="1"/>
    </xf>
    <xf numFmtId="0" fontId="12" fillId="6" borderId="52" xfId="7" applyNumberFormat="1" applyFont="1" applyFill="1" applyBorder="1" applyAlignment="1" applyProtection="1">
      <alignment vertical="center"/>
      <protection hidden="1"/>
    </xf>
    <xf numFmtId="0" fontId="10" fillId="6" borderId="101" xfId="7" applyFont="1" applyFill="1" applyBorder="1" applyProtection="1">
      <protection locked="0" hidden="1"/>
    </xf>
    <xf numFmtId="0" fontId="12" fillId="6" borderId="67" xfId="7" applyNumberFormat="1" applyFont="1" applyFill="1" applyBorder="1" applyAlignment="1" applyProtection="1">
      <alignment horizontal="center" vertical="center"/>
      <protection hidden="1"/>
    </xf>
    <xf numFmtId="0" fontId="9" fillId="0" borderId="77" xfId="7" applyFill="1" applyBorder="1" applyAlignment="1" applyProtection="1">
      <alignment horizontal="left" vertical="center" indent="1"/>
      <protection locked="0" hidden="1"/>
    </xf>
    <xf numFmtId="167" fontId="24" fillId="5" borderId="66" xfId="7" applyNumberFormat="1" applyFont="1" applyFill="1" applyBorder="1" applyAlignment="1" applyProtection="1">
      <alignment horizontal="right" vertical="center"/>
    </xf>
    <xf numFmtId="167" fontId="10" fillId="5" borderId="57" xfId="7" applyNumberFormat="1" applyFont="1" applyFill="1" applyBorder="1" applyAlignment="1" applyProtection="1">
      <alignment horizontal="right" vertical="center"/>
    </xf>
    <xf numFmtId="167" fontId="10" fillId="0" borderId="57" xfId="7" applyNumberFormat="1" applyFont="1" applyFill="1" applyBorder="1" applyAlignment="1" applyProtection="1">
      <alignment horizontal="right" vertical="center"/>
      <protection locked="0"/>
    </xf>
    <xf numFmtId="167" fontId="10" fillId="0" borderId="74" xfId="7" applyNumberFormat="1" applyFont="1" applyFill="1" applyBorder="1" applyAlignment="1" applyProtection="1">
      <alignment horizontal="right" vertical="center"/>
      <protection locked="0"/>
    </xf>
    <xf numFmtId="167" fontId="10" fillId="0" borderId="67" xfId="7" applyNumberFormat="1" applyFont="1" applyFill="1" applyBorder="1" applyAlignment="1" applyProtection="1">
      <alignment horizontal="right" vertical="center"/>
      <protection locked="0"/>
    </xf>
    <xf numFmtId="167" fontId="10" fillId="0" borderId="66" xfId="7" applyNumberFormat="1" applyFont="1" applyFill="1" applyBorder="1" applyAlignment="1" applyProtection="1">
      <alignment horizontal="right" vertical="center"/>
      <protection locked="0"/>
    </xf>
    <xf numFmtId="167" fontId="24" fillId="5" borderId="113" xfId="7" applyNumberFormat="1" applyFont="1" applyFill="1" applyBorder="1" applyAlignment="1" applyProtection="1">
      <alignment horizontal="right" vertical="center"/>
    </xf>
    <xf numFmtId="167" fontId="10" fillId="5" borderId="76" xfId="7" applyNumberFormat="1" applyFont="1" applyFill="1" applyBorder="1" applyAlignment="1" applyProtection="1">
      <alignment horizontal="right" vertical="center"/>
    </xf>
    <xf numFmtId="0" fontId="9" fillId="0" borderId="109" xfId="7" applyFill="1" applyBorder="1" applyAlignment="1" applyProtection="1">
      <alignment horizontal="left" vertical="center" indent="1"/>
      <protection locked="0" hidden="1"/>
    </xf>
    <xf numFmtId="0" fontId="9" fillId="0" borderId="59" xfId="7" applyFill="1" applyBorder="1" applyAlignment="1" applyProtection="1">
      <alignment horizontal="left" vertical="center" indent="1"/>
      <protection locked="0" hidden="1"/>
    </xf>
    <xf numFmtId="167" fontId="24" fillId="0" borderId="59" xfId="7" applyNumberFormat="1" applyFont="1" applyFill="1" applyBorder="1" applyAlignment="1" applyProtection="1">
      <alignment horizontal="right" vertical="center"/>
    </xf>
    <xf numFmtId="167" fontId="10" fillId="0" borderId="57" xfId="7" applyNumberFormat="1" applyFont="1" applyFill="1" applyBorder="1" applyAlignment="1" applyProtection="1">
      <alignment horizontal="right" vertical="center"/>
    </xf>
    <xf numFmtId="167" fontId="10" fillId="0" borderId="105" xfId="7" applyNumberFormat="1" applyFont="1" applyFill="1" applyBorder="1" applyAlignment="1" applyProtection="1">
      <alignment horizontal="right" vertical="center"/>
      <protection locked="0"/>
    </xf>
    <xf numFmtId="167" fontId="10" fillId="0" borderId="59" xfId="7" applyNumberFormat="1" applyFont="1" applyFill="1" applyBorder="1" applyAlignment="1" applyProtection="1">
      <alignment horizontal="right" vertical="center"/>
      <protection locked="0"/>
    </xf>
    <xf numFmtId="0" fontId="9" fillId="0" borderId="71" xfId="7" applyFill="1" applyBorder="1" applyAlignment="1" applyProtection="1">
      <alignment horizontal="left" vertical="center" indent="1"/>
      <protection locked="0" hidden="1"/>
    </xf>
    <xf numFmtId="167" fontId="24" fillId="0" borderId="71" xfId="7" applyNumberFormat="1" applyFont="1" applyFill="1" applyBorder="1" applyAlignment="1" applyProtection="1">
      <alignment horizontal="right" vertical="center"/>
    </xf>
    <xf numFmtId="167" fontId="10" fillId="0" borderId="64" xfId="7" applyNumberFormat="1" applyFont="1" applyFill="1" applyBorder="1" applyAlignment="1" applyProtection="1">
      <alignment horizontal="right" vertical="center"/>
    </xf>
    <xf numFmtId="167" fontId="10" fillId="0" borderId="83" xfId="7" applyNumberFormat="1" applyFont="1" applyFill="1" applyBorder="1" applyAlignment="1" applyProtection="1">
      <alignment horizontal="right" vertical="center"/>
      <protection locked="0"/>
    </xf>
    <xf numFmtId="167" fontId="10" fillId="0" borderId="64" xfId="7" applyNumberFormat="1" applyFont="1" applyFill="1" applyBorder="1" applyAlignment="1" applyProtection="1">
      <alignment horizontal="right" vertical="center"/>
      <protection locked="0"/>
    </xf>
    <xf numFmtId="167" fontId="10" fillId="0" borderId="71" xfId="7" applyNumberFormat="1" applyFont="1" applyFill="1" applyBorder="1" applyAlignment="1" applyProtection="1">
      <alignment horizontal="right" vertical="center"/>
      <protection locked="0"/>
    </xf>
    <xf numFmtId="167" fontId="24" fillId="0" borderId="113" xfId="7" applyNumberFormat="1" applyFont="1" applyFill="1" applyBorder="1" applyAlignment="1" applyProtection="1">
      <alignment horizontal="right" vertical="center"/>
    </xf>
    <xf numFmtId="167" fontId="10" fillId="0" borderId="76" xfId="7" applyNumberFormat="1" applyFont="1" applyFill="1" applyBorder="1" applyAlignment="1" applyProtection="1">
      <alignment horizontal="right" vertical="center"/>
    </xf>
    <xf numFmtId="0" fontId="12" fillId="6" borderId="93" xfId="7" applyNumberFormat="1" applyFont="1" applyFill="1" applyBorder="1" applyAlignment="1" applyProtection="1">
      <alignment horizontal="center" vertical="center"/>
      <protection hidden="1"/>
    </xf>
    <xf numFmtId="167" fontId="9" fillId="0" borderId="76" xfId="7" applyNumberFormat="1" applyFill="1" applyBorder="1" applyAlignment="1" applyProtection="1">
      <alignment horizontal="right" vertical="center"/>
    </xf>
    <xf numFmtId="167" fontId="9" fillId="0" borderId="113" xfId="7" applyNumberFormat="1" applyFill="1" applyBorder="1" applyAlignment="1" applyProtection="1">
      <alignment horizontal="right" vertical="center"/>
    </xf>
    <xf numFmtId="167" fontId="12" fillId="0" borderId="93" xfId="7" applyNumberFormat="1" applyFont="1" applyFill="1" applyBorder="1" applyAlignment="1" applyProtection="1">
      <alignment horizontal="right" vertical="center"/>
    </xf>
    <xf numFmtId="0" fontId="37" fillId="0" borderId="158" xfId="7" applyFont="1" applyBorder="1" applyAlignment="1" applyProtection="1">
      <alignment vertical="center"/>
      <protection locked="0"/>
    </xf>
    <xf numFmtId="49" fontId="13" fillId="0" borderId="0" xfId="7" applyNumberFormat="1" applyFont="1" applyFill="1" applyBorder="1" applyAlignment="1" applyProtection="1">
      <alignment horizontal="left" vertical="center"/>
      <protection hidden="1"/>
    </xf>
    <xf numFmtId="164" fontId="76" fillId="3" borderId="2" xfId="1" applyFont="1" applyFill="1" applyBorder="1" applyAlignment="1" applyProtection="1">
      <alignment horizontal="center" vertical="center" wrapText="1"/>
      <protection locked="0"/>
    </xf>
    <xf numFmtId="164" fontId="77" fillId="4" borderId="2" xfId="1" applyFont="1" applyFill="1" applyBorder="1" applyAlignment="1" applyProtection="1">
      <alignment horizontal="center" vertical="center" wrapText="1"/>
    </xf>
    <xf numFmtId="164" fontId="77" fillId="4" borderId="2" xfId="1" applyFont="1" applyFill="1" applyBorder="1" applyAlignment="1" applyProtection="1">
      <alignment vertical="center" wrapText="1"/>
    </xf>
    <xf numFmtId="164" fontId="74" fillId="3" borderId="0" xfId="1" applyFont="1" applyFill="1" applyBorder="1" applyAlignment="1" applyProtection="1">
      <alignment horizontal="center" vertical="center"/>
    </xf>
    <xf numFmtId="164" fontId="74" fillId="3" borderId="0" xfId="1" applyFont="1" applyFill="1" applyBorder="1" applyAlignment="1" applyProtection="1">
      <alignment horizontal="right" vertical="center"/>
    </xf>
    <xf numFmtId="164" fontId="78" fillId="3" borderId="6" xfId="1" applyFont="1" applyFill="1" applyBorder="1" applyAlignment="1" applyProtection="1">
      <alignment horizontal="center" vertical="center" wrapText="1"/>
    </xf>
    <xf numFmtId="164" fontId="78" fillId="3" borderId="7" xfId="1" applyFont="1" applyFill="1" applyBorder="1" applyAlignment="1" applyProtection="1">
      <alignment horizontal="center" vertical="center" wrapText="1"/>
    </xf>
    <xf numFmtId="164" fontId="78" fillId="3" borderId="4" xfId="1" applyFont="1" applyFill="1" applyBorder="1" applyAlignment="1" applyProtection="1">
      <alignment horizontal="center" vertical="center" wrapText="1"/>
    </xf>
    <xf numFmtId="164" fontId="1" fillId="3" borderId="6" xfId="1" applyFill="1" applyBorder="1" applyAlignment="1" applyProtection="1">
      <alignment vertical="center" wrapText="1"/>
      <protection locked="0"/>
    </xf>
    <xf numFmtId="164" fontId="1" fillId="3" borderId="7" xfId="1" applyFill="1" applyBorder="1" applyAlignment="1" applyProtection="1">
      <alignment vertical="center" wrapText="1"/>
      <protection locked="0"/>
    </xf>
    <xf numFmtId="164" fontId="1" fillId="3" borderId="4" xfId="1" applyFill="1" applyBorder="1" applyAlignment="1" applyProtection="1">
      <alignment vertical="center" wrapText="1"/>
      <protection locked="0"/>
    </xf>
    <xf numFmtId="164" fontId="2" fillId="4" borderId="5" xfId="2" applyFont="1" applyFill="1" applyBorder="1" applyAlignment="1" applyProtection="1">
      <alignment horizontal="center" vertical="center" wrapText="1"/>
    </xf>
    <xf numFmtId="164" fontId="2" fillId="4" borderId="160" xfId="2" applyFont="1" applyFill="1" applyBorder="1" applyAlignment="1" applyProtection="1">
      <alignment horizontal="center" vertical="center" wrapText="1"/>
    </xf>
    <xf numFmtId="164" fontId="1" fillId="3" borderId="6" xfId="1" applyFill="1" applyBorder="1" applyAlignment="1" applyProtection="1">
      <alignment horizontal="center" vertical="center" wrapText="1"/>
      <protection locked="0"/>
    </xf>
    <xf numFmtId="164" fontId="1" fillId="3" borderId="7" xfId="1" applyFill="1" applyBorder="1" applyAlignment="1" applyProtection="1">
      <alignment horizontal="center" vertical="center" wrapText="1"/>
      <protection locked="0"/>
    </xf>
    <xf numFmtId="164" fontId="1" fillId="3" borderId="4" xfId="1" applyFill="1" applyBorder="1" applyAlignment="1" applyProtection="1">
      <alignment horizontal="center" vertical="center" wrapText="1"/>
      <protection locked="0"/>
    </xf>
    <xf numFmtId="164" fontId="2" fillId="4" borderId="3" xfId="2" applyFont="1" applyFill="1" applyBorder="1" applyAlignment="1" applyProtection="1">
      <alignment horizontal="center" vertical="center" wrapText="1"/>
    </xf>
    <xf numFmtId="164" fontId="73" fillId="4" borderId="1" xfId="2" applyFont="1" applyFill="1" applyBorder="1" applyAlignment="1" applyProtection="1">
      <alignment horizontal="center" vertical="center" wrapText="1"/>
    </xf>
    <xf numFmtId="164" fontId="7" fillId="3" borderId="0" xfId="1" applyFont="1" applyFill="1" applyBorder="1" applyAlignment="1">
      <alignment vertical="center" wrapText="1"/>
    </xf>
    <xf numFmtId="164" fontId="5" fillId="3" borderId="13" xfId="1" applyFont="1" applyFill="1" applyBorder="1" applyAlignment="1"/>
    <xf numFmtId="0" fontId="0" fillId="0" borderId="14" xfId="0" applyBorder="1" applyAlignment="1"/>
    <xf numFmtId="0" fontId="0" fillId="0" borderId="15" xfId="0" applyBorder="1" applyAlignment="1"/>
    <xf numFmtId="164" fontId="6" fillId="4" borderId="16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6" fillId="4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6" fillId="4" borderId="4" xfId="1" applyFont="1" applyFill="1" applyBorder="1" applyAlignment="1">
      <alignment horizontal="center" vertical="center" wrapText="1"/>
    </xf>
    <xf numFmtId="164" fontId="6" fillId="4" borderId="11" xfId="1" applyFont="1" applyFill="1" applyBorder="1" applyAlignment="1">
      <alignment horizontal="center" vertical="center" wrapText="1"/>
    </xf>
    <xf numFmtId="164" fontId="6" fillId="4" borderId="161" xfId="1" applyFont="1" applyFill="1" applyBorder="1" applyAlignment="1">
      <alignment horizontal="center" vertical="center" wrapText="1"/>
    </xf>
    <xf numFmtId="164" fontId="6" fillId="4" borderId="26" xfId="1" applyFont="1" applyFill="1" applyBorder="1" applyAlignment="1">
      <alignment horizontal="center" vertical="center" wrapText="1"/>
    </xf>
    <xf numFmtId="164" fontId="6" fillId="4" borderId="162" xfId="1" applyFont="1" applyFill="1" applyBorder="1" applyAlignment="1">
      <alignment horizontal="center" vertical="center" wrapText="1"/>
    </xf>
    <xf numFmtId="0" fontId="0" fillId="5" borderId="39" xfId="8" applyNumberFormat="1" applyFont="1" applyFill="1" applyBorder="1" applyAlignment="1" applyProtection="1">
      <alignment horizontal="left" vertical="center" indent="1"/>
      <protection locked="0"/>
    </xf>
    <xf numFmtId="0" fontId="0" fillId="5" borderId="36" xfId="8" applyNumberFormat="1" applyFont="1" applyFill="1" applyBorder="1" applyAlignment="1" applyProtection="1">
      <alignment horizontal="left" vertical="center" indent="1"/>
      <protection locked="0"/>
    </xf>
    <xf numFmtId="0" fontId="0" fillId="5" borderId="40" xfId="8" applyNumberFormat="1" applyFont="1" applyFill="1" applyBorder="1" applyAlignment="1" applyProtection="1">
      <alignment horizontal="left" vertical="center" indent="1"/>
      <protection locked="0"/>
    </xf>
    <xf numFmtId="0" fontId="0" fillId="5" borderId="8" xfId="9" applyNumberFormat="1" applyFont="1" applyFill="1" applyBorder="1" applyAlignment="1" applyProtection="1">
      <alignment horizontal="left" vertical="center" indent="1"/>
      <protection locked="0"/>
    </xf>
    <xf numFmtId="0" fontId="9" fillId="5" borderId="8" xfId="9" applyNumberFormat="1" applyFont="1" applyFill="1" applyBorder="1" applyAlignment="1" applyProtection="1">
      <alignment horizontal="left" vertical="center" indent="1"/>
      <protection locked="0"/>
    </xf>
    <xf numFmtId="0" fontId="9" fillId="0" borderId="159" xfId="8" applyNumberFormat="1" applyFont="1" applyFill="1" applyBorder="1" applyAlignment="1" applyProtection="1">
      <alignment horizontal="left" vertical="center" indent="1"/>
    </xf>
    <xf numFmtId="0" fontId="9" fillId="0" borderId="33" xfId="8" applyNumberFormat="1" applyFont="1" applyFill="1" applyBorder="1" applyAlignment="1" applyProtection="1">
      <alignment horizontal="left" vertical="center" indent="1"/>
    </xf>
    <xf numFmtId="0" fontId="9" fillId="0" borderId="109" xfId="8" applyNumberFormat="1" applyFont="1" applyFill="1" applyBorder="1" applyAlignment="1" applyProtection="1">
      <alignment horizontal="left" vertical="center" indent="1"/>
    </xf>
    <xf numFmtId="0" fontId="9" fillId="0" borderId="50" xfId="8" applyNumberFormat="1" applyFont="1" applyFill="1" applyBorder="1" applyAlignment="1" applyProtection="1">
      <alignment horizontal="left" vertical="center" indent="1"/>
    </xf>
    <xf numFmtId="168" fontId="0" fillId="5" borderId="8" xfId="9" applyNumberFormat="1" applyFont="1" applyFill="1" applyBorder="1" applyAlignment="1" applyProtection="1">
      <alignment horizontal="left" vertical="center" indent="1"/>
      <protection locked="0"/>
    </xf>
    <xf numFmtId="168" fontId="9" fillId="5" borderId="8" xfId="9" applyNumberFormat="1" applyFont="1" applyFill="1" applyBorder="1" applyAlignment="1" applyProtection="1">
      <alignment horizontal="left" vertical="center" indent="1"/>
      <protection locked="0"/>
    </xf>
    <xf numFmtId="0" fontId="58" fillId="0" borderId="39" xfId="8" applyNumberFormat="1" applyFont="1" applyFill="1" applyBorder="1" applyAlignment="1" applyProtection="1">
      <alignment horizontal="left" vertical="center" indent="1"/>
      <protection locked="0"/>
    </xf>
    <xf numFmtId="0" fontId="58" fillId="0" borderId="36" xfId="8" applyNumberFormat="1" applyFont="1" applyFill="1" applyBorder="1" applyAlignment="1" applyProtection="1">
      <alignment horizontal="left" vertical="center" indent="1"/>
      <protection locked="0"/>
    </xf>
    <xf numFmtId="0" fontId="58" fillId="0" borderId="40" xfId="8" applyNumberFormat="1" applyFont="1" applyFill="1" applyBorder="1" applyAlignment="1" applyProtection="1">
      <alignment horizontal="left" vertical="center" indent="1"/>
      <protection locked="0"/>
    </xf>
    <xf numFmtId="0" fontId="55" fillId="0" borderId="39" xfId="8" applyNumberFormat="1" applyFont="1" applyFill="1" applyBorder="1" applyAlignment="1" applyProtection="1">
      <alignment horizontal="center" vertical="center"/>
    </xf>
    <xf numFmtId="0" fontId="55" fillId="0" borderId="36" xfId="8" applyNumberFormat="1" applyFont="1" applyFill="1" applyBorder="1" applyAlignment="1" applyProtection="1">
      <alignment horizontal="center" vertical="center"/>
    </xf>
    <xf numFmtId="0" fontId="55" fillId="0" borderId="40" xfId="8" applyNumberFormat="1" applyFont="1" applyFill="1" applyBorder="1" applyAlignment="1" applyProtection="1">
      <alignment horizontal="center" vertical="center"/>
    </xf>
    <xf numFmtId="0" fontId="9" fillId="0" borderId="8" xfId="8" applyNumberFormat="1" applyFont="1" applyFill="1" applyBorder="1" applyAlignment="1" applyProtection="1">
      <alignment horizontal="center" vertical="center" textRotation="90" wrapText="1"/>
      <protection locked="0"/>
    </xf>
    <xf numFmtId="0" fontId="58" fillId="0" borderId="39" xfId="8" applyNumberFormat="1" applyFont="1" applyFill="1" applyBorder="1" applyAlignment="1" applyProtection="1">
      <alignment vertical="center"/>
      <protection locked="0"/>
    </xf>
    <xf numFmtId="0" fontId="58" fillId="0" borderId="40" xfId="8" applyNumberFormat="1" applyFont="1" applyFill="1" applyBorder="1" applyAlignment="1" applyProtection="1">
      <alignment vertical="center"/>
      <protection locked="0"/>
    </xf>
    <xf numFmtId="0" fontId="58" fillId="0" borderId="39" xfId="8" quotePrefix="1" applyNumberFormat="1" applyFont="1" applyFill="1" applyBorder="1" applyAlignment="1" applyProtection="1">
      <alignment vertical="center"/>
      <protection locked="0"/>
    </xf>
    <xf numFmtId="0" fontId="58" fillId="5" borderId="8" xfId="8" applyNumberFormat="1" applyFont="1" applyFill="1" applyBorder="1" applyAlignment="1" applyProtection="1">
      <alignment vertical="center" wrapText="1"/>
      <protection locked="0"/>
    </xf>
    <xf numFmtId="0" fontId="58" fillId="5" borderId="8" xfId="8" applyNumberFormat="1" applyFont="1" applyFill="1" applyBorder="1" applyAlignment="1" applyProtection="1">
      <alignment horizontal="left" vertical="center" wrapText="1"/>
      <protection locked="0"/>
    </xf>
    <xf numFmtId="0" fontId="9" fillId="0" borderId="37" xfId="8" applyNumberFormat="1" applyFont="1" applyFill="1" applyBorder="1" applyAlignment="1" applyProtection="1">
      <alignment horizontal="center" vertical="center"/>
    </xf>
    <xf numFmtId="0" fontId="9" fillId="0" borderId="12" xfId="8" applyNumberFormat="1" applyFont="1" applyFill="1" applyBorder="1" applyAlignment="1" applyProtection="1">
      <alignment horizontal="center" vertical="center"/>
    </xf>
    <xf numFmtId="0" fontId="9" fillId="5" borderId="39" xfId="9" applyNumberFormat="1" applyFont="1" applyFill="1" applyBorder="1" applyAlignment="1" applyProtection="1">
      <alignment horizontal="left" vertical="center" indent="1"/>
      <protection locked="0"/>
    </xf>
    <xf numFmtId="0" fontId="9" fillId="5" borderId="36" xfId="9" applyNumberFormat="1" applyFont="1" applyFill="1" applyBorder="1" applyAlignment="1" applyProtection="1">
      <alignment horizontal="left" vertical="center" indent="1"/>
      <protection locked="0"/>
    </xf>
    <xf numFmtId="0" fontId="9" fillId="5" borderId="40" xfId="9" applyNumberFormat="1" applyFont="1" applyFill="1" applyBorder="1" applyAlignment="1" applyProtection="1">
      <alignment horizontal="left" vertical="center" indent="1"/>
      <protection locked="0"/>
    </xf>
    <xf numFmtId="0" fontId="0" fillId="5" borderId="39" xfId="9" applyNumberFormat="1" applyFont="1" applyFill="1" applyBorder="1" applyAlignment="1" applyProtection="1">
      <alignment horizontal="left" vertical="center" indent="1"/>
      <protection locked="0"/>
    </xf>
    <xf numFmtId="0" fontId="9" fillId="0" borderId="39" xfId="9" applyNumberFormat="1" applyFont="1" applyFill="1" applyBorder="1" applyAlignment="1" applyProtection="1">
      <alignment horizontal="left" vertical="center" indent="1"/>
      <protection locked="0"/>
    </xf>
    <xf numFmtId="0" fontId="9" fillId="0" borderId="36" xfId="9" applyNumberFormat="1" applyFont="1" applyFill="1" applyBorder="1" applyAlignment="1" applyProtection="1">
      <alignment horizontal="left" vertical="center" indent="1"/>
      <protection locked="0"/>
    </xf>
    <xf numFmtId="0" fontId="9" fillId="0" borderId="40" xfId="9" applyNumberFormat="1" applyFont="1" applyFill="1" applyBorder="1" applyAlignment="1" applyProtection="1">
      <alignment horizontal="left" vertical="center" indent="1"/>
      <protection locked="0"/>
    </xf>
    <xf numFmtId="1" fontId="45" fillId="0" borderId="0" xfId="8" applyNumberFormat="1" applyFont="1" applyFill="1" applyBorder="1" applyAlignment="1" applyProtection="1">
      <alignment horizontal="center"/>
    </xf>
    <xf numFmtId="0" fontId="43" fillId="0" borderId="8" xfId="8" applyNumberFormat="1" applyFont="1" applyFill="1" applyBorder="1" applyAlignment="1" applyProtection="1">
      <alignment horizontal="center" vertical="center"/>
      <protection locked="0"/>
    </xf>
    <xf numFmtId="0" fontId="9" fillId="5" borderId="8" xfId="8" applyNumberFormat="1" applyFont="1" applyFill="1" applyBorder="1" applyAlignment="1" applyProtection="1">
      <alignment horizontal="left" vertical="center" indent="1"/>
      <protection locked="0"/>
    </xf>
    <xf numFmtId="0" fontId="58" fillId="5" borderId="39" xfId="8" applyNumberFormat="1" applyFont="1" applyFill="1" applyBorder="1" applyAlignment="1" applyProtection="1">
      <alignment vertical="center"/>
      <protection locked="0"/>
    </xf>
    <xf numFmtId="0" fontId="58" fillId="5" borderId="40" xfId="8" applyNumberFormat="1" applyFont="1" applyFill="1" applyBorder="1" applyAlignment="1" applyProtection="1">
      <alignment vertical="center"/>
      <protection locked="0"/>
    </xf>
    <xf numFmtId="14" fontId="9" fillId="5" borderId="8" xfId="9" applyNumberFormat="1" applyFont="1" applyFill="1" applyBorder="1" applyAlignment="1" applyProtection="1">
      <alignment horizontal="left" vertical="center" indent="1"/>
      <protection locked="0"/>
    </xf>
    <xf numFmtId="0" fontId="51" fillId="0" borderId="0" xfId="8" applyNumberFormat="1" applyFont="1" applyFill="1" applyBorder="1" applyAlignment="1" applyProtection="1">
      <alignment horizontal="center" vertical="center"/>
      <protection locked="0"/>
    </xf>
    <xf numFmtId="0" fontId="47" fillId="0" borderId="0" xfId="8" applyNumberFormat="1" applyFont="1" applyFill="1" applyBorder="1" applyAlignment="1" applyProtection="1">
      <alignment horizontal="right" vertical="center"/>
    </xf>
    <xf numFmtId="0" fontId="45" fillId="0" borderId="39" xfId="8" applyNumberFormat="1" applyFont="1" applyFill="1" applyBorder="1" applyAlignment="1" applyProtection="1">
      <alignment horizontal="center" vertical="center"/>
    </xf>
    <xf numFmtId="0" fontId="45" fillId="0" borderId="36" xfId="8" applyNumberFormat="1" applyFont="1" applyFill="1" applyBorder="1" applyAlignment="1" applyProtection="1">
      <alignment horizontal="center" vertical="center"/>
    </xf>
    <xf numFmtId="0" fontId="45" fillId="0" borderId="40" xfId="8" applyNumberFormat="1" applyFont="1" applyFill="1" applyBorder="1" applyAlignment="1" applyProtection="1">
      <alignment horizontal="center" vertical="center"/>
    </xf>
    <xf numFmtId="0" fontId="9" fillId="0" borderId="37" xfId="8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34" xfId="8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12" xfId="8" applyNumberFormat="1" applyFont="1" applyFill="1" applyBorder="1" applyAlignment="1" applyProtection="1">
      <alignment horizontal="center" vertical="center" textRotation="90" wrapText="1"/>
      <protection locked="0"/>
    </xf>
    <xf numFmtId="0" fontId="51" fillId="0" borderId="0" xfId="8" applyNumberFormat="1" applyFont="1" applyFill="1" applyBorder="1" applyAlignment="1" applyProtection="1">
      <alignment horizontal="left" vertical="center" wrapText="1"/>
    </xf>
    <xf numFmtId="0" fontId="9" fillId="0" borderId="39" xfId="8" applyNumberFormat="1" applyFont="1" applyFill="1" applyBorder="1" applyAlignment="1" applyProtection="1">
      <alignment horizontal="center" vertical="center"/>
    </xf>
    <xf numFmtId="0" fontId="9" fillId="0" borderId="36" xfId="8" applyNumberFormat="1" applyFont="1" applyFill="1" applyBorder="1" applyAlignment="1" applyProtection="1">
      <alignment horizontal="center" vertical="center"/>
    </xf>
    <xf numFmtId="0" fontId="9" fillId="0" borderId="40" xfId="8" applyNumberFormat="1" applyFont="1" applyFill="1" applyBorder="1" applyAlignment="1" applyProtection="1">
      <alignment horizontal="center" vertical="center"/>
    </xf>
    <xf numFmtId="0" fontId="69" fillId="0" borderId="50" xfId="8" applyNumberFormat="1" applyFont="1" applyFill="1" applyBorder="1" applyAlignment="1" applyProtection="1">
      <alignment horizontal="center" vertical="center"/>
    </xf>
    <xf numFmtId="0" fontId="9" fillId="5" borderId="39" xfId="8" applyNumberFormat="1" applyFont="1" applyFill="1" applyBorder="1" applyAlignment="1" applyProtection="1">
      <alignment horizontal="left" vertical="center" indent="1"/>
      <protection locked="0"/>
    </xf>
    <xf numFmtId="0" fontId="9" fillId="5" borderId="36" xfId="8" applyNumberFormat="1" applyFont="1" applyFill="1" applyBorder="1" applyAlignment="1" applyProtection="1">
      <alignment horizontal="left" vertical="center" indent="1"/>
      <protection locked="0"/>
    </xf>
    <xf numFmtId="0" fontId="9" fillId="5" borderId="40" xfId="8" applyNumberFormat="1" applyFont="1" applyFill="1" applyBorder="1" applyAlignment="1" applyProtection="1">
      <alignment horizontal="left" vertical="center" indent="1"/>
      <protection locked="0"/>
    </xf>
    <xf numFmtId="0" fontId="0" fillId="0" borderId="0" xfId="8" applyNumberFormat="1" applyFont="1" applyFill="1" applyBorder="1" applyAlignment="1" applyProtection="1">
      <alignment horizontal="right" vertical="center"/>
    </xf>
    <xf numFmtId="0" fontId="9" fillId="0" borderId="0" xfId="8" applyNumberFormat="1" applyFont="1" applyFill="1" applyBorder="1" applyAlignment="1" applyProtection="1">
      <alignment horizontal="right" vertical="center"/>
    </xf>
    <xf numFmtId="0" fontId="54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58" fillId="0" borderId="77" xfId="8" quotePrefix="1" applyNumberFormat="1" applyFont="1" applyFill="1" applyBorder="1" applyAlignment="1" applyProtection="1">
      <alignment horizontal="left" vertical="center"/>
    </xf>
    <xf numFmtId="0" fontId="58" fillId="0" borderId="0" xfId="8" quotePrefix="1" applyNumberFormat="1" applyFont="1" applyFill="1" applyBorder="1" applyAlignment="1" applyProtection="1">
      <alignment horizontal="left" vertical="center"/>
    </xf>
    <xf numFmtId="0" fontId="72" fillId="0" borderId="0" xfId="7" applyNumberFormat="1" applyFont="1" applyAlignment="1">
      <alignment horizontal="left"/>
    </xf>
    <xf numFmtId="0" fontId="42" fillId="0" borderId="0" xfId="7" applyFont="1" applyAlignment="1">
      <alignment horizontal="right"/>
    </xf>
    <xf numFmtId="0" fontId="79" fillId="15" borderId="101" xfId="7" applyFont="1" applyFill="1" applyBorder="1" applyAlignment="1" applyProtection="1">
      <alignment horizontal="center" vertical="center"/>
      <protection hidden="1"/>
    </xf>
    <xf numFmtId="0" fontId="79" fillId="15" borderId="126" xfId="7" applyFont="1" applyFill="1" applyBorder="1" applyAlignment="1" applyProtection="1">
      <alignment horizontal="center" vertical="center"/>
      <protection hidden="1"/>
    </xf>
    <xf numFmtId="0" fontId="84" fillId="14" borderId="52" xfId="7" applyFont="1" applyFill="1" applyBorder="1" applyAlignment="1" applyProtection="1">
      <alignment horizontal="center" vertical="center"/>
      <protection locked="0" hidden="1"/>
    </xf>
    <xf numFmtId="0" fontId="84" fillId="14" borderId="36" xfId="7" applyFont="1" applyFill="1" applyBorder="1" applyAlignment="1" applyProtection="1">
      <alignment horizontal="center" vertical="center"/>
      <protection locked="0" hidden="1"/>
    </xf>
    <xf numFmtId="0" fontId="84" fillId="14" borderId="90" xfId="7" applyFont="1" applyFill="1" applyBorder="1" applyAlignment="1" applyProtection="1">
      <alignment horizontal="center" vertical="center"/>
      <protection locked="0" hidden="1"/>
    </xf>
    <xf numFmtId="0" fontId="84" fillId="14" borderId="115" xfId="7" applyFont="1" applyFill="1" applyBorder="1" applyAlignment="1" applyProtection="1">
      <alignment horizontal="center" vertical="center"/>
      <protection locked="0" hidden="1"/>
    </xf>
    <xf numFmtId="0" fontId="84" fillId="14" borderId="8" xfId="7" applyFont="1" applyFill="1" applyBorder="1" applyAlignment="1" applyProtection="1">
      <alignment horizontal="center" vertical="center"/>
      <protection locked="0" hidden="1"/>
    </xf>
    <xf numFmtId="0" fontId="84" fillId="14" borderId="55" xfId="7" applyFont="1" applyFill="1" applyBorder="1" applyAlignment="1" applyProtection="1">
      <alignment horizontal="center" vertical="center"/>
      <protection locked="0" hidden="1"/>
    </xf>
    <xf numFmtId="0" fontId="84" fillId="14" borderId="39" xfId="7" applyFont="1" applyFill="1" applyBorder="1" applyAlignment="1" applyProtection="1">
      <alignment horizontal="center" vertical="center"/>
      <protection locked="0" hidden="1"/>
    </xf>
    <xf numFmtId="0" fontId="9" fillId="6" borderId="164" xfId="7" applyFill="1" applyBorder="1" applyAlignment="1" applyProtection="1">
      <alignment horizontal="center" vertical="center" wrapText="1"/>
      <protection hidden="1"/>
    </xf>
    <xf numFmtId="0" fontId="9" fillId="6" borderId="165" xfId="7" applyFill="1" applyBorder="1" applyAlignment="1" applyProtection="1">
      <alignment horizontal="center" vertical="center" wrapText="1"/>
      <protection hidden="1"/>
    </xf>
    <xf numFmtId="0" fontId="9" fillId="6" borderId="166" xfId="7" applyFill="1" applyBorder="1" applyAlignment="1" applyProtection="1">
      <alignment horizontal="center" vertical="center" wrapText="1"/>
      <protection hidden="1"/>
    </xf>
    <xf numFmtId="0" fontId="43" fillId="6" borderId="115" xfId="7" applyFont="1" applyFill="1" applyBorder="1" applyAlignment="1" applyProtection="1">
      <alignment horizontal="center" vertical="center"/>
      <protection hidden="1"/>
    </xf>
    <xf numFmtId="0" fontId="43" fillId="6" borderId="8" xfId="7" applyFont="1" applyFill="1" applyBorder="1" applyAlignment="1" applyProtection="1">
      <alignment horizontal="center" vertical="center"/>
      <protection hidden="1"/>
    </xf>
    <xf numFmtId="0" fontId="43" fillId="6" borderId="55" xfId="7" applyFont="1" applyFill="1" applyBorder="1" applyAlignment="1" applyProtection="1">
      <alignment horizontal="center" vertical="center"/>
      <protection hidden="1"/>
    </xf>
    <xf numFmtId="0" fontId="43" fillId="6" borderId="39" xfId="7" applyFont="1" applyFill="1" applyBorder="1" applyAlignment="1" applyProtection="1">
      <alignment horizontal="center" vertical="center"/>
      <protection hidden="1"/>
    </xf>
    <xf numFmtId="0" fontId="39" fillId="15" borderId="107" xfId="7" applyFont="1" applyFill="1" applyBorder="1" applyAlignment="1" applyProtection="1">
      <alignment horizontal="center" vertical="center"/>
      <protection hidden="1"/>
    </xf>
    <xf numFmtId="0" fontId="39" fillId="15" borderId="12" xfId="7" applyFont="1" applyFill="1" applyBorder="1" applyAlignment="1" applyProtection="1">
      <alignment horizontal="center" vertical="center"/>
      <protection hidden="1"/>
    </xf>
    <xf numFmtId="0" fontId="39" fillId="15" borderId="48" xfId="7" applyFont="1" applyFill="1" applyBorder="1" applyAlignment="1" applyProtection="1">
      <alignment horizontal="center" vertical="center"/>
      <protection hidden="1"/>
    </xf>
    <xf numFmtId="0" fontId="39" fillId="15" borderId="167" xfId="7" applyFont="1" applyFill="1" applyBorder="1" applyAlignment="1" applyProtection="1">
      <alignment horizontal="center" vertical="center"/>
      <protection hidden="1"/>
    </xf>
    <xf numFmtId="0" fontId="43" fillId="11" borderId="49" xfId="7" applyFont="1" applyFill="1" applyBorder="1" applyAlignment="1" applyProtection="1">
      <alignment horizontal="right" vertical="center" indent="1"/>
      <protection hidden="1"/>
    </xf>
    <xf numFmtId="0" fontId="43" fillId="11" borderId="126" xfId="7" applyFont="1" applyFill="1" applyBorder="1" applyAlignment="1" applyProtection="1">
      <alignment horizontal="right" vertical="center" indent="1"/>
      <protection hidden="1"/>
    </xf>
    <xf numFmtId="0" fontId="18" fillId="11" borderId="49" xfId="7" applyNumberFormat="1" applyFont="1" applyFill="1" applyBorder="1" applyAlignment="1" applyProtection="1">
      <alignment horizontal="right" vertical="center" indent="1"/>
      <protection hidden="1"/>
    </xf>
    <xf numFmtId="0" fontId="18" fillId="11" borderId="126" xfId="7" applyNumberFormat="1" applyFont="1" applyFill="1" applyBorder="1" applyAlignment="1" applyProtection="1">
      <alignment horizontal="right" vertical="center" indent="1"/>
      <protection hidden="1"/>
    </xf>
    <xf numFmtId="0" fontId="43" fillId="6" borderId="49" xfId="7" applyFont="1" applyFill="1" applyBorder="1" applyAlignment="1" applyProtection="1">
      <alignment horizontal="right" vertical="center" indent="1"/>
      <protection hidden="1"/>
    </xf>
    <xf numFmtId="0" fontId="43" fillId="6" borderId="126" xfId="7" applyFont="1" applyFill="1" applyBorder="1" applyAlignment="1" applyProtection="1">
      <alignment horizontal="right" vertical="center" indent="1"/>
      <protection hidden="1"/>
    </xf>
    <xf numFmtId="14" fontId="82" fillId="0" borderId="117" xfId="7" applyNumberFormat="1" applyFont="1" applyBorder="1" applyAlignment="1">
      <alignment horizontal="left"/>
    </xf>
    <xf numFmtId="0" fontId="43" fillId="6" borderId="144" xfId="7" applyFont="1" applyFill="1" applyBorder="1" applyAlignment="1" applyProtection="1">
      <alignment horizontal="right" vertical="center" indent="1"/>
      <protection hidden="1"/>
    </xf>
    <xf numFmtId="0" fontId="43" fillId="6" borderId="145" xfId="7" applyFont="1" applyFill="1" applyBorder="1" applyAlignment="1" applyProtection="1">
      <alignment horizontal="right" vertical="center" indent="1"/>
      <protection hidden="1"/>
    </xf>
    <xf numFmtId="0" fontId="43" fillId="16" borderId="144" xfId="7" applyFont="1" applyFill="1" applyBorder="1" applyAlignment="1" applyProtection="1">
      <alignment horizontal="center" vertical="center"/>
      <protection hidden="1"/>
    </xf>
    <xf numFmtId="0" fontId="43" fillId="16" borderId="131" xfId="7" applyFont="1" applyFill="1" applyBorder="1" applyAlignment="1" applyProtection="1">
      <alignment horizontal="center" vertical="center"/>
      <protection hidden="1"/>
    </xf>
    <xf numFmtId="0" fontId="43" fillId="16" borderId="145" xfId="7" applyFont="1" applyFill="1" applyBorder="1" applyAlignment="1" applyProtection="1">
      <alignment horizontal="center" vertical="center"/>
      <protection hidden="1"/>
    </xf>
    <xf numFmtId="0" fontId="43" fillId="6" borderId="144" xfId="7" applyFont="1" applyFill="1" applyBorder="1" applyAlignment="1" applyProtection="1">
      <alignment horizontal="center" vertical="center"/>
      <protection hidden="1"/>
    </xf>
    <xf numFmtId="0" fontId="43" fillId="6" borderId="131" xfId="7" applyFont="1" applyFill="1" applyBorder="1" applyAlignment="1" applyProtection="1">
      <alignment horizontal="center" vertical="center"/>
      <protection hidden="1"/>
    </xf>
    <xf numFmtId="0" fontId="43" fillId="6" borderId="145" xfId="7" applyFont="1" applyFill="1" applyBorder="1" applyAlignment="1" applyProtection="1">
      <alignment horizontal="center" vertical="center"/>
      <protection hidden="1"/>
    </xf>
    <xf numFmtId="0" fontId="83" fillId="6" borderId="26" xfId="7" applyFont="1" applyFill="1" applyBorder="1" applyAlignment="1" applyProtection="1">
      <alignment horizontal="center" vertical="center" wrapText="1"/>
      <protection hidden="1"/>
    </xf>
    <xf numFmtId="0" fontId="83" fillId="6" borderId="28" xfId="7" applyFont="1" applyFill="1" applyBorder="1" applyAlignment="1" applyProtection="1">
      <alignment horizontal="center" vertical="center" wrapText="1"/>
      <protection hidden="1"/>
    </xf>
    <xf numFmtId="0" fontId="83" fillId="6" borderId="163" xfId="7" applyFont="1" applyFill="1" applyBorder="1" applyAlignment="1" applyProtection="1">
      <alignment horizontal="center" vertical="center" wrapText="1"/>
      <protection hidden="1"/>
    </xf>
    <xf numFmtId="0" fontId="83" fillId="6" borderId="19" xfId="7" applyFont="1" applyFill="1" applyBorder="1" applyAlignment="1" applyProtection="1">
      <alignment horizontal="center" vertical="center" wrapText="1"/>
      <protection hidden="1"/>
    </xf>
    <xf numFmtId="0" fontId="83" fillId="6" borderId="0" xfId="7" applyFont="1" applyFill="1" applyBorder="1" applyAlignment="1" applyProtection="1">
      <alignment horizontal="center" vertical="center" wrapText="1"/>
      <protection hidden="1"/>
    </xf>
    <xf numFmtId="0" fontId="83" fillId="6" borderId="101" xfId="7" applyFont="1" applyFill="1" applyBorder="1" applyAlignment="1" applyProtection="1">
      <alignment horizontal="center" vertical="center" wrapText="1"/>
      <protection hidden="1"/>
    </xf>
    <xf numFmtId="0" fontId="83" fillId="6" borderId="49" xfId="7" applyFont="1" applyFill="1" applyBorder="1" applyAlignment="1" applyProtection="1">
      <alignment horizontal="center" vertical="center" wrapText="1"/>
      <protection hidden="1"/>
    </xf>
    <xf numFmtId="0" fontId="83" fillId="6" borderId="50" xfId="7" applyFont="1" applyFill="1" applyBorder="1" applyAlignment="1" applyProtection="1">
      <alignment horizontal="center" vertical="center" wrapText="1"/>
      <protection hidden="1"/>
    </xf>
    <xf numFmtId="0" fontId="83" fillId="6" borderId="126" xfId="7" applyFont="1" applyFill="1" applyBorder="1" applyAlignment="1" applyProtection="1">
      <alignment horizontal="center" vertical="center" wrapText="1"/>
      <protection hidden="1"/>
    </xf>
    <xf numFmtId="0" fontId="43" fillId="6" borderId="52" xfId="7" applyFont="1" applyFill="1" applyBorder="1" applyAlignment="1" applyProtection="1">
      <alignment horizontal="center" vertical="center"/>
      <protection hidden="1"/>
    </xf>
    <xf numFmtId="0" fontId="43" fillId="6" borderId="36" xfId="7" applyFont="1" applyFill="1" applyBorder="1" applyAlignment="1" applyProtection="1">
      <alignment horizontal="center" vertical="center"/>
      <protection hidden="1"/>
    </xf>
    <xf numFmtId="0" fontId="43" fillId="6" borderId="90" xfId="7" applyFont="1" applyFill="1" applyBorder="1" applyAlignment="1" applyProtection="1">
      <alignment horizontal="center" vertical="center"/>
      <protection hidden="1"/>
    </xf>
    <xf numFmtId="0" fontId="11" fillId="6" borderId="52" xfId="7" applyNumberFormat="1" applyFont="1" applyFill="1" applyBorder="1" applyAlignment="1" applyProtection="1">
      <alignment horizontal="left" vertical="center" indent="2"/>
      <protection hidden="1"/>
    </xf>
    <xf numFmtId="0" fontId="11" fillId="6" borderId="40" xfId="7" applyNumberFormat="1" applyFont="1" applyFill="1" applyBorder="1" applyAlignment="1" applyProtection="1">
      <alignment horizontal="left" vertical="center" indent="2"/>
      <protection hidden="1"/>
    </xf>
    <xf numFmtId="0" fontId="11" fillId="6" borderId="52" xfId="7" applyNumberFormat="1" applyFont="1" applyFill="1" applyBorder="1" applyAlignment="1" applyProtection="1">
      <alignment horizontal="left" vertical="center" wrapText="1" indent="2"/>
    </xf>
    <xf numFmtId="0" fontId="11" fillId="6" borderId="40" xfId="7" applyNumberFormat="1" applyFont="1" applyFill="1" applyBorder="1" applyAlignment="1" applyProtection="1">
      <alignment horizontal="left" vertical="center" wrapText="1" indent="2"/>
    </xf>
    <xf numFmtId="0" fontId="20" fillId="6" borderId="36" xfId="7" applyNumberFormat="1" applyFont="1" applyFill="1" applyBorder="1" applyAlignment="1" applyProtection="1">
      <alignment horizontal="center" vertical="center"/>
      <protection hidden="1"/>
    </xf>
    <xf numFmtId="0" fontId="20" fillId="7" borderId="38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7" borderId="41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7" borderId="46" xfId="7" applyNumberFormat="1" applyFont="1" applyFill="1" applyBorder="1" applyAlignment="1" applyProtection="1">
      <alignment horizontal="center" vertical="center" textRotation="90" wrapText="1"/>
      <protection hidden="1"/>
    </xf>
    <xf numFmtId="0" fontId="12" fillId="6" borderId="36" xfId="7" applyNumberFormat="1" applyFont="1" applyFill="1" applyBorder="1" applyAlignment="1" applyProtection="1">
      <alignment horizontal="center" vertical="center"/>
      <protection hidden="1"/>
    </xf>
    <xf numFmtId="0" fontId="12" fillId="6" borderId="40" xfId="7" applyNumberFormat="1" applyFont="1" applyFill="1" applyBorder="1" applyAlignment="1" applyProtection="1">
      <alignment horizontal="center" vertical="center"/>
      <protection hidden="1"/>
    </xf>
    <xf numFmtId="0" fontId="12" fillId="6" borderId="44" xfId="7" applyNumberFormat="1" applyFont="1" applyFill="1" applyBorder="1" applyAlignment="1" applyProtection="1">
      <alignment horizontal="center" vertical="center"/>
      <protection hidden="1"/>
    </xf>
    <xf numFmtId="0" fontId="12" fillId="6" borderId="45" xfId="7" applyNumberFormat="1" applyFont="1" applyFill="1" applyBorder="1" applyAlignment="1" applyProtection="1">
      <alignment horizontal="center" vertical="center"/>
      <protection hidden="1"/>
    </xf>
    <xf numFmtId="0" fontId="14" fillId="0" borderId="0" xfId="7" applyNumberFormat="1" applyFont="1" applyFill="1" applyBorder="1" applyAlignment="1" applyProtection="1">
      <alignment horizontal="center" vertical="center"/>
      <protection hidden="1"/>
    </xf>
    <xf numFmtId="0" fontId="15" fillId="0" borderId="0" xfId="7" applyNumberFormat="1" applyFont="1" applyFill="1" applyBorder="1" applyAlignment="1" applyProtection="1">
      <alignment horizontal="right" vertical="center"/>
      <protection hidden="1"/>
    </xf>
    <xf numFmtId="1" fontId="88" fillId="0" borderId="0" xfId="7" applyNumberFormat="1" applyFont="1" applyFill="1" applyBorder="1" applyAlignment="1" applyProtection="1">
      <alignment horizontal="center" vertical="center"/>
      <protection hidden="1"/>
    </xf>
    <xf numFmtId="0" fontId="88" fillId="0" borderId="0" xfId="7" applyNumberFormat="1" applyFont="1" applyFill="1" applyBorder="1" applyAlignment="1" applyProtection="1">
      <alignment horizontal="center" vertical="center"/>
      <protection hidden="1"/>
    </xf>
    <xf numFmtId="0" fontId="11" fillId="5" borderId="26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27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19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32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42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43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28" xfId="7" applyNumberFormat="1" applyFont="1" applyFill="1" applyBorder="1" applyAlignment="1" applyProtection="1">
      <alignment horizontal="center" vertical="center"/>
      <protection hidden="1"/>
    </xf>
    <xf numFmtId="0" fontId="18" fillId="6" borderId="29" xfId="7" applyNumberFormat="1" applyFont="1" applyFill="1" applyBorder="1" applyAlignment="1" applyProtection="1">
      <alignment horizontal="center" vertical="center"/>
      <protection hidden="1"/>
    </xf>
    <xf numFmtId="0" fontId="19" fillId="6" borderId="30" xfId="7" applyNumberFormat="1" applyFont="1" applyFill="1" applyBorder="1" applyAlignment="1" applyProtection="1">
      <alignment horizontal="center" vertical="center" textRotation="90" wrapText="1"/>
      <protection hidden="1"/>
    </xf>
    <xf numFmtId="0" fontId="19" fillId="6" borderId="34" xfId="7" applyNumberFormat="1" applyFont="1" applyFill="1" applyBorder="1" applyAlignment="1" applyProtection="1">
      <alignment horizontal="center" vertical="center" textRotation="90" wrapText="1"/>
      <protection hidden="1"/>
    </xf>
    <xf numFmtId="0" fontId="19" fillId="6" borderId="47" xfId="7" applyNumberFormat="1" applyFont="1" applyFill="1" applyBorder="1" applyAlignment="1" applyProtection="1">
      <alignment horizontal="center" vertical="center" textRotation="90" wrapText="1"/>
      <protection hidden="1"/>
    </xf>
    <xf numFmtId="0" fontId="19" fillId="6" borderId="31" xfId="7" applyFont="1" applyFill="1" applyBorder="1" applyAlignment="1" applyProtection="1">
      <alignment horizontal="center" vertical="center" textRotation="90"/>
      <protection hidden="1"/>
    </xf>
    <xf numFmtId="0" fontId="19" fillId="6" borderId="35" xfId="7" applyFont="1" applyFill="1" applyBorder="1" applyAlignment="1" applyProtection="1">
      <alignment horizontal="center" vertical="center" textRotation="90"/>
      <protection hidden="1"/>
    </xf>
    <xf numFmtId="0" fontId="19" fillId="6" borderId="48" xfId="7" applyFont="1" applyFill="1" applyBorder="1" applyAlignment="1" applyProtection="1">
      <alignment horizontal="center" vertical="center" textRotation="90"/>
      <protection hidden="1"/>
    </xf>
    <xf numFmtId="0" fontId="18" fillId="18" borderId="33" xfId="7" applyNumberFormat="1" applyFont="1" applyFill="1" applyBorder="1" applyAlignment="1" applyProtection="1">
      <alignment horizontal="center" vertical="center"/>
      <protection hidden="1"/>
    </xf>
    <xf numFmtId="0" fontId="18" fillId="18" borderId="172" xfId="7" applyNumberFormat="1" applyFont="1" applyFill="1" applyBorder="1" applyAlignment="1" applyProtection="1">
      <alignment horizontal="center" vertical="center"/>
      <protection hidden="1"/>
    </xf>
    <xf numFmtId="0" fontId="20" fillId="6" borderId="36" xfId="7" applyNumberFormat="1" applyFont="1" applyFill="1" applyBorder="1" applyAlignment="1" applyProtection="1">
      <alignment horizontal="center" vertical="center" wrapText="1"/>
      <protection hidden="1"/>
    </xf>
    <xf numFmtId="0" fontId="20" fillId="7" borderId="37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7" borderId="34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7" borderId="12" xfId="7" applyNumberFormat="1" applyFont="1" applyFill="1" applyBorder="1" applyAlignment="1" applyProtection="1">
      <alignment horizontal="center" vertical="center" textRotation="90" wrapText="1"/>
      <protection hidden="1"/>
    </xf>
    <xf numFmtId="0" fontId="12" fillId="5" borderId="44" xfId="7" applyNumberFormat="1" applyFont="1" applyFill="1" applyBorder="1" applyAlignment="1" applyProtection="1">
      <alignment horizontal="center" vertical="center"/>
      <protection hidden="1"/>
    </xf>
    <xf numFmtId="0" fontId="12" fillId="5" borderId="45" xfId="7" applyNumberFormat="1" applyFont="1" applyFill="1" applyBorder="1" applyAlignment="1" applyProtection="1">
      <alignment horizontal="center" vertical="center"/>
      <protection hidden="1"/>
    </xf>
    <xf numFmtId="0" fontId="11" fillId="6" borderId="26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27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19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32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42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43" xfId="7" applyNumberFormat="1" applyFont="1" applyFill="1" applyBorder="1" applyAlignment="1" applyProtection="1">
      <alignment horizontal="center" vertical="center" wrapText="1"/>
      <protection hidden="1"/>
    </xf>
    <xf numFmtId="0" fontId="39" fillId="17" borderId="189" xfId="7" applyFont="1" applyFill="1" applyBorder="1" applyAlignment="1" applyProtection="1">
      <alignment horizontal="center" vertical="center"/>
      <protection hidden="1"/>
    </xf>
    <xf numFmtId="0" fontId="39" fillId="17" borderId="190" xfId="7" applyFont="1" applyFill="1" applyBorder="1" applyAlignment="1" applyProtection="1">
      <alignment horizontal="center" vertical="center"/>
      <protection hidden="1"/>
    </xf>
    <xf numFmtId="0" fontId="39" fillId="17" borderId="191" xfId="7" applyFont="1" applyFill="1" applyBorder="1" applyAlignment="1" applyProtection="1">
      <alignment horizontal="center" vertical="center"/>
      <protection hidden="1"/>
    </xf>
    <xf numFmtId="0" fontId="24" fillId="5" borderId="195" xfId="7" applyFont="1" applyFill="1" applyBorder="1" applyAlignment="1">
      <alignment horizontal="left" vertical="center" indent="1"/>
    </xf>
    <xf numFmtId="0" fontId="24" fillId="5" borderId="196" xfId="7" applyFont="1" applyFill="1" applyBorder="1" applyAlignment="1">
      <alignment horizontal="left" vertical="center" indent="1"/>
    </xf>
    <xf numFmtId="0" fontId="24" fillId="5" borderId="197" xfId="7" applyFont="1" applyFill="1" applyBorder="1" applyAlignment="1">
      <alignment horizontal="left" vertical="center" indent="1"/>
    </xf>
    <xf numFmtId="0" fontId="24" fillId="5" borderId="63" xfId="7" applyFont="1" applyFill="1" applyBorder="1" applyAlignment="1">
      <alignment horizontal="left" vertical="center" indent="1"/>
    </xf>
    <xf numFmtId="0" fontId="24" fillId="5" borderId="70" xfId="7" applyFont="1" applyFill="1" applyBorder="1" applyAlignment="1">
      <alignment horizontal="left" vertical="center" indent="1"/>
    </xf>
    <xf numFmtId="0" fontId="24" fillId="5" borderId="83" xfId="7" applyFont="1" applyFill="1" applyBorder="1" applyAlignment="1">
      <alignment horizontal="left" vertical="center" indent="1"/>
    </xf>
    <xf numFmtId="0" fontId="24" fillId="5" borderId="128" xfId="7" applyFont="1" applyFill="1" applyBorder="1" applyAlignment="1">
      <alignment horizontal="left" vertical="center" indent="1"/>
    </xf>
    <xf numFmtId="0" fontId="24" fillId="5" borderId="92" xfId="7" applyFont="1" applyFill="1" applyBorder="1" applyAlignment="1">
      <alignment horizontal="left" vertical="center" indent="1"/>
    </xf>
    <xf numFmtId="0" fontId="24" fillId="5" borderId="96" xfId="7" applyFont="1" applyFill="1" applyBorder="1" applyAlignment="1">
      <alignment horizontal="left" vertical="center" indent="1"/>
    </xf>
    <xf numFmtId="0" fontId="21" fillId="17" borderId="189" xfId="7" applyNumberFormat="1" applyFont="1" applyFill="1" applyBorder="1" applyAlignment="1" applyProtection="1">
      <alignment horizontal="center" vertical="center"/>
      <protection hidden="1"/>
    </xf>
    <xf numFmtId="0" fontId="21" fillId="17" borderId="190" xfId="7" applyNumberFormat="1" applyFont="1" applyFill="1" applyBorder="1" applyAlignment="1" applyProtection="1">
      <alignment horizontal="center" vertical="center"/>
      <protection hidden="1"/>
    </xf>
    <xf numFmtId="0" fontId="21" fillId="17" borderId="191" xfId="7" applyNumberFormat="1" applyFont="1" applyFill="1" applyBorder="1" applyAlignment="1" applyProtection="1">
      <alignment horizontal="center" vertical="center"/>
      <protection hidden="1"/>
    </xf>
    <xf numFmtId="0" fontId="20" fillId="9" borderId="98" xfId="7" applyNumberFormat="1" applyFont="1" applyFill="1" applyBorder="1" applyAlignment="1" applyProtection="1">
      <alignment horizontal="center" vertical="center" wrapText="1"/>
      <protection hidden="1"/>
    </xf>
    <xf numFmtId="0" fontId="20" fillId="9" borderId="32" xfId="7" applyNumberFormat="1" applyFont="1" applyFill="1" applyBorder="1" applyAlignment="1" applyProtection="1">
      <alignment horizontal="center" vertical="center" wrapText="1"/>
      <protection hidden="1"/>
    </xf>
    <xf numFmtId="0" fontId="20" fillId="9" borderId="103" xfId="7" applyNumberFormat="1" applyFont="1" applyFill="1" applyBorder="1" applyAlignment="1" applyProtection="1">
      <alignment horizontal="center" vertical="center" wrapText="1"/>
      <protection hidden="1"/>
    </xf>
    <xf numFmtId="0" fontId="20" fillId="9" borderId="37" xfId="7" applyNumberFormat="1" applyFont="1" applyFill="1" applyBorder="1" applyAlignment="1" applyProtection="1">
      <alignment horizontal="center" vertical="center" wrapText="1"/>
      <protection hidden="1"/>
    </xf>
    <xf numFmtId="0" fontId="20" fillId="9" borderId="34" xfId="7" applyNumberFormat="1" applyFont="1" applyFill="1" applyBorder="1" applyAlignment="1" applyProtection="1">
      <alignment horizontal="center" vertical="center" wrapText="1"/>
      <protection hidden="1"/>
    </xf>
    <xf numFmtId="0" fontId="20" fillId="9" borderId="47" xfId="7" applyNumberFormat="1" applyFont="1" applyFill="1" applyBorder="1" applyAlignment="1" applyProtection="1">
      <alignment horizontal="center" vertical="center" wrapText="1"/>
      <protection hidden="1"/>
    </xf>
    <xf numFmtId="0" fontId="21" fillId="9" borderId="37" xfId="7" applyNumberFormat="1" applyFont="1" applyFill="1" applyBorder="1" applyAlignment="1" applyProtection="1">
      <alignment horizontal="center" vertical="center" wrapText="1"/>
      <protection hidden="1"/>
    </xf>
    <xf numFmtId="0" fontId="21" fillId="9" borderId="34" xfId="7" applyNumberFormat="1" applyFont="1" applyFill="1" applyBorder="1" applyAlignment="1" applyProtection="1">
      <alignment horizontal="center" vertical="center" wrapText="1"/>
      <protection hidden="1"/>
    </xf>
    <xf numFmtId="0" fontId="21" fillId="9" borderId="47" xfId="7" applyNumberFormat="1" applyFont="1" applyFill="1" applyBorder="1" applyAlignment="1" applyProtection="1">
      <alignment horizontal="center" vertical="center" wrapText="1"/>
      <protection hidden="1"/>
    </xf>
    <xf numFmtId="0" fontId="11" fillId="10" borderId="13" xfId="7" applyNumberFormat="1" applyFont="1" applyFill="1" applyBorder="1" applyAlignment="1" applyProtection="1">
      <alignment horizontal="center" vertical="center"/>
      <protection hidden="1"/>
    </xf>
    <xf numFmtId="0" fontId="11" fillId="10" borderId="14" xfId="7" applyNumberFormat="1" applyFont="1" applyFill="1" applyBorder="1" applyAlignment="1" applyProtection="1">
      <alignment horizontal="center" vertical="center"/>
      <protection hidden="1"/>
    </xf>
    <xf numFmtId="0" fontId="11" fillId="10" borderId="99" xfId="7" applyNumberFormat="1" applyFont="1" applyFill="1" applyBorder="1" applyAlignment="1" applyProtection="1">
      <alignment horizontal="center" vertical="center"/>
      <protection hidden="1"/>
    </xf>
    <xf numFmtId="0" fontId="18" fillId="7" borderId="49" xfId="7" applyNumberFormat="1" applyFont="1" applyFill="1" applyBorder="1" applyAlignment="1" applyProtection="1">
      <alignment horizontal="right" vertical="center"/>
      <protection hidden="1"/>
    </xf>
    <xf numFmtId="0" fontId="18" fillId="7" borderId="50" xfId="7" applyNumberFormat="1" applyFont="1" applyFill="1" applyBorder="1" applyAlignment="1" applyProtection="1">
      <alignment horizontal="right" vertical="center"/>
      <protection hidden="1"/>
    </xf>
    <xf numFmtId="0" fontId="18" fillId="7" borderId="103" xfId="7" applyNumberFormat="1" applyFont="1" applyFill="1" applyBorder="1" applyAlignment="1" applyProtection="1">
      <alignment horizontal="right" vertical="center"/>
      <protection hidden="1"/>
    </xf>
    <xf numFmtId="0" fontId="11" fillId="17" borderId="52" xfId="7" applyNumberFormat="1" applyFont="1" applyFill="1" applyBorder="1" applyAlignment="1" applyProtection="1">
      <alignment horizontal="center" vertical="center"/>
      <protection hidden="1"/>
    </xf>
    <xf numFmtId="0" fontId="11" fillId="17" borderId="36" xfId="7" applyNumberFormat="1" applyFont="1" applyFill="1" applyBorder="1" applyAlignment="1" applyProtection="1">
      <alignment horizontal="center" vertical="center"/>
      <protection hidden="1"/>
    </xf>
    <xf numFmtId="0" fontId="94" fillId="5" borderId="112" xfId="7" applyFont="1" applyFill="1" applyBorder="1" applyAlignment="1">
      <alignment horizontal="center" vertical="center" textRotation="90" wrapText="1"/>
    </xf>
    <xf numFmtId="0" fontId="94" fillId="5" borderId="102" xfId="7" applyFont="1" applyFill="1" applyBorder="1" applyAlignment="1">
      <alignment horizontal="center" vertical="center" textRotation="90" wrapText="1"/>
    </xf>
    <xf numFmtId="0" fontId="94" fillId="5" borderId="182" xfId="7" applyFont="1" applyFill="1" applyBorder="1" applyAlignment="1">
      <alignment horizontal="center" vertical="center" textRotation="90" wrapText="1"/>
    </xf>
    <xf numFmtId="0" fontId="94" fillId="5" borderId="186" xfId="7" applyFont="1" applyFill="1" applyBorder="1" applyAlignment="1">
      <alignment horizontal="center" vertical="center" textRotation="90"/>
    </xf>
    <xf numFmtId="0" fontId="94" fillId="5" borderId="102" xfId="7" applyFont="1" applyFill="1" applyBorder="1" applyAlignment="1">
      <alignment horizontal="center" vertical="center" textRotation="90"/>
    </xf>
    <xf numFmtId="0" fontId="94" fillId="5" borderId="182" xfId="7" applyFont="1" applyFill="1" applyBorder="1" applyAlignment="1">
      <alignment horizontal="center" vertical="center" textRotation="90"/>
    </xf>
    <xf numFmtId="1" fontId="92" fillId="0" borderId="0" xfId="7" applyNumberFormat="1" applyFont="1" applyFill="1" applyBorder="1" applyAlignment="1" applyProtection="1">
      <alignment horizontal="center" vertical="center"/>
      <protection hidden="1"/>
    </xf>
    <xf numFmtId="0" fontId="11" fillId="5" borderId="28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0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117" xfId="7" applyNumberFormat="1" applyFont="1" applyFill="1" applyBorder="1" applyAlignment="1" applyProtection="1">
      <alignment horizontal="center" vertical="center" wrapText="1"/>
      <protection hidden="1"/>
    </xf>
    <xf numFmtId="0" fontId="20" fillId="6" borderId="28" xfId="7" applyNumberFormat="1" applyFont="1" applyFill="1" applyBorder="1" applyAlignment="1" applyProtection="1">
      <alignment horizontal="center" vertical="center"/>
      <protection hidden="1"/>
    </xf>
    <xf numFmtId="0" fontId="19" fillId="6" borderId="175" xfId="7" applyNumberFormat="1" applyFont="1" applyFill="1" applyBorder="1" applyAlignment="1" applyProtection="1">
      <alignment horizontal="center" vertical="center" textRotation="90" wrapText="1"/>
      <protection hidden="1"/>
    </xf>
    <xf numFmtId="0" fontId="19" fillId="6" borderId="176" xfId="7" applyNumberFormat="1" applyFont="1" applyFill="1" applyBorder="1" applyAlignment="1" applyProtection="1">
      <alignment horizontal="center" vertical="center" textRotation="90" wrapText="1"/>
      <protection hidden="1"/>
    </xf>
    <xf numFmtId="0" fontId="19" fillId="6" borderId="17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9" borderId="28" xfId="7" applyNumberFormat="1" applyFont="1" applyFill="1" applyBorder="1" applyAlignment="1" applyProtection="1">
      <alignment horizontal="center" vertical="center" wrapText="1"/>
      <protection hidden="1"/>
    </xf>
    <xf numFmtId="0" fontId="18" fillId="9" borderId="27" xfId="7" applyNumberFormat="1" applyFont="1" applyFill="1" applyBorder="1" applyAlignment="1" applyProtection="1">
      <alignment horizontal="center" vertical="center" wrapText="1"/>
      <protection hidden="1"/>
    </xf>
    <xf numFmtId="0" fontId="18" fillId="9" borderId="0" xfId="7" applyNumberFormat="1" applyFont="1" applyFill="1" applyBorder="1" applyAlignment="1" applyProtection="1">
      <alignment horizontal="center" vertical="center" wrapText="1"/>
      <protection hidden="1"/>
    </xf>
    <xf numFmtId="0" fontId="18" fillId="9" borderId="32" xfId="7" applyNumberFormat="1" applyFont="1" applyFill="1" applyBorder="1" applyAlignment="1" applyProtection="1">
      <alignment horizontal="center" vertical="center" wrapText="1"/>
      <protection hidden="1"/>
    </xf>
    <xf numFmtId="0" fontId="18" fillId="0" borderId="31" xfId="7" applyFont="1" applyFill="1" applyBorder="1" applyAlignment="1" applyProtection="1">
      <alignment horizontal="center"/>
      <protection locked="0" hidden="1"/>
    </xf>
    <xf numFmtId="0" fontId="18" fillId="0" borderId="35" xfId="7" applyFont="1" applyFill="1" applyBorder="1" applyAlignment="1" applyProtection="1">
      <alignment horizontal="center"/>
      <protection locked="0" hidden="1"/>
    </xf>
    <xf numFmtId="0" fontId="18" fillId="0" borderId="129" xfId="7" applyFont="1" applyFill="1" applyBorder="1" applyAlignment="1" applyProtection="1">
      <alignment horizontal="center"/>
      <protection locked="0" hidden="1"/>
    </xf>
    <xf numFmtId="0" fontId="18" fillId="6" borderId="112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102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107" xfId="7" applyNumberFormat="1" applyFont="1" applyFill="1" applyBorder="1" applyAlignment="1" applyProtection="1">
      <alignment horizontal="center" vertical="center" textRotation="90"/>
      <protection hidden="1"/>
    </xf>
    <xf numFmtId="0" fontId="12" fillId="0" borderId="28" xfId="7" applyNumberFormat="1" applyFont="1" applyFill="1" applyBorder="1" applyAlignment="1" applyProtection="1">
      <alignment horizontal="left" vertical="center" wrapText="1"/>
      <protection locked="0"/>
    </xf>
    <xf numFmtId="0" fontId="18" fillId="6" borderId="31" xfId="7" applyFont="1" applyFill="1" applyBorder="1" applyAlignment="1" applyProtection="1">
      <alignment horizontal="center" vertical="center"/>
      <protection hidden="1"/>
    </xf>
    <xf numFmtId="0" fontId="18" fillId="6" borderId="35" xfId="7" applyFont="1" applyFill="1" applyBorder="1" applyAlignment="1" applyProtection="1">
      <alignment horizontal="center" vertical="center"/>
      <protection hidden="1"/>
    </xf>
    <xf numFmtId="0" fontId="18" fillId="6" borderId="48" xfId="7" applyFont="1" applyFill="1" applyBorder="1" applyAlignment="1" applyProtection="1">
      <alignment horizontal="center" vertical="center"/>
      <protection hidden="1"/>
    </xf>
    <xf numFmtId="0" fontId="18" fillId="5" borderId="8" xfId="7" applyNumberFormat="1" applyFont="1" applyFill="1" applyBorder="1" applyAlignment="1" applyProtection="1">
      <alignment horizontal="center" vertical="center"/>
      <protection hidden="1"/>
    </xf>
    <xf numFmtId="0" fontId="18" fillId="5" borderId="53" xfId="7" applyNumberFormat="1" applyFont="1" applyFill="1" applyBorder="1" applyAlignment="1" applyProtection="1">
      <alignment horizontal="center" vertical="center"/>
      <protection hidden="1"/>
    </xf>
    <xf numFmtId="0" fontId="25" fillId="6" borderId="136" xfId="7" applyNumberFormat="1" applyFont="1" applyFill="1" applyBorder="1" applyAlignment="1" applyProtection="1">
      <alignment horizontal="center" textRotation="90"/>
      <protection hidden="1"/>
    </xf>
    <xf numFmtId="0" fontId="25" fillId="6" borderId="138" xfId="7" applyNumberFormat="1" applyFont="1" applyFill="1" applyBorder="1" applyAlignment="1" applyProtection="1">
      <alignment horizontal="center" textRotation="90"/>
      <protection hidden="1"/>
    </xf>
    <xf numFmtId="0" fontId="25" fillId="6" borderId="141" xfId="7" applyNumberFormat="1" applyFont="1" applyFill="1" applyBorder="1" applyAlignment="1" applyProtection="1">
      <alignment horizontal="center" textRotation="90"/>
      <protection hidden="1"/>
    </xf>
    <xf numFmtId="0" fontId="25" fillId="6" borderId="38" xfId="7" applyNumberFormat="1" applyFont="1" applyFill="1" applyBorder="1" applyAlignment="1" applyProtection="1">
      <alignment horizontal="center" textRotation="90"/>
      <protection hidden="1"/>
    </xf>
    <xf numFmtId="0" fontId="25" fillId="6" borderId="41" xfId="7" applyNumberFormat="1" applyFont="1" applyFill="1" applyBorder="1" applyAlignment="1" applyProtection="1">
      <alignment horizontal="center" textRotation="90"/>
      <protection hidden="1"/>
    </xf>
    <xf numFmtId="0" fontId="25" fillId="6" borderId="199" xfId="7" applyNumberFormat="1" applyFont="1" applyFill="1" applyBorder="1" applyAlignment="1" applyProtection="1">
      <alignment horizontal="center" textRotation="90"/>
      <protection hidden="1"/>
    </xf>
    <xf numFmtId="0" fontId="20" fillId="5" borderId="39" xfId="7" applyNumberFormat="1" applyFont="1" applyFill="1" applyBorder="1" applyAlignment="1" applyProtection="1">
      <alignment horizontal="center" vertical="center"/>
      <protection hidden="1"/>
    </xf>
    <xf numFmtId="0" fontId="20" fillId="5" borderId="36" xfId="7" applyNumberFormat="1" applyFont="1" applyFill="1" applyBorder="1" applyAlignment="1" applyProtection="1">
      <alignment horizontal="center" vertical="center"/>
      <protection hidden="1"/>
    </xf>
    <xf numFmtId="0" fontId="20" fillId="5" borderId="137" xfId="7" applyNumberFormat="1" applyFont="1" applyFill="1" applyBorder="1" applyAlignment="1" applyProtection="1">
      <alignment horizontal="center" vertical="center"/>
      <protection hidden="1"/>
    </xf>
    <xf numFmtId="0" fontId="12" fillId="6" borderId="39" xfId="7" applyNumberFormat="1" applyFont="1" applyFill="1" applyBorder="1" applyAlignment="1" applyProtection="1">
      <alignment horizontal="center" vertical="center"/>
      <protection hidden="1"/>
    </xf>
    <xf numFmtId="0" fontId="12" fillId="6" borderId="137" xfId="7" applyNumberFormat="1" applyFont="1" applyFill="1" applyBorder="1" applyAlignment="1" applyProtection="1">
      <alignment horizontal="center" vertical="center"/>
      <protection hidden="1"/>
    </xf>
    <xf numFmtId="0" fontId="40" fillId="6" borderId="139" xfId="7" applyNumberFormat="1" applyFont="1" applyFill="1" applyBorder="1" applyAlignment="1" applyProtection="1">
      <alignment horizontal="center" vertical="center"/>
      <protection hidden="1"/>
    </xf>
    <xf numFmtId="0" fontId="40" fillId="6" borderId="44" xfId="7" applyNumberFormat="1" applyFont="1" applyFill="1" applyBorder="1" applyAlignment="1" applyProtection="1">
      <alignment horizontal="center" vertical="center"/>
      <protection hidden="1"/>
    </xf>
    <xf numFmtId="0" fontId="40" fillId="6" borderId="140" xfId="7" applyNumberFormat="1" applyFont="1" applyFill="1" applyBorder="1" applyAlignment="1" applyProtection="1">
      <alignment horizontal="center" vertical="center"/>
      <protection hidden="1"/>
    </xf>
    <xf numFmtId="0" fontId="99" fillId="0" borderId="117" xfId="7" applyNumberFormat="1" applyFont="1" applyFill="1" applyBorder="1" applyAlignment="1" applyProtection="1">
      <alignment horizontal="left" vertical="center"/>
      <protection locked="0" hidden="1"/>
    </xf>
    <xf numFmtId="0" fontId="18" fillId="13" borderId="130" xfId="7" applyNumberFormat="1" applyFont="1" applyFill="1" applyBorder="1" applyAlignment="1" applyProtection="1">
      <alignment horizontal="center" vertical="center"/>
      <protection hidden="1"/>
    </xf>
    <xf numFmtId="0" fontId="18" fillId="13" borderId="131" xfId="7" applyNumberFormat="1" applyFont="1" applyFill="1" applyBorder="1" applyAlignment="1" applyProtection="1">
      <alignment horizontal="center" vertical="center"/>
      <protection hidden="1"/>
    </xf>
    <xf numFmtId="0" fontId="18" fillId="13" borderId="132" xfId="7" applyNumberFormat="1" applyFont="1" applyFill="1" applyBorder="1" applyAlignment="1" applyProtection="1">
      <alignment horizontal="center" vertical="center"/>
      <protection hidden="1"/>
    </xf>
    <xf numFmtId="0" fontId="25" fillId="6" borderId="133" xfId="7" applyNumberFormat="1" applyFont="1" applyFill="1" applyBorder="1" applyAlignment="1" applyProtection="1">
      <alignment horizontal="center" vertical="center"/>
      <protection hidden="1"/>
    </xf>
    <xf numFmtId="0" fontId="25" fillId="6" borderId="29" xfId="7" applyNumberFormat="1" applyFont="1" applyFill="1" applyBorder="1" applyAlignment="1" applyProtection="1">
      <alignment horizontal="center" vertical="center"/>
      <protection hidden="1"/>
    </xf>
    <xf numFmtId="0" fontId="25" fillId="6" borderId="134" xfId="7" applyNumberFormat="1" applyFont="1" applyFill="1" applyBorder="1" applyAlignment="1" applyProtection="1">
      <alignment horizontal="center" vertical="center"/>
      <protection hidden="1"/>
    </xf>
    <xf numFmtId="0" fontId="25" fillId="6" borderId="135" xfId="7" applyNumberFormat="1" applyFont="1" applyFill="1" applyBorder="1" applyAlignment="1" applyProtection="1">
      <alignment horizontal="center" vertical="center"/>
      <protection hidden="1"/>
    </xf>
    <xf numFmtId="0" fontId="100" fillId="6" borderId="175" xfId="7" applyNumberFormat="1" applyFont="1" applyFill="1" applyBorder="1" applyAlignment="1" applyProtection="1">
      <alignment horizontal="center" vertical="center" textRotation="90" wrapText="1"/>
      <protection hidden="1"/>
    </xf>
    <xf numFmtId="0" fontId="100" fillId="6" borderId="176" xfId="7" applyNumberFormat="1" applyFont="1" applyFill="1" applyBorder="1" applyAlignment="1" applyProtection="1">
      <alignment horizontal="center" vertical="center" textRotation="90" wrapText="1"/>
      <protection hidden="1"/>
    </xf>
    <xf numFmtId="0" fontId="100" fillId="6" borderId="17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222" xfId="7" applyFont="1" applyFill="1" applyBorder="1" applyAlignment="1" applyProtection="1">
      <alignment horizontal="center"/>
      <protection locked="0" hidden="1"/>
    </xf>
    <xf numFmtId="0" fontId="18" fillId="0" borderId="223" xfId="7" applyFont="1" applyFill="1" applyBorder="1" applyAlignment="1" applyProtection="1">
      <alignment horizontal="center"/>
      <protection locked="0" hidden="1"/>
    </xf>
    <xf numFmtId="0" fontId="18" fillId="0" borderId="224" xfId="7" applyFont="1" applyFill="1" applyBorder="1" applyAlignment="1" applyProtection="1">
      <alignment horizontal="center"/>
      <protection locked="0" hidden="1"/>
    </xf>
    <xf numFmtId="0" fontId="18" fillId="6" borderId="227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229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231" xfId="7" applyNumberFormat="1" applyFont="1" applyFill="1" applyBorder="1" applyAlignment="1" applyProtection="1">
      <alignment horizontal="center" vertical="center" textRotation="90"/>
      <protection hidden="1"/>
    </xf>
    <xf numFmtId="0" fontId="12" fillId="0" borderId="0" xfId="7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7" applyNumberFormat="1" applyFont="1" applyFill="1" applyBorder="1" applyAlignment="1" applyProtection="1">
      <alignment horizontal="center" vertical="center"/>
      <protection hidden="1"/>
    </xf>
    <xf numFmtId="0" fontId="11" fillId="5" borderId="211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212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217" xfId="7" applyNumberFormat="1" applyFont="1" applyFill="1" applyBorder="1" applyAlignment="1" applyProtection="1">
      <alignment horizontal="center" vertical="center" wrapText="1"/>
      <protection hidden="1"/>
    </xf>
    <xf numFmtId="0" fontId="11" fillId="5" borderId="219" xfId="7" applyNumberFormat="1" applyFont="1" applyFill="1" applyBorder="1" applyAlignment="1" applyProtection="1">
      <alignment horizontal="center" vertical="center" wrapText="1"/>
      <protection hidden="1"/>
    </xf>
    <xf numFmtId="0" fontId="18" fillId="5" borderId="213" xfId="7" applyNumberFormat="1" applyFont="1" applyFill="1" applyBorder="1" applyAlignment="1" applyProtection="1">
      <alignment horizontal="center" vertical="center"/>
      <protection hidden="1"/>
    </xf>
    <xf numFmtId="0" fontId="18" fillId="5" borderId="214" xfId="7" applyNumberFormat="1" applyFont="1" applyFill="1" applyBorder="1" applyAlignment="1" applyProtection="1">
      <alignment horizontal="center" vertical="center"/>
      <protection hidden="1"/>
    </xf>
    <xf numFmtId="0" fontId="18" fillId="5" borderId="215" xfId="7" applyNumberFormat="1" applyFont="1" applyFill="1" applyBorder="1" applyAlignment="1" applyProtection="1">
      <alignment horizontal="center" vertical="center"/>
      <protection hidden="1"/>
    </xf>
    <xf numFmtId="0" fontId="18" fillId="6" borderId="216" xfId="7" applyFont="1" applyFill="1" applyBorder="1" applyAlignment="1" applyProtection="1">
      <alignment horizontal="center" vertical="center"/>
      <protection hidden="1"/>
    </xf>
    <xf numFmtId="0" fontId="18" fillId="6" borderId="218" xfId="7" applyFont="1" applyFill="1" applyBorder="1" applyAlignment="1" applyProtection="1">
      <alignment horizontal="center" vertical="center"/>
      <protection hidden="1"/>
    </xf>
    <xf numFmtId="0" fontId="18" fillId="6" borderId="220" xfId="7" applyFont="1" applyFill="1" applyBorder="1" applyAlignment="1" applyProtection="1">
      <alignment horizontal="center" vertical="center"/>
      <protection hidden="1"/>
    </xf>
    <xf numFmtId="0" fontId="25" fillId="6" borderId="38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41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199" xfId="7" applyNumberFormat="1" applyFont="1" applyFill="1" applyBorder="1" applyAlignment="1" applyProtection="1">
      <alignment horizontal="center" vertical="center" textRotation="90"/>
      <protection hidden="1"/>
    </xf>
    <xf numFmtId="0" fontId="20" fillId="10" borderId="39" xfId="7" applyNumberFormat="1" applyFont="1" applyFill="1" applyBorder="1" applyAlignment="1" applyProtection="1">
      <alignment horizontal="center" vertical="center"/>
      <protection hidden="1"/>
    </xf>
    <xf numFmtId="0" fontId="20" fillId="10" borderId="36" xfId="7" applyNumberFormat="1" applyFont="1" applyFill="1" applyBorder="1" applyAlignment="1" applyProtection="1">
      <alignment horizontal="center" vertical="center"/>
      <protection hidden="1"/>
    </xf>
    <xf numFmtId="0" fontId="20" fillId="10" borderId="137" xfId="7" applyNumberFormat="1" applyFont="1" applyFill="1" applyBorder="1" applyAlignment="1" applyProtection="1">
      <alignment horizontal="center" vertical="center"/>
      <protection hidden="1"/>
    </xf>
    <xf numFmtId="0" fontId="11" fillId="6" borderId="112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102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107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273" xfId="7" applyNumberFormat="1" applyFont="1" applyFill="1" applyBorder="1" applyAlignment="1" applyProtection="1">
      <alignment horizontal="center" vertical="center" textRotation="90" wrapText="1"/>
      <protection hidden="1"/>
    </xf>
    <xf numFmtId="1" fontId="16" fillId="0" borderId="0" xfId="7" applyNumberFormat="1" applyFont="1" applyFill="1" applyBorder="1" applyAlignment="1" applyProtection="1">
      <alignment horizontal="center" vertical="center"/>
      <protection hidden="1"/>
    </xf>
    <xf numFmtId="0" fontId="11" fillId="6" borderId="0" xfId="7" applyNumberFormat="1" applyFont="1" applyFill="1" applyBorder="1" applyAlignment="1" applyProtection="1">
      <alignment horizontal="center" vertical="center" wrapText="1"/>
      <protection hidden="1"/>
    </xf>
    <xf numFmtId="0" fontId="11" fillId="6" borderId="117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130" xfId="7" applyNumberFormat="1" applyFont="1" applyFill="1" applyBorder="1" applyAlignment="1" applyProtection="1">
      <alignment horizontal="center" vertical="center"/>
      <protection hidden="1"/>
    </xf>
    <xf numFmtId="0" fontId="18" fillId="6" borderId="131" xfId="7" applyNumberFormat="1" applyFont="1" applyFill="1" applyBorder="1" applyAlignment="1" applyProtection="1">
      <alignment horizontal="center" vertical="center"/>
      <protection hidden="1"/>
    </xf>
    <xf numFmtId="0" fontId="18" fillId="6" borderId="132" xfId="7" applyNumberFormat="1" applyFont="1" applyFill="1" applyBorder="1" applyAlignment="1" applyProtection="1">
      <alignment horizontal="center" vertical="center"/>
      <protection hidden="1"/>
    </xf>
    <xf numFmtId="0" fontId="18" fillId="29" borderId="8" xfId="7" applyNumberFormat="1" applyFont="1" applyFill="1" applyBorder="1" applyAlignment="1" applyProtection="1">
      <alignment horizontal="center" vertical="center"/>
      <protection hidden="1"/>
    </xf>
    <xf numFmtId="0" fontId="18" fillId="29" borderId="39" xfId="7" applyNumberFormat="1" applyFont="1" applyFill="1" applyBorder="1" applyAlignment="1" applyProtection="1">
      <alignment horizontal="center" vertical="center"/>
      <protection hidden="1"/>
    </xf>
    <xf numFmtId="0" fontId="18" fillId="6" borderId="260" xfId="7" applyNumberFormat="1" applyFont="1" applyFill="1" applyBorder="1" applyAlignment="1" applyProtection="1">
      <alignment horizontal="center" vertical="center"/>
      <protection hidden="1"/>
    </xf>
    <xf numFmtId="0" fontId="100" fillId="6" borderId="30" xfId="7" applyNumberFormat="1" applyFont="1" applyFill="1" applyBorder="1" applyAlignment="1" applyProtection="1">
      <alignment horizontal="center" vertical="center" textRotation="90" wrapText="1"/>
      <protection hidden="1"/>
    </xf>
    <xf numFmtId="0" fontId="100" fillId="6" borderId="34" xfId="7" applyNumberFormat="1" applyFont="1" applyFill="1" applyBorder="1" applyAlignment="1" applyProtection="1">
      <alignment horizontal="center" vertical="center" textRotation="90" wrapText="1"/>
      <protection hidden="1"/>
    </xf>
    <xf numFmtId="0" fontId="100" fillId="6" borderId="4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163" xfId="7" applyFont="1" applyFill="1" applyBorder="1" applyAlignment="1" applyProtection="1">
      <alignment horizontal="center" vertical="center"/>
      <protection hidden="1"/>
    </xf>
    <xf numFmtId="0" fontId="18" fillId="6" borderId="101" xfId="7" applyFont="1" applyFill="1" applyBorder="1" applyAlignment="1" applyProtection="1">
      <alignment horizontal="center" vertical="center"/>
      <protection hidden="1"/>
    </xf>
    <xf numFmtId="0" fontId="18" fillId="6" borderId="126" xfId="7" applyFont="1" applyFill="1" applyBorder="1" applyAlignment="1" applyProtection="1">
      <alignment horizontal="center" vertical="center"/>
      <protection hidden="1"/>
    </xf>
    <xf numFmtId="0" fontId="31" fillId="5" borderId="26" xfId="7" applyFont="1" applyFill="1" applyBorder="1" applyAlignment="1">
      <alignment horizontal="center" vertical="center" textRotation="90"/>
    </xf>
    <xf numFmtId="0" fontId="31" fillId="5" borderId="19" xfId="7" applyFont="1" applyFill="1" applyBorder="1" applyAlignment="1">
      <alignment horizontal="center" vertical="center" textRotation="90"/>
    </xf>
    <xf numFmtId="0" fontId="31" fillId="5" borderId="42" xfId="7" applyFont="1" applyFill="1" applyBorder="1" applyAlignment="1">
      <alignment horizontal="center" vertical="center" textRotation="90"/>
    </xf>
    <xf numFmtId="0" fontId="36" fillId="0" borderId="0" xfId="7" applyNumberFormat="1" applyFont="1" applyFill="1" applyBorder="1" applyAlignment="1" applyProtection="1">
      <alignment vertical="top" wrapText="1"/>
      <protection locked="0"/>
    </xf>
    <xf numFmtId="0" fontId="36" fillId="0" borderId="0" xfId="7" applyFont="1" applyAlignment="1">
      <alignment vertical="top" wrapText="1"/>
    </xf>
    <xf numFmtId="0" fontId="11" fillId="0" borderId="0" xfId="7" applyNumberFormat="1" applyFont="1" applyFill="1" applyBorder="1" applyAlignment="1" applyProtection="1">
      <alignment vertical="top" wrapText="1"/>
      <protection locked="0"/>
    </xf>
    <xf numFmtId="0" fontId="11" fillId="0" borderId="0" xfId="7" applyFont="1" applyAlignment="1">
      <alignment vertical="top" wrapText="1"/>
    </xf>
    <xf numFmtId="0" fontId="11" fillId="0" borderId="0" xfId="7" applyFont="1" applyAlignment="1">
      <alignment vertical="top"/>
    </xf>
    <xf numFmtId="0" fontId="37" fillId="0" borderId="0" xfId="7" applyNumberFormat="1" applyFont="1" applyFill="1" applyBorder="1" applyAlignment="1" applyProtection="1">
      <alignment horizontal="left" vertical="top" wrapText="1"/>
      <protection locked="0"/>
    </xf>
    <xf numFmtId="0" fontId="37" fillId="0" borderId="0" xfId="7" applyFont="1" applyAlignment="1">
      <alignment vertical="top" wrapText="1"/>
    </xf>
    <xf numFmtId="0" fontId="103" fillId="0" borderId="0" xfId="7" applyNumberFormat="1" applyFont="1" applyFill="1" applyBorder="1" applyAlignment="1" applyProtection="1">
      <alignment horizontal="center" vertical="center"/>
      <protection locked="0" hidden="1"/>
    </xf>
    <xf numFmtId="0" fontId="18" fillId="6" borderId="249" xfId="7" applyNumberFormat="1" applyFont="1" applyFill="1" applyBorder="1" applyAlignment="1" applyProtection="1">
      <alignment horizontal="center" vertical="center"/>
      <protection hidden="1"/>
    </xf>
    <xf numFmtId="0" fontId="40" fillId="6" borderId="39" xfId="7" applyNumberFormat="1" applyFont="1" applyFill="1" applyBorder="1" applyAlignment="1" applyProtection="1">
      <alignment horizontal="center" vertical="center"/>
      <protection hidden="1"/>
    </xf>
    <xf numFmtId="0" fontId="40" fillId="6" borderId="40" xfId="7" applyNumberFormat="1" applyFont="1" applyFill="1" applyBorder="1" applyAlignment="1" applyProtection="1">
      <alignment horizontal="center" vertical="center"/>
      <protection hidden="1"/>
    </xf>
    <xf numFmtId="0" fontId="12" fillId="6" borderId="63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70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83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75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86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88" xfId="7" applyNumberFormat="1" applyFont="1" applyFill="1" applyBorder="1" applyAlignment="1" applyProtection="1">
      <alignment horizontal="right" vertical="center" indent="1"/>
      <protection locked="0" hidden="1"/>
    </xf>
    <xf numFmtId="0" fontId="11" fillId="24" borderId="0" xfId="7" applyFont="1" applyFill="1" applyAlignment="1">
      <alignment horizontal="left"/>
    </xf>
    <xf numFmtId="0" fontId="18" fillId="6" borderId="25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98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19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32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42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43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26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19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49" xfId="7" applyNumberFormat="1" applyFont="1" applyFill="1" applyBorder="1" applyAlignment="1" applyProtection="1">
      <alignment horizontal="center" vertical="center" textRotation="90"/>
      <protection hidden="1"/>
    </xf>
    <xf numFmtId="0" fontId="20" fillId="6" borderId="30" xfId="7" applyNumberFormat="1" applyFont="1" applyFill="1" applyBorder="1" applyAlignment="1" applyProtection="1">
      <alignment horizontal="center" vertical="center" textRotation="90"/>
      <protection hidden="1"/>
    </xf>
    <xf numFmtId="0" fontId="20" fillId="6" borderId="34" xfId="7" applyNumberFormat="1" applyFont="1" applyFill="1" applyBorder="1" applyAlignment="1" applyProtection="1">
      <alignment horizontal="center" vertical="center" textRotation="90"/>
      <protection hidden="1"/>
    </xf>
    <xf numFmtId="0" fontId="20" fillId="6" borderId="12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159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7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109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103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6" borderId="159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6" borderId="98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6" borderId="109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6" borderId="103" xfId="7" applyNumberFormat="1" applyFont="1" applyFill="1" applyBorder="1" applyAlignment="1" applyProtection="1">
      <alignment horizontal="center" vertical="center" textRotation="90" wrapText="1"/>
      <protection hidden="1"/>
    </xf>
    <xf numFmtId="0" fontId="12" fillId="6" borderId="118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65" xfId="7" applyNumberFormat="1" applyFont="1" applyFill="1" applyBorder="1" applyAlignment="1" applyProtection="1">
      <alignment horizontal="right" vertical="center" indent="1"/>
      <protection locked="0" hidden="1"/>
    </xf>
    <xf numFmtId="0" fontId="12" fillId="6" borderId="74" xfId="7" applyNumberFormat="1" applyFont="1" applyFill="1" applyBorder="1" applyAlignment="1" applyProtection="1">
      <alignment horizontal="right" vertical="center" indent="1"/>
      <protection locked="0" hidden="1"/>
    </xf>
    <xf numFmtId="0" fontId="16" fillId="0" borderId="0" xfId="7" applyNumberFormat="1" applyFont="1" applyFill="1" applyBorder="1" applyAlignment="1" applyProtection="1">
      <alignment horizontal="center" vertical="center"/>
      <protection hidden="1"/>
    </xf>
    <xf numFmtId="0" fontId="105" fillId="0" borderId="0" xfId="7" applyNumberFormat="1" applyFont="1" applyFill="1" applyBorder="1" applyAlignment="1" applyProtection="1">
      <alignment horizontal="right" vertical="center"/>
      <protection hidden="1"/>
    </xf>
    <xf numFmtId="0" fontId="29" fillId="0" borderId="117" xfId="7" applyNumberFormat="1" applyFont="1" applyFill="1" applyBorder="1" applyAlignment="1" applyProtection="1">
      <alignment horizontal="left" vertical="center"/>
      <protection locked="0" hidden="1"/>
    </xf>
    <xf numFmtId="0" fontId="11" fillId="6" borderId="28" xfId="7" applyNumberFormat="1" applyFont="1" applyFill="1" applyBorder="1" applyAlignment="1" applyProtection="1">
      <alignment horizontal="center" vertical="center" wrapText="1"/>
      <protection hidden="1"/>
    </xf>
    <xf numFmtId="0" fontId="40" fillId="6" borderId="36" xfId="7" applyNumberFormat="1" applyFont="1" applyFill="1" applyBorder="1" applyAlignment="1" applyProtection="1">
      <alignment horizontal="center" vertical="center"/>
      <protection hidden="1"/>
    </xf>
    <xf numFmtId="0" fontId="11" fillId="6" borderId="52" xfId="7" applyFont="1" applyFill="1" applyBorder="1" applyAlignment="1" applyProtection="1">
      <alignment horizontal="left" vertical="center" indent="4"/>
      <protection hidden="1"/>
    </xf>
    <xf numFmtId="0" fontId="11" fillId="6" borderId="36" xfId="7" applyFont="1" applyFill="1" applyBorder="1" applyAlignment="1" applyProtection="1">
      <alignment horizontal="left" vertical="center" indent="4"/>
      <protection hidden="1"/>
    </xf>
    <xf numFmtId="0" fontId="18" fillId="6" borderId="34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12" xfId="7" applyNumberFormat="1" applyFont="1" applyFill="1" applyBorder="1" applyAlignment="1" applyProtection="1">
      <alignment horizontal="center" vertical="center" textRotation="90"/>
      <protection hidden="1"/>
    </xf>
    <xf numFmtId="0" fontId="18" fillId="6" borderId="39" xfId="7" applyNumberFormat="1" applyFont="1" applyFill="1" applyBorder="1" applyAlignment="1" applyProtection="1">
      <alignment horizontal="center" vertical="center"/>
      <protection hidden="1"/>
    </xf>
    <xf numFmtId="0" fontId="18" fillId="6" borderId="36" xfId="7" applyNumberFormat="1" applyFont="1" applyFill="1" applyBorder="1" applyAlignment="1" applyProtection="1">
      <alignment horizontal="center" vertical="center"/>
      <protection hidden="1"/>
    </xf>
    <xf numFmtId="0" fontId="18" fillId="6" borderId="40" xfId="7" applyNumberFormat="1" applyFont="1" applyFill="1" applyBorder="1" applyAlignment="1" applyProtection="1">
      <alignment horizontal="center" vertical="center"/>
      <protection hidden="1"/>
    </xf>
    <xf numFmtId="0" fontId="37" fillId="0" borderId="0" xfId="7" applyNumberFormat="1" applyFont="1" applyFill="1" applyBorder="1" applyAlignment="1" applyProtection="1">
      <alignment vertical="top" wrapText="1"/>
      <protection locked="0"/>
    </xf>
    <xf numFmtId="0" fontId="37" fillId="0" borderId="0" xfId="7" applyFont="1" applyAlignment="1">
      <alignment vertical="top"/>
    </xf>
    <xf numFmtId="14" fontId="105" fillId="0" borderId="0" xfId="7" applyNumberFormat="1" applyFont="1" applyFill="1" applyBorder="1" applyAlignment="1" applyProtection="1">
      <alignment horizontal="left" vertical="center"/>
      <protection hidden="1"/>
    </xf>
    <xf numFmtId="0" fontId="42" fillId="6" borderId="52" xfId="7" applyFont="1" applyFill="1" applyBorder="1" applyAlignment="1" applyProtection="1">
      <alignment horizontal="left" vertical="center" indent="6"/>
      <protection hidden="1"/>
    </xf>
    <xf numFmtId="0" fontId="42" fillId="6" borderId="36" xfId="7" applyFont="1" applyFill="1" applyBorder="1" applyAlignment="1" applyProtection="1">
      <alignment horizontal="left" vertical="center" indent="6"/>
      <protection hidden="1"/>
    </xf>
    <xf numFmtId="0" fontId="42" fillId="6" borderId="40" xfId="7" applyFont="1" applyFill="1" applyBorder="1" applyAlignment="1" applyProtection="1">
      <alignment horizontal="left" vertical="center" indent="6"/>
      <protection hidden="1"/>
    </xf>
    <xf numFmtId="0" fontId="12" fillId="5" borderId="118" xfId="7" applyFont="1" applyFill="1" applyBorder="1" applyAlignment="1">
      <alignment horizontal="left" vertical="center" indent="6"/>
    </xf>
    <xf numFmtId="0" fontId="12" fillId="5" borderId="65" xfId="7" applyFont="1" applyFill="1" applyBorder="1" applyAlignment="1">
      <alignment horizontal="left" vertical="center" indent="6"/>
    </xf>
    <xf numFmtId="0" fontId="12" fillId="5" borderId="74" xfId="7" applyFont="1" applyFill="1" applyBorder="1" applyAlignment="1">
      <alignment horizontal="left" vertical="center" indent="6"/>
    </xf>
    <xf numFmtId="0" fontId="12" fillId="5" borderId="63" xfId="7" applyFont="1" applyFill="1" applyBorder="1" applyAlignment="1">
      <alignment horizontal="left" vertical="center" indent="6"/>
    </xf>
    <xf numFmtId="0" fontId="12" fillId="5" borderId="70" xfId="7" applyFont="1" applyFill="1" applyBorder="1" applyAlignment="1">
      <alignment horizontal="left" vertical="center" indent="6"/>
    </xf>
    <xf numFmtId="0" fontId="12" fillId="5" borderId="83" xfId="7" applyFont="1" applyFill="1" applyBorder="1" applyAlignment="1">
      <alignment horizontal="left" vertical="center" indent="6"/>
    </xf>
    <xf numFmtId="0" fontId="12" fillId="5" borderId="128" xfId="7" applyFont="1" applyFill="1" applyBorder="1" applyAlignment="1">
      <alignment horizontal="left" vertical="center" indent="6"/>
    </xf>
    <xf numFmtId="0" fontId="12" fillId="5" borderId="92" xfId="7" applyFont="1" applyFill="1" applyBorder="1" applyAlignment="1">
      <alignment horizontal="left" vertical="center" indent="6"/>
    </xf>
    <xf numFmtId="0" fontId="12" fillId="5" borderId="96" xfId="7" applyFont="1" applyFill="1" applyBorder="1" applyAlignment="1">
      <alignment horizontal="left" vertical="center" indent="6"/>
    </xf>
    <xf numFmtId="0" fontId="11" fillId="6" borderId="49" xfId="7" applyNumberFormat="1" applyFont="1" applyFill="1" applyBorder="1" applyAlignment="1" applyProtection="1">
      <alignment horizontal="left" vertical="center" indent="6"/>
      <protection hidden="1"/>
    </xf>
    <xf numFmtId="0" fontId="11" fillId="6" borderId="50" xfId="7" applyNumberFormat="1" applyFont="1" applyFill="1" applyBorder="1" applyAlignment="1" applyProtection="1">
      <alignment horizontal="left" vertical="center" indent="6"/>
      <protection hidden="1"/>
    </xf>
    <xf numFmtId="0" fontId="11" fillId="6" borderId="103" xfId="7" applyNumberFormat="1" applyFont="1" applyFill="1" applyBorder="1" applyAlignment="1" applyProtection="1">
      <alignment horizontal="left" vertical="center" indent="6"/>
      <protection hidden="1"/>
    </xf>
    <xf numFmtId="0" fontId="20" fillId="25" borderId="39" xfId="7" applyNumberFormat="1" applyFont="1" applyFill="1" applyBorder="1" applyAlignment="1" applyProtection="1">
      <alignment horizontal="center" vertical="center" wrapText="1"/>
      <protection hidden="1"/>
    </xf>
    <xf numFmtId="0" fontId="20" fillId="25" borderId="36" xfId="7" applyNumberFormat="1" applyFont="1" applyFill="1" applyBorder="1" applyAlignment="1" applyProtection="1">
      <alignment horizontal="center" vertical="center" wrapText="1"/>
      <protection hidden="1"/>
    </xf>
    <xf numFmtId="0" fontId="20" fillId="25" borderId="40" xfId="7" applyNumberFormat="1" applyFont="1" applyFill="1" applyBorder="1" applyAlignment="1" applyProtection="1">
      <alignment horizontal="center" vertical="center" wrapText="1"/>
      <protection hidden="1"/>
    </xf>
    <xf numFmtId="0" fontId="20" fillId="26" borderId="39" xfId="7" applyNumberFormat="1" applyFont="1" applyFill="1" applyBorder="1" applyAlignment="1" applyProtection="1">
      <alignment horizontal="center" vertical="center"/>
      <protection hidden="1"/>
    </xf>
    <xf numFmtId="0" fontId="20" fillId="26" borderId="36" xfId="7" applyNumberFormat="1" applyFont="1" applyFill="1" applyBorder="1" applyAlignment="1" applyProtection="1">
      <alignment horizontal="center" vertical="center"/>
      <protection hidden="1"/>
    </xf>
    <xf numFmtId="0" fontId="20" fillId="26" borderId="137" xfId="7" applyNumberFormat="1" applyFont="1" applyFill="1" applyBorder="1" applyAlignment="1" applyProtection="1">
      <alignment horizontal="center" vertical="center"/>
      <protection hidden="1"/>
    </xf>
    <xf numFmtId="0" fontId="19" fillId="6" borderId="37" xfId="7" applyNumberFormat="1" applyFont="1" applyFill="1" applyBorder="1" applyAlignment="1" applyProtection="1">
      <alignment horizontal="center" vertical="center" wrapText="1"/>
      <protection hidden="1"/>
    </xf>
    <xf numFmtId="0" fontId="19" fillId="6" borderId="34" xfId="7" applyNumberFormat="1" applyFont="1" applyFill="1" applyBorder="1" applyAlignment="1" applyProtection="1">
      <alignment horizontal="center" vertical="center" wrapText="1"/>
      <protection hidden="1"/>
    </xf>
    <xf numFmtId="0" fontId="19" fillId="6" borderId="47" xfId="7" applyNumberFormat="1" applyFont="1" applyFill="1" applyBorder="1" applyAlignment="1" applyProtection="1">
      <alignment horizontal="center" vertical="center" wrapText="1"/>
      <protection hidden="1"/>
    </xf>
    <xf numFmtId="0" fontId="12" fillId="7" borderId="128" xfId="7" applyNumberFormat="1" applyFont="1" applyFill="1" applyBorder="1" applyAlignment="1" applyProtection="1">
      <alignment horizontal="right" vertical="center" indent="1"/>
      <protection hidden="1"/>
    </xf>
    <xf numFmtId="0" fontId="12" fillId="7" borderId="92" xfId="7" applyNumberFormat="1" applyFont="1" applyFill="1" applyBorder="1" applyAlignment="1" applyProtection="1">
      <alignment horizontal="right" vertical="center" indent="1"/>
      <protection hidden="1"/>
    </xf>
    <xf numFmtId="0" fontId="12" fillId="7" borderId="96" xfId="7" applyNumberFormat="1" applyFont="1" applyFill="1" applyBorder="1" applyAlignment="1" applyProtection="1">
      <alignment horizontal="right" vertical="center" indent="1"/>
      <protection hidden="1"/>
    </xf>
    <xf numFmtId="0" fontId="11" fillId="6" borderId="257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98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19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32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42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43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34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12" xfId="7" applyNumberFormat="1" applyFont="1" applyFill="1" applyBorder="1" applyAlignment="1" applyProtection="1">
      <alignment horizontal="center" vertical="center" textRotation="90"/>
      <protection hidden="1"/>
    </xf>
    <xf numFmtId="0" fontId="11" fillId="6" borderId="139" xfId="7" applyNumberFormat="1" applyFont="1" applyFill="1" applyBorder="1" applyAlignment="1" applyProtection="1">
      <alignment horizontal="left" vertical="center" wrapText="1" indent="2"/>
      <protection hidden="1"/>
    </xf>
    <xf numFmtId="0" fontId="11" fillId="6" borderId="44" xfId="7" applyNumberFormat="1" applyFont="1" applyFill="1" applyBorder="1" applyAlignment="1" applyProtection="1">
      <alignment horizontal="left" vertical="center" wrapText="1" indent="2"/>
      <protection hidden="1"/>
    </xf>
    <xf numFmtId="0" fontId="11" fillId="6" borderId="45" xfId="7" applyNumberFormat="1" applyFont="1" applyFill="1" applyBorder="1" applyAlignment="1" applyProtection="1">
      <alignment horizontal="left" vertical="center" wrapText="1" indent="2"/>
      <protection hidden="1"/>
    </xf>
    <xf numFmtId="0" fontId="18" fillId="6" borderId="37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34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47" xfId="7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7" applyNumberFormat="1" applyFont="1" applyFill="1" applyBorder="1" applyAlignment="1" applyProtection="1">
      <alignment horizontal="right" vertical="center"/>
      <protection hidden="1"/>
    </xf>
    <xf numFmtId="0" fontId="25" fillId="6" borderId="259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143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261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28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0" xfId="7" applyNumberFormat="1" applyFont="1" applyFill="1" applyBorder="1" applyAlignment="1" applyProtection="1">
      <alignment horizontal="center" vertical="center" textRotation="90"/>
      <protection hidden="1"/>
    </xf>
    <xf numFmtId="0" fontId="25" fillId="6" borderId="50" xfId="7" applyNumberFormat="1" applyFont="1" applyFill="1" applyBorder="1" applyAlignment="1" applyProtection="1">
      <alignment horizontal="center" vertical="center" textRotation="90"/>
      <protection hidden="1"/>
    </xf>
    <xf numFmtId="0" fontId="19" fillId="6" borderId="250" xfId="7" applyNumberFormat="1" applyFont="1" applyFill="1" applyBorder="1" applyAlignment="1" applyProtection="1">
      <alignment horizontal="center" vertical="center" wrapText="1"/>
      <protection hidden="1"/>
    </xf>
    <xf numFmtId="0" fontId="19" fillId="6" borderId="138" xfId="7" applyNumberFormat="1" applyFont="1" applyFill="1" applyBorder="1" applyAlignment="1" applyProtection="1">
      <alignment horizontal="center" vertical="center" wrapText="1"/>
      <protection hidden="1"/>
    </xf>
    <xf numFmtId="0" fontId="19" fillId="6" borderId="141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260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28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27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77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0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32" xfId="7" applyNumberFormat="1" applyFont="1" applyFill="1" applyBorder="1" applyAlignment="1" applyProtection="1">
      <alignment horizontal="center" vertical="center" wrapText="1"/>
      <protection hidden="1"/>
    </xf>
    <xf numFmtId="0" fontId="30" fillId="0" borderId="31" xfId="7" applyFont="1" applyFill="1" applyBorder="1" applyAlignment="1" applyProtection="1">
      <alignment horizontal="left"/>
      <protection locked="0" hidden="1"/>
    </xf>
    <xf numFmtId="0" fontId="30" fillId="0" borderId="35" xfId="7" applyFont="1" applyFill="1" applyBorder="1" applyAlignment="1" applyProtection="1">
      <alignment horizontal="left"/>
      <protection locked="0" hidden="1"/>
    </xf>
    <xf numFmtId="0" fontId="30" fillId="0" borderId="48" xfId="7" applyFont="1" applyFill="1" applyBorder="1" applyAlignment="1" applyProtection="1">
      <alignment horizontal="left"/>
      <protection locked="0" hidden="1"/>
    </xf>
    <xf numFmtId="0" fontId="18" fillId="6" borderId="102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10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112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273" xfId="7" applyNumberFormat="1" applyFont="1" applyFill="1" applyBorder="1" applyAlignment="1" applyProtection="1">
      <alignment horizontal="center" vertical="center" textRotation="90" wrapText="1"/>
      <protection hidden="1"/>
    </xf>
    <xf numFmtId="0" fontId="20" fillId="6" borderId="30" xfId="7" applyNumberFormat="1" applyFont="1" applyFill="1" applyBorder="1" applyAlignment="1" applyProtection="1">
      <alignment horizontal="center" vertical="center" wrapText="1"/>
      <protection hidden="1"/>
    </xf>
    <xf numFmtId="0" fontId="20" fillId="6" borderId="34" xfId="7" applyNumberFormat="1" applyFont="1" applyFill="1" applyBorder="1" applyAlignment="1" applyProtection="1">
      <alignment horizontal="center" vertical="center" wrapText="1"/>
      <protection hidden="1"/>
    </xf>
    <xf numFmtId="0" fontId="20" fillId="6" borderId="47" xfId="7" applyNumberFormat="1" applyFont="1" applyFill="1" applyBorder="1" applyAlignment="1" applyProtection="1">
      <alignment horizontal="center" vertical="center" wrapText="1"/>
      <protection hidden="1"/>
    </xf>
    <xf numFmtId="0" fontId="18" fillId="6" borderId="129" xfId="7" applyFont="1" applyFill="1" applyBorder="1" applyAlignment="1" applyProtection="1">
      <alignment horizontal="center" vertical="center"/>
      <protection hidden="1"/>
    </xf>
    <xf numFmtId="0" fontId="11" fillId="6" borderId="257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98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19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32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42" xfId="7" applyNumberFormat="1" applyFont="1" applyFill="1" applyBorder="1" applyAlignment="1" applyProtection="1">
      <alignment horizontal="center" vertical="center" textRotation="90" wrapText="1"/>
      <protection hidden="1"/>
    </xf>
    <xf numFmtId="0" fontId="11" fillId="6" borderId="43" xfId="7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Alignment="1">
      <alignment horizontal="center" vertical="center"/>
    </xf>
    <xf numFmtId="0" fontId="18" fillId="6" borderId="30" xfId="7" applyNumberFormat="1" applyFont="1" applyFill="1" applyBorder="1" applyAlignment="1" applyProtection="1">
      <alignment horizontal="center" vertical="center" wrapText="1"/>
      <protection hidden="1"/>
    </xf>
    <xf numFmtId="0" fontId="21" fillId="30" borderId="0" xfId="7" applyFont="1" applyFill="1" applyAlignment="1">
      <alignment horizontal="left" vertical="top" wrapText="1"/>
    </xf>
    <xf numFmtId="0" fontId="15" fillId="0" borderId="0" xfId="7" applyFont="1" applyFill="1" applyAlignment="1" applyProtection="1">
      <alignment horizontal="left" vertical="center"/>
      <protection hidden="1"/>
    </xf>
    <xf numFmtId="1" fontId="113" fillId="0" borderId="50" xfId="7" applyNumberFormat="1" applyFont="1" applyFill="1" applyBorder="1" applyAlignment="1" applyProtection="1">
      <alignment horizontal="left" vertical="center"/>
      <protection locked="0" hidden="1"/>
    </xf>
    <xf numFmtId="0" fontId="114" fillId="0" borderId="117" xfId="7" applyNumberFormat="1" applyFont="1" applyFill="1" applyBorder="1" applyAlignment="1" applyProtection="1">
      <alignment horizontal="center" vertical="center"/>
      <protection locked="0" hidden="1"/>
    </xf>
    <xf numFmtId="0" fontId="18" fillId="29" borderId="260" xfId="7" applyNumberFormat="1" applyFont="1" applyFill="1" applyBorder="1" applyAlignment="1" applyProtection="1">
      <alignment horizontal="center" vertical="center"/>
      <protection hidden="1"/>
    </xf>
    <xf numFmtId="0" fontId="18" fillId="29" borderId="28" xfId="7" applyNumberFormat="1" applyFont="1" applyFill="1" applyBorder="1" applyAlignment="1" applyProtection="1">
      <alignment horizontal="center" vertical="center"/>
      <protection hidden="1"/>
    </xf>
    <xf numFmtId="0" fontId="18" fillId="29" borderId="29" xfId="7" applyNumberFormat="1" applyFont="1" applyFill="1" applyBorder="1" applyAlignment="1" applyProtection="1">
      <alignment horizontal="center" vertical="center"/>
      <protection hidden="1"/>
    </xf>
    <xf numFmtId="0" fontId="18" fillId="29" borderId="77" xfId="7" applyNumberFormat="1" applyFont="1" applyFill="1" applyBorder="1" applyAlignment="1" applyProtection="1">
      <alignment horizontal="center" vertical="center"/>
      <protection hidden="1"/>
    </xf>
    <xf numFmtId="0" fontId="18" fillId="29" borderId="0" xfId="7" applyNumberFormat="1" applyFont="1" applyFill="1" applyBorder="1" applyAlignment="1" applyProtection="1">
      <alignment horizontal="center" vertical="center"/>
      <protection hidden="1"/>
    </xf>
    <xf numFmtId="0" fontId="18" fillId="29" borderId="155" xfId="7" applyNumberFormat="1" applyFont="1" applyFill="1" applyBorder="1" applyAlignment="1" applyProtection="1">
      <alignment horizontal="center" vertical="center"/>
      <protection hidden="1"/>
    </xf>
    <xf numFmtId="0" fontId="18" fillId="29" borderId="109" xfId="7" applyNumberFormat="1" applyFont="1" applyFill="1" applyBorder="1" applyAlignment="1" applyProtection="1">
      <alignment horizontal="center" vertical="center"/>
      <protection hidden="1"/>
    </xf>
    <xf numFmtId="0" fontId="18" fillId="29" borderId="50" xfId="7" applyNumberFormat="1" applyFont="1" applyFill="1" applyBorder="1" applyAlignment="1" applyProtection="1">
      <alignment horizontal="center" vertical="center"/>
      <protection hidden="1"/>
    </xf>
    <xf numFmtId="0" fontId="18" fillId="29" borderId="135" xfId="7" applyNumberFormat="1" applyFont="1" applyFill="1" applyBorder="1" applyAlignment="1" applyProtection="1">
      <alignment horizontal="center" vertical="center"/>
      <protection hidden="1"/>
    </xf>
    <xf numFmtId="0" fontId="18" fillId="6" borderId="27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30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34" xfId="7" applyNumberFormat="1" applyFont="1" applyFill="1" applyBorder="1" applyAlignment="1" applyProtection="1">
      <alignment horizontal="center" vertical="center" textRotation="90" wrapText="1"/>
      <protection hidden="1"/>
    </xf>
    <xf numFmtId="0" fontId="18" fillId="6" borderId="47" xfId="7" applyNumberFormat="1" applyFont="1" applyFill="1" applyBorder="1" applyAlignment="1" applyProtection="1">
      <alignment horizontal="center" vertical="center" textRotation="90" wrapText="1"/>
      <protection hidden="1"/>
    </xf>
  </cellXfs>
  <cellStyles count="10">
    <cellStyle name="Excel Built-in Normal" xfId="1" xr:uid="{00000000-0005-0000-0000-000000000000}"/>
    <cellStyle name="Excel Built-in Output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7" xr:uid="{00000000-0005-0000-0000-000005000000}"/>
    <cellStyle name="Normalny 8" xfId="8" xr:uid="{00000000-0005-0000-0000-000006000000}"/>
    <cellStyle name="Normalny 8 3" xfId="9" xr:uid="{00000000-0005-0000-0000-000007000000}"/>
    <cellStyle name="Result" xfId="5" xr:uid="{00000000-0005-0000-0000-000008000000}"/>
    <cellStyle name="Result2" xfId="6" xr:uid="{00000000-0005-0000-0000-000009000000}"/>
  </cellStyles>
  <dxfs count="0"/>
  <tableStyles count="0" defaultTableStyle="TableStyleMedium9" defaultPivotStyle="PivotStyleLight16"/>
  <colors>
    <mruColors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ZSP/Organizacja%20roku%20szkolnego/OrganizacjaZSP%202016-17/kal.terminarz%2020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ndarz"/>
      <sheetName val="Kalendarz (2)"/>
      <sheetName val="terminarz"/>
      <sheetName val="terminarz kl I"/>
      <sheetName val="term.gimnaz"/>
      <sheetName val="term matur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J16"/>
  <sheetViews>
    <sheetView workbookViewId="0">
      <selection activeCell="A7" sqref="A7:A8"/>
    </sheetView>
  </sheetViews>
  <sheetFormatPr baseColWidth="10" defaultColWidth="8.83203125" defaultRowHeight="15"/>
  <cols>
    <col min="1" max="1" width="23.1640625" style="1" customWidth="1"/>
    <col min="2" max="2" width="29.83203125" style="1" customWidth="1"/>
    <col min="3" max="3" width="25.1640625" style="1" customWidth="1"/>
    <col min="4" max="4" width="18.6640625" style="1" customWidth="1"/>
    <col min="5" max="5" width="8.5" style="1" customWidth="1"/>
    <col min="6" max="6" width="19.33203125" style="1" customWidth="1"/>
    <col min="7" max="7" width="18.6640625" style="1" customWidth="1"/>
    <col min="8" max="1024" width="8.5" style="1" customWidth="1"/>
  </cols>
  <sheetData>
    <row r="1" spans="1:7" ht="28.5" customHeight="1">
      <c r="A1" s="1185" t="s">
        <v>0</v>
      </c>
      <c r="B1" s="1185"/>
      <c r="C1" s="1185"/>
      <c r="D1" s="1185"/>
      <c r="E1" s="1185"/>
      <c r="F1" s="1185"/>
      <c r="G1" s="1185"/>
    </row>
    <row r="2" spans="1:7" ht="16.5" customHeight="1">
      <c r="A2" s="1186" t="s">
        <v>95</v>
      </c>
      <c r="B2" s="1186"/>
      <c r="C2" s="1186"/>
      <c r="D2" s="227" t="s">
        <v>166</v>
      </c>
      <c r="E2" s="228"/>
      <c r="F2" s="228"/>
      <c r="G2" s="228"/>
    </row>
    <row r="3" spans="1:7">
      <c r="A3" s="229"/>
      <c r="B3" s="230"/>
      <c r="C3" s="230"/>
      <c r="D3" s="230"/>
      <c r="E3" s="230"/>
      <c r="F3" s="230"/>
      <c r="G3" s="230"/>
    </row>
    <row r="4" spans="1:7" ht="23.25" customHeight="1">
      <c r="A4" s="1183" t="s">
        <v>1</v>
      </c>
      <c r="B4" s="1183"/>
      <c r="C4" s="1183"/>
      <c r="D4" s="1183"/>
      <c r="E4" s="1183"/>
      <c r="F4" s="231" t="s">
        <v>2</v>
      </c>
      <c r="G4" s="231" t="s">
        <v>3</v>
      </c>
    </row>
    <row r="5" spans="1:7">
      <c r="A5" s="1182" t="s">
        <v>342</v>
      </c>
      <c r="B5" s="1182"/>
      <c r="C5" s="1182"/>
      <c r="D5" s="1182"/>
      <c r="E5" s="1182"/>
      <c r="F5" s="1182"/>
      <c r="G5" s="1182" t="s">
        <v>118</v>
      </c>
    </row>
    <row r="6" spans="1:7">
      <c r="A6" s="1182"/>
      <c r="B6" s="1182"/>
      <c r="C6" s="1182"/>
      <c r="D6" s="1182"/>
      <c r="E6" s="1182"/>
      <c r="F6" s="1182"/>
      <c r="G6" s="1182"/>
    </row>
    <row r="7" spans="1:7" ht="21" customHeight="1">
      <c r="A7" s="1183" t="s">
        <v>4</v>
      </c>
      <c r="B7" s="231" t="s">
        <v>5</v>
      </c>
      <c r="C7" s="231" t="s">
        <v>6</v>
      </c>
      <c r="D7" s="231" t="s">
        <v>7</v>
      </c>
      <c r="E7" s="1183" t="s">
        <v>8</v>
      </c>
      <c r="F7" s="1183"/>
      <c r="G7" s="1183"/>
    </row>
    <row r="8" spans="1:7" ht="33" customHeight="1">
      <c r="A8" s="1183"/>
      <c r="B8" s="232"/>
      <c r="C8" s="232"/>
      <c r="D8" s="232"/>
      <c r="E8" s="1182"/>
      <c r="F8" s="1182"/>
      <c r="G8" s="1182"/>
    </row>
    <row r="9" spans="1:7" ht="51" customHeight="1">
      <c r="A9" s="231" t="s">
        <v>9</v>
      </c>
      <c r="B9" s="1182"/>
      <c r="C9" s="1182"/>
      <c r="D9" s="1182"/>
      <c r="E9" s="1182"/>
      <c r="F9" s="1182"/>
      <c r="G9" s="1182"/>
    </row>
    <row r="10" spans="1:7" ht="25.5" customHeight="1">
      <c r="A10" s="231" t="s">
        <v>39</v>
      </c>
      <c r="B10" s="1182"/>
      <c r="C10" s="1182"/>
      <c r="D10" s="1182"/>
      <c r="E10" s="1182"/>
      <c r="F10" s="1182"/>
      <c r="G10" s="1182"/>
    </row>
    <row r="11" spans="1:7" ht="49.5" customHeight="1">
      <c r="A11" s="231" t="s">
        <v>10</v>
      </c>
      <c r="B11" s="1182"/>
      <c r="C11" s="1182"/>
      <c r="D11" s="1182"/>
      <c r="E11" s="1182"/>
      <c r="F11" s="1182"/>
      <c r="G11" s="1182"/>
    </row>
    <row r="12" spans="1:7" ht="30.75" customHeight="1">
      <c r="A12" s="231" t="s">
        <v>11</v>
      </c>
      <c r="B12" s="1182"/>
      <c r="C12" s="1182"/>
      <c r="D12" s="1182"/>
      <c r="E12" s="1182"/>
      <c r="F12" s="1182"/>
      <c r="G12" s="1182"/>
    </row>
    <row r="13" spans="1:7" ht="20.25" customHeight="1">
      <c r="A13" s="1183" t="s">
        <v>12</v>
      </c>
      <c r="B13" s="1184" t="s">
        <v>13</v>
      </c>
      <c r="C13" s="1184"/>
      <c r="D13" s="1184"/>
      <c r="E13" s="1184"/>
      <c r="F13" s="1184"/>
      <c r="G13" s="1184"/>
    </row>
    <row r="14" spans="1:7" ht="40.5" customHeight="1">
      <c r="A14" s="1183"/>
      <c r="B14" s="1182"/>
      <c r="C14" s="1182"/>
      <c r="D14" s="1182"/>
      <c r="E14" s="1182"/>
      <c r="F14" s="1182"/>
      <c r="G14" s="1182"/>
    </row>
    <row r="15" spans="1:7" ht="23.25" customHeight="1">
      <c r="A15" s="1183" t="s">
        <v>14</v>
      </c>
      <c r="B15" s="231" t="s">
        <v>5</v>
      </c>
      <c r="C15" s="231" t="s">
        <v>6</v>
      </c>
      <c r="D15" s="231" t="s">
        <v>7</v>
      </c>
      <c r="E15" s="1183" t="s">
        <v>8</v>
      </c>
      <c r="F15" s="1183"/>
      <c r="G15" s="1183"/>
    </row>
    <row r="16" spans="1:7" ht="39.75" customHeight="1">
      <c r="A16" s="1183"/>
      <c r="B16" s="232"/>
      <c r="C16" s="232"/>
      <c r="D16" s="232"/>
      <c r="E16" s="1182"/>
      <c r="F16" s="1182"/>
      <c r="G16" s="1182"/>
    </row>
  </sheetData>
  <sheetProtection sheet="1" objects="1" scenarios="1"/>
  <mergeCells count="19">
    <mergeCell ref="B11:G11"/>
    <mergeCell ref="A1:G1"/>
    <mergeCell ref="A4:E4"/>
    <mergeCell ref="A5:E6"/>
    <mergeCell ref="F5:F6"/>
    <mergeCell ref="G5:G6"/>
    <mergeCell ref="A7:A8"/>
    <mergeCell ref="E7:G7"/>
    <mergeCell ref="E8:G8"/>
    <mergeCell ref="B9:G9"/>
    <mergeCell ref="B10:G10"/>
    <mergeCell ref="A2:C2"/>
    <mergeCell ref="B12:G12"/>
    <mergeCell ref="A13:A14"/>
    <mergeCell ref="B13:G13"/>
    <mergeCell ref="B14:G14"/>
    <mergeCell ref="A15:A16"/>
    <mergeCell ref="E15:G15"/>
    <mergeCell ref="E16:G16"/>
  </mergeCells>
  <pageMargins left="0.70826771653543297" right="0.70826771653543297" top="1.1417322834645669" bottom="1.1417322834645669" header="0.74803149606299213" footer="0.74803149606299213"/>
  <pageSetup paperSize="9" scale="85" fitToWidth="0" fitToHeight="0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2DE1F-2D4E-4A9D-8D58-5919CF21D099}">
  <sheetPr>
    <tabColor rgb="FFFF0000"/>
    <pageSetUpPr fitToPage="1"/>
  </sheetPr>
  <dimension ref="B1:S77"/>
  <sheetViews>
    <sheetView showGridLines="0" view="pageBreakPreview" zoomScaleNormal="100" zoomScaleSheetLayoutView="100" workbookViewId="0">
      <selection activeCell="D2" sqref="D2"/>
    </sheetView>
  </sheetViews>
  <sheetFormatPr baseColWidth="10" defaultColWidth="8.1640625" defaultRowHeight="13"/>
  <cols>
    <col min="1" max="1" width="2.5" style="25" customWidth="1"/>
    <col min="2" max="2" width="5.6640625" style="25" customWidth="1"/>
    <col min="3" max="3" width="3.83203125" style="25" customWidth="1"/>
    <col min="4" max="4" width="38.33203125" style="25" customWidth="1"/>
    <col min="5" max="10" width="5" style="25" customWidth="1"/>
    <col min="11" max="11" width="5.6640625" style="25" customWidth="1"/>
    <col min="12" max="12" width="5.83203125" style="25" customWidth="1"/>
    <col min="13" max="13" width="7.5" style="25" customWidth="1"/>
    <col min="14" max="14" width="10.6640625" style="25" customWidth="1"/>
    <col min="15" max="15" width="4.6640625" style="25" customWidth="1"/>
    <col min="16" max="16384" width="8.1640625" style="25"/>
  </cols>
  <sheetData>
    <row r="1" spans="2:19" ht="32.25" customHeight="1">
      <c r="B1" s="302"/>
      <c r="C1" s="302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2:19" s="123" customFormat="1" ht="18">
      <c r="B2" s="26"/>
      <c r="C2" s="26"/>
      <c r="D2" s="27" t="str">
        <f>'Strona Tytułowa'!G5</f>
        <v>??</v>
      </c>
      <c r="E2" s="72"/>
      <c r="F2" s="72"/>
      <c r="G2" s="72"/>
      <c r="H2" s="72"/>
      <c r="I2" s="72"/>
      <c r="J2" s="72"/>
      <c r="K2" s="72"/>
      <c r="L2" s="72"/>
      <c r="M2" s="72"/>
      <c r="N2" s="122"/>
    </row>
    <row r="3" spans="2:19" s="123" customFormat="1" ht="20">
      <c r="B3" s="122"/>
      <c r="C3" s="122"/>
      <c r="D3" s="1337" t="s">
        <v>47</v>
      </c>
      <c r="E3" s="1337"/>
      <c r="F3" s="1337"/>
      <c r="G3" s="1337"/>
      <c r="H3" s="1337"/>
      <c r="I3" s="1337"/>
      <c r="J3" s="1337"/>
      <c r="K3" s="1337"/>
      <c r="L3" s="1337"/>
      <c r="M3" s="108" t="str">
        <f>'Strona Tytułowa'!D2</f>
        <v>2022/2023</v>
      </c>
      <c r="N3" s="122"/>
    </row>
    <row r="4" spans="2:19" s="123" customFormat="1" ht="18.75" customHeight="1">
      <c r="B4" s="473" t="s">
        <v>240</v>
      </c>
      <c r="C4" s="29"/>
      <c r="D4" s="354"/>
      <c r="E4" s="354"/>
      <c r="F4" s="354" t="s">
        <v>241</v>
      </c>
      <c r="G4" s="354"/>
      <c r="H4" s="354"/>
      <c r="I4" s="354"/>
      <c r="J4" s="474" t="s">
        <v>242</v>
      </c>
      <c r="K4" s="354"/>
      <c r="L4" s="354"/>
      <c r="M4" s="355"/>
      <c r="N4" s="122"/>
    </row>
    <row r="5" spans="2:19" s="123" customFormat="1" ht="27" customHeight="1" thickBot="1">
      <c r="B5" s="473" t="s">
        <v>198</v>
      </c>
      <c r="C5" s="124"/>
      <c r="D5" s="30"/>
      <c r="E5" s="76"/>
      <c r="F5" s="76"/>
      <c r="G5" s="125"/>
      <c r="H5" s="76"/>
      <c r="I5" s="76"/>
      <c r="J5" s="1444"/>
      <c r="K5" s="1444"/>
      <c r="L5" s="1444"/>
      <c r="M5" s="1444"/>
      <c r="N5" s="122"/>
    </row>
    <row r="6" spans="2:19" s="123" customFormat="1" ht="12.75" customHeight="1">
      <c r="B6" s="1340" t="s">
        <v>48</v>
      </c>
      <c r="C6" s="1407"/>
      <c r="D6" s="1407"/>
      <c r="E6" s="1445" t="s">
        <v>199</v>
      </c>
      <c r="F6" s="1446"/>
      <c r="G6" s="1446"/>
      <c r="H6" s="1446"/>
      <c r="I6" s="1446"/>
      <c r="J6" s="1447"/>
      <c r="K6" s="1448" t="s">
        <v>243</v>
      </c>
      <c r="L6" s="1449"/>
      <c r="M6" s="1452" t="s">
        <v>55</v>
      </c>
      <c r="N6" s="1425" t="s">
        <v>50</v>
      </c>
    </row>
    <row r="7" spans="2:19" s="123" customFormat="1" ht="12.75" customHeight="1">
      <c r="B7" s="1342"/>
      <c r="C7" s="1408"/>
      <c r="D7" s="1408"/>
      <c r="E7" s="1428" t="s">
        <v>212</v>
      </c>
      <c r="F7" s="1428"/>
      <c r="G7" s="1428"/>
      <c r="H7" s="1428"/>
      <c r="I7" s="1428"/>
      <c r="J7" s="1429"/>
      <c r="K7" s="1450"/>
      <c r="L7" s="1451"/>
      <c r="M7" s="1453"/>
      <c r="N7" s="1426"/>
      <c r="S7" s="475"/>
    </row>
    <row r="8" spans="2:19" s="123" customFormat="1" ht="12.75" customHeight="1">
      <c r="B8" s="1342"/>
      <c r="C8" s="1408"/>
      <c r="D8" s="1408"/>
      <c r="E8" s="476" t="s">
        <v>20</v>
      </c>
      <c r="F8" s="300" t="s">
        <v>21</v>
      </c>
      <c r="G8" s="300" t="s">
        <v>22</v>
      </c>
      <c r="H8" s="298" t="s">
        <v>23</v>
      </c>
      <c r="I8" s="298" t="s">
        <v>24</v>
      </c>
      <c r="J8" s="299" t="s">
        <v>25</v>
      </c>
      <c r="K8" s="1430" t="s">
        <v>244</v>
      </c>
      <c r="L8" s="1433" t="s">
        <v>79</v>
      </c>
      <c r="M8" s="1453"/>
      <c r="N8" s="1426"/>
    </row>
    <row r="9" spans="2:19" s="123" customFormat="1" ht="12.75" customHeight="1">
      <c r="B9" s="1342"/>
      <c r="C9" s="1408"/>
      <c r="D9" s="1408"/>
      <c r="E9" s="1436" t="s">
        <v>244</v>
      </c>
      <c r="F9" s="1437"/>
      <c r="G9" s="1437" t="s">
        <v>79</v>
      </c>
      <c r="H9" s="1437"/>
      <c r="I9" s="1437"/>
      <c r="J9" s="1438"/>
      <c r="K9" s="1431"/>
      <c r="L9" s="1434"/>
      <c r="M9" s="1453"/>
      <c r="N9" s="1426"/>
    </row>
    <row r="10" spans="2:19" s="123" customFormat="1" ht="12.75" customHeight="1">
      <c r="B10" s="1342"/>
      <c r="C10" s="1408"/>
      <c r="D10" s="1408"/>
      <c r="E10" s="1439" t="s">
        <v>80</v>
      </c>
      <c r="F10" s="1332"/>
      <c r="G10" s="1332"/>
      <c r="H10" s="1332"/>
      <c r="I10" s="1332"/>
      <c r="J10" s="1440"/>
      <c r="K10" s="1431"/>
      <c r="L10" s="1434"/>
      <c r="M10" s="1453"/>
      <c r="N10" s="1426"/>
    </row>
    <row r="11" spans="2:19" s="123" customFormat="1" ht="12.75" customHeight="1">
      <c r="B11" s="1342"/>
      <c r="C11" s="1408"/>
      <c r="D11" s="1408"/>
      <c r="E11" s="164"/>
      <c r="F11" s="164"/>
      <c r="G11" s="164"/>
      <c r="H11" s="164"/>
      <c r="I11" s="164"/>
      <c r="J11" s="164"/>
      <c r="K11" s="1431"/>
      <c r="L11" s="1434"/>
      <c r="M11" s="1453"/>
      <c r="N11" s="1426"/>
    </row>
    <row r="12" spans="2:19" s="123" customFormat="1" ht="16.5" customHeight="1" thickBot="1">
      <c r="B12" s="1344"/>
      <c r="C12" s="1409"/>
      <c r="D12" s="1409"/>
      <c r="E12" s="1441" t="s">
        <v>81</v>
      </c>
      <c r="F12" s="1442"/>
      <c r="G12" s="1442"/>
      <c r="H12" s="1442"/>
      <c r="I12" s="1442"/>
      <c r="J12" s="1443"/>
      <c r="K12" s="1432"/>
      <c r="L12" s="1435"/>
      <c r="M12" s="1454"/>
      <c r="N12" s="1427"/>
    </row>
    <row r="13" spans="2:19" s="123" customFormat="1" ht="27" customHeight="1" thickBot="1">
      <c r="B13" s="477"/>
      <c r="C13" s="478"/>
      <c r="D13" s="254" t="s">
        <v>58</v>
      </c>
      <c r="E13" s="479">
        <f>SUM(E17:E19)+E14</f>
        <v>0</v>
      </c>
      <c r="F13" s="479">
        <f t="shared" ref="F13:J13" si="0">SUM(F17:F19)+F14</f>
        <v>0</v>
      </c>
      <c r="G13" s="479">
        <f t="shared" si="0"/>
        <v>0</v>
      </c>
      <c r="H13" s="479">
        <f t="shared" si="0"/>
        <v>0</v>
      </c>
      <c r="I13" s="479">
        <f t="shared" si="0"/>
        <v>0</v>
      </c>
      <c r="J13" s="479">
        <f t="shared" si="0"/>
        <v>0</v>
      </c>
      <c r="K13" s="480">
        <f t="shared" ref="K13:M13" si="1">SUM(K14:K19)</f>
        <v>0</v>
      </c>
      <c r="L13" s="481">
        <f t="shared" si="1"/>
        <v>0</v>
      </c>
      <c r="M13" s="481">
        <f t="shared" si="1"/>
        <v>0</v>
      </c>
      <c r="N13" s="1418"/>
      <c r="O13" s="482"/>
    </row>
    <row r="14" spans="2:19" s="123" customFormat="1" ht="14.25" customHeight="1">
      <c r="B14" s="126"/>
      <c r="C14" s="127"/>
      <c r="D14" s="79" t="s">
        <v>214</v>
      </c>
      <c r="E14" s="483">
        <f>SUM(E15:E16)</f>
        <v>0</v>
      </c>
      <c r="F14" s="483">
        <f>SUM(F15:F16)</f>
        <v>0</v>
      </c>
      <c r="G14" s="484">
        <f t="shared" ref="G14:J14" si="2">SUM(G15:G16)</f>
        <v>0</v>
      </c>
      <c r="H14" s="484">
        <f t="shared" si="2"/>
        <v>0</v>
      </c>
      <c r="I14" s="484">
        <f t="shared" si="2"/>
        <v>0</v>
      </c>
      <c r="J14" s="484">
        <f t="shared" si="2"/>
        <v>0</v>
      </c>
      <c r="K14" s="485">
        <f>SUM(E14:F14)</f>
        <v>0</v>
      </c>
      <c r="L14" s="486">
        <f>SUM(G14:J14)</f>
        <v>0</v>
      </c>
      <c r="M14" s="487">
        <f>SUM(E14:J14)</f>
        <v>0</v>
      </c>
      <c r="N14" s="1419"/>
      <c r="O14" s="482"/>
    </row>
    <row r="15" spans="2:19" s="123" customFormat="1" ht="14.25" customHeight="1">
      <c r="B15" s="126"/>
      <c r="C15" s="127"/>
      <c r="D15" s="79" t="s">
        <v>215</v>
      </c>
      <c r="E15" s="483">
        <f>SUM(E21:E32)</f>
        <v>0</v>
      </c>
      <c r="F15" s="483">
        <f t="shared" ref="F15:J15" si="3">SUM(F21:F32)</f>
        <v>0</v>
      </c>
      <c r="G15" s="484">
        <f t="shared" si="3"/>
        <v>0</v>
      </c>
      <c r="H15" s="484">
        <f t="shared" si="3"/>
        <v>0</v>
      </c>
      <c r="I15" s="484">
        <f t="shared" si="3"/>
        <v>0</v>
      </c>
      <c r="J15" s="484">
        <f t="shared" si="3"/>
        <v>0</v>
      </c>
      <c r="K15" s="488">
        <f>SUM(E15:F15)</f>
        <v>0</v>
      </c>
      <c r="L15" s="486">
        <f>SUM(G15:J15)</f>
        <v>0</v>
      </c>
      <c r="M15" s="487">
        <f t="shared" ref="M15:M17" si="4">SUM(E15:J15)</f>
        <v>0</v>
      </c>
      <c r="N15" s="1419"/>
      <c r="O15" s="482"/>
    </row>
    <row r="16" spans="2:19" s="123" customFormat="1" ht="14.25" customHeight="1">
      <c r="B16" s="126"/>
      <c r="C16" s="127"/>
      <c r="D16" s="79" t="s">
        <v>216</v>
      </c>
      <c r="E16" s="483">
        <f t="shared" ref="E16:J16" si="5">SUM(E33:E51)</f>
        <v>0</v>
      </c>
      <c r="F16" s="483">
        <f t="shared" si="5"/>
        <v>0</v>
      </c>
      <c r="G16" s="484">
        <f t="shared" si="5"/>
        <v>0</v>
      </c>
      <c r="H16" s="484">
        <f t="shared" si="5"/>
        <v>0</v>
      </c>
      <c r="I16" s="484">
        <f t="shared" si="5"/>
        <v>0</v>
      </c>
      <c r="J16" s="484">
        <f t="shared" si="5"/>
        <v>0</v>
      </c>
      <c r="K16" s="488">
        <f>SUM(E16:F16)</f>
        <v>0</v>
      </c>
      <c r="L16" s="486">
        <f>SUM(G16:J16)</f>
        <v>0</v>
      </c>
      <c r="M16" s="487">
        <f t="shared" si="4"/>
        <v>0</v>
      </c>
      <c r="N16" s="1419"/>
      <c r="O16" s="482"/>
    </row>
    <row r="17" spans="2:15" s="123" customFormat="1" ht="14.25" customHeight="1">
      <c r="B17" s="126"/>
      <c r="C17" s="127"/>
      <c r="D17" s="79" t="s">
        <v>217</v>
      </c>
      <c r="E17" s="483">
        <f>E52</f>
        <v>0</v>
      </c>
      <c r="F17" s="483">
        <f t="shared" ref="F17:G17" si="6">F52</f>
        <v>0</v>
      </c>
      <c r="G17" s="484">
        <f t="shared" si="6"/>
        <v>0</v>
      </c>
      <c r="H17" s="489">
        <f>H52</f>
        <v>0</v>
      </c>
      <c r="I17" s="489">
        <f>I52</f>
        <v>0</v>
      </c>
      <c r="J17" s="490">
        <f>J52</f>
        <v>0</v>
      </c>
      <c r="K17" s="485">
        <f t="shared" ref="K17" si="7">SUM(E17:F17)</f>
        <v>0</v>
      </c>
      <c r="L17" s="486">
        <f t="shared" ref="L17" si="8">SUM(G17:J17)</f>
        <v>0</v>
      </c>
      <c r="M17" s="487">
        <f t="shared" si="4"/>
        <v>0</v>
      </c>
      <c r="N17" s="1419"/>
      <c r="O17" s="482"/>
    </row>
    <row r="18" spans="2:15" s="123" customFormat="1" ht="14.25" customHeight="1">
      <c r="B18" s="126"/>
      <c r="C18" s="127"/>
      <c r="D18" s="79" t="s">
        <v>218</v>
      </c>
      <c r="E18" s="491">
        <f>E62</f>
        <v>0</v>
      </c>
      <c r="F18" s="491">
        <f t="shared" ref="F18:G18" si="9">F62</f>
        <v>0</v>
      </c>
      <c r="G18" s="484">
        <f t="shared" si="9"/>
        <v>0</v>
      </c>
      <c r="H18" s="489">
        <f>H62</f>
        <v>0</v>
      </c>
      <c r="I18" s="489">
        <f t="shared" ref="I18:J18" si="10">I62</f>
        <v>0</v>
      </c>
      <c r="J18" s="489">
        <f t="shared" si="10"/>
        <v>0</v>
      </c>
      <c r="K18" s="485">
        <f>SUM(E18:F18)</f>
        <v>0</v>
      </c>
      <c r="L18" s="486">
        <f>SUM(G18:J18)</f>
        <v>0</v>
      </c>
      <c r="M18" s="487">
        <f>SUM(E18:J18)</f>
        <v>0</v>
      </c>
      <c r="N18" s="1419"/>
      <c r="O18" s="482"/>
    </row>
    <row r="19" spans="2:15" s="123" customFormat="1" ht="13.5" customHeight="1" thickBot="1">
      <c r="B19" s="126"/>
      <c r="C19" s="127"/>
      <c r="D19" s="128" t="s">
        <v>245</v>
      </c>
      <c r="E19" s="491">
        <f>SUM(E70:E73)</f>
        <v>0</v>
      </c>
      <c r="F19" s="491">
        <f>SUM(F70:F73)</f>
        <v>0</v>
      </c>
      <c r="G19" s="484">
        <f>SUM(G70:G73)</f>
        <v>0</v>
      </c>
      <c r="H19" s="484">
        <f t="shared" ref="H19:J19" si="11">SUM(H70:H73)</f>
        <v>0</v>
      </c>
      <c r="I19" s="484">
        <f t="shared" si="11"/>
        <v>0</v>
      </c>
      <c r="J19" s="484">
        <f t="shared" si="11"/>
        <v>0</v>
      </c>
      <c r="K19" s="485">
        <f>SUM(E19:F19)</f>
        <v>0</v>
      </c>
      <c r="L19" s="492">
        <f>SUM(G19:J19)</f>
        <v>0</v>
      </c>
      <c r="M19" s="493">
        <f>SUM(K19:L19)</f>
        <v>0</v>
      </c>
      <c r="N19" s="1420"/>
      <c r="O19" s="482"/>
    </row>
    <row r="20" spans="2:15" s="123" customFormat="1" ht="19.5" customHeight="1">
      <c r="B20" s="494"/>
      <c r="C20" s="495" t="s">
        <v>51</v>
      </c>
      <c r="D20" s="495"/>
      <c r="E20" s="496"/>
      <c r="F20" s="496"/>
      <c r="G20" s="496"/>
      <c r="H20" s="496"/>
      <c r="I20" s="496"/>
      <c r="J20" s="496"/>
      <c r="K20" s="497"/>
      <c r="L20" s="497"/>
      <c r="M20" s="496"/>
      <c r="N20" s="498"/>
      <c r="O20" s="482"/>
    </row>
    <row r="21" spans="2:15" s="360" customFormat="1" ht="14" customHeight="1">
      <c r="B21" s="1421" t="s">
        <v>59</v>
      </c>
      <c r="C21" s="129">
        <v>1</v>
      </c>
      <c r="D21" s="499" t="s">
        <v>190</v>
      </c>
      <c r="E21" s="500"/>
      <c r="F21" s="36"/>
      <c r="G21" s="130"/>
      <c r="H21" s="131"/>
      <c r="I21" s="37"/>
      <c r="J21" s="36"/>
      <c r="K21" s="38">
        <f>SUM(E21:F21)</f>
        <v>0</v>
      </c>
      <c r="L21" s="132">
        <f>SUM(G21:J21)</f>
        <v>0</v>
      </c>
      <c r="M21" s="501">
        <f t="shared" ref="M21:M50" si="12">SUM(K21:L21)</f>
        <v>0</v>
      </c>
      <c r="N21" s="133"/>
      <c r="O21" s="482"/>
    </row>
    <row r="22" spans="2:15" s="360" customFormat="1" ht="14" customHeight="1">
      <c r="B22" s="1422"/>
      <c r="C22" s="118">
        <v>2</v>
      </c>
      <c r="D22" s="502" t="s">
        <v>201</v>
      </c>
      <c r="E22" s="503"/>
      <c r="F22" s="41"/>
      <c r="G22" s="134"/>
      <c r="H22" s="48"/>
      <c r="I22" s="42"/>
      <c r="J22" s="336"/>
      <c r="K22" s="44">
        <f>SUM(E22:F22)</f>
        <v>0</v>
      </c>
      <c r="L22" s="135">
        <f>SUM(G22:J22)</f>
        <v>0</v>
      </c>
      <c r="M22" s="504">
        <f t="shared" si="12"/>
        <v>0</v>
      </c>
      <c r="N22" s="136"/>
      <c r="O22" s="482"/>
    </row>
    <row r="23" spans="2:15" s="360" customFormat="1" ht="14" customHeight="1">
      <c r="B23" s="1422"/>
      <c r="C23" s="118">
        <v>3</v>
      </c>
      <c r="D23" s="502" t="s">
        <v>82</v>
      </c>
      <c r="E23" s="503"/>
      <c r="F23" s="41"/>
      <c r="G23" s="134"/>
      <c r="H23" s="48"/>
      <c r="I23" s="42"/>
      <c r="J23" s="329"/>
      <c r="K23" s="44">
        <f t="shared" ref="K23:K31" si="13">SUM(E23:F23)</f>
        <v>0</v>
      </c>
      <c r="L23" s="135">
        <f t="shared" ref="L23:L30" si="14">SUM(G23:J23)</f>
        <v>0</v>
      </c>
      <c r="M23" s="504">
        <f t="shared" si="12"/>
        <v>0</v>
      </c>
      <c r="N23" s="136"/>
      <c r="O23" s="482"/>
    </row>
    <row r="24" spans="2:15" s="360" customFormat="1" ht="14" customHeight="1">
      <c r="B24" s="1422"/>
      <c r="C24" s="118">
        <v>4</v>
      </c>
      <c r="D24" s="502" t="s">
        <v>202</v>
      </c>
      <c r="E24" s="503"/>
      <c r="F24" s="41"/>
      <c r="G24" s="134"/>
      <c r="H24" s="48"/>
      <c r="I24" s="42"/>
      <c r="J24" s="329"/>
      <c r="K24" s="44">
        <f t="shared" si="13"/>
        <v>0</v>
      </c>
      <c r="L24" s="135">
        <f t="shared" si="14"/>
        <v>0</v>
      </c>
      <c r="M24" s="504">
        <f t="shared" si="12"/>
        <v>0</v>
      </c>
      <c r="N24" s="136"/>
      <c r="O24" s="482"/>
    </row>
    <row r="25" spans="2:15" s="360" customFormat="1" ht="14" customHeight="1">
      <c r="B25" s="1422"/>
      <c r="C25" s="118">
        <v>5</v>
      </c>
      <c r="D25" s="502" t="s">
        <v>203</v>
      </c>
      <c r="E25" s="503"/>
      <c r="F25" s="41"/>
      <c r="G25" s="134"/>
      <c r="H25" s="48"/>
      <c r="I25" s="42"/>
      <c r="J25" s="41"/>
      <c r="K25" s="44">
        <f t="shared" si="13"/>
        <v>0</v>
      </c>
      <c r="L25" s="135">
        <f t="shared" si="14"/>
        <v>0</v>
      </c>
      <c r="M25" s="504">
        <f t="shared" si="12"/>
        <v>0</v>
      </c>
      <c r="N25" s="136"/>
      <c r="O25" s="482"/>
    </row>
    <row r="26" spans="2:15" s="360" customFormat="1" ht="14" customHeight="1">
      <c r="B26" s="1422"/>
      <c r="C26" s="118">
        <v>6</v>
      </c>
      <c r="D26" s="502" t="s">
        <v>204</v>
      </c>
      <c r="E26" s="503"/>
      <c r="F26" s="41"/>
      <c r="G26" s="134"/>
      <c r="H26" s="48"/>
      <c r="I26" s="42"/>
      <c r="J26" s="41"/>
      <c r="K26" s="44">
        <f t="shared" si="13"/>
        <v>0</v>
      </c>
      <c r="L26" s="135">
        <f t="shared" si="14"/>
        <v>0</v>
      </c>
      <c r="M26" s="504">
        <f t="shared" si="12"/>
        <v>0</v>
      </c>
      <c r="N26" s="136"/>
      <c r="O26" s="482"/>
    </row>
    <row r="27" spans="2:15" s="360" customFormat="1" ht="14" customHeight="1">
      <c r="B27" s="1422"/>
      <c r="C27" s="118">
        <v>7</v>
      </c>
      <c r="D27" s="502" t="s">
        <v>193</v>
      </c>
      <c r="E27" s="503"/>
      <c r="F27" s="41"/>
      <c r="G27" s="134"/>
      <c r="H27" s="48"/>
      <c r="I27" s="42"/>
      <c r="J27" s="41"/>
      <c r="K27" s="44">
        <f t="shared" si="13"/>
        <v>0</v>
      </c>
      <c r="L27" s="135">
        <f t="shared" si="14"/>
        <v>0</v>
      </c>
      <c r="M27" s="504">
        <f t="shared" si="12"/>
        <v>0</v>
      </c>
      <c r="N27" s="136"/>
      <c r="O27" s="482"/>
    </row>
    <row r="28" spans="2:15" s="360" customFormat="1" ht="14" customHeight="1">
      <c r="B28" s="1422"/>
      <c r="C28" s="118">
        <v>8</v>
      </c>
      <c r="D28" s="502" t="s">
        <v>205</v>
      </c>
      <c r="E28" s="503"/>
      <c r="F28" s="41"/>
      <c r="G28" s="134"/>
      <c r="H28" s="48"/>
      <c r="I28" s="42"/>
      <c r="J28" s="41"/>
      <c r="K28" s="44">
        <f t="shared" si="13"/>
        <v>0</v>
      </c>
      <c r="L28" s="135">
        <f t="shared" si="14"/>
        <v>0</v>
      </c>
      <c r="M28" s="504">
        <f t="shared" si="12"/>
        <v>0</v>
      </c>
      <c r="N28" s="136"/>
      <c r="O28" s="482"/>
    </row>
    <row r="29" spans="2:15" s="360" customFormat="1" ht="14" customHeight="1">
      <c r="B29" s="1422"/>
      <c r="C29" s="118">
        <v>9</v>
      </c>
      <c r="D29" s="502" t="s">
        <v>206</v>
      </c>
      <c r="E29" s="503"/>
      <c r="F29" s="41"/>
      <c r="G29" s="134"/>
      <c r="H29" s="48"/>
      <c r="I29" s="42"/>
      <c r="J29" s="41"/>
      <c r="K29" s="44">
        <f t="shared" si="13"/>
        <v>0</v>
      </c>
      <c r="L29" s="135">
        <f t="shared" si="14"/>
        <v>0</v>
      </c>
      <c r="M29" s="504">
        <f t="shared" si="12"/>
        <v>0</v>
      </c>
      <c r="N29" s="136"/>
      <c r="O29" s="482"/>
    </row>
    <row r="30" spans="2:15" s="360" customFormat="1" ht="14" customHeight="1">
      <c r="B30" s="1422"/>
      <c r="C30" s="118">
        <v>10</v>
      </c>
      <c r="D30" s="502" t="s">
        <v>207</v>
      </c>
      <c r="E30" s="503"/>
      <c r="F30" s="41"/>
      <c r="G30" s="134"/>
      <c r="H30" s="48"/>
      <c r="I30" s="42"/>
      <c r="J30" s="41"/>
      <c r="K30" s="44">
        <f t="shared" si="13"/>
        <v>0</v>
      </c>
      <c r="L30" s="135">
        <f t="shared" si="14"/>
        <v>0</v>
      </c>
      <c r="M30" s="504">
        <f t="shared" si="12"/>
        <v>0</v>
      </c>
      <c r="N30" s="136"/>
      <c r="O30" s="482"/>
    </row>
    <row r="31" spans="2:15" s="360" customFormat="1" ht="14" customHeight="1">
      <c r="B31" s="1422"/>
      <c r="C31" s="118">
        <v>11</v>
      </c>
      <c r="D31" s="502" t="s">
        <v>208</v>
      </c>
      <c r="E31" s="503"/>
      <c r="F31" s="41"/>
      <c r="G31" s="134"/>
      <c r="H31" s="48"/>
      <c r="I31" s="42"/>
      <c r="J31" s="41"/>
      <c r="K31" s="44">
        <f t="shared" si="13"/>
        <v>0</v>
      </c>
      <c r="L31" s="135">
        <f>SUM(G31:J31)</f>
        <v>0</v>
      </c>
      <c r="M31" s="504">
        <f t="shared" si="12"/>
        <v>0</v>
      </c>
      <c r="N31" s="136"/>
      <c r="O31" s="482"/>
    </row>
    <row r="32" spans="2:15" s="360" customFormat="1" ht="14" customHeight="1">
      <c r="B32" s="1423"/>
      <c r="C32" s="505">
        <v>12</v>
      </c>
      <c r="D32" s="506" t="s">
        <v>209</v>
      </c>
      <c r="E32" s="507"/>
      <c r="F32" s="137"/>
      <c r="G32" s="508"/>
      <c r="H32" s="509"/>
      <c r="I32" s="99"/>
      <c r="J32" s="137"/>
      <c r="K32" s="138">
        <f>SUM(E32:F32)</f>
        <v>0</v>
      </c>
      <c r="L32" s="139">
        <f>SUM(G32:J32)</f>
        <v>0</v>
      </c>
      <c r="M32" s="510">
        <f t="shared" si="12"/>
        <v>0</v>
      </c>
      <c r="N32" s="140"/>
      <c r="O32" s="482"/>
    </row>
    <row r="33" spans="2:15" s="360" customFormat="1" ht="14" customHeight="1">
      <c r="B33" s="1421" t="s">
        <v>246</v>
      </c>
      <c r="C33" s="141">
        <v>1</v>
      </c>
      <c r="D33" s="511" t="s">
        <v>60</v>
      </c>
      <c r="E33" s="500"/>
      <c r="F33" s="36"/>
      <c r="G33" s="130"/>
      <c r="H33" s="131"/>
      <c r="I33" s="37"/>
      <c r="J33" s="36"/>
      <c r="K33" s="512">
        <f>SUM(E33:F33)</f>
        <v>0</v>
      </c>
      <c r="L33" s="513">
        <f>SUM(G33:J33)</f>
        <v>0</v>
      </c>
      <c r="M33" s="514">
        <f t="shared" si="12"/>
        <v>0</v>
      </c>
      <c r="N33" s="133"/>
      <c r="O33" s="482"/>
    </row>
    <row r="34" spans="2:15" s="360" customFormat="1" ht="14" customHeight="1">
      <c r="B34" s="1422"/>
      <c r="C34" s="93">
        <v>2</v>
      </c>
      <c r="D34" s="95" t="s">
        <v>83</v>
      </c>
      <c r="E34" s="515"/>
      <c r="F34" s="45"/>
      <c r="G34" s="142"/>
      <c r="H34" s="61"/>
      <c r="I34" s="46"/>
      <c r="J34" s="45"/>
      <c r="K34" s="44">
        <f>SUM(E34:F34)</f>
        <v>0</v>
      </c>
      <c r="L34" s="135">
        <f>SUM(G34:J34)</f>
        <v>0</v>
      </c>
      <c r="M34" s="504">
        <f t="shared" si="12"/>
        <v>0</v>
      </c>
      <c r="N34" s="143"/>
      <c r="O34" s="482"/>
    </row>
    <row r="35" spans="2:15" s="360" customFormat="1" ht="14" customHeight="1">
      <c r="B35" s="1422"/>
      <c r="C35" s="407">
        <v>3</v>
      </c>
      <c r="D35" s="95" t="s">
        <v>84</v>
      </c>
      <c r="E35" s="515"/>
      <c r="F35" s="45"/>
      <c r="G35" s="142"/>
      <c r="H35" s="61"/>
      <c r="I35" s="46"/>
      <c r="J35" s="45"/>
      <c r="K35" s="44">
        <f t="shared" ref="K35:K50" si="15">SUM(E35:F35)</f>
        <v>0</v>
      </c>
      <c r="L35" s="135">
        <f t="shared" ref="L35:L50" si="16">SUM(G35:J35)</f>
        <v>0</v>
      </c>
      <c r="M35" s="504">
        <f t="shared" si="12"/>
        <v>0</v>
      </c>
      <c r="N35" s="143"/>
      <c r="O35" s="482"/>
    </row>
    <row r="36" spans="2:15" s="360" customFormat="1" ht="14" customHeight="1">
      <c r="B36" s="1422"/>
      <c r="C36" s="93">
        <v>4</v>
      </c>
      <c r="D36" s="116" t="s">
        <v>64</v>
      </c>
      <c r="E36" s="515"/>
      <c r="F36" s="45"/>
      <c r="G36" s="144"/>
      <c r="H36" s="516"/>
      <c r="I36" s="145"/>
      <c r="J36" s="146"/>
      <c r="K36" s="44">
        <f t="shared" si="15"/>
        <v>0</v>
      </c>
      <c r="L36" s="135">
        <f t="shared" si="16"/>
        <v>0</v>
      </c>
      <c r="M36" s="504">
        <f t="shared" si="12"/>
        <v>0</v>
      </c>
      <c r="N36" s="143"/>
      <c r="O36" s="482"/>
    </row>
    <row r="37" spans="2:15" s="360" customFormat="1" ht="14" customHeight="1">
      <c r="B37" s="1422"/>
      <c r="C37" s="407">
        <v>5</v>
      </c>
      <c r="D37" s="147" t="s">
        <v>247</v>
      </c>
      <c r="E37" s="517"/>
      <c r="F37" s="148"/>
      <c r="G37" s="149"/>
      <c r="H37" s="65"/>
      <c r="I37" s="64"/>
      <c r="J37" s="96"/>
      <c r="K37" s="44">
        <f t="shared" si="15"/>
        <v>0</v>
      </c>
      <c r="L37" s="135">
        <f t="shared" si="16"/>
        <v>0</v>
      </c>
      <c r="M37" s="504">
        <f t="shared" si="12"/>
        <v>0</v>
      </c>
      <c r="N37" s="143"/>
      <c r="O37" s="482"/>
    </row>
    <row r="38" spans="2:15" s="360" customFormat="1" ht="14" customHeight="1">
      <c r="B38" s="1422"/>
      <c r="C38" s="93">
        <v>6</v>
      </c>
      <c r="D38" s="116" t="s">
        <v>69</v>
      </c>
      <c r="E38" s="515"/>
      <c r="F38" s="45"/>
      <c r="G38" s="142"/>
      <c r="H38" s="61"/>
      <c r="I38" s="46"/>
      <c r="J38" s="45"/>
      <c r="K38" s="44">
        <f t="shared" si="15"/>
        <v>0</v>
      </c>
      <c r="L38" s="135">
        <f t="shared" si="16"/>
        <v>0</v>
      </c>
      <c r="M38" s="504">
        <f t="shared" si="12"/>
        <v>0</v>
      </c>
      <c r="N38" s="143"/>
      <c r="O38" s="482"/>
    </row>
    <row r="39" spans="2:15" s="360" customFormat="1" ht="14" customHeight="1">
      <c r="B39" s="1422"/>
      <c r="C39" s="407">
        <v>7</v>
      </c>
      <c r="D39" s="116" t="s">
        <v>248</v>
      </c>
      <c r="E39" s="515"/>
      <c r="F39" s="45"/>
      <c r="G39" s="142"/>
      <c r="H39" s="61"/>
      <c r="I39" s="46"/>
      <c r="J39" s="45"/>
      <c r="K39" s="44">
        <f t="shared" si="15"/>
        <v>0</v>
      </c>
      <c r="L39" s="135">
        <f t="shared" si="16"/>
        <v>0</v>
      </c>
      <c r="M39" s="504">
        <f t="shared" si="12"/>
        <v>0</v>
      </c>
      <c r="N39" s="143"/>
      <c r="O39" s="482"/>
    </row>
    <row r="40" spans="2:15" s="360" customFormat="1" ht="14" customHeight="1">
      <c r="B40" s="1422"/>
      <c r="C40" s="93">
        <v>8</v>
      </c>
      <c r="D40" s="117" t="s">
        <v>70</v>
      </c>
      <c r="E40" s="515"/>
      <c r="F40" s="45"/>
      <c r="G40" s="142"/>
      <c r="H40" s="61"/>
      <c r="I40" s="46"/>
      <c r="J40" s="45"/>
      <c r="K40" s="44">
        <f t="shared" si="15"/>
        <v>0</v>
      </c>
      <c r="L40" s="135">
        <f t="shared" si="16"/>
        <v>0</v>
      </c>
      <c r="M40" s="504">
        <f t="shared" si="12"/>
        <v>0</v>
      </c>
      <c r="N40" s="143"/>
      <c r="O40" s="482"/>
    </row>
    <row r="41" spans="2:15" s="360" customFormat="1" ht="14" customHeight="1">
      <c r="B41" s="1422"/>
      <c r="C41" s="407">
        <v>9</v>
      </c>
      <c r="D41" s="518" t="s">
        <v>63</v>
      </c>
      <c r="E41" s="515"/>
      <c r="F41" s="45"/>
      <c r="G41" s="142"/>
      <c r="H41" s="61"/>
      <c r="I41" s="46"/>
      <c r="J41" s="45"/>
      <c r="K41" s="44">
        <f t="shared" si="15"/>
        <v>0</v>
      </c>
      <c r="L41" s="135">
        <f t="shared" si="16"/>
        <v>0</v>
      </c>
      <c r="M41" s="504">
        <f t="shared" si="12"/>
        <v>0</v>
      </c>
      <c r="N41" s="143"/>
      <c r="O41" s="482"/>
    </row>
    <row r="42" spans="2:15" s="360" customFormat="1" ht="14" customHeight="1">
      <c r="B42" s="1422"/>
      <c r="C42" s="93">
        <v>10</v>
      </c>
      <c r="D42" s="116" t="s">
        <v>74</v>
      </c>
      <c r="E42" s="515"/>
      <c r="F42" s="45"/>
      <c r="G42" s="142"/>
      <c r="H42" s="61"/>
      <c r="I42" s="46"/>
      <c r="J42" s="45"/>
      <c r="K42" s="44">
        <f t="shared" si="15"/>
        <v>0</v>
      </c>
      <c r="L42" s="135">
        <f t="shared" si="16"/>
        <v>0</v>
      </c>
      <c r="M42" s="504">
        <f t="shared" si="12"/>
        <v>0</v>
      </c>
      <c r="N42" s="143"/>
      <c r="O42" s="482"/>
    </row>
    <row r="43" spans="2:15" s="360" customFormat="1" ht="14" customHeight="1">
      <c r="B43" s="1422"/>
      <c r="C43" s="407">
        <v>11</v>
      </c>
      <c r="D43" s="116" t="s">
        <v>85</v>
      </c>
      <c r="E43" s="515"/>
      <c r="F43" s="45"/>
      <c r="G43" s="142"/>
      <c r="H43" s="61"/>
      <c r="I43" s="46"/>
      <c r="J43" s="45"/>
      <c r="K43" s="44">
        <f t="shared" si="15"/>
        <v>0</v>
      </c>
      <c r="L43" s="135">
        <f t="shared" si="16"/>
        <v>0</v>
      </c>
      <c r="M43" s="504">
        <f t="shared" si="12"/>
        <v>0</v>
      </c>
      <c r="N43" s="143"/>
      <c r="O43" s="482"/>
    </row>
    <row r="44" spans="2:15" s="360" customFormat="1" ht="14" customHeight="1">
      <c r="B44" s="1422"/>
      <c r="C44" s="93">
        <v>12</v>
      </c>
      <c r="D44" s="116" t="s">
        <v>71</v>
      </c>
      <c r="E44" s="515"/>
      <c r="F44" s="45"/>
      <c r="G44" s="142"/>
      <c r="H44" s="61"/>
      <c r="I44" s="46"/>
      <c r="J44" s="45"/>
      <c r="K44" s="44">
        <f t="shared" si="15"/>
        <v>0</v>
      </c>
      <c r="L44" s="135">
        <f t="shared" si="16"/>
        <v>0</v>
      </c>
      <c r="M44" s="504">
        <f t="shared" si="12"/>
        <v>0</v>
      </c>
      <c r="N44" s="143"/>
      <c r="O44" s="482"/>
    </row>
    <row r="45" spans="2:15" s="360" customFormat="1" ht="14" customHeight="1">
      <c r="B45" s="1422"/>
      <c r="C45" s="407">
        <v>13</v>
      </c>
      <c r="D45" s="116" t="s">
        <v>72</v>
      </c>
      <c r="E45" s="515"/>
      <c r="F45" s="45"/>
      <c r="G45" s="142"/>
      <c r="H45" s="61"/>
      <c r="I45" s="46"/>
      <c r="J45" s="45"/>
      <c r="K45" s="44">
        <f t="shared" si="15"/>
        <v>0</v>
      </c>
      <c r="L45" s="135">
        <f t="shared" si="16"/>
        <v>0</v>
      </c>
      <c r="M45" s="504">
        <f t="shared" si="12"/>
        <v>0</v>
      </c>
      <c r="N45" s="143"/>
      <c r="O45" s="482"/>
    </row>
    <row r="46" spans="2:15" s="360" customFormat="1" ht="14" customHeight="1">
      <c r="B46" s="1422"/>
      <c r="C46" s="93">
        <v>14</v>
      </c>
      <c r="D46" s="116" t="s">
        <v>76</v>
      </c>
      <c r="E46" s="515"/>
      <c r="F46" s="45"/>
      <c r="G46" s="142"/>
      <c r="H46" s="61"/>
      <c r="I46" s="46"/>
      <c r="J46" s="45"/>
      <c r="K46" s="44">
        <f t="shared" si="15"/>
        <v>0</v>
      </c>
      <c r="L46" s="135">
        <f t="shared" si="16"/>
        <v>0</v>
      </c>
      <c r="M46" s="504">
        <f t="shared" si="12"/>
        <v>0</v>
      </c>
      <c r="N46" s="143"/>
      <c r="O46" s="482"/>
    </row>
    <row r="47" spans="2:15" s="360" customFormat="1" ht="14" customHeight="1">
      <c r="B47" s="1422"/>
      <c r="C47" s="407">
        <v>15</v>
      </c>
      <c r="D47" s="116" t="s">
        <v>65</v>
      </c>
      <c r="E47" s="515"/>
      <c r="F47" s="45"/>
      <c r="G47" s="142"/>
      <c r="H47" s="61"/>
      <c r="I47" s="46"/>
      <c r="J47" s="45"/>
      <c r="K47" s="44">
        <f t="shared" si="15"/>
        <v>0</v>
      </c>
      <c r="L47" s="135">
        <f t="shared" si="16"/>
        <v>0</v>
      </c>
      <c r="M47" s="504">
        <f t="shared" si="12"/>
        <v>0</v>
      </c>
      <c r="N47" s="143"/>
      <c r="O47" s="482"/>
    </row>
    <row r="48" spans="2:15" s="360" customFormat="1" ht="14" customHeight="1">
      <c r="B48" s="1422"/>
      <c r="C48" s="93">
        <v>16</v>
      </c>
      <c r="D48" s="116" t="s">
        <v>75</v>
      </c>
      <c r="E48" s="515"/>
      <c r="F48" s="45"/>
      <c r="G48" s="142"/>
      <c r="H48" s="61"/>
      <c r="I48" s="46"/>
      <c r="J48" s="45"/>
      <c r="K48" s="44">
        <f t="shared" si="15"/>
        <v>0</v>
      </c>
      <c r="L48" s="135">
        <f t="shared" si="16"/>
        <v>0</v>
      </c>
      <c r="M48" s="504">
        <f t="shared" si="12"/>
        <v>0</v>
      </c>
      <c r="N48" s="143"/>
      <c r="O48" s="482"/>
    </row>
    <row r="49" spans="2:15" s="360" customFormat="1" ht="14" customHeight="1">
      <c r="B49" s="1422"/>
      <c r="C49" s="407">
        <v>17</v>
      </c>
      <c r="D49" s="117" t="s">
        <v>86</v>
      </c>
      <c r="E49" s="519"/>
      <c r="F49" s="146"/>
      <c r="G49" s="142"/>
      <c r="H49" s="61"/>
      <c r="I49" s="46"/>
      <c r="J49" s="45"/>
      <c r="K49" s="44">
        <f t="shared" si="15"/>
        <v>0</v>
      </c>
      <c r="L49" s="135">
        <f t="shared" si="16"/>
        <v>0</v>
      </c>
      <c r="M49" s="504">
        <f t="shared" si="12"/>
        <v>0</v>
      </c>
      <c r="N49" s="143"/>
      <c r="O49" s="482"/>
    </row>
    <row r="50" spans="2:15" s="360" customFormat="1" ht="14" customHeight="1">
      <c r="B50" s="1422"/>
      <c r="C50" s="91">
        <v>18</v>
      </c>
      <c r="D50" s="150" t="s">
        <v>77</v>
      </c>
      <c r="E50" s="507"/>
      <c r="F50" s="137"/>
      <c r="G50" s="508"/>
      <c r="H50" s="509"/>
      <c r="I50" s="99"/>
      <c r="J50" s="137"/>
      <c r="K50" s="138">
        <f t="shared" si="15"/>
        <v>0</v>
      </c>
      <c r="L50" s="139">
        <f t="shared" si="16"/>
        <v>0</v>
      </c>
      <c r="M50" s="510">
        <f t="shared" si="12"/>
        <v>0</v>
      </c>
      <c r="N50" s="140"/>
      <c r="O50" s="482"/>
    </row>
    <row r="51" spans="2:15" s="360" customFormat="1" ht="19.25" customHeight="1" thickBot="1">
      <c r="B51" s="1422"/>
      <c r="C51" s="151" t="s">
        <v>249</v>
      </c>
      <c r="D51" s="520"/>
      <c r="E51" s="521"/>
      <c r="F51" s="522"/>
      <c r="G51" s="523"/>
      <c r="H51" s="52"/>
      <c r="I51" s="53"/>
      <c r="J51" s="53"/>
      <c r="K51" s="152">
        <f>SUM(E51:G51)</f>
        <v>0</v>
      </c>
      <c r="L51" s="153">
        <f>SUM(H51:J51)</f>
        <v>0</v>
      </c>
      <c r="M51" s="524">
        <f>SUM(K51:L51)</f>
        <v>0</v>
      </c>
      <c r="N51" s="525"/>
      <c r="O51" s="482"/>
    </row>
    <row r="52" spans="2:15" s="123" customFormat="1" ht="19.5" customHeight="1" thickTop="1">
      <c r="B52" s="526"/>
      <c r="C52" s="527" t="s">
        <v>54</v>
      </c>
      <c r="D52" s="528"/>
      <c r="E52" s="529">
        <f t="shared" ref="E52:M52" si="17">SUM(E53:E61)</f>
        <v>0</v>
      </c>
      <c r="F52" s="529">
        <f t="shared" si="17"/>
        <v>0</v>
      </c>
      <c r="G52" s="529">
        <f t="shared" si="17"/>
        <v>0</v>
      </c>
      <c r="H52" s="529">
        <f t="shared" si="17"/>
        <v>0</v>
      </c>
      <c r="I52" s="529">
        <f t="shared" si="17"/>
        <v>0</v>
      </c>
      <c r="J52" s="530">
        <f t="shared" si="17"/>
        <v>0</v>
      </c>
      <c r="K52" s="531">
        <f t="shared" si="17"/>
        <v>0</v>
      </c>
      <c r="L52" s="531">
        <f t="shared" si="17"/>
        <v>0</v>
      </c>
      <c r="M52" s="532">
        <f t="shared" si="17"/>
        <v>0</v>
      </c>
      <c r="N52" s="533"/>
      <c r="O52" s="482"/>
    </row>
    <row r="53" spans="2:15" s="123" customFormat="1" ht="14" customHeight="1">
      <c r="B53" s="109"/>
      <c r="C53" s="428">
        <v>1</v>
      </c>
      <c r="D53" s="97"/>
      <c r="E53" s="503"/>
      <c r="F53" s="41"/>
      <c r="G53" s="134"/>
      <c r="H53" s="48"/>
      <c r="I53" s="42"/>
      <c r="J53" s="41"/>
      <c r="K53" s="57">
        <f>SUM(E53:F53)</f>
        <v>0</v>
      </c>
      <c r="L53" s="154">
        <f>SUM(G53:J53)</f>
        <v>0</v>
      </c>
      <c r="M53" s="534">
        <f t="shared" ref="M53:M73" si="18">SUM(K53:L53)</f>
        <v>0</v>
      </c>
      <c r="N53" s="100"/>
      <c r="O53" s="482"/>
    </row>
    <row r="54" spans="2:15" s="123" customFormat="1" ht="14" customHeight="1">
      <c r="B54" s="109"/>
      <c r="C54" s="428">
        <v>2</v>
      </c>
      <c r="D54" s="97"/>
      <c r="E54" s="503"/>
      <c r="F54" s="41"/>
      <c r="G54" s="134"/>
      <c r="H54" s="48"/>
      <c r="I54" s="42"/>
      <c r="J54" s="41"/>
      <c r="K54" s="44">
        <f t="shared" ref="K54:K56" si="19">SUM(E54:F54)</f>
        <v>0</v>
      </c>
      <c r="L54" s="135">
        <f t="shared" ref="L54:L56" si="20">SUM(G54:J54)</f>
        <v>0</v>
      </c>
      <c r="M54" s="504">
        <f t="shared" si="18"/>
        <v>0</v>
      </c>
      <c r="N54" s="100"/>
      <c r="O54" s="482"/>
    </row>
    <row r="55" spans="2:15" s="123" customFormat="1" ht="14" customHeight="1">
      <c r="B55" s="109"/>
      <c r="C55" s="428">
        <v>3</v>
      </c>
      <c r="D55" s="97"/>
      <c r="E55" s="503"/>
      <c r="F55" s="41"/>
      <c r="G55" s="134"/>
      <c r="H55" s="48"/>
      <c r="I55" s="42"/>
      <c r="J55" s="41"/>
      <c r="K55" s="44">
        <f t="shared" si="19"/>
        <v>0</v>
      </c>
      <c r="L55" s="135">
        <f t="shared" si="20"/>
        <v>0</v>
      </c>
      <c r="M55" s="504">
        <f t="shared" si="18"/>
        <v>0</v>
      </c>
      <c r="N55" s="100"/>
      <c r="O55" s="482"/>
    </row>
    <row r="56" spans="2:15" s="123" customFormat="1" ht="14" customHeight="1">
      <c r="B56" s="109"/>
      <c r="C56" s="428">
        <v>4</v>
      </c>
      <c r="D56" s="97"/>
      <c r="E56" s="503"/>
      <c r="F56" s="41"/>
      <c r="G56" s="134"/>
      <c r="H56" s="48"/>
      <c r="I56" s="42"/>
      <c r="J56" s="41"/>
      <c r="K56" s="44">
        <f t="shared" si="19"/>
        <v>0</v>
      </c>
      <c r="L56" s="135">
        <f t="shared" si="20"/>
        <v>0</v>
      </c>
      <c r="M56" s="504">
        <f t="shared" si="18"/>
        <v>0</v>
      </c>
      <c r="N56" s="100"/>
      <c r="O56" s="482"/>
    </row>
    <row r="57" spans="2:15" s="123" customFormat="1" ht="14" customHeight="1">
      <c r="B57" s="109"/>
      <c r="C57" s="428">
        <v>5</v>
      </c>
      <c r="D57" s="97"/>
      <c r="E57" s="503"/>
      <c r="F57" s="41"/>
      <c r="G57" s="134"/>
      <c r="H57" s="48"/>
      <c r="I57" s="42"/>
      <c r="J57" s="41"/>
      <c r="K57" s="44">
        <f>SUM(E57:F57)</f>
        <v>0</v>
      </c>
      <c r="L57" s="135">
        <f>SUM(G57:J57)</f>
        <v>0</v>
      </c>
      <c r="M57" s="504">
        <f t="shared" si="18"/>
        <v>0</v>
      </c>
      <c r="N57" s="100"/>
      <c r="O57" s="482"/>
    </row>
    <row r="58" spans="2:15" s="123" customFormat="1" ht="14" customHeight="1">
      <c r="B58" s="109"/>
      <c r="C58" s="428">
        <v>6</v>
      </c>
      <c r="D58" s="97"/>
      <c r="E58" s="503"/>
      <c r="F58" s="41"/>
      <c r="G58" s="134"/>
      <c r="H58" s="48"/>
      <c r="I58" s="42"/>
      <c r="J58" s="41"/>
      <c r="K58" s="44">
        <f t="shared" ref="K58:K60" si="21">SUM(E58:F58)</f>
        <v>0</v>
      </c>
      <c r="L58" s="135">
        <f t="shared" ref="L58:L60" si="22">SUM(G58:J58)</f>
        <v>0</v>
      </c>
      <c r="M58" s="504">
        <f t="shared" si="18"/>
        <v>0</v>
      </c>
      <c r="N58" s="100"/>
      <c r="O58" s="482"/>
    </row>
    <row r="59" spans="2:15" s="123" customFormat="1" ht="14" customHeight="1">
      <c r="B59" s="40"/>
      <c r="C59" s="428">
        <v>7</v>
      </c>
      <c r="D59" s="98"/>
      <c r="E59" s="515"/>
      <c r="F59" s="45"/>
      <c r="G59" s="142"/>
      <c r="H59" s="61"/>
      <c r="I59" s="46"/>
      <c r="J59" s="45"/>
      <c r="K59" s="44">
        <f t="shared" si="21"/>
        <v>0</v>
      </c>
      <c r="L59" s="135">
        <f t="shared" si="22"/>
        <v>0</v>
      </c>
      <c r="M59" s="504">
        <f t="shared" si="18"/>
        <v>0</v>
      </c>
      <c r="N59" s="62"/>
      <c r="O59" s="482"/>
    </row>
    <row r="60" spans="2:15" s="123" customFormat="1" ht="14" customHeight="1">
      <c r="B60" s="40"/>
      <c r="C60" s="428">
        <v>8</v>
      </c>
      <c r="D60" s="98"/>
      <c r="E60" s="515"/>
      <c r="F60" s="45"/>
      <c r="G60" s="142"/>
      <c r="H60" s="61"/>
      <c r="I60" s="46"/>
      <c r="J60" s="45"/>
      <c r="K60" s="44">
        <f t="shared" si="21"/>
        <v>0</v>
      </c>
      <c r="L60" s="135">
        <f t="shared" si="22"/>
        <v>0</v>
      </c>
      <c r="M60" s="504">
        <f t="shared" si="18"/>
        <v>0</v>
      </c>
      <c r="N60" s="62"/>
      <c r="O60" s="482"/>
    </row>
    <row r="61" spans="2:15" s="123" customFormat="1" ht="14" customHeight="1" thickBot="1">
      <c r="B61" s="49"/>
      <c r="C61" s="119">
        <v>9</v>
      </c>
      <c r="D61" s="155"/>
      <c r="E61" s="535"/>
      <c r="F61" s="96"/>
      <c r="G61" s="149"/>
      <c r="H61" s="65"/>
      <c r="I61" s="64"/>
      <c r="J61" s="96"/>
      <c r="K61" s="51">
        <f>SUM(E61:F61)</f>
        <v>0</v>
      </c>
      <c r="L61" s="156">
        <f>SUM(G61:J61)</f>
        <v>0</v>
      </c>
      <c r="M61" s="536">
        <f t="shared" si="18"/>
        <v>0</v>
      </c>
      <c r="N61" s="537"/>
      <c r="O61" s="482"/>
    </row>
    <row r="62" spans="2:15" s="123" customFormat="1" ht="19.25" customHeight="1" thickTop="1">
      <c r="B62" s="538"/>
      <c r="C62" s="539" t="s">
        <v>53</v>
      </c>
      <c r="D62" s="538"/>
      <c r="E62" s="540">
        <f t="shared" ref="E62:M62" si="23">SUM(E63:E69)</f>
        <v>0</v>
      </c>
      <c r="F62" s="541">
        <f t="shared" si="23"/>
        <v>0</v>
      </c>
      <c r="G62" s="540">
        <f t="shared" si="23"/>
        <v>0</v>
      </c>
      <c r="H62" s="542">
        <f t="shared" si="23"/>
        <v>0</v>
      </c>
      <c r="I62" s="540">
        <f t="shared" si="23"/>
        <v>0</v>
      </c>
      <c r="J62" s="540">
        <f t="shared" si="23"/>
        <v>0</v>
      </c>
      <c r="K62" s="543">
        <f t="shared" si="23"/>
        <v>0</v>
      </c>
      <c r="L62" s="543">
        <f t="shared" si="23"/>
        <v>0</v>
      </c>
      <c r="M62" s="544">
        <f t="shared" si="23"/>
        <v>0</v>
      </c>
      <c r="N62" s="545"/>
      <c r="O62" s="482"/>
    </row>
    <row r="63" spans="2:15" s="123" customFormat="1" ht="14" customHeight="1">
      <c r="B63" s="109"/>
      <c r="C63" s="428">
        <v>1</v>
      </c>
      <c r="D63" s="97"/>
      <c r="E63" s="503"/>
      <c r="F63" s="41"/>
      <c r="G63" s="134"/>
      <c r="H63" s="48"/>
      <c r="I63" s="42"/>
      <c r="J63" s="41"/>
      <c r="K63" s="57">
        <f>SUM(E63:F63)</f>
        <v>0</v>
      </c>
      <c r="L63" s="154">
        <f>SUM(G63:J63)</f>
        <v>0</v>
      </c>
      <c r="M63" s="534">
        <f t="shared" si="18"/>
        <v>0</v>
      </c>
      <c r="N63" s="100"/>
      <c r="O63" s="482"/>
    </row>
    <row r="64" spans="2:15" s="123" customFormat="1" ht="14" customHeight="1">
      <c r="B64" s="109"/>
      <c r="C64" s="428">
        <v>2</v>
      </c>
      <c r="D64" s="97"/>
      <c r="E64" s="503"/>
      <c r="F64" s="41"/>
      <c r="G64" s="134"/>
      <c r="H64" s="48"/>
      <c r="I64" s="42"/>
      <c r="J64" s="41"/>
      <c r="K64" s="44">
        <f t="shared" ref="K64:K65" si="24">SUM(E64:F64)</f>
        <v>0</v>
      </c>
      <c r="L64" s="135">
        <f t="shared" ref="L64:L65" si="25">SUM(G64:J64)</f>
        <v>0</v>
      </c>
      <c r="M64" s="504">
        <f t="shared" si="18"/>
        <v>0</v>
      </c>
      <c r="N64" s="100"/>
      <c r="O64" s="482"/>
    </row>
    <row r="65" spans="2:15" s="123" customFormat="1" ht="14" customHeight="1">
      <c r="B65" s="109"/>
      <c r="C65" s="428">
        <v>3</v>
      </c>
      <c r="D65" s="97"/>
      <c r="E65" s="503"/>
      <c r="F65" s="41"/>
      <c r="G65" s="134"/>
      <c r="H65" s="48"/>
      <c r="I65" s="42"/>
      <c r="J65" s="41"/>
      <c r="K65" s="44">
        <f t="shared" si="24"/>
        <v>0</v>
      </c>
      <c r="L65" s="135">
        <f t="shared" si="25"/>
        <v>0</v>
      </c>
      <c r="M65" s="504">
        <f t="shared" si="18"/>
        <v>0</v>
      </c>
      <c r="N65" s="100"/>
      <c r="O65" s="482"/>
    </row>
    <row r="66" spans="2:15" s="123" customFormat="1" ht="14" customHeight="1">
      <c r="B66" s="40"/>
      <c r="C66" s="118">
        <v>4</v>
      </c>
      <c r="D66" s="97"/>
      <c r="E66" s="515"/>
      <c r="F66" s="45"/>
      <c r="G66" s="142"/>
      <c r="H66" s="61"/>
      <c r="I66" s="46"/>
      <c r="J66" s="45"/>
      <c r="K66" s="44">
        <f>SUM(E66:F66)</f>
        <v>0</v>
      </c>
      <c r="L66" s="135">
        <f>SUM(G66:J66)</f>
        <v>0</v>
      </c>
      <c r="M66" s="504">
        <f t="shared" si="18"/>
        <v>0</v>
      </c>
      <c r="N66" s="62"/>
      <c r="O66" s="482"/>
    </row>
    <row r="67" spans="2:15" s="123" customFormat="1" ht="14" customHeight="1">
      <c r="B67" s="433"/>
      <c r="C67" s="118">
        <v>5</v>
      </c>
      <c r="D67" s="98"/>
      <c r="E67" s="515"/>
      <c r="F67" s="45"/>
      <c r="G67" s="142"/>
      <c r="H67" s="61"/>
      <c r="I67" s="46"/>
      <c r="J67" s="45"/>
      <c r="K67" s="44">
        <f t="shared" ref="K67:K68" si="26">SUM(E67:F67)</f>
        <v>0</v>
      </c>
      <c r="L67" s="135">
        <f t="shared" ref="L67:L68" si="27">SUM(G67:J67)</f>
        <v>0</v>
      </c>
      <c r="M67" s="504">
        <f t="shared" si="18"/>
        <v>0</v>
      </c>
      <c r="N67" s="62"/>
      <c r="O67" s="482"/>
    </row>
    <row r="68" spans="2:15" s="123" customFormat="1" ht="14" customHeight="1">
      <c r="B68" s="40"/>
      <c r="C68" s="118">
        <v>6</v>
      </c>
      <c r="D68" s="98"/>
      <c r="E68" s="515"/>
      <c r="F68" s="45"/>
      <c r="G68" s="142"/>
      <c r="H68" s="61"/>
      <c r="I68" s="46"/>
      <c r="J68" s="45"/>
      <c r="K68" s="44">
        <f t="shared" si="26"/>
        <v>0</v>
      </c>
      <c r="L68" s="135">
        <f t="shared" si="27"/>
        <v>0</v>
      </c>
      <c r="M68" s="504">
        <f t="shared" si="18"/>
        <v>0</v>
      </c>
      <c r="N68" s="62"/>
      <c r="O68" s="482"/>
    </row>
    <row r="69" spans="2:15" s="123" customFormat="1" ht="14" customHeight="1" thickBot="1">
      <c r="B69" s="157"/>
      <c r="C69" s="399">
        <v>7</v>
      </c>
      <c r="D69" s="436"/>
      <c r="E69" s="546"/>
      <c r="F69" s="115"/>
      <c r="G69" s="547"/>
      <c r="H69" s="158"/>
      <c r="I69" s="120"/>
      <c r="J69" s="115"/>
      <c r="K69" s="548">
        <f>SUM(E69:F69)</f>
        <v>0</v>
      </c>
      <c r="L69" s="549">
        <f>SUM(G69:J69)</f>
        <v>0</v>
      </c>
      <c r="M69" s="550">
        <f t="shared" si="18"/>
        <v>0</v>
      </c>
      <c r="N69" s="159"/>
      <c r="O69" s="482"/>
    </row>
    <row r="70" spans="2:15" s="123" customFormat="1" ht="14" customHeight="1" thickTop="1">
      <c r="B70" s="551"/>
      <c r="C70" s="552" t="s">
        <v>228</v>
      </c>
      <c r="D70" s="552"/>
      <c r="E70" s="553"/>
      <c r="F70" s="554"/>
      <c r="G70" s="554"/>
      <c r="H70" s="554"/>
      <c r="I70" s="554"/>
      <c r="J70" s="554"/>
      <c r="K70" s="57">
        <f>SUM(E70:F70)</f>
        <v>0</v>
      </c>
      <c r="L70" s="154">
        <f>SUM(G70:J70)</f>
        <v>0</v>
      </c>
      <c r="M70" s="534">
        <f t="shared" si="18"/>
        <v>0</v>
      </c>
      <c r="N70" s="555"/>
    </row>
    <row r="71" spans="2:15" s="123" customFormat="1" ht="14" customHeight="1">
      <c r="B71" s="556"/>
      <c r="C71" s="557" t="s">
        <v>78</v>
      </c>
      <c r="D71" s="557"/>
      <c r="E71" s="558"/>
      <c r="F71" s="559"/>
      <c r="G71" s="559"/>
      <c r="H71" s="559"/>
      <c r="I71" s="559"/>
      <c r="J71" s="559"/>
      <c r="K71" s="44">
        <f>SUM(E71:F71)</f>
        <v>0</v>
      </c>
      <c r="L71" s="135">
        <f>SUM(G71:J71)</f>
        <v>0</v>
      </c>
      <c r="M71" s="504">
        <f t="shared" si="18"/>
        <v>0</v>
      </c>
      <c r="N71" s="560"/>
    </row>
    <row r="72" spans="2:15" s="123" customFormat="1" ht="14" customHeight="1">
      <c r="B72" s="556"/>
      <c r="C72" s="557" t="s">
        <v>229</v>
      </c>
      <c r="D72" s="557"/>
      <c r="E72" s="558"/>
      <c r="F72" s="559"/>
      <c r="G72" s="559"/>
      <c r="H72" s="559"/>
      <c r="I72" s="559"/>
      <c r="J72" s="559"/>
      <c r="K72" s="44">
        <f t="shared" ref="K72" si="28">SUM(E72:F72)</f>
        <v>0</v>
      </c>
      <c r="L72" s="135">
        <f t="shared" ref="L72" si="29">SUM(G72:J72)</f>
        <v>0</v>
      </c>
      <c r="M72" s="504">
        <f t="shared" si="18"/>
        <v>0</v>
      </c>
      <c r="N72" s="560"/>
    </row>
    <row r="73" spans="2:15" s="123" customFormat="1" ht="14" customHeight="1" thickBot="1">
      <c r="B73" s="561"/>
      <c r="C73" s="562" t="s">
        <v>250</v>
      </c>
      <c r="D73" s="563"/>
      <c r="E73" s="564"/>
      <c r="F73" s="565"/>
      <c r="G73" s="565"/>
      <c r="H73" s="565"/>
      <c r="I73" s="565"/>
      <c r="J73" s="566"/>
      <c r="K73" s="70">
        <f>SUM(E73:F73)</f>
        <v>0</v>
      </c>
      <c r="L73" s="160">
        <f>SUM(G73:J73)</f>
        <v>0</v>
      </c>
      <c r="M73" s="567">
        <f t="shared" si="18"/>
        <v>0</v>
      </c>
      <c r="N73" s="568"/>
    </row>
    <row r="74" spans="2:15" ht="22.25" customHeight="1">
      <c r="C74" s="569"/>
      <c r="D74" s="1424"/>
      <c r="E74" s="1424"/>
      <c r="F74" s="1424"/>
      <c r="G74" s="1424"/>
      <c r="H74" s="106"/>
      <c r="I74" s="106"/>
      <c r="J74" s="107"/>
      <c r="K74" s="107"/>
      <c r="L74" s="107"/>
      <c r="M74" s="106"/>
    </row>
    <row r="75" spans="2:15">
      <c r="D75" s="106"/>
      <c r="E75" s="161"/>
      <c r="F75" s="162"/>
      <c r="G75" s="162"/>
      <c r="H75" s="106"/>
      <c r="I75" s="106"/>
      <c r="J75" s="107"/>
      <c r="K75" s="107"/>
      <c r="L75" s="107"/>
      <c r="M75" s="106"/>
    </row>
    <row r="76" spans="2:15">
      <c r="D76" s="106"/>
      <c r="E76" s="162"/>
      <c r="F76" s="162"/>
      <c r="G76" s="162"/>
      <c r="H76" s="106"/>
      <c r="I76" s="106"/>
      <c r="J76" s="107"/>
      <c r="K76" s="107"/>
      <c r="L76" s="107"/>
      <c r="M76" s="106"/>
    </row>
    <row r="77" spans="2:15">
      <c r="D77" s="101"/>
      <c r="E77" s="101"/>
      <c r="F77" s="101"/>
      <c r="G77" s="101"/>
      <c r="H77" s="101"/>
      <c r="I77" s="101"/>
      <c r="J77" s="101"/>
      <c r="K77" s="101"/>
      <c r="L77" s="101"/>
      <c r="M77" s="101"/>
    </row>
  </sheetData>
  <sheetProtection sheet="1" formatRows="0"/>
  <mergeCells count="18">
    <mergeCell ref="D3:L3"/>
    <mergeCell ref="J5:M5"/>
    <mergeCell ref="B6:D12"/>
    <mergeCell ref="E6:J6"/>
    <mergeCell ref="K6:L7"/>
    <mergeCell ref="M6:M12"/>
    <mergeCell ref="N13:N19"/>
    <mergeCell ref="B21:B32"/>
    <mergeCell ref="B33:B51"/>
    <mergeCell ref="D74:G74"/>
    <mergeCell ref="N6:N12"/>
    <mergeCell ref="E7:J7"/>
    <mergeCell ref="K8:K12"/>
    <mergeCell ref="L8:L12"/>
    <mergeCell ref="E9:F9"/>
    <mergeCell ref="G9:J9"/>
    <mergeCell ref="E10:J10"/>
    <mergeCell ref="E12:J12"/>
  </mergeCells>
  <dataValidations count="1">
    <dataValidation allowBlank="1" showInputMessage="1" showErrorMessage="1" sqref="D63:D69 D53:D61" xr:uid="{98546505-CDB0-492E-A07C-99552CDE5DD3}"/>
  </dataValidations>
  <printOptions horizontalCentered="1"/>
  <pageMargins left="0.74803149606299213" right="0.11811023622047245" top="0.51181102362204722" bottom="0.70866141732283472" header="0.51181102362204722" footer="0.51181102362204722"/>
  <pageSetup paperSize="9" scale="71" orientation="portrait" horizontalDpi="4294967293" verticalDpi="4294967293" r:id="rId1"/>
  <headerFooter alignWithMargins="0">
    <oddFooter>&amp;L&amp;7CEA - arkusz organizacyjny na rok szkolny 2022/2023    nr teczki: 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E55FB-1AE0-4B0D-AEC4-DDFB35FB9AF0}">
  <sheetPr>
    <tabColor rgb="FFFF0000"/>
    <pageSetUpPr fitToPage="1"/>
  </sheetPr>
  <dimension ref="B1:Q74"/>
  <sheetViews>
    <sheetView showGridLines="0" view="pageBreakPreview" zoomScale="90" zoomScaleNormal="100" zoomScaleSheetLayoutView="90" workbookViewId="0">
      <selection activeCell="D2" sqref="D2"/>
    </sheetView>
  </sheetViews>
  <sheetFormatPr baseColWidth="10" defaultColWidth="8.1640625" defaultRowHeight="13"/>
  <cols>
    <col min="1" max="1" width="2.5" style="25" customWidth="1"/>
    <col min="2" max="2" width="7.1640625" style="25" customWidth="1"/>
    <col min="3" max="3" width="3.83203125" style="25" customWidth="1"/>
    <col min="4" max="4" width="38.83203125" style="25" customWidth="1"/>
    <col min="5" max="8" width="6.6640625" style="25" customWidth="1"/>
    <col min="9" max="9" width="7.83203125" style="25" customWidth="1"/>
    <col min="10" max="10" width="10.6640625" style="25" customWidth="1"/>
    <col min="11" max="11" width="3.1640625" style="25" customWidth="1"/>
    <col min="12" max="12" width="5.83203125" style="25" customWidth="1"/>
    <col min="13" max="13" width="7.5" style="25" customWidth="1"/>
    <col min="14" max="15" width="6.6640625" style="25" customWidth="1"/>
    <col min="16" max="16" width="7.33203125" style="25" customWidth="1"/>
    <col min="17" max="17" width="10.6640625" style="25" customWidth="1"/>
    <col min="18" max="18" width="4.6640625" style="25" customWidth="1"/>
    <col min="19" max="16384" width="8.1640625" style="25"/>
  </cols>
  <sheetData>
    <row r="1" spans="2:17" ht="32.25" customHeight="1">
      <c r="B1" s="302"/>
      <c r="C1" s="302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570"/>
      <c r="P1" s="303"/>
      <c r="Q1" s="303"/>
    </row>
    <row r="2" spans="2:17" s="123" customFormat="1" ht="18">
      <c r="B2" s="26"/>
      <c r="C2" s="26"/>
      <c r="D2" s="27" t="str">
        <f>'Strona Tytułowa'!G5</f>
        <v>??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371"/>
      <c r="Q2" s="122"/>
    </row>
    <row r="3" spans="2:17" s="123" customFormat="1" ht="20">
      <c r="B3" s="122"/>
      <c r="C3" s="122"/>
      <c r="D3" s="1337" t="s">
        <v>47</v>
      </c>
      <c r="E3" s="1337"/>
      <c r="F3" s="1337"/>
      <c r="G3" s="1337"/>
      <c r="H3" s="1337"/>
      <c r="I3" s="1462" t="str">
        <f>'Strona Tytułowa'!D2</f>
        <v>2022/2023</v>
      </c>
      <c r="J3" s="1462"/>
      <c r="K3" s="571"/>
      <c r="L3" s="571"/>
      <c r="M3" s="108"/>
      <c r="N3" s="73"/>
      <c r="O3" s="73"/>
      <c r="P3" s="572"/>
      <c r="Q3" s="122"/>
    </row>
    <row r="4" spans="2:17" s="123" customFormat="1" ht="18.75" customHeight="1">
      <c r="B4" s="473" t="s">
        <v>240</v>
      </c>
      <c r="C4" s="29"/>
      <c r="D4" s="354"/>
      <c r="E4" s="474" t="s">
        <v>251</v>
      </c>
      <c r="F4" s="354"/>
      <c r="G4" s="354"/>
      <c r="H4" s="354"/>
      <c r="I4" s="354"/>
      <c r="J4" s="474"/>
      <c r="K4" s="354"/>
      <c r="L4" s="354"/>
      <c r="M4" s="355"/>
      <c r="N4" s="355"/>
      <c r="O4" s="355"/>
      <c r="P4" s="355"/>
      <c r="Q4" s="122"/>
    </row>
    <row r="5" spans="2:17" s="123" customFormat="1" ht="27" customHeight="1" thickBot="1">
      <c r="B5" s="473" t="s">
        <v>198</v>
      </c>
      <c r="C5" s="124"/>
      <c r="D5" s="30"/>
      <c r="E5" s="76"/>
      <c r="F5" s="76"/>
      <c r="G5" s="125"/>
      <c r="H5" s="76"/>
      <c r="I5" s="76"/>
      <c r="J5" s="573"/>
      <c r="K5" s="573"/>
      <c r="L5" s="573"/>
      <c r="M5" s="573"/>
      <c r="N5" s="76"/>
      <c r="O5" s="76"/>
      <c r="P5" s="30"/>
      <c r="Q5" s="122"/>
    </row>
    <row r="6" spans="2:17" s="123" customFormat="1" ht="12.75" customHeight="1" thickTop="1">
      <c r="B6" s="1463" t="s">
        <v>252</v>
      </c>
      <c r="C6" s="1464"/>
      <c r="D6" s="1464"/>
      <c r="E6" s="1467" t="s">
        <v>212</v>
      </c>
      <c r="F6" s="1468"/>
      <c r="G6" s="1468"/>
      <c r="H6" s="1469"/>
      <c r="I6" s="574"/>
      <c r="J6" s="1470" t="s">
        <v>50</v>
      </c>
      <c r="O6" s="475"/>
    </row>
    <row r="7" spans="2:17" s="123" customFormat="1" ht="12.75" customHeight="1">
      <c r="B7" s="1465"/>
      <c r="C7" s="1408"/>
      <c r="D7" s="1408"/>
      <c r="E7" s="300" t="s">
        <v>20</v>
      </c>
      <c r="F7" s="300" t="s">
        <v>21</v>
      </c>
      <c r="G7" s="300" t="s">
        <v>22</v>
      </c>
      <c r="H7" s="298" t="s">
        <v>23</v>
      </c>
      <c r="I7" s="1473" t="s">
        <v>57</v>
      </c>
      <c r="J7" s="1471"/>
    </row>
    <row r="8" spans="2:17" s="123" customFormat="1" ht="12.75" customHeight="1">
      <c r="B8" s="1465"/>
      <c r="C8" s="1408"/>
      <c r="D8" s="1408"/>
      <c r="E8" s="1476" t="s">
        <v>79</v>
      </c>
      <c r="F8" s="1477"/>
      <c r="G8" s="1477"/>
      <c r="H8" s="1478"/>
      <c r="I8" s="1474"/>
      <c r="J8" s="1471"/>
      <c r="M8" s="575"/>
    </row>
    <row r="9" spans="2:17" s="123" customFormat="1" ht="12.75" customHeight="1">
      <c r="B9" s="1465"/>
      <c r="C9" s="1408"/>
      <c r="D9" s="1408"/>
      <c r="E9" s="576" t="s">
        <v>80</v>
      </c>
      <c r="F9" s="163"/>
      <c r="G9" s="163"/>
      <c r="H9" s="577"/>
      <c r="I9" s="1474"/>
      <c r="J9" s="1471"/>
    </row>
    <row r="10" spans="2:17" s="123" customFormat="1" ht="12.75" customHeight="1">
      <c r="B10" s="1465"/>
      <c r="C10" s="1408"/>
      <c r="D10" s="1408"/>
      <c r="E10" s="164"/>
      <c r="F10" s="164"/>
      <c r="G10" s="164"/>
      <c r="H10" s="164"/>
      <c r="I10" s="1474"/>
      <c r="J10" s="1471"/>
    </row>
    <row r="11" spans="2:17" s="123" customFormat="1" ht="16.5" customHeight="1" thickBot="1">
      <c r="B11" s="1466"/>
      <c r="C11" s="1409"/>
      <c r="D11" s="1409"/>
      <c r="E11" s="1441" t="s">
        <v>81</v>
      </c>
      <c r="F11" s="1442"/>
      <c r="G11" s="1442"/>
      <c r="H11" s="1443"/>
      <c r="I11" s="1475"/>
      <c r="J11" s="1472"/>
    </row>
    <row r="12" spans="2:17" s="123" customFormat="1" ht="27" customHeight="1" thickBot="1">
      <c r="B12" s="578"/>
      <c r="C12" s="478"/>
      <c r="D12" s="254" t="s">
        <v>58</v>
      </c>
      <c r="E12" s="479">
        <f>SUM(E16:E18)+E13</f>
        <v>0</v>
      </c>
      <c r="F12" s="479">
        <f>SUM(F16:F18)+F13</f>
        <v>0</v>
      </c>
      <c r="G12" s="479">
        <f t="shared" ref="G12:H12" si="0">SUM(G16:G18)+G13</f>
        <v>0</v>
      </c>
      <c r="H12" s="479">
        <f t="shared" si="0"/>
        <v>0</v>
      </c>
      <c r="I12" s="481">
        <f>SUM(E12:H12)</f>
        <v>0</v>
      </c>
      <c r="J12" s="1455"/>
      <c r="K12" s="482"/>
    </row>
    <row r="13" spans="2:17" s="123" customFormat="1" ht="14.25" customHeight="1">
      <c r="B13" s="579"/>
      <c r="C13" s="127"/>
      <c r="D13" s="79" t="s">
        <v>214</v>
      </c>
      <c r="E13" s="484">
        <f>SUM(E14:E15)</f>
        <v>0</v>
      </c>
      <c r="F13" s="484">
        <f t="shared" ref="F13:H13" si="1">SUM(F14:F15)</f>
        <v>0</v>
      </c>
      <c r="G13" s="484">
        <f t="shared" si="1"/>
        <v>0</v>
      </c>
      <c r="H13" s="484">
        <f t="shared" si="1"/>
        <v>0</v>
      </c>
      <c r="I13" s="486">
        <f>SUM(E13:H13)</f>
        <v>0</v>
      </c>
      <c r="J13" s="1456"/>
      <c r="K13" s="482"/>
    </row>
    <row r="14" spans="2:17" s="123" customFormat="1" ht="14.25" customHeight="1">
      <c r="B14" s="579"/>
      <c r="C14" s="127"/>
      <c r="D14" s="79" t="s">
        <v>215</v>
      </c>
      <c r="E14" s="484">
        <f t="shared" ref="E14:H14" si="2">SUM(E20:E31)</f>
        <v>0</v>
      </c>
      <c r="F14" s="484">
        <f t="shared" si="2"/>
        <v>0</v>
      </c>
      <c r="G14" s="484">
        <f t="shared" si="2"/>
        <v>0</v>
      </c>
      <c r="H14" s="484">
        <f t="shared" si="2"/>
        <v>0</v>
      </c>
      <c r="I14" s="486">
        <f t="shared" ref="I14:I18" si="3">SUM(E14:H14)</f>
        <v>0</v>
      </c>
      <c r="J14" s="1456"/>
      <c r="K14" s="482"/>
    </row>
    <row r="15" spans="2:17" s="123" customFormat="1" ht="14.25" customHeight="1">
      <c r="B15" s="579"/>
      <c r="C15" s="127"/>
      <c r="D15" s="79" t="s">
        <v>216</v>
      </c>
      <c r="E15" s="484">
        <f>SUM(E32:E48)</f>
        <v>0</v>
      </c>
      <c r="F15" s="484">
        <f>SUM(F32:F48)</f>
        <v>0</v>
      </c>
      <c r="G15" s="484">
        <f>SUM(G32:G48)</f>
        <v>0</v>
      </c>
      <c r="H15" s="484">
        <f>SUM(H32:H48)</f>
        <v>0</v>
      </c>
      <c r="I15" s="486">
        <f t="shared" si="3"/>
        <v>0</v>
      </c>
      <c r="J15" s="1456"/>
      <c r="K15" s="482"/>
    </row>
    <row r="16" spans="2:17" s="123" customFormat="1" ht="14.25" customHeight="1">
      <c r="B16" s="579"/>
      <c r="C16" s="127"/>
      <c r="D16" s="79" t="s">
        <v>217</v>
      </c>
      <c r="E16" s="484">
        <f>E49</f>
        <v>0</v>
      </c>
      <c r="F16" s="489">
        <f>F49</f>
        <v>0</v>
      </c>
      <c r="G16" s="489">
        <f>G49</f>
        <v>0</v>
      </c>
      <c r="H16" s="490">
        <f>H49</f>
        <v>0</v>
      </c>
      <c r="I16" s="486">
        <f t="shared" si="3"/>
        <v>0</v>
      </c>
      <c r="J16" s="1456"/>
      <c r="K16" s="482"/>
    </row>
    <row r="17" spans="2:11" s="123" customFormat="1" ht="14.25" customHeight="1">
      <c r="B17" s="579"/>
      <c r="C17" s="127"/>
      <c r="D17" s="79" t="s">
        <v>218</v>
      </c>
      <c r="E17" s="484">
        <f>E59</f>
        <v>0</v>
      </c>
      <c r="F17" s="489">
        <f>F59</f>
        <v>0</v>
      </c>
      <c r="G17" s="489">
        <f t="shared" ref="G17:H17" si="4">G59</f>
        <v>0</v>
      </c>
      <c r="H17" s="489">
        <f t="shared" si="4"/>
        <v>0</v>
      </c>
      <c r="I17" s="486">
        <f t="shared" si="3"/>
        <v>0</v>
      </c>
      <c r="J17" s="1456"/>
      <c r="K17" s="482"/>
    </row>
    <row r="18" spans="2:11" s="123" customFormat="1" ht="13.5" customHeight="1" thickBot="1">
      <c r="B18" s="579"/>
      <c r="C18" s="127"/>
      <c r="D18" s="128" t="s">
        <v>245</v>
      </c>
      <c r="E18" s="484">
        <f>SUM(E67:E70)</f>
        <v>0</v>
      </c>
      <c r="F18" s="484">
        <f t="shared" ref="F18:H18" si="5">SUM(F67:F70)</f>
        <v>0</v>
      </c>
      <c r="G18" s="484">
        <f t="shared" si="5"/>
        <v>0</v>
      </c>
      <c r="H18" s="484">
        <f t="shared" si="5"/>
        <v>0</v>
      </c>
      <c r="I18" s="492">
        <f t="shared" si="3"/>
        <v>0</v>
      </c>
      <c r="J18" s="1457"/>
      <c r="K18" s="482"/>
    </row>
    <row r="19" spans="2:11" s="123" customFormat="1" ht="19.5" customHeight="1">
      <c r="B19" s="580"/>
      <c r="C19" s="495" t="s">
        <v>51</v>
      </c>
      <c r="D19" s="495"/>
      <c r="E19" s="496"/>
      <c r="F19" s="496"/>
      <c r="G19" s="496"/>
      <c r="H19" s="496"/>
      <c r="I19" s="497"/>
      <c r="J19" s="581"/>
      <c r="K19" s="482"/>
    </row>
    <row r="20" spans="2:11" s="360" customFormat="1" ht="14" customHeight="1">
      <c r="B20" s="1458" t="s">
        <v>59</v>
      </c>
      <c r="C20" s="129">
        <v>1</v>
      </c>
      <c r="D20" s="499" t="s">
        <v>190</v>
      </c>
      <c r="E20" s="130"/>
      <c r="F20" s="131"/>
      <c r="G20" s="37"/>
      <c r="H20" s="36"/>
      <c r="I20" s="582">
        <f t="shared" ref="I20:I48" si="6">SUM(E20:H20)</f>
        <v>0</v>
      </c>
      <c r="J20" s="583"/>
      <c r="K20" s="482"/>
    </row>
    <row r="21" spans="2:11" s="360" customFormat="1" ht="14" customHeight="1">
      <c r="B21" s="1459"/>
      <c r="C21" s="118">
        <v>2</v>
      </c>
      <c r="D21" s="502" t="s">
        <v>201</v>
      </c>
      <c r="E21" s="134"/>
      <c r="F21" s="48"/>
      <c r="G21" s="42"/>
      <c r="H21" s="45"/>
      <c r="I21" s="584">
        <f t="shared" si="6"/>
        <v>0</v>
      </c>
      <c r="J21" s="585"/>
      <c r="K21" s="482"/>
    </row>
    <row r="22" spans="2:11" s="360" customFormat="1" ht="14" customHeight="1">
      <c r="B22" s="1459"/>
      <c r="C22" s="118">
        <v>3</v>
      </c>
      <c r="D22" s="502" t="s">
        <v>82</v>
      </c>
      <c r="E22" s="134"/>
      <c r="F22" s="48"/>
      <c r="G22" s="42"/>
      <c r="H22" s="41"/>
      <c r="I22" s="584">
        <f t="shared" si="6"/>
        <v>0</v>
      </c>
      <c r="J22" s="585"/>
      <c r="K22" s="482"/>
    </row>
    <row r="23" spans="2:11" s="360" customFormat="1" ht="14" customHeight="1">
      <c r="B23" s="1459"/>
      <c r="C23" s="118">
        <v>4</v>
      </c>
      <c r="D23" s="502" t="s">
        <v>202</v>
      </c>
      <c r="E23" s="134"/>
      <c r="F23" s="48"/>
      <c r="G23" s="42"/>
      <c r="H23" s="41"/>
      <c r="I23" s="584">
        <f t="shared" si="6"/>
        <v>0</v>
      </c>
      <c r="J23" s="585"/>
      <c r="K23" s="482"/>
    </row>
    <row r="24" spans="2:11" s="360" customFormat="1" ht="14" customHeight="1">
      <c r="B24" s="1459"/>
      <c r="C24" s="118">
        <v>5</v>
      </c>
      <c r="D24" s="502" t="s">
        <v>203</v>
      </c>
      <c r="E24" s="134"/>
      <c r="F24" s="48"/>
      <c r="G24" s="42"/>
      <c r="H24" s="41"/>
      <c r="I24" s="584">
        <f t="shared" si="6"/>
        <v>0</v>
      </c>
      <c r="J24" s="585"/>
      <c r="K24" s="482"/>
    </row>
    <row r="25" spans="2:11" s="360" customFormat="1" ht="14" customHeight="1">
      <c r="B25" s="1459"/>
      <c r="C25" s="118">
        <v>6</v>
      </c>
      <c r="D25" s="502" t="s">
        <v>204</v>
      </c>
      <c r="E25" s="134"/>
      <c r="F25" s="48"/>
      <c r="G25" s="42"/>
      <c r="H25" s="41"/>
      <c r="I25" s="584">
        <f t="shared" si="6"/>
        <v>0</v>
      </c>
      <c r="J25" s="585"/>
      <c r="K25" s="482"/>
    </row>
    <row r="26" spans="2:11" s="360" customFormat="1" ht="14" customHeight="1">
      <c r="B26" s="1459"/>
      <c r="C26" s="118">
        <v>7</v>
      </c>
      <c r="D26" s="502" t="s">
        <v>193</v>
      </c>
      <c r="E26" s="134"/>
      <c r="F26" s="48"/>
      <c r="G26" s="42"/>
      <c r="H26" s="41"/>
      <c r="I26" s="584">
        <f t="shared" si="6"/>
        <v>0</v>
      </c>
      <c r="J26" s="585"/>
      <c r="K26" s="482"/>
    </row>
    <row r="27" spans="2:11" s="360" customFormat="1" ht="14" customHeight="1">
      <c r="B27" s="1459"/>
      <c r="C27" s="118">
        <v>8</v>
      </c>
      <c r="D27" s="502" t="s">
        <v>205</v>
      </c>
      <c r="E27" s="134"/>
      <c r="F27" s="48"/>
      <c r="G27" s="42"/>
      <c r="H27" s="41"/>
      <c r="I27" s="584">
        <f t="shared" si="6"/>
        <v>0</v>
      </c>
      <c r="J27" s="585"/>
      <c r="K27" s="482"/>
    </row>
    <row r="28" spans="2:11" s="360" customFormat="1" ht="14" customHeight="1">
      <c r="B28" s="1459"/>
      <c r="C28" s="118">
        <v>9</v>
      </c>
      <c r="D28" s="502" t="s">
        <v>206</v>
      </c>
      <c r="E28" s="134"/>
      <c r="F28" s="48"/>
      <c r="G28" s="42"/>
      <c r="H28" s="41"/>
      <c r="I28" s="584">
        <f t="shared" si="6"/>
        <v>0</v>
      </c>
      <c r="J28" s="585"/>
      <c r="K28" s="482"/>
    </row>
    <row r="29" spans="2:11" s="360" customFormat="1" ht="14" customHeight="1">
      <c r="B29" s="1459"/>
      <c r="C29" s="118">
        <v>10</v>
      </c>
      <c r="D29" s="502" t="s">
        <v>207</v>
      </c>
      <c r="E29" s="134"/>
      <c r="F29" s="48"/>
      <c r="G29" s="42"/>
      <c r="H29" s="41"/>
      <c r="I29" s="584">
        <f t="shared" si="6"/>
        <v>0</v>
      </c>
      <c r="J29" s="585"/>
      <c r="K29" s="482"/>
    </row>
    <row r="30" spans="2:11" s="360" customFormat="1" ht="14" customHeight="1">
      <c r="B30" s="1459"/>
      <c r="C30" s="118">
        <v>11</v>
      </c>
      <c r="D30" s="502" t="s">
        <v>208</v>
      </c>
      <c r="E30" s="134"/>
      <c r="F30" s="48"/>
      <c r="G30" s="42"/>
      <c r="H30" s="41"/>
      <c r="I30" s="584">
        <f t="shared" si="6"/>
        <v>0</v>
      </c>
      <c r="J30" s="585"/>
      <c r="K30" s="482"/>
    </row>
    <row r="31" spans="2:11" s="360" customFormat="1" ht="14" customHeight="1">
      <c r="B31" s="1460"/>
      <c r="C31" s="505">
        <v>12</v>
      </c>
      <c r="D31" s="506" t="s">
        <v>209</v>
      </c>
      <c r="E31" s="508"/>
      <c r="F31" s="509"/>
      <c r="G31" s="99"/>
      <c r="H31" s="137"/>
      <c r="I31" s="586">
        <f t="shared" si="6"/>
        <v>0</v>
      </c>
      <c r="J31" s="587"/>
      <c r="K31" s="482"/>
    </row>
    <row r="32" spans="2:11" s="360" customFormat="1" ht="14" customHeight="1">
      <c r="B32" s="1458" t="s">
        <v>246</v>
      </c>
      <c r="C32" s="141">
        <v>1</v>
      </c>
      <c r="D32" s="511" t="s">
        <v>60</v>
      </c>
      <c r="E32" s="130"/>
      <c r="F32" s="131"/>
      <c r="G32" s="37"/>
      <c r="H32" s="36"/>
      <c r="I32" s="588">
        <f t="shared" si="6"/>
        <v>0</v>
      </c>
      <c r="J32" s="583"/>
      <c r="K32" s="482"/>
    </row>
    <row r="33" spans="2:11" s="360" customFormat="1" ht="14" customHeight="1">
      <c r="B33" s="1459"/>
      <c r="C33" s="93">
        <v>2</v>
      </c>
      <c r="D33" s="95" t="s">
        <v>83</v>
      </c>
      <c r="E33" s="142"/>
      <c r="F33" s="61"/>
      <c r="G33" s="46"/>
      <c r="H33" s="45"/>
      <c r="I33" s="584">
        <f t="shared" si="6"/>
        <v>0</v>
      </c>
      <c r="J33" s="589"/>
      <c r="K33" s="482"/>
    </row>
    <row r="34" spans="2:11" s="360" customFormat="1" ht="14" customHeight="1">
      <c r="B34" s="1459"/>
      <c r="C34" s="407">
        <v>3</v>
      </c>
      <c r="D34" s="95" t="s">
        <v>84</v>
      </c>
      <c r="E34" s="142"/>
      <c r="F34" s="61"/>
      <c r="G34" s="46"/>
      <c r="H34" s="45"/>
      <c r="I34" s="584">
        <f t="shared" si="6"/>
        <v>0</v>
      </c>
      <c r="J34" s="589"/>
      <c r="K34" s="482"/>
    </row>
    <row r="35" spans="2:11" s="360" customFormat="1" ht="14" customHeight="1">
      <c r="B35" s="1459"/>
      <c r="C35" s="93">
        <v>4</v>
      </c>
      <c r="D35" s="147" t="s">
        <v>253</v>
      </c>
      <c r="E35" s="149"/>
      <c r="F35" s="65"/>
      <c r="G35" s="64"/>
      <c r="H35" s="96"/>
      <c r="I35" s="584">
        <f t="shared" si="6"/>
        <v>0</v>
      </c>
      <c r="J35" s="589"/>
      <c r="K35" s="482"/>
    </row>
    <row r="36" spans="2:11" s="360" customFormat="1" ht="14" customHeight="1">
      <c r="B36" s="1459"/>
      <c r="C36" s="407">
        <v>5</v>
      </c>
      <c r="D36" s="116" t="s">
        <v>69</v>
      </c>
      <c r="E36" s="142"/>
      <c r="F36" s="61"/>
      <c r="G36" s="46"/>
      <c r="H36" s="45"/>
      <c r="I36" s="584">
        <f t="shared" si="6"/>
        <v>0</v>
      </c>
      <c r="J36" s="589"/>
      <c r="K36" s="482"/>
    </row>
    <row r="37" spans="2:11" s="360" customFormat="1" ht="14" customHeight="1">
      <c r="B37" s="1459"/>
      <c r="C37" s="93">
        <v>6</v>
      </c>
      <c r="D37" s="117" t="s">
        <v>248</v>
      </c>
      <c r="E37" s="142"/>
      <c r="F37" s="61"/>
      <c r="G37" s="46"/>
      <c r="H37" s="45"/>
      <c r="I37" s="584">
        <f t="shared" si="6"/>
        <v>0</v>
      </c>
      <c r="J37" s="589"/>
      <c r="K37" s="482"/>
    </row>
    <row r="38" spans="2:11" s="360" customFormat="1" ht="14" customHeight="1">
      <c r="B38" s="1459"/>
      <c r="C38" s="407">
        <v>7</v>
      </c>
      <c r="D38" s="518" t="s">
        <v>63</v>
      </c>
      <c r="E38" s="142"/>
      <c r="F38" s="61"/>
      <c r="G38" s="46"/>
      <c r="H38" s="45"/>
      <c r="I38" s="584">
        <f t="shared" si="6"/>
        <v>0</v>
      </c>
      <c r="J38" s="589"/>
      <c r="K38" s="482"/>
    </row>
    <row r="39" spans="2:11" s="360" customFormat="1" ht="14" customHeight="1">
      <c r="B39" s="1459"/>
      <c r="C39" s="93">
        <v>8</v>
      </c>
      <c r="D39" s="116" t="s">
        <v>74</v>
      </c>
      <c r="E39" s="142"/>
      <c r="F39" s="61"/>
      <c r="G39" s="46"/>
      <c r="H39" s="45"/>
      <c r="I39" s="584">
        <f t="shared" si="6"/>
        <v>0</v>
      </c>
      <c r="J39" s="589"/>
      <c r="K39" s="482"/>
    </row>
    <row r="40" spans="2:11" s="360" customFormat="1" ht="14" customHeight="1">
      <c r="B40" s="1459"/>
      <c r="C40" s="407">
        <v>9</v>
      </c>
      <c r="D40" s="116" t="s">
        <v>85</v>
      </c>
      <c r="E40" s="142"/>
      <c r="F40" s="61"/>
      <c r="G40" s="46"/>
      <c r="H40" s="45"/>
      <c r="I40" s="584">
        <f t="shared" si="6"/>
        <v>0</v>
      </c>
      <c r="J40" s="589"/>
      <c r="K40" s="482"/>
    </row>
    <row r="41" spans="2:11" s="360" customFormat="1" ht="14" customHeight="1">
      <c r="B41" s="1459"/>
      <c r="C41" s="93">
        <v>10</v>
      </c>
      <c r="D41" s="116" t="s">
        <v>71</v>
      </c>
      <c r="E41" s="142"/>
      <c r="F41" s="61"/>
      <c r="G41" s="46"/>
      <c r="H41" s="45"/>
      <c r="I41" s="584">
        <f t="shared" si="6"/>
        <v>0</v>
      </c>
      <c r="J41" s="589"/>
      <c r="K41" s="482"/>
    </row>
    <row r="42" spans="2:11" s="360" customFormat="1" ht="14" customHeight="1">
      <c r="B42" s="1459"/>
      <c r="C42" s="407">
        <v>11</v>
      </c>
      <c r="D42" s="116" t="s">
        <v>72</v>
      </c>
      <c r="E42" s="142"/>
      <c r="F42" s="61"/>
      <c r="G42" s="46"/>
      <c r="H42" s="45"/>
      <c r="I42" s="584">
        <f t="shared" si="6"/>
        <v>0</v>
      </c>
      <c r="J42" s="589"/>
      <c r="K42" s="482"/>
    </row>
    <row r="43" spans="2:11" s="360" customFormat="1" ht="14" customHeight="1">
      <c r="B43" s="1459"/>
      <c r="C43" s="93">
        <v>12</v>
      </c>
      <c r="D43" s="116" t="s">
        <v>76</v>
      </c>
      <c r="E43" s="142"/>
      <c r="F43" s="61"/>
      <c r="G43" s="46"/>
      <c r="H43" s="45"/>
      <c r="I43" s="584">
        <f t="shared" si="6"/>
        <v>0</v>
      </c>
      <c r="J43" s="589"/>
      <c r="K43" s="482"/>
    </row>
    <row r="44" spans="2:11" s="360" customFormat="1" ht="14" customHeight="1">
      <c r="B44" s="1459"/>
      <c r="C44" s="407">
        <v>13</v>
      </c>
      <c r="D44" s="116" t="s">
        <v>65</v>
      </c>
      <c r="E44" s="142"/>
      <c r="F44" s="61"/>
      <c r="G44" s="46"/>
      <c r="H44" s="45"/>
      <c r="I44" s="584">
        <f t="shared" si="6"/>
        <v>0</v>
      </c>
      <c r="J44" s="589"/>
      <c r="K44" s="482"/>
    </row>
    <row r="45" spans="2:11" s="360" customFormat="1" ht="14" customHeight="1">
      <c r="B45" s="1459"/>
      <c r="C45" s="93">
        <v>14</v>
      </c>
      <c r="D45" s="116" t="s">
        <v>75</v>
      </c>
      <c r="E45" s="142"/>
      <c r="F45" s="61"/>
      <c r="G45" s="46"/>
      <c r="H45" s="45"/>
      <c r="I45" s="584">
        <f t="shared" si="6"/>
        <v>0</v>
      </c>
      <c r="J45" s="589"/>
      <c r="K45" s="482"/>
    </row>
    <row r="46" spans="2:11" s="360" customFormat="1" ht="14" customHeight="1">
      <c r="B46" s="1459"/>
      <c r="C46" s="407">
        <v>15</v>
      </c>
      <c r="D46" s="117" t="s">
        <v>86</v>
      </c>
      <c r="E46" s="142"/>
      <c r="F46" s="61"/>
      <c r="G46" s="46"/>
      <c r="H46" s="45"/>
      <c r="I46" s="584">
        <f t="shared" si="6"/>
        <v>0</v>
      </c>
      <c r="J46" s="589"/>
      <c r="K46" s="482"/>
    </row>
    <row r="47" spans="2:11" s="360" customFormat="1" ht="14" customHeight="1">
      <c r="B47" s="1459"/>
      <c r="C47" s="91">
        <v>16</v>
      </c>
      <c r="D47" s="150" t="s">
        <v>77</v>
      </c>
      <c r="E47" s="508"/>
      <c r="F47" s="509"/>
      <c r="G47" s="99"/>
      <c r="H47" s="137"/>
      <c r="I47" s="586">
        <f t="shared" si="6"/>
        <v>0</v>
      </c>
      <c r="J47" s="587"/>
      <c r="K47" s="482"/>
    </row>
    <row r="48" spans="2:11" s="360" customFormat="1" ht="19.25" customHeight="1" thickBot="1">
      <c r="B48" s="1459"/>
      <c r="C48" s="151" t="s">
        <v>249</v>
      </c>
      <c r="D48" s="520"/>
      <c r="E48" s="523"/>
      <c r="F48" s="52"/>
      <c r="G48" s="53"/>
      <c r="H48" s="50"/>
      <c r="I48" s="590">
        <f t="shared" si="6"/>
        <v>0</v>
      </c>
      <c r="J48" s="591"/>
      <c r="K48" s="482"/>
    </row>
    <row r="49" spans="2:11" s="123" customFormat="1" ht="19.5" customHeight="1" thickTop="1">
      <c r="B49" s="592"/>
      <c r="C49" s="527" t="s">
        <v>54</v>
      </c>
      <c r="D49" s="528"/>
      <c r="E49" s="529">
        <f t="shared" ref="E49:H49" si="7">SUM(E50:E58)</f>
        <v>0</v>
      </c>
      <c r="F49" s="529">
        <f t="shared" si="7"/>
        <v>0</v>
      </c>
      <c r="G49" s="529">
        <f t="shared" si="7"/>
        <v>0</v>
      </c>
      <c r="H49" s="530">
        <f t="shared" si="7"/>
        <v>0</v>
      </c>
      <c r="I49" s="529">
        <f>SUM(I50:I58)</f>
        <v>0</v>
      </c>
      <c r="J49" s="593"/>
      <c r="K49" s="482"/>
    </row>
    <row r="50" spans="2:11" s="123" customFormat="1" ht="14" customHeight="1">
      <c r="B50" s="594"/>
      <c r="C50" s="428">
        <v>1</v>
      </c>
      <c r="D50" s="97"/>
      <c r="E50" s="134"/>
      <c r="F50" s="48"/>
      <c r="G50" s="42"/>
      <c r="H50" s="41"/>
      <c r="I50" s="595">
        <f t="shared" ref="I50:I58" si="8">SUM(E50:H50)</f>
        <v>0</v>
      </c>
      <c r="J50" s="596"/>
      <c r="K50" s="482"/>
    </row>
    <row r="51" spans="2:11" s="123" customFormat="1" ht="14" customHeight="1">
      <c r="B51" s="594"/>
      <c r="C51" s="428">
        <v>2</v>
      </c>
      <c r="D51" s="97"/>
      <c r="E51" s="134"/>
      <c r="F51" s="48"/>
      <c r="G51" s="42"/>
      <c r="H51" s="41"/>
      <c r="I51" s="584">
        <f t="shared" si="8"/>
        <v>0</v>
      </c>
      <c r="J51" s="596"/>
      <c r="K51" s="482"/>
    </row>
    <row r="52" spans="2:11" s="123" customFormat="1" ht="14" customHeight="1">
      <c r="B52" s="594"/>
      <c r="C52" s="428">
        <v>3</v>
      </c>
      <c r="D52" s="97"/>
      <c r="E52" s="134"/>
      <c r="F52" s="48"/>
      <c r="G52" s="42"/>
      <c r="H52" s="41"/>
      <c r="I52" s="584">
        <f t="shared" si="8"/>
        <v>0</v>
      </c>
      <c r="J52" s="596"/>
      <c r="K52" s="482"/>
    </row>
    <row r="53" spans="2:11" s="123" customFormat="1" ht="14" customHeight="1">
      <c r="B53" s="594"/>
      <c r="C53" s="428">
        <v>4</v>
      </c>
      <c r="D53" s="97"/>
      <c r="E53" s="134"/>
      <c r="F53" s="48"/>
      <c r="G53" s="42"/>
      <c r="H53" s="41"/>
      <c r="I53" s="584">
        <f t="shared" si="8"/>
        <v>0</v>
      </c>
      <c r="J53" s="596"/>
      <c r="K53" s="482"/>
    </row>
    <row r="54" spans="2:11" s="123" customFormat="1" ht="14" customHeight="1">
      <c r="B54" s="594"/>
      <c r="C54" s="428">
        <v>5</v>
      </c>
      <c r="D54" s="97"/>
      <c r="E54" s="134"/>
      <c r="F54" s="48"/>
      <c r="G54" s="42"/>
      <c r="H54" s="41"/>
      <c r="I54" s="584">
        <f t="shared" si="8"/>
        <v>0</v>
      </c>
      <c r="J54" s="596"/>
      <c r="K54" s="482"/>
    </row>
    <row r="55" spans="2:11" s="123" customFormat="1" ht="14" customHeight="1">
      <c r="B55" s="594"/>
      <c r="C55" s="428">
        <v>6</v>
      </c>
      <c r="D55" s="97"/>
      <c r="E55" s="134"/>
      <c r="F55" s="48"/>
      <c r="G55" s="42"/>
      <c r="H55" s="41"/>
      <c r="I55" s="584">
        <f t="shared" si="8"/>
        <v>0</v>
      </c>
      <c r="J55" s="596"/>
      <c r="K55" s="482"/>
    </row>
    <row r="56" spans="2:11" s="123" customFormat="1" ht="14" customHeight="1">
      <c r="B56" s="597"/>
      <c r="C56" s="428">
        <v>7</v>
      </c>
      <c r="D56" s="98"/>
      <c r="E56" s="142"/>
      <c r="F56" s="61"/>
      <c r="G56" s="46"/>
      <c r="H56" s="45"/>
      <c r="I56" s="584">
        <f t="shared" si="8"/>
        <v>0</v>
      </c>
      <c r="J56" s="598"/>
      <c r="K56" s="482"/>
    </row>
    <row r="57" spans="2:11" s="123" customFormat="1" ht="14" customHeight="1">
      <c r="B57" s="597"/>
      <c r="C57" s="428">
        <v>8</v>
      </c>
      <c r="D57" s="98"/>
      <c r="E57" s="142"/>
      <c r="F57" s="61"/>
      <c r="G57" s="46"/>
      <c r="H57" s="45"/>
      <c r="I57" s="584">
        <f t="shared" si="8"/>
        <v>0</v>
      </c>
      <c r="J57" s="598"/>
      <c r="K57" s="482"/>
    </row>
    <row r="58" spans="2:11" s="123" customFormat="1" ht="14" customHeight="1" thickBot="1">
      <c r="B58" s="599"/>
      <c r="C58" s="119">
        <v>9</v>
      </c>
      <c r="D58" s="155"/>
      <c r="E58" s="149"/>
      <c r="F58" s="65"/>
      <c r="G58" s="64"/>
      <c r="H58" s="96"/>
      <c r="I58" s="600">
        <f t="shared" si="8"/>
        <v>0</v>
      </c>
      <c r="J58" s="601"/>
      <c r="K58" s="482"/>
    </row>
    <row r="59" spans="2:11" s="123" customFormat="1" ht="19.25" customHeight="1" thickTop="1">
      <c r="B59" s="602"/>
      <c r="C59" s="539" t="s">
        <v>53</v>
      </c>
      <c r="D59" s="538"/>
      <c r="E59" s="540">
        <f t="shared" ref="E59:I59" si="9">SUM(E60:E66)</f>
        <v>0</v>
      </c>
      <c r="F59" s="542">
        <f t="shared" si="9"/>
        <v>0</v>
      </c>
      <c r="G59" s="540">
        <f t="shared" si="9"/>
        <v>0</v>
      </c>
      <c r="H59" s="541">
        <f t="shared" si="9"/>
        <v>0</v>
      </c>
      <c r="I59" s="603">
        <f t="shared" si="9"/>
        <v>0</v>
      </c>
      <c r="J59" s="604"/>
      <c r="K59" s="482"/>
    </row>
    <row r="60" spans="2:11" s="123" customFormat="1" ht="14" customHeight="1">
      <c r="B60" s="594"/>
      <c r="C60" s="428">
        <v>1</v>
      </c>
      <c r="D60" s="97"/>
      <c r="E60" s="134"/>
      <c r="F60" s="48"/>
      <c r="G60" s="42"/>
      <c r="H60" s="41"/>
      <c r="I60" s="595">
        <f>SUM(E60:H60)</f>
        <v>0</v>
      </c>
      <c r="J60" s="596"/>
      <c r="K60" s="482"/>
    </row>
    <row r="61" spans="2:11" s="123" customFormat="1" ht="14" customHeight="1">
      <c r="B61" s="594"/>
      <c r="C61" s="428">
        <v>2</v>
      </c>
      <c r="D61" s="97"/>
      <c r="E61" s="134"/>
      <c r="F61" s="48"/>
      <c r="G61" s="42"/>
      <c r="H61" s="41"/>
      <c r="I61" s="584">
        <f t="shared" ref="I61:I62" si="10">SUM(E61:H61)</f>
        <v>0</v>
      </c>
      <c r="J61" s="596"/>
      <c r="K61" s="482"/>
    </row>
    <row r="62" spans="2:11" s="123" customFormat="1" ht="14" customHeight="1">
      <c r="B62" s="594"/>
      <c r="C62" s="428">
        <v>3</v>
      </c>
      <c r="D62" s="97"/>
      <c r="E62" s="134"/>
      <c r="F62" s="48"/>
      <c r="G62" s="42"/>
      <c r="H62" s="41"/>
      <c r="I62" s="584">
        <f t="shared" si="10"/>
        <v>0</v>
      </c>
      <c r="J62" s="596"/>
      <c r="K62" s="482"/>
    </row>
    <row r="63" spans="2:11" s="123" customFormat="1" ht="14" customHeight="1">
      <c r="B63" s="597"/>
      <c r="C63" s="118">
        <v>4</v>
      </c>
      <c r="D63" s="97"/>
      <c r="E63" s="142"/>
      <c r="F63" s="61"/>
      <c r="G63" s="46"/>
      <c r="H63" s="45"/>
      <c r="I63" s="584">
        <f>SUM(E63:H63)</f>
        <v>0</v>
      </c>
      <c r="J63" s="598"/>
      <c r="K63" s="482"/>
    </row>
    <row r="64" spans="2:11" s="123" customFormat="1" ht="14" customHeight="1">
      <c r="B64" s="605"/>
      <c r="C64" s="118">
        <v>5</v>
      </c>
      <c r="D64" s="98"/>
      <c r="E64" s="142"/>
      <c r="F64" s="61"/>
      <c r="G64" s="46"/>
      <c r="H64" s="45"/>
      <c r="I64" s="584">
        <f t="shared" ref="I64:I65" si="11">SUM(E64:H64)</f>
        <v>0</v>
      </c>
      <c r="J64" s="598"/>
      <c r="K64" s="482"/>
    </row>
    <row r="65" spans="2:16" s="123" customFormat="1" ht="14" customHeight="1">
      <c r="B65" s="597"/>
      <c r="C65" s="118">
        <v>6</v>
      </c>
      <c r="D65" s="98"/>
      <c r="E65" s="142"/>
      <c r="F65" s="61"/>
      <c r="G65" s="46"/>
      <c r="H65" s="45"/>
      <c r="I65" s="584">
        <f t="shared" si="11"/>
        <v>0</v>
      </c>
      <c r="J65" s="598"/>
      <c r="K65" s="482"/>
    </row>
    <row r="66" spans="2:16" s="123" customFormat="1" ht="14" customHeight="1" thickBot="1">
      <c r="B66" s="606"/>
      <c r="C66" s="399">
        <v>7</v>
      </c>
      <c r="D66" s="436"/>
      <c r="E66" s="547"/>
      <c r="F66" s="158"/>
      <c r="G66" s="120"/>
      <c r="H66" s="115"/>
      <c r="I66" s="607">
        <f>SUM(E66:H66)</f>
        <v>0</v>
      </c>
      <c r="J66" s="608"/>
      <c r="K66" s="482"/>
    </row>
    <row r="67" spans="2:16" s="123" customFormat="1" ht="14" customHeight="1" thickTop="1">
      <c r="B67" s="609"/>
      <c r="C67" s="552" t="s">
        <v>228</v>
      </c>
      <c r="D67" s="552"/>
      <c r="E67" s="554"/>
      <c r="F67" s="554"/>
      <c r="G67" s="554"/>
      <c r="H67" s="610"/>
      <c r="I67" s="595">
        <f>SUM(E67:H67)</f>
        <v>0</v>
      </c>
      <c r="J67" s="611"/>
    </row>
    <row r="68" spans="2:16" s="123" customFormat="1" ht="14" customHeight="1">
      <c r="B68" s="612"/>
      <c r="C68" s="557" t="s">
        <v>78</v>
      </c>
      <c r="D68" s="557"/>
      <c r="E68" s="559"/>
      <c r="F68" s="559"/>
      <c r="G68" s="559"/>
      <c r="H68" s="613"/>
      <c r="I68" s="584">
        <f>SUM(E68:H68)</f>
        <v>0</v>
      </c>
      <c r="J68" s="614"/>
    </row>
    <row r="69" spans="2:16" s="123" customFormat="1" ht="14" customHeight="1">
      <c r="B69" s="612"/>
      <c r="C69" s="557" t="s">
        <v>229</v>
      </c>
      <c r="D69" s="557"/>
      <c r="E69" s="559"/>
      <c r="F69" s="559"/>
      <c r="G69" s="559"/>
      <c r="H69" s="613"/>
      <c r="I69" s="584">
        <f t="shared" ref="I69" si="12">SUM(E69:H69)</f>
        <v>0</v>
      </c>
      <c r="J69" s="614"/>
    </row>
    <row r="70" spans="2:16" s="123" customFormat="1" ht="14" customHeight="1" thickBot="1">
      <c r="B70" s="615"/>
      <c r="C70" s="616" t="s">
        <v>250</v>
      </c>
      <c r="D70" s="617"/>
      <c r="E70" s="618"/>
      <c r="F70" s="618"/>
      <c r="G70" s="618"/>
      <c r="H70" s="619"/>
      <c r="I70" s="620">
        <f>SUM(E70:H70)</f>
        <v>0</v>
      </c>
      <c r="J70" s="621"/>
    </row>
    <row r="71" spans="2:16" ht="22.25" customHeight="1" thickTop="1">
      <c r="C71" s="569"/>
      <c r="D71" s="1461"/>
      <c r="E71" s="1461"/>
      <c r="F71" s="1461"/>
      <c r="G71" s="1461"/>
      <c r="H71" s="106"/>
      <c r="I71" s="106"/>
      <c r="J71" s="107"/>
      <c r="K71" s="107"/>
      <c r="L71" s="107"/>
      <c r="M71" s="106"/>
      <c r="N71" s="106"/>
      <c r="O71" s="106"/>
      <c r="P71" s="106"/>
    </row>
    <row r="72" spans="2:16">
      <c r="D72" s="106"/>
      <c r="E72" s="161"/>
      <c r="F72" s="162"/>
      <c r="G72" s="162"/>
      <c r="H72" s="106"/>
      <c r="I72" s="106"/>
      <c r="J72" s="107"/>
      <c r="K72" s="107"/>
      <c r="L72" s="107"/>
      <c r="M72" s="106"/>
      <c r="N72" s="106"/>
      <c r="O72" s="106"/>
      <c r="P72" s="106"/>
    </row>
    <row r="73" spans="2:16">
      <c r="D73" s="106"/>
      <c r="E73" s="162"/>
      <c r="F73" s="162"/>
      <c r="G73" s="162"/>
      <c r="H73" s="106"/>
      <c r="I73" s="106"/>
      <c r="J73" s="107"/>
      <c r="K73" s="107"/>
      <c r="L73" s="107"/>
      <c r="M73" s="106"/>
      <c r="N73" s="106"/>
      <c r="O73" s="106"/>
      <c r="P73" s="106"/>
    </row>
    <row r="74" spans="2:16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</row>
  </sheetData>
  <sheetProtection sheet="1" formatRows="0"/>
  <mergeCells count="12">
    <mergeCell ref="J12:J18"/>
    <mergeCell ref="B20:B31"/>
    <mergeCell ref="B32:B48"/>
    <mergeCell ref="D71:G71"/>
    <mergeCell ref="D3:H3"/>
    <mergeCell ref="I3:J3"/>
    <mergeCell ref="B6:D11"/>
    <mergeCell ref="E6:H6"/>
    <mergeCell ref="J6:J11"/>
    <mergeCell ref="I7:I11"/>
    <mergeCell ref="E8:H8"/>
    <mergeCell ref="E11:H11"/>
  </mergeCells>
  <dataValidations count="1">
    <dataValidation allowBlank="1" showInputMessage="1" showErrorMessage="1" sqref="D60:D66" xr:uid="{60F3FB75-D758-4958-8FE3-0633CC83A4FE}"/>
  </dataValidations>
  <printOptions horizontalCentered="1"/>
  <pageMargins left="0.74803149606299213" right="0.11811023622047245" top="0.51181102362204722" bottom="0.70866141732283472" header="0.51181102362204722" footer="0.51181102362204722"/>
  <pageSetup paperSize="9" scale="74" orientation="portrait" horizontalDpi="4294967293" verticalDpi="4294967293" r:id="rId1"/>
  <headerFooter alignWithMargins="0">
    <oddFooter>&amp;L&amp;7CEA - arkusz organizacyjny na rok szkolny 2022/2023    nr teczki: 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3A08-960E-4719-AC20-2655896A5EDA}">
  <sheetPr>
    <tabColor theme="9" tint="0.59999389629810485"/>
    <pageSetUpPr fitToPage="1"/>
  </sheetPr>
  <dimension ref="B1:Q45"/>
  <sheetViews>
    <sheetView showGridLines="0" view="pageBreakPreview" zoomScaleNormal="100" zoomScaleSheetLayoutView="100" zoomScalePageLayoutView="140" workbookViewId="0">
      <selection activeCell="D1" sqref="D1"/>
    </sheetView>
  </sheetViews>
  <sheetFormatPr baseColWidth="10" defaultColWidth="8.1640625" defaultRowHeight="13"/>
  <cols>
    <col min="1" max="1" width="2.5" style="25" customWidth="1"/>
    <col min="2" max="2" width="5.6640625" style="25" customWidth="1"/>
    <col min="3" max="3" width="3.83203125" style="25" customWidth="1"/>
    <col min="4" max="4" width="37.5" style="25" customWidth="1"/>
    <col min="5" max="10" width="6.1640625" style="25" customWidth="1"/>
    <col min="11" max="11" width="9.33203125" style="25" customWidth="1"/>
    <col min="12" max="12" width="10.6640625" style="25" customWidth="1"/>
    <col min="13" max="13" width="4.6640625" style="25" hidden="1" customWidth="1"/>
    <col min="14" max="14" width="4.1640625" style="25" hidden="1" customWidth="1"/>
    <col min="15" max="15" width="3.1640625" style="25" hidden="1" customWidth="1"/>
    <col min="16" max="16" width="4.1640625" style="25" hidden="1" customWidth="1"/>
    <col min="17" max="17" width="0" style="25" hidden="1" customWidth="1"/>
    <col min="18" max="16384" width="8.1640625" style="25"/>
  </cols>
  <sheetData>
    <row r="1" spans="2:17" ht="18">
      <c r="B1" s="26"/>
      <c r="C1" s="26"/>
      <c r="D1" s="27" t="str">
        <f>'Strona Tytułowa'!G5</f>
        <v>??</v>
      </c>
      <c r="E1" s="72"/>
      <c r="F1" s="72"/>
      <c r="G1" s="72"/>
      <c r="H1" s="72"/>
      <c r="I1" s="72"/>
      <c r="J1" s="72"/>
      <c r="K1" s="72"/>
      <c r="L1" s="28"/>
    </row>
    <row r="2" spans="2:17" ht="20">
      <c r="B2" s="28"/>
      <c r="C2" s="28"/>
      <c r="D2" s="1337" t="s">
        <v>353</v>
      </c>
      <c r="E2" s="1337"/>
      <c r="F2" s="1337"/>
      <c r="G2" s="1337"/>
      <c r="H2" s="1337"/>
      <c r="I2" s="1337"/>
      <c r="J2" s="73" t="str">
        <f>'Strona Tytułowa'!D2</f>
        <v>2022/2023</v>
      </c>
      <c r="L2" s="28"/>
    </row>
    <row r="3" spans="2:17" ht="36.75" customHeight="1" thickBot="1">
      <c r="B3" s="1078"/>
      <c r="C3" s="1079"/>
      <c r="D3" s="1080" t="s">
        <v>354</v>
      </c>
      <c r="E3" s="1483" t="s">
        <v>355</v>
      </c>
      <c r="F3" s="1483"/>
      <c r="G3" s="1483"/>
      <c r="H3" s="1483"/>
      <c r="I3" s="1483"/>
      <c r="J3" s="355"/>
      <c r="K3" s="355"/>
      <c r="L3" s="28"/>
    </row>
    <row r="4" spans="2:17" ht="12.75" customHeight="1">
      <c r="B4" s="1364" t="s">
        <v>48</v>
      </c>
      <c r="C4" s="1484"/>
      <c r="D4" s="1365"/>
      <c r="E4" s="1486" t="s">
        <v>275</v>
      </c>
      <c r="F4" s="1487"/>
      <c r="G4" s="1487"/>
      <c r="H4" s="1487"/>
      <c r="I4" s="1487"/>
      <c r="J4" s="1488"/>
      <c r="K4" s="1452" t="s">
        <v>55</v>
      </c>
      <c r="L4" s="1425" t="s">
        <v>50</v>
      </c>
    </row>
    <row r="5" spans="2:17" ht="12.75" customHeight="1">
      <c r="B5" s="1364"/>
      <c r="C5" s="1484"/>
      <c r="D5" s="1365"/>
      <c r="E5" s="1489" t="s">
        <v>199</v>
      </c>
      <c r="F5" s="1489"/>
      <c r="G5" s="1489"/>
      <c r="H5" s="1489"/>
      <c r="I5" s="1489"/>
      <c r="J5" s="1490"/>
      <c r="K5" s="1453"/>
      <c r="L5" s="1426"/>
    </row>
    <row r="6" spans="2:17" ht="12.75" customHeight="1">
      <c r="B6" s="1364"/>
      <c r="C6" s="1484"/>
      <c r="D6" s="1365"/>
      <c r="E6" s="300" t="s">
        <v>20</v>
      </c>
      <c r="F6" s="300" t="s">
        <v>21</v>
      </c>
      <c r="G6" s="300" t="s">
        <v>22</v>
      </c>
      <c r="H6" s="298" t="s">
        <v>23</v>
      </c>
      <c r="I6" s="298" t="s">
        <v>24</v>
      </c>
      <c r="J6" s="31" t="s">
        <v>25</v>
      </c>
      <c r="K6" s="1453"/>
      <c r="L6" s="1426"/>
    </row>
    <row r="7" spans="2:17" ht="12.75" customHeight="1">
      <c r="B7" s="1364"/>
      <c r="C7" s="1484"/>
      <c r="D7" s="1365"/>
      <c r="E7" s="1439" t="s">
        <v>80</v>
      </c>
      <c r="F7" s="1332"/>
      <c r="G7" s="1332"/>
      <c r="H7" s="1332"/>
      <c r="I7" s="1332"/>
      <c r="J7" s="1440"/>
      <c r="K7" s="1453"/>
      <c r="L7" s="1426"/>
    </row>
    <row r="8" spans="2:17" ht="12.75" customHeight="1">
      <c r="B8" s="1364"/>
      <c r="C8" s="1484"/>
      <c r="D8" s="1365"/>
      <c r="E8" s="164"/>
      <c r="F8" s="164"/>
      <c r="G8" s="164"/>
      <c r="H8" s="164"/>
      <c r="I8" s="164"/>
      <c r="J8" s="164"/>
      <c r="K8" s="1453"/>
      <c r="L8" s="1426"/>
      <c r="P8" s="32"/>
    </row>
    <row r="9" spans="2:17" ht="16.5" customHeight="1" thickBot="1">
      <c r="B9" s="1366"/>
      <c r="C9" s="1485"/>
      <c r="D9" s="1367"/>
      <c r="E9" s="1441" t="s">
        <v>81</v>
      </c>
      <c r="F9" s="1442"/>
      <c r="G9" s="1442"/>
      <c r="H9" s="1442"/>
      <c r="I9" s="1442"/>
      <c r="J9" s="1443"/>
      <c r="K9" s="1454"/>
      <c r="L9" s="1427"/>
      <c r="M9" s="25" t="s">
        <v>356</v>
      </c>
      <c r="O9" s="25" t="s">
        <v>357</v>
      </c>
      <c r="P9" s="25" t="s">
        <v>358</v>
      </c>
      <c r="Q9" s="1081"/>
    </row>
    <row r="10" spans="2:17" ht="27" customHeight="1" thickBot="1">
      <c r="B10" s="685"/>
      <c r="C10" s="686"/>
      <c r="D10" s="1072" t="s">
        <v>58</v>
      </c>
      <c r="E10" s="1082">
        <f>SUM(E11:E12)</f>
        <v>0</v>
      </c>
      <c r="F10" s="1082">
        <f t="shared" ref="F10:J10" si="0">SUM(F11:F12)</f>
        <v>0</v>
      </c>
      <c r="G10" s="1083">
        <f t="shared" si="0"/>
        <v>0</v>
      </c>
      <c r="H10" s="1084">
        <f t="shared" si="0"/>
        <v>0</v>
      </c>
      <c r="I10" s="1082">
        <f t="shared" si="0"/>
        <v>0</v>
      </c>
      <c r="J10" s="1082">
        <f t="shared" si="0"/>
        <v>0</v>
      </c>
      <c r="K10" s="1085">
        <f>SUM(E10:J10)</f>
        <v>0</v>
      </c>
      <c r="L10" s="78"/>
      <c r="M10" s="34" t="str">
        <f>D1</f>
        <v>??</v>
      </c>
      <c r="N10" s="34"/>
      <c r="O10" s="25" t="s">
        <v>359</v>
      </c>
      <c r="P10" s="25" t="e">
        <f>#REF!</f>
        <v>#REF!</v>
      </c>
    </row>
    <row r="11" spans="2:17" ht="14.25" customHeight="1">
      <c r="B11" s="126"/>
      <c r="C11" s="1086"/>
      <c r="D11" s="1087" t="s">
        <v>360</v>
      </c>
      <c r="E11" s="1088">
        <f>SUM(E13:E23)</f>
        <v>0</v>
      </c>
      <c r="F11" s="1088">
        <f t="shared" ref="F11:G11" si="1">SUM(F13:F23)</f>
        <v>0</v>
      </c>
      <c r="G11" s="1089">
        <f t="shared" si="1"/>
        <v>0</v>
      </c>
      <c r="H11" s="1090">
        <f>SUM(H13:H23)</f>
        <v>0</v>
      </c>
      <c r="I11" s="1091">
        <f t="shared" ref="I11:J11" si="2">SUM(I13:I23)</f>
        <v>0</v>
      </c>
      <c r="J11" s="1091">
        <f t="shared" si="2"/>
        <v>0</v>
      </c>
      <c r="K11" s="1092">
        <f>SUM(E11:J11)</f>
        <v>0</v>
      </c>
      <c r="L11" s="1093"/>
      <c r="M11" s="34" t="e">
        <f>#REF!</f>
        <v>#REF!</v>
      </c>
      <c r="N11" s="34"/>
      <c r="O11" s="25" t="s">
        <v>361</v>
      </c>
      <c r="P11" s="25" t="e">
        <f>#REF!</f>
        <v>#REF!</v>
      </c>
    </row>
    <row r="12" spans="2:17" ht="14.25" customHeight="1">
      <c r="B12" s="126"/>
      <c r="C12" s="786"/>
      <c r="D12" s="1073" t="s">
        <v>362</v>
      </c>
      <c r="E12" s="1094">
        <f>SUM(E24:E38)</f>
        <v>0</v>
      </c>
      <c r="F12" s="1094">
        <f t="shared" ref="F12:G12" si="3">SUM(F24:F38)</f>
        <v>0</v>
      </c>
      <c r="G12" s="1095">
        <f t="shared" si="3"/>
        <v>0</v>
      </c>
      <c r="H12" s="1096">
        <f>SUM(H24:H38)</f>
        <v>0</v>
      </c>
      <c r="I12" s="1097">
        <f t="shared" ref="I12:J12" si="4">SUM(I24:I38)</f>
        <v>0</v>
      </c>
      <c r="J12" s="1097">
        <f t="shared" si="4"/>
        <v>0</v>
      </c>
      <c r="K12" s="1098">
        <f>SUM(E12:J12)</f>
        <v>0</v>
      </c>
      <c r="L12" s="312"/>
      <c r="M12" s="34" t="e">
        <f t="shared" ref="M12:M38" si="5">M11</f>
        <v>#REF!</v>
      </c>
      <c r="N12" s="34"/>
      <c r="O12" s="25" t="s">
        <v>363</v>
      </c>
      <c r="P12" s="25" t="e">
        <f t="shared" ref="P12:P38" si="6">P11</f>
        <v>#REF!</v>
      </c>
    </row>
    <row r="13" spans="2:17" s="32" customFormat="1" ht="14" customHeight="1">
      <c r="B13" s="1479" t="s">
        <v>360</v>
      </c>
      <c r="C13" s="1099">
        <v>1</v>
      </c>
      <c r="D13" s="1100"/>
      <c r="E13" s="1101"/>
      <c r="F13" s="1102"/>
      <c r="G13" s="1103"/>
      <c r="H13" s="1102"/>
      <c r="I13" s="1102"/>
      <c r="J13" s="1103"/>
      <c r="K13" s="534">
        <f>SUM(E13:J13)</f>
        <v>0</v>
      </c>
      <c r="L13" s="114"/>
      <c r="M13" s="34" t="e">
        <f>#REF!</f>
        <v>#REF!</v>
      </c>
      <c r="N13" s="34" t="s">
        <v>364</v>
      </c>
      <c r="O13" s="32" t="s">
        <v>365</v>
      </c>
      <c r="P13" s="25" t="e">
        <f>#REF!</f>
        <v>#REF!</v>
      </c>
    </row>
    <row r="14" spans="2:17" s="32" customFormat="1" ht="14" customHeight="1">
      <c r="B14" s="1480"/>
      <c r="C14" s="1099"/>
      <c r="D14" s="657"/>
      <c r="E14" s="1009"/>
      <c r="F14" s="934"/>
      <c r="G14" s="935"/>
      <c r="H14" s="934"/>
      <c r="I14" s="934"/>
      <c r="J14" s="935"/>
      <c r="K14" s="504">
        <f>SUM(E14:J14)</f>
        <v>0</v>
      </c>
      <c r="L14" s="54"/>
      <c r="M14" s="34" t="e">
        <f>#REF!</f>
        <v>#REF!</v>
      </c>
      <c r="N14" s="34" t="s">
        <v>364</v>
      </c>
      <c r="O14" s="32" t="s">
        <v>365</v>
      </c>
      <c r="P14" s="25" t="e">
        <f>#REF!</f>
        <v>#REF!</v>
      </c>
    </row>
    <row r="15" spans="2:17" s="32" customFormat="1" ht="14" customHeight="1">
      <c r="B15" s="1480"/>
      <c r="C15" s="1099"/>
      <c r="D15" s="657"/>
      <c r="E15" s="1009"/>
      <c r="F15" s="934"/>
      <c r="G15" s="935"/>
      <c r="H15" s="934"/>
      <c r="I15" s="934"/>
      <c r="J15" s="935"/>
      <c r="K15" s="504">
        <f t="shared" ref="K15:K38" si="7">SUM(E15:J15)</f>
        <v>0</v>
      </c>
      <c r="L15" s="54"/>
      <c r="M15" s="34" t="e">
        <f>#REF!</f>
        <v>#REF!</v>
      </c>
      <c r="N15" s="34" t="s">
        <v>364</v>
      </c>
      <c r="O15" s="32" t="s">
        <v>365</v>
      </c>
      <c r="P15" s="25" t="e">
        <f>#REF!</f>
        <v>#REF!</v>
      </c>
    </row>
    <row r="16" spans="2:17" s="32" customFormat="1" ht="14" customHeight="1">
      <c r="B16" s="1480"/>
      <c r="C16" s="1099"/>
      <c r="D16" s="657"/>
      <c r="E16" s="1009"/>
      <c r="F16" s="934"/>
      <c r="G16" s="935"/>
      <c r="H16" s="934"/>
      <c r="I16" s="934"/>
      <c r="J16" s="935"/>
      <c r="K16" s="504">
        <f t="shared" si="7"/>
        <v>0</v>
      </c>
      <c r="L16" s="54"/>
      <c r="M16" s="34" t="e">
        <f>#REF!</f>
        <v>#REF!</v>
      </c>
      <c r="N16" s="34" t="s">
        <v>364</v>
      </c>
      <c r="O16" s="32" t="s">
        <v>365</v>
      </c>
      <c r="P16" s="25" t="e">
        <f>#REF!</f>
        <v>#REF!</v>
      </c>
    </row>
    <row r="17" spans="2:16" s="32" customFormat="1" ht="14" customHeight="1">
      <c r="B17" s="1480"/>
      <c r="C17" s="1099"/>
      <c r="D17" s="657"/>
      <c r="E17" s="1009"/>
      <c r="F17" s="934"/>
      <c r="G17" s="935"/>
      <c r="H17" s="934"/>
      <c r="I17" s="934"/>
      <c r="J17" s="935"/>
      <c r="K17" s="504">
        <f t="shared" si="7"/>
        <v>0</v>
      </c>
      <c r="L17" s="54"/>
      <c r="M17" s="34"/>
      <c r="N17" s="34"/>
      <c r="P17" s="25"/>
    </row>
    <row r="18" spans="2:16" s="32" customFormat="1" ht="14" customHeight="1">
      <c r="B18" s="1480"/>
      <c r="C18" s="1099"/>
      <c r="D18" s="657"/>
      <c r="E18" s="1009"/>
      <c r="F18" s="934"/>
      <c r="G18" s="935"/>
      <c r="H18" s="934"/>
      <c r="I18" s="934"/>
      <c r="J18" s="935"/>
      <c r="K18" s="504">
        <f t="shared" si="7"/>
        <v>0</v>
      </c>
      <c r="L18" s="54"/>
      <c r="M18" s="34"/>
      <c r="N18" s="34"/>
      <c r="P18" s="25"/>
    </row>
    <row r="19" spans="2:16" s="32" customFormat="1" ht="14" customHeight="1">
      <c r="B19" s="1480"/>
      <c r="C19" s="1099"/>
      <c r="D19" s="657"/>
      <c r="E19" s="1009"/>
      <c r="F19" s="934"/>
      <c r="G19" s="935"/>
      <c r="H19" s="934"/>
      <c r="I19" s="934"/>
      <c r="J19" s="935"/>
      <c r="K19" s="504">
        <f t="shared" si="7"/>
        <v>0</v>
      </c>
      <c r="L19" s="54"/>
      <c r="M19" s="34"/>
      <c r="N19" s="34"/>
      <c r="P19" s="25"/>
    </row>
    <row r="20" spans="2:16" s="32" customFormat="1" ht="14" customHeight="1">
      <c r="B20" s="1480"/>
      <c r="C20" s="1104"/>
      <c r="D20" s="657"/>
      <c r="E20" s="1009"/>
      <c r="F20" s="934"/>
      <c r="G20" s="935"/>
      <c r="H20" s="934"/>
      <c r="I20" s="934"/>
      <c r="J20" s="935"/>
      <c r="K20" s="504">
        <f t="shared" si="7"/>
        <v>0</v>
      </c>
      <c r="L20" s="54"/>
      <c r="M20" s="34" t="e">
        <f>M13</f>
        <v>#REF!</v>
      </c>
      <c r="N20" s="34" t="s">
        <v>364</v>
      </c>
      <c r="O20" s="32" t="s">
        <v>365</v>
      </c>
      <c r="P20" s="25" t="e">
        <f>P13</f>
        <v>#REF!</v>
      </c>
    </row>
    <row r="21" spans="2:16" s="32" customFormat="1" ht="14" customHeight="1">
      <c r="B21" s="1480"/>
      <c r="C21" s="1104"/>
      <c r="D21" s="657"/>
      <c r="E21" s="1009"/>
      <c r="F21" s="934"/>
      <c r="G21" s="935"/>
      <c r="H21" s="934"/>
      <c r="I21" s="934"/>
      <c r="J21" s="935"/>
      <c r="K21" s="504">
        <f t="shared" si="7"/>
        <v>0</v>
      </c>
      <c r="L21" s="54"/>
      <c r="M21" s="34" t="e">
        <f t="shared" si="5"/>
        <v>#REF!</v>
      </c>
      <c r="N21" s="34" t="s">
        <v>364</v>
      </c>
      <c r="O21" s="32" t="s">
        <v>365</v>
      </c>
      <c r="P21" s="25" t="e">
        <f t="shared" si="6"/>
        <v>#REF!</v>
      </c>
    </row>
    <row r="22" spans="2:16" s="32" customFormat="1" ht="14" customHeight="1">
      <c r="B22" s="1480"/>
      <c r="C22" s="1104"/>
      <c r="D22" s="657"/>
      <c r="E22" s="1009"/>
      <c r="F22" s="934"/>
      <c r="G22" s="935"/>
      <c r="H22" s="934"/>
      <c r="I22" s="934"/>
      <c r="J22" s="935"/>
      <c r="K22" s="504">
        <f t="shared" si="7"/>
        <v>0</v>
      </c>
      <c r="L22" s="54"/>
      <c r="M22" s="34" t="e">
        <f t="shared" si="5"/>
        <v>#REF!</v>
      </c>
      <c r="N22" s="34" t="s">
        <v>364</v>
      </c>
      <c r="O22" s="32" t="s">
        <v>365</v>
      </c>
      <c r="P22" s="25" t="e">
        <f t="shared" si="6"/>
        <v>#REF!</v>
      </c>
    </row>
    <row r="23" spans="2:16" s="32" customFormat="1" ht="14" customHeight="1">
      <c r="B23" s="1481"/>
      <c r="C23" s="1105"/>
      <c r="D23" s="1106"/>
      <c r="E23" s="1107"/>
      <c r="F23" s="1108"/>
      <c r="G23" s="1109"/>
      <c r="H23" s="1108"/>
      <c r="I23" s="1108"/>
      <c r="J23" s="1109"/>
      <c r="K23" s="510">
        <f t="shared" si="7"/>
        <v>0</v>
      </c>
      <c r="L23" s="822"/>
      <c r="M23" s="34" t="e">
        <f t="shared" si="5"/>
        <v>#REF!</v>
      </c>
      <c r="N23" s="34" t="s">
        <v>364</v>
      </c>
      <c r="O23" s="32" t="s">
        <v>365</v>
      </c>
      <c r="P23" s="25" t="e">
        <f t="shared" si="6"/>
        <v>#REF!</v>
      </c>
    </row>
    <row r="24" spans="2:16" s="32" customFormat="1" ht="14" customHeight="1">
      <c r="B24" s="1479" t="s">
        <v>366</v>
      </c>
      <c r="C24" s="1110">
        <v>1</v>
      </c>
      <c r="D24" s="1111"/>
      <c r="E24" s="1112"/>
      <c r="F24" s="1113"/>
      <c r="G24" s="1114"/>
      <c r="H24" s="1113"/>
      <c r="I24" s="1113"/>
      <c r="J24" s="1114"/>
      <c r="K24" s="534">
        <f t="shared" si="7"/>
        <v>0</v>
      </c>
      <c r="L24" s="1115"/>
      <c r="M24" s="34" t="e">
        <f t="shared" si="5"/>
        <v>#REF!</v>
      </c>
      <c r="N24" s="34" t="s">
        <v>364</v>
      </c>
      <c r="O24" s="32" t="s">
        <v>365</v>
      </c>
      <c r="P24" s="25" t="e">
        <f t="shared" si="6"/>
        <v>#REF!</v>
      </c>
    </row>
    <row r="25" spans="2:16" s="32" customFormat="1" ht="14" customHeight="1">
      <c r="B25" s="1480"/>
      <c r="C25" s="1099"/>
      <c r="D25" s="657"/>
      <c r="E25" s="1009"/>
      <c r="F25" s="934"/>
      <c r="G25" s="935"/>
      <c r="H25" s="934"/>
      <c r="I25" s="934"/>
      <c r="J25" s="935"/>
      <c r="K25" s="504">
        <f t="shared" si="7"/>
        <v>0</v>
      </c>
      <c r="L25" s="54"/>
      <c r="M25" s="34" t="e">
        <f t="shared" ref="M25" si="8">M21</f>
        <v>#REF!</v>
      </c>
      <c r="N25" s="34" t="s">
        <v>364</v>
      </c>
      <c r="O25" s="32" t="s">
        <v>365</v>
      </c>
      <c r="P25" s="25" t="e">
        <f t="shared" ref="P25" si="9">P21</f>
        <v>#REF!</v>
      </c>
    </row>
    <row r="26" spans="2:16" s="32" customFormat="1" ht="14" customHeight="1">
      <c r="B26" s="1480"/>
      <c r="C26" s="1099"/>
      <c r="D26" s="657"/>
      <c r="E26" s="1009"/>
      <c r="F26" s="934"/>
      <c r="G26" s="935"/>
      <c r="H26" s="934"/>
      <c r="I26" s="934"/>
      <c r="J26" s="935"/>
      <c r="K26" s="504">
        <f t="shared" si="7"/>
        <v>0</v>
      </c>
      <c r="L26" s="54"/>
      <c r="M26" s="34"/>
      <c r="N26" s="34"/>
      <c r="P26" s="25"/>
    </row>
    <row r="27" spans="2:16" s="32" customFormat="1" ht="14" customHeight="1">
      <c r="B27" s="1480"/>
      <c r="C27" s="1099"/>
      <c r="D27" s="657"/>
      <c r="E27" s="1009"/>
      <c r="F27" s="934"/>
      <c r="G27" s="935"/>
      <c r="H27" s="934"/>
      <c r="I27" s="934"/>
      <c r="J27" s="935"/>
      <c r="K27" s="504">
        <f t="shared" si="7"/>
        <v>0</v>
      </c>
      <c r="L27" s="54"/>
      <c r="M27" s="34"/>
      <c r="N27" s="34"/>
      <c r="P27" s="25"/>
    </row>
    <row r="28" spans="2:16" s="32" customFormat="1" ht="14" customHeight="1">
      <c r="B28" s="1480"/>
      <c r="C28" s="1099"/>
      <c r="D28" s="657"/>
      <c r="E28" s="1009"/>
      <c r="F28" s="934"/>
      <c r="G28" s="935"/>
      <c r="H28" s="934"/>
      <c r="I28" s="934"/>
      <c r="J28" s="935"/>
      <c r="K28" s="504">
        <f t="shared" si="7"/>
        <v>0</v>
      </c>
      <c r="L28" s="54"/>
      <c r="M28" s="34"/>
      <c r="N28" s="34"/>
      <c r="P28" s="25"/>
    </row>
    <row r="29" spans="2:16" s="32" customFormat="1" ht="14" customHeight="1">
      <c r="B29" s="1480"/>
      <c r="C29" s="1099"/>
      <c r="D29" s="657"/>
      <c r="E29" s="1009"/>
      <c r="F29" s="934"/>
      <c r="G29" s="935"/>
      <c r="H29" s="934"/>
      <c r="I29" s="934"/>
      <c r="J29" s="935"/>
      <c r="K29" s="504">
        <f t="shared" si="7"/>
        <v>0</v>
      </c>
      <c r="L29" s="54"/>
      <c r="M29" s="34"/>
      <c r="N29" s="34"/>
      <c r="P29" s="25"/>
    </row>
    <row r="30" spans="2:16" s="32" customFormat="1" ht="14" customHeight="1">
      <c r="B30" s="1480"/>
      <c r="C30" s="1099"/>
      <c r="D30" s="657"/>
      <c r="E30" s="1009"/>
      <c r="F30" s="934"/>
      <c r="G30" s="935"/>
      <c r="H30" s="934"/>
      <c r="I30" s="934"/>
      <c r="J30" s="935"/>
      <c r="K30" s="504">
        <f t="shared" si="7"/>
        <v>0</v>
      </c>
      <c r="L30" s="54"/>
      <c r="M30" s="34"/>
      <c r="N30" s="34"/>
      <c r="P30" s="25"/>
    </row>
    <row r="31" spans="2:16" s="32" customFormat="1" ht="14" customHeight="1">
      <c r="B31" s="1480"/>
      <c r="C31" s="1099"/>
      <c r="D31" s="657"/>
      <c r="E31" s="1009"/>
      <c r="F31" s="934"/>
      <c r="G31" s="935"/>
      <c r="H31" s="934"/>
      <c r="I31" s="934"/>
      <c r="J31" s="935"/>
      <c r="K31" s="504">
        <f t="shared" si="7"/>
        <v>0</v>
      </c>
      <c r="L31" s="54"/>
      <c r="M31" s="34"/>
      <c r="N31" s="34"/>
      <c r="P31" s="25"/>
    </row>
    <row r="32" spans="2:16" s="32" customFormat="1" ht="14" customHeight="1">
      <c r="B32" s="1480"/>
      <c r="C32" s="1099"/>
      <c r="D32" s="657"/>
      <c r="E32" s="1009"/>
      <c r="F32" s="934"/>
      <c r="G32" s="935"/>
      <c r="H32" s="934"/>
      <c r="I32" s="934"/>
      <c r="J32" s="935"/>
      <c r="K32" s="504">
        <f t="shared" si="7"/>
        <v>0</v>
      </c>
      <c r="L32" s="54"/>
      <c r="M32" s="34"/>
      <c r="N32" s="34"/>
      <c r="P32" s="25"/>
    </row>
    <row r="33" spans="2:16" s="32" customFormat="1" ht="14" customHeight="1">
      <c r="B33" s="1480"/>
      <c r="C33" s="1099"/>
      <c r="D33" s="657"/>
      <c r="E33" s="1009"/>
      <c r="F33" s="934"/>
      <c r="G33" s="935"/>
      <c r="H33" s="934"/>
      <c r="I33" s="934"/>
      <c r="J33" s="935"/>
      <c r="K33" s="504">
        <f t="shared" si="7"/>
        <v>0</v>
      </c>
      <c r="L33" s="54"/>
      <c r="M33" s="34" t="e">
        <f>M22</f>
        <v>#REF!</v>
      </c>
      <c r="N33" s="34" t="s">
        <v>364</v>
      </c>
      <c r="O33" s="32" t="s">
        <v>365</v>
      </c>
      <c r="P33" s="25" t="e">
        <f>P22</f>
        <v>#REF!</v>
      </c>
    </row>
    <row r="34" spans="2:16" s="32" customFormat="1" ht="14" customHeight="1">
      <c r="B34" s="1480"/>
      <c r="C34" s="1099"/>
      <c r="D34" s="657"/>
      <c r="E34" s="1009"/>
      <c r="F34" s="934"/>
      <c r="G34" s="935"/>
      <c r="H34" s="934"/>
      <c r="I34" s="934"/>
      <c r="J34" s="935"/>
      <c r="K34" s="504">
        <f t="shared" si="7"/>
        <v>0</v>
      </c>
      <c r="L34" s="54"/>
      <c r="M34" s="34" t="e">
        <f>M23</f>
        <v>#REF!</v>
      </c>
      <c r="N34" s="34" t="s">
        <v>364</v>
      </c>
      <c r="O34" s="32" t="s">
        <v>365</v>
      </c>
      <c r="P34" s="25" t="e">
        <f>P23</f>
        <v>#REF!</v>
      </c>
    </row>
    <row r="35" spans="2:16" s="32" customFormat="1" ht="14" customHeight="1">
      <c r="B35" s="1480"/>
      <c r="C35" s="1104"/>
      <c r="D35" s="657"/>
      <c r="E35" s="1009"/>
      <c r="F35" s="934"/>
      <c r="G35" s="935"/>
      <c r="H35" s="934"/>
      <c r="I35" s="934"/>
      <c r="J35" s="935"/>
      <c r="K35" s="504">
        <f t="shared" si="7"/>
        <v>0</v>
      </c>
      <c r="L35" s="54"/>
      <c r="M35" s="34" t="e">
        <f>M24</f>
        <v>#REF!</v>
      </c>
      <c r="N35" s="34" t="s">
        <v>364</v>
      </c>
      <c r="O35" s="32" t="s">
        <v>365</v>
      </c>
      <c r="P35" s="25" t="e">
        <f>P24</f>
        <v>#REF!</v>
      </c>
    </row>
    <row r="36" spans="2:16" s="32" customFormat="1" ht="14" customHeight="1">
      <c r="B36" s="1480"/>
      <c r="C36" s="1104"/>
      <c r="D36" s="657"/>
      <c r="E36" s="1009"/>
      <c r="F36" s="934"/>
      <c r="G36" s="935"/>
      <c r="H36" s="934"/>
      <c r="I36" s="934"/>
      <c r="J36" s="935"/>
      <c r="K36" s="504">
        <f t="shared" si="7"/>
        <v>0</v>
      </c>
      <c r="L36" s="54"/>
      <c r="M36" s="34" t="e">
        <f t="shared" si="5"/>
        <v>#REF!</v>
      </c>
      <c r="N36" s="34" t="s">
        <v>364</v>
      </c>
      <c r="O36" s="32" t="s">
        <v>365</v>
      </c>
      <c r="P36" s="25" t="e">
        <f t="shared" si="6"/>
        <v>#REF!</v>
      </c>
    </row>
    <row r="37" spans="2:16" s="32" customFormat="1" ht="14" customHeight="1">
      <c r="B37" s="1480"/>
      <c r="C37" s="1104"/>
      <c r="D37" s="657"/>
      <c r="E37" s="1009"/>
      <c r="F37" s="934"/>
      <c r="G37" s="935"/>
      <c r="H37" s="934"/>
      <c r="I37" s="934"/>
      <c r="J37" s="935"/>
      <c r="K37" s="504">
        <f t="shared" si="7"/>
        <v>0</v>
      </c>
      <c r="L37" s="54"/>
      <c r="M37" s="34" t="e">
        <f t="shared" si="5"/>
        <v>#REF!</v>
      </c>
      <c r="N37" s="34" t="s">
        <v>364</v>
      </c>
      <c r="O37" s="32" t="s">
        <v>365</v>
      </c>
      <c r="P37" s="25" t="e">
        <f t="shared" si="6"/>
        <v>#REF!</v>
      </c>
    </row>
    <row r="38" spans="2:16" s="32" customFormat="1" ht="13.5" customHeight="1" thickBot="1">
      <c r="B38" s="1482"/>
      <c r="C38" s="1116"/>
      <c r="D38" s="1117"/>
      <c r="E38" s="1014"/>
      <c r="F38" s="69"/>
      <c r="G38" s="678"/>
      <c r="H38" s="69"/>
      <c r="I38" s="69"/>
      <c r="J38" s="678"/>
      <c r="K38" s="567">
        <f t="shared" si="7"/>
        <v>0</v>
      </c>
      <c r="L38" s="1118"/>
      <c r="M38" s="34" t="e">
        <f t="shared" si="5"/>
        <v>#REF!</v>
      </c>
      <c r="N38" s="34" t="s">
        <v>364</v>
      </c>
      <c r="O38" s="32" t="s">
        <v>365</v>
      </c>
      <c r="P38" s="25" t="e">
        <f t="shared" si="6"/>
        <v>#REF!</v>
      </c>
    </row>
    <row r="39" spans="2:16">
      <c r="C39" s="1119" t="s">
        <v>66</v>
      </c>
      <c r="D39" s="1120" t="s">
        <v>367</v>
      </c>
      <c r="E39" s="1121"/>
      <c r="F39" s="1121"/>
      <c r="G39" s="1121"/>
      <c r="H39" s="1121"/>
      <c r="I39" s="1121"/>
      <c r="J39" s="1121"/>
      <c r="K39" s="1121"/>
      <c r="L39" s="1122"/>
    </row>
    <row r="40" spans="2:16" ht="13" customHeight="1">
      <c r="D40" s="1123"/>
      <c r="E40" s="1123"/>
      <c r="F40" s="1123"/>
      <c r="G40" s="1123"/>
      <c r="H40" s="1123"/>
      <c r="I40" s="1123"/>
      <c r="J40" s="1123"/>
      <c r="K40" s="1123"/>
      <c r="L40" s="1123"/>
    </row>
    <row r="41" spans="2:16">
      <c r="D41" s="104"/>
      <c r="E41" s="104"/>
      <c r="F41" s="104"/>
      <c r="G41" s="104"/>
      <c r="H41" s="104"/>
      <c r="I41" s="104"/>
      <c r="J41" s="105"/>
      <c r="K41" s="104"/>
    </row>
    <row r="42" spans="2:16">
      <c r="D42" s="106"/>
      <c r="E42" s="162"/>
      <c r="F42" s="162"/>
      <c r="G42" s="162"/>
      <c r="H42" s="106"/>
      <c r="I42" s="106"/>
      <c r="J42" s="107"/>
      <c r="K42" s="106"/>
    </row>
    <row r="43" spans="2:16">
      <c r="D43" s="106"/>
      <c r="E43" s="161"/>
      <c r="F43" s="162"/>
      <c r="G43" s="162"/>
      <c r="H43" s="106"/>
      <c r="I43" s="106"/>
      <c r="J43" s="107"/>
      <c r="K43" s="106"/>
    </row>
    <row r="44" spans="2:16">
      <c r="D44" s="106"/>
      <c r="E44" s="162"/>
      <c r="F44" s="162"/>
      <c r="G44" s="162"/>
      <c r="H44" s="106"/>
      <c r="I44" s="106"/>
      <c r="J44" s="107"/>
      <c r="K44" s="106"/>
    </row>
    <row r="45" spans="2:16">
      <c r="D45" s="101"/>
      <c r="E45" s="101"/>
      <c r="F45" s="101"/>
      <c r="G45" s="101"/>
      <c r="H45" s="101"/>
      <c r="I45" s="101"/>
      <c r="J45" s="101"/>
      <c r="K45" s="101"/>
    </row>
  </sheetData>
  <sheetProtection sheet="1" objects="1" scenarios="1"/>
  <mergeCells count="11">
    <mergeCell ref="K4:K9"/>
    <mergeCell ref="L4:L9"/>
    <mergeCell ref="E5:J5"/>
    <mergeCell ref="E7:J7"/>
    <mergeCell ref="E9:J9"/>
    <mergeCell ref="B13:B23"/>
    <mergeCell ref="B24:B38"/>
    <mergeCell ref="D2:I2"/>
    <mergeCell ref="E3:I3"/>
    <mergeCell ref="B4:D9"/>
    <mergeCell ref="E4:J4"/>
  </mergeCells>
  <printOptions horizontalCentered="1"/>
  <pageMargins left="0.74803149606299213" right="0.11811023622047245" top="0.51181102362204722" bottom="0.70866141732283472" header="0.51181102362204722" footer="0.51181102362204722"/>
  <pageSetup paperSize="9" scale="84" orientation="portrait" horizontalDpi="4294967293" verticalDpi="4294967293" r:id="rId1"/>
  <headerFooter alignWithMargins="0">
    <oddFooter>&amp;L&amp;7CEA - arkusz organizacyjny na rok szkolny 2022/2023    nr teczki: 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F90E-B31B-4DD8-9E43-6DE082326438}">
  <sheetPr>
    <tabColor theme="9" tint="0.59999389629810485"/>
    <pageSetUpPr fitToPage="1"/>
  </sheetPr>
  <dimension ref="B1:O45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8.1640625" defaultRowHeight="13"/>
  <cols>
    <col min="1" max="1" width="2.5" style="25" customWidth="1"/>
    <col min="2" max="2" width="5.6640625" style="25" customWidth="1"/>
    <col min="3" max="3" width="3.83203125" style="25" customWidth="1"/>
    <col min="4" max="4" width="37.5" style="25" customWidth="1"/>
    <col min="5" max="8" width="6.33203125" style="25" customWidth="1"/>
    <col min="9" max="9" width="9.5" style="25" customWidth="1"/>
    <col min="10" max="10" width="10.6640625" style="25" customWidth="1"/>
    <col min="11" max="11" width="4.6640625" style="25" hidden="1" customWidth="1"/>
    <col min="12" max="12" width="4.1640625" style="25" hidden="1" customWidth="1"/>
    <col min="13" max="13" width="3.1640625" style="25" hidden="1" customWidth="1"/>
    <col min="14" max="14" width="4.1640625" style="25" hidden="1" customWidth="1"/>
    <col min="15" max="15" width="0" style="25" hidden="1" customWidth="1"/>
    <col min="16" max="16384" width="8.1640625" style="25"/>
  </cols>
  <sheetData>
    <row r="1" spans="2:15" ht="18">
      <c r="B1" s="26"/>
      <c r="C1" s="26"/>
      <c r="D1" s="27" t="str">
        <f>'Strona Tytułowa'!G5</f>
        <v>??</v>
      </c>
      <c r="E1" s="72"/>
      <c r="F1" s="72"/>
      <c r="G1" s="72"/>
      <c r="H1" s="72"/>
      <c r="I1" s="72"/>
      <c r="J1" s="28"/>
    </row>
    <row r="2" spans="2:15" ht="20">
      <c r="B2" s="28"/>
      <c r="C2" s="28"/>
      <c r="D2" s="1337" t="s">
        <v>353</v>
      </c>
      <c r="E2" s="1337"/>
      <c r="F2" s="1337"/>
      <c r="G2" s="1337"/>
      <c r="H2" s="1337"/>
      <c r="I2" s="1337"/>
      <c r="J2" s="28" t="str">
        <f>'Strona Tytułowa'!D2</f>
        <v>2022/2023</v>
      </c>
    </row>
    <row r="3" spans="2:15" ht="36.75" customHeight="1" thickBot="1">
      <c r="B3" s="1078"/>
      <c r="C3" s="1079"/>
      <c r="D3" s="1124"/>
      <c r="E3" s="354"/>
      <c r="F3" s="354" t="s">
        <v>355</v>
      </c>
      <c r="G3" s="354"/>
      <c r="H3" s="355"/>
      <c r="I3" s="355"/>
      <c r="J3" s="28"/>
    </row>
    <row r="4" spans="2:15" ht="12.75" customHeight="1">
      <c r="B4" s="1364" t="s">
        <v>48</v>
      </c>
      <c r="C4" s="1484"/>
      <c r="D4" s="1365"/>
      <c r="E4" s="1491" t="s">
        <v>275</v>
      </c>
      <c r="F4" s="1346"/>
      <c r="G4" s="1346"/>
      <c r="H4" s="1346"/>
      <c r="I4" s="1492" t="s">
        <v>55</v>
      </c>
      <c r="J4" s="1495" t="s">
        <v>50</v>
      </c>
    </row>
    <row r="5" spans="2:15" ht="12.75" customHeight="1">
      <c r="B5" s="1364"/>
      <c r="C5" s="1484"/>
      <c r="D5" s="1365"/>
      <c r="E5" s="300" t="s">
        <v>20</v>
      </c>
      <c r="F5" s="298" t="s">
        <v>21</v>
      </c>
      <c r="G5" s="298" t="s">
        <v>22</v>
      </c>
      <c r="H5" s="31" t="s">
        <v>23</v>
      </c>
      <c r="I5" s="1493"/>
      <c r="J5" s="1496"/>
    </row>
    <row r="6" spans="2:15" ht="12.75" customHeight="1">
      <c r="B6" s="1364"/>
      <c r="C6" s="1484"/>
      <c r="D6" s="1365"/>
      <c r="E6" s="1476" t="s">
        <v>79</v>
      </c>
      <c r="F6" s="1477"/>
      <c r="G6" s="1477"/>
      <c r="H6" s="1477"/>
      <c r="I6" s="1493"/>
      <c r="J6" s="1496"/>
    </row>
    <row r="7" spans="2:15" ht="12.75" customHeight="1">
      <c r="B7" s="1364"/>
      <c r="C7" s="1484"/>
      <c r="D7" s="1365"/>
      <c r="E7" s="1439" t="s">
        <v>80</v>
      </c>
      <c r="F7" s="1332"/>
      <c r="G7" s="1332"/>
      <c r="H7" s="1332"/>
      <c r="I7" s="1493"/>
      <c r="J7" s="1496"/>
    </row>
    <row r="8" spans="2:15" ht="12.75" customHeight="1">
      <c r="B8" s="1364"/>
      <c r="C8" s="1484"/>
      <c r="D8" s="1365"/>
      <c r="E8" s="164"/>
      <c r="F8" s="164"/>
      <c r="G8" s="164"/>
      <c r="H8" s="1133"/>
      <c r="I8" s="1493"/>
      <c r="J8" s="1496"/>
      <c r="N8" s="32"/>
    </row>
    <row r="9" spans="2:15" ht="16.5" customHeight="1" thickBot="1">
      <c r="B9" s="1366"/>
      <c r="C9" s="1485"/>
      <c r="D9" s="1367"/>
      <c r="E9" s="1441" t="s">
        <v>81</v>
      </c>
      <c r="F9" s="1442"/>
      <c r="G9" s="1442"/>
      <c r="H9" s="1442"/>
      <c r="I9" s="1494"/>
      <c r="J9" s="1497"/>
      <c r="K9" s="25" t="s">
        <v>356</v>
      </c>
      <c r="M9" s="25" t="s">
        <v>357</v>
      </c>
      <c r="N9" s="25" t="s">
        <v>358</v>
      </c>
      <c r="O9" s="1081"/>
    </row>
    <row r="10" spans="2:15" ht="27" customHeight="1" thickBot="1">
      <c r="B10" s="685"/>
      <c r="C10" s="686"/>
      <c r="D10" s="1072" t="s">
        <v>58</v>
      </c>
      <c r="E10" s="1083">
        <f t="shared" ref="E10:H10" si="0">SUM(E11:E12)</f>
        <v>0</v>
      </c>
      <c r="F10" s="1084">
        <f t="shared" si="0"/>
        <v>0</v>
      </c>
      <c r="G10" s="1082">
        <f t="shared" si="0"/>
        <v>0</v>
      </c>
      <c r="H10" s="1082">
        <f t="shared" si="0"/>
        <v>0</v>
      </c>
      <c r="I10" s="1048">
        <f t="shared" ref="I10:I38" si="1">SUM(E10:H10)</f>
        <v>0</v>
      </c>
      <c r="J10" s="78"/>
      <c r="K10" s="34" t="str">
        <f>D1</f>
        <v>??</v>
      </c>
      <c r="L10" s="34"/>
      <c r="M10" s="25" t="s">
        <v>359</v>
      </c>
      <c r="N10" s="25" t="e">
        <f>#REF!</f>
        <v>#REF!</v>
      </c>
    </row>
    <row r="11" spans="2:15" ht="14.25" customHeight="1">
      <c r="B11" s="126"/>
      <c r="C11" s="1086"/>
      <c r="D11" s="1087" t="s">
        <v>360</v>
      </c>
      <c r="E11" s="1089">
        <f t="shared" ref="E11" si="2">SUM(E13:E23)</f>
        <v>0</v>
      </c>
      <c r="F11" s="1090">
        <f>SUM(F13:F23)</f>
        <v>0</v>
      </c>
      <c r="G11" s="1091">
        <f t="shared" ref="G11" si="3">SUM(G13:G23)</f>
        <v>0</v>
      </c>
      <c r="H11" s="1125">
        <f>SUM(H13:H23)</f>
        <v>0</v>
      </c>
      <c r="I11" s="1126">
        <f t="shared" si="1"/>
        <v>0</v>
      </c>
      <c r="J11" s="1093"/>
      <c r="K11" s="34" t="e">
        <f>#REF!</f>
        <v>#REF!</v>
      </c>
      <c r="L11" s="34"/>
      <c r="M11" s="25" t="s">
        <v>361</v>
      </c>
      <c r="N11" s="25" t="e">
        <f>#REF!</f>
        <v>#REF!</v>
      </c>
    </row>
    <row r="12" spans="2:15" ht="14.25" customHeight="1">
      <c r="B12" s="126"/>
      <c r="C12" s="786"/>
      <c r="D12" s="1073" t="s">
        <v>362</v>
      </c>
      <c r="E12" s="1095">
        <f t="shared" ref="E12" si="4">SUM(E24:E38)</f>
        <v>0</v>
      </c>
      <c r="F12" s="1096">
        <f>SUM(F24:F38)</f>
        <v>0</v>
      </c>
      <c r="G12" s="1097">
        <f t="shared" ref="G12" si="5">SUM(G24:G38)</f>
        <v>0</v>
      </c>
      <c r="H12" s="1127">
        <f>SUM(H24:H38)</f>
        <v>0</v>
      </c>
      <c r="I12" s="1128">
        <f t="shared" si="1"/>
        <v>0</v>
      </c>
      <c r="J12" s="312"/>
      <c r="K12" s="34" t="e">
        <f t="shared" ref="K12:K38" si="6">K11</f>
        <v>#REF!</v>
      </c>
      <c r="L12" s="34"/>
      <c r="M12" s="25" t="s">
        <v>363</v>
      </c>
      <c r="N12" s="25" t="e">
        <f t="shared" ref="N12:N38" si="7">N11</f>
        <v>#REF!</v>
      </c>
    </row>
    <row r="13" spans="2:15" s="32" customFormat="1" ht="14" customHeight="1">
      <c r="B13" s="1479" t="s">
        <v>360</v>
      </c>
      <c r="C13" s="1099">
        <v>1</v>
      </c>
      <c r="D13" s="1100"/>
      <c r="E13" s="1103"/>
      <c r="F13" s="1102"/>
      <c r="G13" s="1102"/>
      <c r="H13" s="1103"/>
      <c r="I13" s="1129">
        <f t="shared" si="1"/>
        <v>0</v>
      </c>
      <c r="J13" s="114"/>
      <c r="K13" s="34" t="e">
        <f>#REF!</f>
        <v>#REF!</v>
      </c>
      <c r="L13" s="34" t="s">
        <v>364</v>
      </c>
      <c r="M13" s="32" t="s">
        <v>365</v>
      </c>
      <c r="N13" s="25" t="e">
        <f>#REF!</f>
        <v>#REF!</v>
      </c>
    </row>
    <row r="14" spans="2:15" s="32" customFormat="1" ht="14" customHeight="1">
      <c r="B14" s="1480"/>
      <c r="C14" s="1099"/>
      <c r="D14" s="657"/>
      <c r="E14" s="935"/>
      <c r="F14" s="934"/>
      <c r="G14" s="934"/>
      <c r="H14" s="935"/>
      <c r="I14" s="1130">
        <f t="shared" si="1"/>
        <v>0</v>
      </c>
      <c r="J14" s="54"/>
      <c r="K14" s="34" t="e">
        <f>#REF!</f>
        <v>#REF!</v>
      </c>
      <c r="L14" s="34" t="s">
        <v>364</v>
      </c>
      <c r="M14" s="32" t="s">
        <v>365</v>
      </c>
      <c r="N14" s="25" t="e">
        <f>#REF!</f>
        <v>#REF!</v>
      </c>
    </row>
    <row r="15" spans="2:15" s="32" customFormat="1" ht="14" customHeight="1">
      <c r="B15" s="1480"/>
      <c r="C15" s="1099"/>
      <c r="D15" s="657"/>
      <c r="E15" s="935"/>
      <c r="F15" s="934"/>
      <c r="G15" s="934"/>
      <c r="H15" s="935"/>
      <c r="I15" s="1130">
        <f t="shared" si="1"/>
        <v>0</v>
      </c>
      <c r="J15" s="54"/>
      <c r="K15" s="34" t="e">
        <f>#REF!</f>
        <v>#REF!</v>
      </c>
      <c r="L15" s="34" t="s">
        <v>364</v>
      </c>
      <c r="M15" s="32" t="s">
        <v>365</v>
      </c>
      <c r="N15" s="25" t="e">
        <f>#REF!</f>
        <v>#REF!</v>
      </c>
    </row>
    <row r="16" spans="2:15" s="32" customFormat="1" ht="14" customHeight="1">
      <c r="B16" s="1480"/>
      <c r="C16" s="1099"/>
      <c r="D16" s="657"/>
      <c r="E16" s="935"/>
      <c r="F16" s="934"/>
      <c r="G16" s="934"/>
      <c r="H16" s="935"/>
      <c r="I16" s="1130">
        <f t="shared" si="1"/>
        <v>0</v>
      </c>
      <c r="J16" s="54"/>
      <c r="K16" s="34" t="e">
        <f>#REF!</f>
        <v>#REF!</v>
      </c>
      <c r="L16" s="34" t="s">
        <v>364</v>
      </c>
      <c r="M16" s="32" t="s">
        <v>365</v>
      </c>
      <c r="N16" s="25" t="e">
        <f>#REF!</f>
        <v>#REF!</v>
      </c>
    </row>
    <row r="17" spans="2:14" s="32" customFormat="1" ht="14" customHeight="1">
      <c r="B17" s="1480"/>
      <c r="C17" s="1099"/>
      <c r="D17" s="657"/>
      <c r="E17" s="935"/>
      <c r="F17" s="934"/>
      <c r="G17" s="934"/>
      <c r="H17" s="935"/>
      <c r="I17" s="1130">
        <f t="shared" si="1"/>
        <v>0</v>
      </c>
      <c r="J17" s="54"/>
      <c r="K17" s="34"/>
      <c r="L17" s="34"/>
      <c r="N17" s="25"/>
    </row>
    <row r="18" spans="2:14" s="32" customFormat="1" ht="14" customHeight="1">
      <c r="B18" s="1480"/>
      <c r="C18" s="1099"/>
      <c r="D18" s="657"/>
      <c r="E18" s="935"/>
      <c r="F18" s="934"/>
      <c r="G18" s="934"/>
      <c r="H18" s="935"/>
      <c r="I18" s="1130">
        <f t="shared" si="1"/>
        <v>0</v>
      </c>
      <c r="J18" s="54"/>
      <c r="K18" s="34"/>
      <c r="L18" s="34"/>
      <c r="N18" s="25"/>
    </row>
    <row r="19" spans="2:14" s="32" customFormat="1" ht="14" customHeight="1">
      <c r="B19" s="1480"/>
      <c r="C19" s="1099"/>
      <c r="D19" s="657"/>
      <c r="E19" s="935"/>
      <c r="F19" s="934"/>
      <c r="G19" s="934"/>
      <c r="H19" s="935"/>
      <c r="I19" s="1130">
        <f t="shared" si="1"/>
        <v>0</v>
      </c>
      <c r="J19" s="54"/>
      <c r="K19" s="34"/>
      <c r="L19" s="34"/>
      <c r="N19" s="25"/>
    </row>
    <row r="20" spans="2:14" s="32" customFormat="1" ht="14" customHeight="1">
      <c r="B20" s="1480"/>
      <c r="C20" s="1104"/>
      <c r="D20" s="657"/>
      <c r="E20" s="935"/>
      <c r="F20" s="934"/>
      <c r="G20" s="934"/>
      <c r="H20" s="935"/>
      <c r="I20" s="1130">
        <f t="shared" si="1"/>
        <v>0</v>
      </c>
      <c r="J20" s="54"/>
      <c r="K20" s="34" t="e">
        <f>K13</f>
        <v>#REF!</v>
      </c>
      <c r="L20" s="34" t="s">
        <v>364</v>
      </c>
      <c r="M20" s="32" t="s">
        <v>365</v>
      </c>
      <c r="N20" s="25" t="e">
        <f>N13</f>
        <v>#REF!</v>
      </c>
    </row>
    <row r="21" spans="2:14" s="32" customFormat="1" ht="14" customHeight="1">
      <c r="B21" s="1480"/>
      <c r="C21" s="1104"/>
      <c r="D21" s="657"/>
      <c r="E21" s="935"/>
      <c r="F21" s="934"/>
      <c r="G21" s="934"/>
      <c r="H21" s="935"/>
      <c r="I21" s="1130">
        <f t="shared" si="1"/>
        <v>0</v>
      </c>
      <c r="J21" s="54"/>
      <c r="K21" s="34" t="e">
        <f t="shared" si="6"/>
        <v>#REF!</v>
      </c>
      <c r="L21" s="34" t="s">
        <v>364</v>
      </c>
      <c r="M21" s="32" t="s">
        <v>365</v>
      </c>
      <c r="N21" s="25" t="e">
        <f t="shared" si="7"/>
        <v>#REF!</v>
      </c>
    </row>
    <row r="22" spans="2:14" s="32" customFormat="1" ht="14" customHeight="1">
      <c r="B22" s="1480"/>
      <c r="C22" s="1104"/>
      <c r="D22" s="657"/>
      <c r="E22" s="935"/>
      <c r="F22" s="934"/>
      <c r="G22" s="934"/>
      <c r="H22" s="935"/>
      <c r="I22" s="1130">
        <f t="shared" si="1"/>
        <v>0</v>
      </c>
      <c r="J22" s="54"/>
      <c r="K22" s="34" t="e">
        <f t="shared" si="6"/>
        <v>#REF!</v>
      </c>
      <c r="L22" s="34" t="s">
        <v>364</v>
      </c>
      <c r="M22" s="32" t="s">
        <v>365</v>
      </c>
      <c r="N22" s="25" t="e">
        <f t="shared" si="7"/>
        <v>#REF!</v>
      </c>
    </row>
    <row r="23" spans="2:14" s="32" customFormat="1" ht="14" customHeight="1">
      <c r="B23" s="1481"/>
      <c r="C23" s="1105"/>
      <c r="D23" s="1106"/>
      <c r="E23" s="1109"/>
      <c r="F23" s="1108"/>
      <c r="G23" s="1108"/>
      <c r="H23" s="1109"/>
      <c r="I23" s="1131">
        <f t="shared" si="1"/>
        <v>0</v>
      </c>
      <c r="J23" s="822"/>
      <c r="K23" s="34" t="e">
        <f t="shared" si="6"/>
        <v>#REF!</v>
      </c>
      <c r="L23" s="34" t="s">
        <v>364</v>
      </c>
      <c r="M23" s="32" t="s">
        <v>365</v>
      </c>
      <c r="N23" s="25" t="e">
        <f t="shared" si="7"/>
        <v>#REF!</v>
      </c>
    </row>
    <row r="24" spans="2:14" s="32" customFormat="1" ht="14" customHeight="1">
      <c r="B24" s="1479" t="s">
        <v>366</v>
      </c>
      <c r="C24" s="1110">
        <v>1</v>
      </c>
      <c r="D24" s="1111"/>
      <c r="E24" s="1114"/>
      <c r="F24" s="1113"/>
      <c r="G24" s="1113"/>
      <c r="H24" s="1114"/>
      <c r="I24" s="1129">
        <f t="shared" si="1"/>
        <v>0</v>
      </c>
      <c r="J24" s="1115"/>
      <c r="K24" s="34" t="e">
        <f t="shared" si="6"/>
        <v>#REF!</v>
      </c>
      <c r="L24" s="34" t="s">
        <v>364</v>
      </c>
      <c r="M24" s="32" t="s">
        <v>365</v>
      </c>
      <c r="N24" s="25" t="e">
        <f t="shared" si="7"/>
        <v>#REF!</v>
      </c>
    </row>
    <row r="25" spans="2:14" s="32" customFormat="1" ht="14" customHeight="1">
      <c r="B25" s="1480"/>
      <c r="C25" s="1099"/>
      <c r="D25" s="657"/>
      <c r="E25" s="935"/>
      <c r="F25" s="934"/>
      <c r="G25" s="934"/>
      <c r="H25" s="935"/>
      <c r="I25" s="1130">
        <f t="shared" si="1"/>
        <v>0</v>
      </c>
      <c r="J25" s="54"/>
      <c r="K25" s="34" t="e">
        <f t="shared" ref="K25" si="8">K21</f>
        <v>#REF!</v>
      </c>
      <c r="L25" s="34" t="s">
        <v>364</v>
      </c>
      <c r="M25" s="32" t="s">
        <v>365</v>
      </c>
      <c r="N25" s="25" t="e">
        <f t="shared" ref="N25" si="9">N21</f>
        <v>#REF!</v>
      </c>
    </row>
    <row r="26" spans="2:14" s="32" customFormat="1" ht="14" customHeight="1">
      <c r="B26" s="1480"/>
      <c r="C26" s="1099"/>
      <c r="D26" s="657"/>
      <c r="E26" s="935"/>
      <c r="F26" s="934"/>
      <c r="G26" s="934"/>
      <c r="H26" s="935"/>
      <c r="I26" s="1130">
        <f t="shared" si="1"/>
        <v>0</v>
      </c>
      <c r="J26" s="54"/>
      <c r="K26" s="34"/>
      <c r="L26" s="34"/>
      <c r="N26" s="25"/>
    </row>
    <row r="27" spans="2:14" s="32" customFormat="1" ht="14" customHeight="1">
      <c r="B27" s="1480"/>
      <c r="C27" s="1099"/>
      <c r="D27" s="657"/>
      <c r="E27" s="935"/>
      <c r="F27" s="934"/>
      <c r="G27" s="934"/>
      <c r="H27" s="935"/>
      <c r="I27" s="1130">
        <f t="shared" si="1"/>
        <v>0</v>
      </c>
      <c r="J27" s="54"/>
      <c r="K27" s="34"/>
      <c r="L27" s="34"/>
      <c r="N27" s="25"/>
    </row>
    <row r="28" spans="2:14" s="32" customFormat="1" ht="14" customHeight="1">
      <c r="B28" s="1480"/>
      <c r="C28" s="1099"/>
      <c r="D28" s="657"/>
      <c r="E28" s="935"/>
      <c r="F28" s="934"/>
      <c r="G28" s="934"/>
      <c r="H28" s="935"/>
      <c r="I28" s="1130">
        <f t="shared" si="1"/>
        <v>0</v>
      </c>
      <c r="J28" s="54"/>
      <c r="K28" s="34"/>
      <c r="L28" s="34"/>
      <c r="N28" s="25"/>
    </row>
    <row r="29" spans="2:14" s="32" customFormat="1" ht="14" customHeight="1">
      <c r="B29" s="1480"/>
      <c r="C29" s="1099"/>
      <c r="D29" s="657"/>
      <c r="E29" s="935"/>
      <c r="F29" s="934"/>
      <c r="G29" s="934"/>
      <c r="H29" s="935"/>
      <c r="I29" s="1130">
        <f t="shared" si="1"/>
        <v>0</v>
      </c>
      <c r="J29" s="54"/>
      <c r="K29" s="34"/>
      <c r="L29" s="34"/>
      <c r="N29" s="25"/>
    </row>
    <row r="30" spans="2:14" s="32" customFormat="1" ht="14" customHeight="1">
      <c r="B30" s="1480"/>
      <c r="C30" s="1099"/>
      <c r="D30" s="657"/>
      <c r="E30" s="935"/>
      <c r="F30" s="934"/>
      <c r="G30" s="934"/>
      <c r="H30" s="935"/>
      <c r="I30" s="1130">
        <f t="shared" si="1"/>
        <v>0</v>
      </c>
      <c r="J30" s="54"/>
      <c r="K30" s="34"/>
      <c r="L30" s="34"/>
      <c r="N30" s="25"/>
    </row>
    <row r="31" spans="2:14" s="32" customFormat="1" ht="14" customHeight="1">
      <c r="B31" s="1480"/>
      <c r="C31" s="1099"/>
      <c r="D31" s="657"/>
      <c r="E31" s="935"/>
      <c r="F31" s="934"/>
      <c r="G31" s="934"/>
      <c r="H31" s="935"/>
      <c r="I31" s="1130">
        <f t="shared" si="1"/>
        <v>0</v>
      </c>
      <c r="J31" s="54"/>
      <c r="K31" s="34"/>
      <c r="L31" s="34"/>
      <c r="N31" s="25"/>
    </row>
    <row r="32" spans="2:14" s="32" customFormat="1" ht="14" customHeight="1">
      <c r="B32" s="1480"/>
      <c r="C32" s="1099"/>
      <c r="D32" s="657"/>
      <c r="E32" s="935"/>
      <c r="F32" s="934"/>
      <c r="G32" s="934"/>
      <c r="H32" s="935"/>
      <c r="I32" s="1130">
        <f t="shared" si="1"/>
        <v>0</v>
      </c>
      <c r="J32" s="54"/>
      <c r="K32" s="34"/>
      <c r="L32" s="34"/>
      <c r="N32" s="25"/>
    </row>
    <row r="33" spans="2:14" s="32" customFormat="1" ht="14" customHeight="1">
      <c r="B33" s="1480"/>
      <c r="C33" s="1099"/>
      <c r="D33" s="657"/>
      <c r="E33" s="935"/>
      <c r="F33" s="934"/>
      <c r="G33" s="934"/>
      <c r="H33" s="935"/>
      <c r="I33" s="1130">
        <f t="shared" si="1"/>
        <v>0</v>
      </c>
      <c r="J33" s="54"/>
      <c r="K33" s="34" t="e">
        <f>K22</f>
        <v>#REF!</v>
      </c>
      <c r="L33" s="34" t="s">
        <v>364</v>
      </c>
      <c r="M33" s="32" t="s">
        <v>365</v>
      </c>
      <c r="N33" s="25" t="e">
        <f>N22</f>
        <v>#REF!</v>
      </c>
    </row>
    <row r="34" spans="2:14" s="32" customFormat="1" ht="14" customHeight="1">
      <c r="B34" s="1480"/>
      <c r="C34" s="1099"/>
      <c r="D34" s="657"/>
      <c r="E34" s="935"/>
      <c r="F34" s="934"/>
      <c r="G34" s="934"/>
      <c r="H34" s="935"/>
      <c r="I34" s="1130">
        <f t="shared" si="1"/>
        <v>0</v>
      </c>
      <c r="J34" s="54"/>
      <c r="K34" s="34" t="e">
        <f>K23</f>
        <v>#REF!</v>
      </c>
      <c r="L34" s="34" t="s">
        <v>364</v>
      </c>
      <c r="M34" s="32" t="s">
        <v>365</v>
      </c>
      <c r="N34" s="25" t="e">
        <f>N23</f>
        <v>#REF!</v>
      </c>
    </row>
    <row r="35" spans="2:14" s="32" customFormat="1" ht="14" customHeight="1">
      <c r="B35" s="1480"/>
      <c r="C35" s="1104"/>
      <c r="D35" s="657"/>
      <c r="E35" s="935"/>
      <c r="F35" s="934"/>
      <c r="G35" s="934"/>
      <c r="H35" s="935"/>
      <c r="I35" s="1130">
        <f t="shared" si="1"/>
        <v>0</v>
      </c>
      <c r="J35" s="54"/>
      <c r="K35" s="34" t="e">
        <f>K24</f>
        <v>#REF!</v>
      </c>
      <c r="L35" s="34" t="s">
        <v>364</v>
      </c>
      <c r="M35" s="32" t="s">
        <v>365</v>
      </c>
      <c r="N35" s="25" t="e">
        <f>N24</f>
        <v>#REF!</v>
      </c>
    </row>
    <row r="36" spans="2:14" s="32" customFormat="1" ht="14" customHeight="1">
      <c r="B36" s="1480"/>
      <c r="C36" s="1104"/>
      <c r="D36" s="657"/>
      <c r="E36" s="935"/>
      <c r="F36" s="934"/>
      <c r="G36" s="934"/>
      <c r="H36" s="935"/>
      <c r="I36" s="1130">
        <f t="shared" si="1"/>
        <v>0</v>
      </c>
      <c r="J36" s="54"/>
      <c r="K36" s="34" t="e">
        <f t="shared" si="6"/>
        <v>#REF!</v>
      </c>
      <c r="L36" s="34" t="s">
        <v>364</v>
      </c>
      <c r="M36" s="32" t="s">
        <v>365</v>
      </c>
      <c r="N36" s="25" t="e">
        <f t="shared" si="7"/>
        <v>#REF!</v>
      </c>
    </row>
    <row r="37" spans="2:14" s="32" customFormat="1" ht="14" customHeight="1">
      <c r="B37" s="1480"/>
      <c r="C37" s="1104"/>
      <c r="D37" s="657"/>
      <c r="E37" s="935"/>
      <c r="F37" s="934"/>
      <c r="G37" s="934"/>
      <c r="H37" s="935"/>
      <c r="I37" s="1130">
        <f t="shared" si="1"/>
        <v>0</v>
      </c>
      <c r="J37" s="54"/>
      <c r="K37" s="34" t="e">
        <f t="shared" si="6"/>
        <v>#REF!</v>
      </c>
      <c r="L37" s="34" t="s">
        <v>364</v>
      </c>
      <c r="M37" s="32" t="s">
        <v>365</v>
      </c>
      <c r="N37" s="25" t="e">
        <f t="shared" si="7"/>
        <v>#REF!</v>
      </c>
    </row>
    <row r="38" spans="2:14" s="32" customFormat="1" ht="13.5" customHeight="1" thickBot="1">
      <c r="B38" s="1482"/>
      <c r="C38" s="1116"/>
      <c r="D38" s="1117"/>
      <c r="E38" s="678"/>
      <c r="F38" s="69"/>
      <c r="G38" s="69"/>
      <c r="H38" s="678"/>
      <c r="I38" s="1132">
        <f t="shared" si="1"/>
        <v>0</v>
      </c>
      <c r="J38" s="1118"/>
      <c r="K38" s="34" t="e">
        <f t="shared" si="6"/>
        <v>#REF!</v>
      </c>
      <c r="L38" s="34" t="s">
        <v>364</v>
      </c>
      <c r="M38" s="32" t="s">
        <v>365</v>
      </c>
      <c r="N38" s="25" t="e">
        <f t="shared" si="7"/>
        <v>#REF!</v>
      </c>
    </row>
    <row r="39" spans="2:14">
      <c r="C39" s="1119" t="s">
        <v>66</v>
      </c>
      <c r="D39" s="1120" t="s">
        <v>367</v>
      </c>
      <c r="E39" s="1121"/>
      <c r="F39" s="1121"/>
      <c r="G39" s="1121"/>
      <c r="H39" s="1121"/>
      <c r="I39" s="1121"/>
      <c r="J39" s="1122"/>
    </row>
    <row r="40" spans="2:14" ht="13" customHeight="1">
      <c r="D40" s="1123"/>
      <c r="E40" s="1123"/>
      <c r="F40" s="1123"/>
      <c r="G40" s="1123"/>
      <c r="H40" s="1123"/>
      <c r="I40" s="1123"/>
      <c r="J40" s="1123"/>
    </row>
    <row r="41" spans="2:14">
      <c r="D41" s="104"/>
      <c r="E41" s="104"/>
      <c r="F41" s="104"/>
      <c r="G41" s="104"/>
      <c r="H41" s="105"/>
      <c r="I41" s="105"/>
    </row>
    <row r="42" spans="2:14">
      <c r="D42" s="106"/>
      <c r="E42" s="162"/>
      <c r="F42" s="106"/>
      <c r="G42" s="106"/>
      <c r="H42" s="107"/>
      <c r="I42" s="107"/>
    </row>
    <row r="43" spans="2:14">
      <c r="D43" s="106"/>
      <c r="E43" s="162"/>
      <c r="F43" s="106"/>
      <c r="G43" s="106"/>
      <c r="H43" s="107"/>
      <c r="I43" s="107"/>
    </row>
    <row r="44" spans="2:14">
      <c r="D44" s="106"/>
      <c r="E44" s="162"/>
      <c r="F44" s="106"/>
      <c r="G44" s="106"/>
      <c r="H44" s="107"/>
      <c r="I44" s="107"/>
    </row>
    <row r="45" spans="2:14">
      <c r="D45" s="101"/>
      <c r="E45" s="101"/>
      <c r="F45" s="101"/>
      <c r="G45" s="101"/>
      <c r="H45" s="101"/>
      <c r="I45" s="101"/>
    </row>
  </sheetData>
  <sheetProtection sheet="1" objects="1" scenarios="1"/>
  <mergeCells count="10">
    <mergeCell ref="J4:J9"/>
    <mergeCell ref="E6:H6"/>
    <mergeCell ref="E7:H7"/>
    <mergeCell ref="E9:H9"/>
    <mergeCell ref="B13:B23"/>
    <mergeCell ref="B24:B38"/>
    <mergeCell ref="D2:I2"/>
    <mergeCell ref="B4:D9"/>
    <mergeCell ref="E4:H4"/>
    <mergeCell ref="I4:I9"/>
  </mergeCells>
  <printOptions horizontalCentered="1"/>
  <pageMargins left="0.74803149606299213" right="0.11811023622047245" top="0.51181102362204722" bottom="0.70866141732283472" header="0.51181102362204722" footer="0.51181102362204722"/>
  <pageSetup paperSize="9" scale="95" orientation="portrait" horizontalDpi="4294967293" verticalDpi="4294967293" r:id="rId1"/>
  <headerFooter alignWithMargins="0">
    <oddFooter>&amp;L&amp;7CEA - arkusz organizacyjny na rok szkolny 2022/2023    nr teczki: 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9D31-DE46-497A-A1DA-3C8FB3006314}">
  <sheetPr>
    <tabColor rgb="FF33CCCC"/>
  </sheetPr>
  <dimension ref="B1:L37"/>
  <sheetViews>
    <sheetView showGridLines="0" topLeftCell="C1" zoomScaleSheetLayoutView="100" workbookViewId="0">
      <selection activeCell="B3" sqref="B3:M3"/>
    </sheetView>
  </sheetViews>
  <sheetFormatPr baseColWidth="10" defaultColWidth="8.1640625" defaultRowHeight="13"/>
  <cols>
    <col min="1" max="1" width="3.33203125" style="25" customWidth="1"/>
    <col min="2" max="2" width="2.83203125" style="25" customWidth="1"/>
    <col min="3" max="3" width="3.83203125" style="25" customWidth="1"/>
    <col min="4" max="4" width="28.1640625" style="25" customWidth="1"/>
    <col min="5" max="6" width="11.1640625" style="25" customWidth="1"/>
    <col min="7" max="7" width="8.1640625" style="25" customWidth="1"/>
    <col min="8" max="8" width="8.6640625" style="25" customWidth="1"/>
    <col min="9" max="9" width="13.1640625" style="25" customWidth="1"/>
    <col min="10" max="12" width="8.1640625" style="25" customWidth="1"/>
    <col min="13" max="16384" width="8.1640625" style="25"/>
  </cols>
  <sheetData>
    <row r="1" spans="3:12" ht="18">
      <c r="C1" s="26"/>
      <c r="D1" s="27" t="str">
        <f>'Strona Tytułowa'!G5</f>
        <v>??</v>
      </c>
      <c r="E1" s="72"/>
      <c r="F1" s="72"/>
      <c r="G1" s="72"/>
      <c r="H1" s="72"/>
      <c r="I1" s="28"/>
    </row>
    <row r="2" spans="3:12" ht="20">
      <c r="C2" s="624"/>
      <c r="D2" s="1337" t="s">
        <v>47</v>
      </c>
      <c r="E2" s="1337"/>
      <c r="F2" s="1337"/>
      <c r="G2" s="1337"/>
      <c r="H2" s="108" t="str">
        <f>'Strona Tytułowa'!D2</f>
        <v>2022/2023</v>
      </c>
      <c r="I2" s="108"/>
    </row>
    <row r="3" spans="3:12" ht="18.75" customHeight="1">
      <c r="C3" s="1508" t="s">
        <v>254</v>
      </c>
      <c r="D3" s="1508"/>
      <c r="E3" s="1508"/>
      <c r="F3" s="1508"/>
      <c r="G3" s="1508"/>
      <c r="H3" s="1508"/>
      <c r="I3" s="1508"/>
    </row>
    <row r="4" spans="3:12" ht="10.5" customHeight="1" thickBot="1">
      <c r="C4" s="30"/>
      <c r="D4" s="30"/>
      <c r="E4" s="76"/>
      <c r="F4" s="75"/>
      <c r="G4" s="76"/>
      <c r="H4" s="30"/>
      <c r="I4" s="28"/>
    </row>
    <row r="5" spans="3:12" ht="12.75" customHeight="1">
      <c r="C5" s="1362" t="s">
        <v>48</v>
      </c>
      <c r="D5" s="1363"/>
      <c r="E5" s="1486" t="s">
        <v>255</v>
      </c>
      <c r="F5" s="1509"/>
      <c r="G5" s="625" t="s">
        <v>57</v>
      </c>
      <c r="H5" s="626" t="s">
        <v>256</v>
      </c>
      <c r="I5" s="1351" t="s">
        <v>50</v>
      </c>
    </row>
    <row r="6" spans="3:12" ht="12.75" customHeight="1">
      <c r="C6" s="1364"/>
      <c r="D6" s="1365"/>
      <c r="E6" s="627" t="s">
        <v>20</v>
      </c>
      <c r="F6" s="628" t="s">
        <v>21</v>
      </c>
      <c r="G6" s="629" t="s">
        <v>257</v>
      </c>
      <c r="H6" s="630" t="s">
        <v>257</v>
      </c>
      <c r="I6" s="1352"/>
    </row>
    <row r="7" spans="3:12" ht="12.75" customHeight="1">
      <c r="C7" s="1364"/>
      <c r="D7" s="1365"/>
      <c r="E7" s="1332" t="s">
        <v>80</v>
      </c>
      <c r="F7" s="1333"/>
      <c r="G7" s="631" t="s">
        <v>258</v>
      </c>
      <c r="H7" s="632" t="s">
        <v>259</v>
      </c>
      <c r="I7" s="1352"/>
    </row>
    <row r="8" spans="3:12" ht="12.75" customHeight="1">
      <c r="C8" s="1364"/>
      <c r="D8" s="1365"/>
      <c r="E8" s="836"/>
      <c r="F8" s="837"/>
      <c r="G8" s="629" t="s">
        <v>260</v>
      </c>
      <c r="H8" s="630" t="s">
        <v>261</v>
      </c>
      <c r="I8" s="1352"/>
      <c r="L8" s="32"/>
    </row>
    <row r="9" spans="3:12" ht="16.5" customHeight="1" thickBot="1">
      <c r="C9" s="1366"/>
      <c r="D9" s="1367"/>
      <c r="E9" s="1510" t="s">
        <v>81</v>
      </c>
      <c r="F9" s="1511"/>
      <c r="G9" s="633" t="s">
        <v>262</v>
      </c>
      <c r="H9" s="634" t="s">
        <v>262</v>
      </c>
      <c r="I9" s="1353"/>
    </row>
    <row r="10" spans="3:12" ht="23.25" customHeight="1">
      <c r="C10" s="635"/>
      <c r="D10" s="636" t="s">
        <v>263</v>
      </c>
      <c r="E10" s="637">
        <f>SUM(E11:E12)</f>
        <v>0</v>
      </c>
      <c r="F10" s="637">
        <f>SUM(F11:F12)</f>
        <v>0</v>
      </c>
      <c r="G10" s="638">
        <f>SUM(E10:F10)</f>
        <v>0</v>
      </c>
      <c r="H10" s="639">
        <f>SUM(H11:H12)</f>
        <v>0</v>
      </c>
      <c r="I10" s="84"/>
    </row>
    <row r="11" spans="3:12" ht="14.25" customHeight="1">
      <c r="C11" s="126"/>
      <c r="D11" s="640" t="s">
        <v>264</v>
      </c>
      <c r="E11" s="82">
        <f>SUM(E14:E17)</f>
        <v>0</v>
      </c>
      <c r="F11" s="641">
        <f>SUM(F14:F17)</f>
        <v>0</v>
      </c>
      <c r="G11" s="642">
        <f>SUM(E11:F11)</f>
        <v>0</v>
      </c>
      <c r="H11" s="66">
        <f>E11*$E$8+F11*$F$8</f>
        <v>0</v>
      </c>
      <c r="I11" s="84"/>
    </row>
    <row r="12" spans="3:12" ht="14.25" customHeight="1" thickBot="1">
      <c r="C12" s="126"/>
      <c r="D12" s="640" t="s">
        <v>265</v>
      </c>
      <c r="E12" s="82">
        <f>SUM(E19:E21)</f>
        <v>0</v>
      </c>
      <c r="F12" s="82">
        <f>SUM(F19:F21)</f>
        <v>0</v>
      </c>
      <c r="G12" s="642">
        <f>SUM(E12:F12)</f>
        <v>0</v>
      </c>
      <c r="H12" s="66">
        <f>E12*$E$8+F12*$F$8</f>
        <v>0</v>
      </c>
      <c r="I12" s="84"/>
    </row>
    <row r="13" spans="3:12" ht="26.25" customHeight="1">
      <c r="C13" s="643"/>
      <c r="D13" s="644" t="s">
        <v>264</v>
      </c>
      <c r="E13" s="645"/>
      <c r="F13" s="645"/>
      <c r="G13" s="645"/>
      <c r="H13" s="646"/>
      <c r="I13" s="647"/>
    </row>
    <row r="14" spans="3:12" s="32" customFormat="1" ht="14" customHeight="1">
      <c r="C14" s="35">
        <v>1</v>
      </c>
      <c r="D14" s="648" t="s">
        <v>266</v>
      </c>
      <c r="E14" s="649"/>
      <c r="F14" s="36"/>
      <c r="G14" s="650">
        <f>SUM(E14:F14)</f>
        <v>0</v>
      </c>
      <c r="H14" s="651">
        <f>E14*$E$8+F14*$F$8</f>
        <v>0</v>
      </c>
      <c r="I14" s="652"/>
      <c r="J14" s="25"/>
      <c r="L14" s="25"/>
    </row>
    <row r="15" spans="3:12" s="32" customFormat="1" ht="14" customHeight="1">
      <c r="C15" s="40">
        <v>2</v>
      </c>
      <c r="D15" s="116" t="s">
        <v>267</v>
      </c>
      <c r="E15" s="653"/>
      <c r="F15" s="45"/>
      <c r="G15" s="654">
        <f>SUM(E15:F15)</f>
        <v>0</v>
      </c>
      <c r="H15" s="655">
        <f>E15*$E$8+F15*$F$8</f>
        <v>0</v>
      </c>
      <c r="I15" s="656"/>
      <c r="J15" s="25"/>
      <c r="L15" s="25"/>
    </row>
    <row r="16" spans="3:12" s="32" customFormat="1" ht="14" customHeight="1">
      <c r="C16" s="40">
        <v>3</v>
      </c>
      <c r="D16" s="657"/>
      <c r="E16" s="653"/>
      <c r="F16" s="45"/>
      <c r="G16" s="654">
        <f>SUM(E16:F16)</f>
        <v>0</v>
      </c>
      <c r="H16" s="655">
        <f>E16*$E$8+F16*$F$8</f>
        <v>0</v>
      </c>
      <c r="I16" s="656"/>
      <c r="J16" s="25"/>
      <c r="L16" s="25"/>
    </row>
    <row r="17" spans="2:12" s="32" customFormat="1" ht="14" customHeight="1" thickBot="1">
      <c r="C17" s="658">
        <v>4</v>
      </c>
      <c r="D17" s="659"/>
      <c r="E17" s="660"/>
      <c r="F17" s="50"/>
      <c r="G17" s="661">
        <f>SUM(E17:F17)</f>
        <v>0</v>
      </c>
      <c r="H17" s="662">
        <f>E17*$E$8+F17*$F$8</f>
        <v>0</v>
      </c>
      <c r="I17" s="663"/>
      <c r="J17" s="25"/>
      <c r="L17" s="25"/>
    </row>
    <row r="18" spans="2:12" ht="27.75" customHeight="1">
      <c r="C18" s="664"/>
      <c r="D18" s="665" t="s">
        <v>265</v>
      </c>
      <c r="E18" s="666"/>
      <c r="F18" s="666"/>
      <c r="G18" s="667"/>
      <c r="H18" s="668"/>
      <c r="I18" s="669"/>
    </row>
    <row r="19" spans="2:12" ht="14" customHeight="1">
      <c r="C19" s="670">
        <v>1</v>
      </c>
      <c r="D19" s="671" t="s">
        <v>88</v>
      </c>
      <c r="E19" s="653"/>
      <c r="F19" s="45"/>
      <c r="G19" s="672">
        <f>SUM(E19:F19)</f>
        <v>0</v>
      </c>
      <c r="H19" s="655">
        <f t="shared" ref="H19:H29" si="0">E19*$E$8+F19*$F$8</f>
        <v>0</v>
      </c>
      <c r="I19" s="673"/>
    </row>
    <row r="20" spans="2:12" ht="14" customHeight="1">
      <c r="C20" s="670">
        <v>2</v>
      </c>
      <c r="D20" s="671" t="s">
        <v>268</v>
      </c>
      <c r="E20" s="653"/>
      <c r="F20" s="45"/>
      <c r="G20" s="672">
        <f t="shared" ref="G20:G29" si="1">SUM(E20:F20)</f>
        <v>0</v>
      </c>
      <c r="H20" s="655">
        <f t="shared" si="0"/>
        <v>0</v>
      </c>
      <c r="I20" s="673"/>
    </row>
    <row r="21" spans="2:12" ht="14" customHeight="1" thickBot="1">
      <c r="C21" s="670">
        <v>3</v>
      </c>
      <c r="D21" s="671" t="s">
        <v>269</v>
      </c>
      <c r="E21" s="145">
        <f>SUM(E22:E29)</f>
        <v>0</v>
      </c>
      <c r="F21" s="145">
        <f>SUM(F22:F29)</f>
        <v>0</v>
      </c>
      <c r="G21" s="672">
        <f>SUM(E21:F21)</f>
        <v>0</v>
      </c>
      <c r="H21" s="655">
        <f t="shared" si="0"/>
        <v>0</v>
      </c>
      <c r="I21" s="673"/>
    </row>
    <row r="22" spans="2:12" ht="14" customHeight="1">
      <c r="B22" s="1498" t="s">
        <v>270</v>
      </c>
      <c r="C22" s="93">
        <v>4</v>
      </c>
      <c r="D22" s="674"/>
      <c r="E22" s="653"/>
      <c r="F22" s="45"/>
      <c r="G22" s="672">
        <f t="shared" si="1"/>
        <v>0</v>
      </c>
      <c r="H22" s="655">
        <f t="shared" si="0"/>
        <v>0</v>
      </c>
      <c r="I22" s="673"/>
    </row>
    <row r="23" spans="2:12" ht="14" customHeight="1">
      <c r="B23" s="1499"/>
      <c r="C23" s="93">
        <v>5</v>
      </c>
      <c r="D23" s="674"/>
      <c r="E23" s="653"/>
      <c r="F23" s="45"/>
      <c r="G23" s="672">
        <f t="shared" si="1"/>
        <v>0</v>
      </c>
      <c r="H23" s="655">
        <f t="shared" si="0"/>
        <v>0</v>
      </c>
      <c r="I23" s="673"/>
    </row>
    <row r="24" spans="2:12" ht="14" customHeight="1">
      <c r="B24" s="1499"/>
      <c r="C24" s="93">
        <v>6</v>
      </c>
      <c r="D24" s="674"/>
      <c r="E24" s="653"/>
      <c r="F24" s="45"/>
      <c r="G24" s="672">
        <f t="shared" si="1"/>
        <v>0</v>
      </c>
      <c r="H24" s="655">
        <f t="shared" si="0"/>
        <v>0</v>
      </c>
      <c r="I24" s="673"/>
    </row>
    <row r="25" spans="2:12" ht="14" customHeight="1">
      <c r="B25" s="1499"/>
      <c r="C25" s="93">
        <v>7</v>
      </c>
      <c r="D25" s="674"/>
      <c r="E25" s="653"/>
      <c r="F25" s="45"/>
      <c r="G25" s="672">
        <f t="shared" si="1"/>
        <v>0</v>
      </c>
      <c r="H25" s="655">
        <f t="shared" si="0"/>
        <v>0</v>
      </c>
      <c r="I25" s="673"/>
    </row>
    <row r="26" spans="2:12" ht="14" customHeight="1">
      <c r="B26" s="1499"/>
      <c r="C26" s="93">
        <v>8</v>
      </c>
      <c r="D26" s="674"/>
      <c r="E26" s="653"/>
      <c r="F26" s="45"/>
      <c r="G26" s="672">
        <f t="shared" si="1"/>
        <v>0</v>
      </c>
      <c r="H26" s="655">
        <f t="shared" si="0"/>
        <v>0</v>
      </c>
      <c r="I26" s="673"/>
    </row>
    <row r="27" spans="2:12" ht="14" customHeight="1">
      <c r="B27" s="1499"/>
      <c r="C27" s="93">
        <v>9</v>
      </c>
      <c r="D27" s="674"/>
      <c r="E27" s="653"/>
      <c r="F27" s="45"/>
      <c r="G27" s="672">
        <f t="shared" si="1"/>
        <v>0</v>
      </c>
      <c r="H27" s="655">
        <f t="shared" si="0"/>
        <v>0</v>
      </c>
      <c r="I27" s="673"/>
    </row>
    <row r="28" spans="2:12" ht="14" customHeight="1">
      <c r="B28" s="1499"/>
      <c r="C28" s="93">
        <v>10</v>
      </c>
      <c r="D28" s="674"/>
      <c r="E28" s="653"/>
      <c r="F28" s="45"/>
      <c r="G28" s="672">
        <f t="shared" si="1"/>
        <v>0</v>
      </c>
      <c r="H28" s="655">
        <f t="shared" si="0"/>
        <v>0</v>
      </c>
      <c r="I28" s="675"/>
    </row>
    <row r="29" spans="2:12" ht="14" customHeight="1" thickBot="1">
      <c r="B29" s="1500"/>
      <c r="C29" s="676">
        <v>11</v>
      </c>
      <c r="D29" s="68"/>
      <c r="E29" s="677"/>
      <c r="F29" s="678"/>
      <c r="G29" s="679">
        <f t="shared" si="1"/>
        <v>0</v>
      </c>
      <c r="H29" s="680">
        <f t="shared" si="0"/>
        <v>0</v>
      </c>
      <c r="I29" s="681"/>
    </row>
    <row r="30" spans="2:12">
      <c r="C30" s="101"/>
      <c r="D30" s="1501"/>
      <c r="E30" s="1502"/>
      <c r="F30" s="1502"/>
      <c r="G30" s="1502"/>
      <c r="H30" s="1502"/>
    </row>
    <row r="31" spans="2:12" ht="16">
      <c r="D31" s="1503" t="s">
        <v>271</v>
      </c>
      <c r="E31" s="1504"/>
      <c r="F31" s="1504"/>
      <c r="G31" s="1505"/>
      <c r="H31" s="1505"/>
    </row>
    <row r="32" spans="2:12">
      <c r="D32" s="1506"/>
      <c r="E32" s="1507"/>
      <c r="F32" s="1507"/>
      <c r="G32" s="1507"/>
      <c r="H32" s="1507"/>
    </row>
    <row r="33" spans="4:8">
      <c r="D33" s="104"/>
      <c r="E33" s="104"/>
      <c r="F33" s="105"/>
      <c r="G33" s="104"/>
      <c r="H33" s="104"/>
    </row>
    <row r="34" spans="4:8">
      <c r="D34" s="106"/>
      <c r="E34" s="162"/>
      <c r="F34" s="107"/>
      <c r="G34" s="106"/>
      <c r="H34" s="106"/>
    </row>
    <row r="35" spans="4:8">
      <c r="D35" s="106"/>
      <c r="E35" s="161"/>
      <c r="F35" s="107"/>
      <c r="G35" s="106"/>
      <c r="H35" s="106"/>
    </row>
    <row r="36" spans="4:8">
      <c r="D36" s="106"/>
      <c r="E36" s="162"/>
      <c r="F36" s="107"/>
      <c r="G36" s="106"/>
      <c r="H36" s="106"/>
    </row>
    <row r="37" spans="4:8">
      <c r="D37" s="101"/>
      <c r="E37" s="101"/>
      <c r="F37" s="101"/>
      <c r="G37" s="101"/>
      <c r="H37" s="101"/>
    </row>
  </sheetData>
  <sheetProtection sheet="1" objects="1" scenarios="1"/>
  <mergeCells count="11">
    <mergeCell ref="B22:B29"/>
    <mergeCell ref="D30:H30"/>
    <mergeCell ref="D31:H31"/>
    <mergeCell ref="D32:H32"/>
    <mergeCell ref="D2:G2"/>
    <mergeCell ref="C3:I3"/>
    <mergeCell ref="C5:D9"/>
    <mergeCell ref="E5:F5"/>
    <mergeCell ref="I5:I9"/>
    <mergeCell ref="E7:F7"/>
    <mergeCell ref="E9:F9"/>
  </mergeCells>
  <dataValidations count="1">
    <dataValidation allowBlank="1" showInputMessage="1" showErrorMessage="1" sqref="D22:D29" xr:uid="{5DC7E0D8-673C-42F5-9B6B-43ABD10027E3}"/>
  </dataValidations>
  <printOptions horizontalCentered="1"/>
  <pageMargins left="1.1417322834645669" right="0.11811023622047245" top="0.51181102362204722" bottom="0.70866141732283472" header="0.51181102362204722" footer="0.51181102362204722"/>
  <pageSetup paperSize="9" scale="84" orientation="portrait" r:id="rId1"/>
  <headerFooter alignWithMargins="0">
    <oddFooter xml:space="preserve">&amp;C&amp;6CEA Organizacja roku szkolnego 2012/13 szkoły &amp;F Strona &amp;P&amp;8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79BD-A25A-429E-B7F8-64349B5C6F6D}">
  <sheetPr>
    <tabColor theme="6" tint="0.79998168889431442"/>
    <pageSetUpPr fitToPage="1"/>
  </sheetPr>
  <dimension ref="A1:L69"/>
  <sheetViews>
    <sheetView showGridLines="0" view="pageBreakPreview" zoomScaleNormal="90" zoomScaleSheetLayoutView="100" workbookViewId="0">
      <selection activeCell="K30" sqref="K30"/>
    </sheetView>
  </sheetViews>
  <sheetFormatPr baseColWidth="10" defaultColWidth="8.1640625" defaultRowHeight="13"/>
  <cols>
    <col min="1" max="1" width="4.1640625" style="25" customWidth="1"/>
    <col min="2" max="2" width="5.6640625" style="25" customWidth="1"/>
    <col min="3" max="3" width="2.5" style="25" customWidth="1"/>
    <col min="4" max="4" width="4.6640625" style="25" customWidth="1"/>
    <col min="5" max="5" width="27" style="25" customWidth="1"/>
    <col min="6" max="9" width="5.83203125" style="25" customWidth="1"/>
    <col min="10" max="10" width="8.1640625" style="25" customWidth="1"/>
    <col min="11" max="11" width="8.6640625" style="25" customWidth="1"/>
    <col min="12" max="12" width="11" style="123" customWidth="1"/>
    <col min="13" max="16384" width="8.1640625" style="25"/>
  </cols>
  <sheetData>
    <row r="1" spans="1:12" ht="18">
      <c r="B1" s="26"/>
      <c r="C1" s="26"/>
      <c r="D1" s="26"/>
      <c r="E1" s="27" t="str">
        <f>'Strona Tytułowa'!G5</f>
        <v>??</v>
      </c>
      <c r="F1" s="72"/>
      <c r="G1" s="72"/>
      <c r="H1" s="72"/>
      <c r="I1" s="72"/>
      <c r="J1" s="72"/>
      <c r="K1" s="72"/>
      <c r="L1" s="682"/>
    </row>
    <row r="2" spans="1:12" ht="20">
      <c r="B2" s="1337" t="s">
        <v>47</v>
      </c>
      <c r="C2" s="1337"/>
      <c r="D2" s="1337"/>
      <c r="E2" s="1337"/>
      <c r="F2" s="1337"/>
      <c r="G2" s="1337"/>
      <c r="H2" s="1337"/>
      <c r="I2" s="1337"/>
      <c r="J2" s="108" t="str">
        <f>'Strona Tytułowa'!D2</f>
        <v>2022/2023</v>
      </c>
      <c r="K2" s="108"/>
      <c r="L2" s="108"/>
    </row>
    <row r="3" spans="1:12" ht="18.75" customHeight="1">
      <c r="B3" s="1542" t="s">
        <v>272</v>
      </c>
      <c r="C3" s="1542"/>
      <c r="D3" s="1542"/>
      <c r="E3" s="1542"/>
      <c r="F3" s="1542"/>
      <c r="G3" s="1542"/>
      <c r="H3" s="1542"/>
      <c r="I3" s="1542"/>
      <c r="J3" s="1542"/>
      <c r="K3" s="1542"/>
      <c r="L3" s="1542"/>
    </row>
    <row r="4" spans="1:12" ht="27" customHeight="1" thickBot="1">
      <c r="A4" s="1543"/>
      <c r="B4" s="1543"/>
      <c r="C4" s="1543"/>
      <c r="D4" s="1543"/>
      <c r="E4" s="683"/>
      <c r="F4" s="76"/>
      <c r="G4" s="76"/>
      <c r="H4" s="76" t="s">
        <v>273</v>
      </c>
      <c r="I4" s="1544" t="s">
        <v>274</v>
      </c>
      <c r="J4" s="1544"/>
      <c r="K4" s="1544"/>
      <c r="L4" s="1544"/>
    </row>
    <row r="5" spans="1:12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509"/>
      <c r="J5" s="625" t="s">
        <v>57</v>
      </c>
      <c r="K5" s="626" t="s">
        <v>256</v>
      </c>
      <c r="L5" s="1351" t="s">
        <v>50</v>
      </c>
    </row>
    <row r="6" spans="1:12" ht="12.75" customHeight="1">
      <c r="B6" s="1364"/>
      <c r="C6" s="1484"/>
      <c r="D6" s="1484"/>
      <c r="E6" s="1365"/>
      <c r="F6" s="684" t="s">
        <v>20</v>
      </c>
      <c r="G6" s="628" t="s">
        <v>21</v>
      </c>
      <c r="H6" s="628" t="s">
        <v>22</v>
      </c>
      <c r="I6" s="628" t="s">
        <v>23</v>
      </c>
      <c r="J6" s="629" t="s">
        <v>257</v>
      </c>
      <c r="K6" s="630" t="s">
        <v>257</v>
      </c>
      <c r="L6" s="1352"/>
    </row>
    <row r="7" spans="1:12" ht="12.75" customHeight="1">
      <c r="B7" s="1364"/>
      <c r="C7" s="1484"/>
      <c r="D7" s="1484"/>
      <c r="E7" s="1365"/>
      <c r="F7" s="1332" t="s">
        <v>80</v>
      </c>
      <c r="G7" s="1332"/>
      <c r="H7" s="1332"/>
      <c r="I7" s="1333"/>
      <c r="J7" s="631" t="s">
        <v>258</v>
      </c>
      <c r="K7" s="632" t="s">
        <v>259</v>
      </c>
      <c r="L7" s="1352"/>
    </row>
    <row r="8" spans="1:12" ht="12.75" customHeight="1">
      <c r="B8" s="1364"/>
      <c r="C8" s="1484"/>
      <c r="D8" s="1484"/>
      <c r="E8" s="1365"/>
      <c r="F8" s="836"/>
      <c r="G8" s="836"/>
      <c r="H8" s="836"/>
      <c r="I8" s="836"/>
      <c r="J8" s="629" t="s">
        <v>260</v>
      </c>
      <c r="K8" s="630" t="s">
        <v>261</v>
      </c>
      <c r="L8" s="1352"/>
    </row>
    <row r="9" spans="1:12" ht="16.5" customHeight="1" thickBot="1">
      <c r="B9" s="1366"/>
      <c r="C9" s="1485"/>
      <c r="D9" s="1485"/>
      <c r="E9" s="1367"/>
      <c r="F9" s="1510" t="s">
        <v>81</v>
      </c>
      <c r="G9" s="1546"/>
      <c r="H9" s="1546"/>
      <c r="I9" s="1511"/>
      <c r="J9" s="633" t="s">
        <v>262</v>
      </c>
      <c r="K9" s="634" t="s">
        <v>262</v>
      </c>
      <c r="L9" s="1353"/>
    </row>
    <row r="10" spans="1:12" ht="27" customHeight="1" thickBot="1">
      <c r="B10" s="685"/>
      <c r="C10" s="686"/>
      <c r="D10" s="686"/>
      <c r="E10" s="622" t="s">
        <v>58</v>
      </c>
      <c r="F10" s="687">
        <f t="shared" ref="F10:K10" si="0">F14+F11</f>
        <v>0</v>
      </c>
      <c r="G10" s="687">
        <f t="shared" si="0"/>
        <v>0</v>
      </c>
      <c r="H10" s="687">
        <f t="shared" si="0"/>
        <v>0</v>
      </c>
      <c r="I10" s="687">
        <f t="shared" si="0"/>
        <v>0</v>
      </c>
      <c r="J10" s="687">
        <f t="shared" si="0"/>
        <v>0</v>
      </c>
      <c r="K10" s="77">
        <f t="shared" si="0"/>
        <v>0</v>
      </c>
      <c r="L10" s="688"/>
    </row>
    <row r="11" spans="1:12" ht="23.25" customHeight="1">
      <c r="B11" s="635"/>
      <c r="C11" s="689"/>
      <c r="D11" s="689"/>
      <c r="E11" s="79" t="s">
        <v>276</v>
      </c>
      <c r="F11" s="690">
        <f>SUM(F12:F13)</f>
        <v>0</v>
      </c>
      <c r="G11" s="690">
        <f>SUM(G12:G13)</f>
        <v>0</v>
      </c>
      <c r="H11" s="690">
        <f>SUM(H12:H13)</f>
        <v>0</v>
      </c>
      <c r="I11" s="691">
        <f>SUM(I12:I13)</f>
        <v>0</v>
      </c>
      <c r="J11" s="692">
        <f>SUM(F11:I11)</f>
        <v>0</v>
      </c>
      <c r="K11" s="693">
        <f>SUM(K12:K13)</f>
        <v>0</v>
      </c>
      <c r="L11" s="694"/>
    </row>
    <row r="12" spans="1:12" ht="14.25" customHeight="1">
      <c r="B12" s="126"/>
      <c r="C12" s="127"/>
      <c r="D12" s="127"/>
      <c r="E12" s="695" t="s">
        <v>277</v>
      </c>
      <c r="F12" s="82">
        <f>SUM(F16:F22)</f>
        <v>0</v>
      </c>
      <c r="G12" s="82">
        <f>SUM(G16:G22)</f>
        <v>0</v>
      </c>
      <c r="H12" s="82">
        <f>SUM(H16:H22)</f>
        <v>0</v>
      </c>
      <c r="I12" s="641">
        <f>SUM(I16:I22)</f>
        <v>0</v>
      </c>
      <c r="J12" s="642">
        <f>SUM(F12:I12)</f>
        <v>0</v>
      </c>
      <c r="K12" s="66">
        <f>SUM(K16:K22)</f>
        <v>0</v>
      </c>
      <c r="L12" s="694"/>
    </row>
    <row r="13" spans="1:12" ht="14.25" customHeight="1">
      <c r="B13" s="126"/>
      <c r="C13" s="127"/>
      <c r="D13" s="127"/>
      <c r="E13" s="695" t="s">
        <v>278</v>
      </c>
      <c r="F13" s="82">
        <f>SUM(F23:F41)-F37</f>
        <v>0</v>
      </c>
      <c r="G13" s="82">
        <f>SUM(G23:G41)-G37</f>
        <v>0</v>
      </c>
      <c r="H13" s="82">
        <f t="shared" ref="H13" si="1">SUM(H23:H41)-H37</f>
        <v>0</v>
      </c>
      <c r="I13" s="82">
        <f>SUM(I23:I41)-I37</f>
        <v>0</v>
      </c>
      <c r="J13" s="642">
        <f>SUM(F13:I13)</f>
        <v>0</v>
      </c>
      <c r="K13" s="66">
        <f>SUM(K23:K39)</f>
        <v>0</v>
      </c>
      <c r="L13" s="694"/>
    </row>
    <row r="14" spans="1:12" ht="21" customHeight="1">
      <c r="B14" s="696"/>
      <c r="C14" s="697"/>
      <c r="D14" s="698"/>
      <c r="E14" s="699" t="s">
        <v>279</v>
      </c>
      <c r="F14" s="700">
        <f>SUM(F48:F49)+IF(F44+F47&gt;2,2,F44+F47)+F42</f>
        <v>0</v>
      </c>
      <c r="G14" s="700">
        <f t="shared" ref="G14:I14" si="2">SUM(G48:G49)+IF(G44+G47&gt;2,2,G44+G47)+G42</f>
        <v>0</v>
      </c>
      <c r="H14" s="700">
        <f t="shared" si="2"/>
        <v>0</v>
      </c>
      <c r="I14" s="700">
        <f t="shared" si="2"/>
        <v>0</v>
      </c>
      <c r="J14" s="701">
        <f>SUM(F14:I14)</f>
        <v>0</v>
      </c>
      <c r="K14" s="702">
        <f>SUM(K44:K49)</f>
        <v>0</v>
      </c>
      <c r="L14" s="703"/>
    </row>
    <row r="15" spans="1:12" ht="23.5" customHeight="1">
      <c r="B15" s="658"/>
      <c r="C15" s="704"/>
      <c r="D15" s="704"/>
      <c r="E15" s="705" t="s">
        <v>51</v>
      </c>
      <c r="F15" s="706"/>
      <c r="G15" s="706"/>
      <c r="H15" s="706"/>
      <c r="I15" s="706"/>
      <c r="J15" s="706"/>
      <c r="K15" s="707"/>
      <c r="L15" s="708"/>
    </row>
    <row r="16" spans="1:12" s="32" customFormat="1" ht="14.25" customHeight="1">
      <c r="B16" s="1519" t="s">
        <v>280</v>
      </c>
      <c r="C16" s="1520"/>
      <c r="D16" s="129">
        <v>1</v>
      </c>
      <c r="E16" s="709" t="s">
        <v>87</v>
      </c>
      <c r="F16" s="710"/>
      <c r="G16" s="710"/>
      <c r="H16" s="710"/>
      <c r="I16" s="36"/>
      <c r="J16" s="650">
        <f t="shared" ref="J16:J22" si="3">SUM(F16:I16)</f>
        <v>0</v>
      </c>
      <c r="K16" s="651">
        <f>F16*$F$8+G16*$G$8+H16*$H$8+I16*$I$8</f>
        <v>0</v>
      </c>
      <c r="L16" s="133"/>
    </row>
    <row r="17" spans="2:12" s="32" customFormat="1" ht="14.25" customHeight="1">
      <c r="B17" s="1521"/>
      <c r="C17" s="1522"/>
      <c r="D17" s="118">
        <v>2</v>
      </c>
      <c r="E17" s="95" t="s">
        <v>88</v>
      </c>
      <c r="F17" s="711"/>
      <c r="G17" s="711"/>
      <c r="H17" s="711"/>
      <c r="I17" s="45"/>
      <c r="J17" s="654">
        <f t="shared" si="3"/>
        <v>0</v>
      </c>
      <c r="K17" s="655">
        <f t="shared" ref="K17:K61" si="4">F17*$F$8+G17*$G$8+H17*$H$8+I17*$I$8</f>
        <v>0</v>
      </c>
      <c r="L17" s="143"/>
    </row>
    <row r="18" spans="2:12" s="32" customFormat="1" ht="14.25" customHeight="1">
      <c r="B18" s="1521"/>
      <c r="C18" s="1522"/>
      <c r="D18" s="118">
        <v>3</v>
      </c>
      <c r="E18" s="95" t="s">
        <v>89</v>
      </c>
      <c r="F18" s="711"/>
      <c r="G18" s="711"/>
      <c r="H18" s="711"/>
      <c r="I18" s="45"/>
      <c r="J18" s="654">
        <f t="shared" si="3"/>
        <v>0</v>
      </c>
      <c r="K18" s="655">
        <f t="shared" si="4"/>
        <v>0</v>
      </c>
      <c r="L18" s="143"/>
    </row>
    <row r="19" spans="2:12" s="32" customFormat="1" ht="14.25" customHeight="1">
      <c r="B19" s="1521"/>
      <c r="C19" s="1522"/>
      <c r="D19" s="118">
        <v>4</v>
      </c>
      <c r="E19" s="95" t="s">
        <v>281</v>
      </c>
      <c r="F19" s="711"/>
      <c r="G19" s="711"/>
      <c r="H19" s="711"/>
      <c r="I19" s="45"/>
      <c r="J19" s="654">
        <f t="shared" si="3"/>
        <v>0</v>
      </c>
      <c r="K19" s="655">
        <f t="shared" si="4"/>
        <v>0</v>
      </c>
      <c r="L19" s="143"/>
    </row>
    <row r="20" spans="2:12" s="32" customFormat="1" ht="14.25" customHeight="1">
      <c r="B20" s="1521"/>
      <c r="C20" s="1522"/>
      <c r="D20" s="119">
        <v>5</v>
      </c>
      <c r="E20" s="712" t="s">
        <v>90</v>
      </c>
      <c r="F20" s="713"/>
      <c r="G20" s="713"/>
      <c r="H20" s="713"/>
      <c r="I20" s="96"/>
      <c r="J20" s="714">
        <f t="shared" si="3"/>
        <v>0</v>
      </c>
      <c r="K20" s="715">
        <f t="shared" si="4"/>
        <v>0</v>
      </c>
      <c r="L20" s="716"/>
    </row>
    <row r="21" spans="2:12" s="32" customFormat="1" ht="14.25" customHeight="1">
      <c r="B21" s="1521"/>
      <c r="C21" s="1522"/>
      <c r="D21" s="717">
        <v>6</v>
      </c>
      <c r="E21" s="117" t="s">
        <v>91</v>
      </c>
      <c r="F21" s="718"/>
      <c r="G21" s="713"/>
      <c r="H21" s="713"/>
      <c r="I21" s="96"/>
      <c r="J21" s="714">
        <f t="shared" si="3"/>
        <v>0</v>
      </c>
      <c r="K21" s="715">
        <f t="shared" si="4"/>
        <v>0</v>
      </c>
      <c r="L21" s="716"/>
    </row>
    <row r="22" spans="2:12" s="32" customFormat="1" ht="14.25" customHeight="1" thickBot="1">
      <c r="B22" s="1523"/>
      <c r="C22" s="1524"/>
      <c r="D22" s="719">
        <v>7</v>
      </c>
      <c r="E22" s="720" t="s">
        <v>282</v>
      </c>
      <c r="F22" s="721"/>
      <c r="G22" s="722"/>
      <c r="H22" s="722"/>
      <c r="I22" s="678"/>
      <c r="J22" s="723">
        <f t="shared" si="3"/>
        <v>0</v>
      </c>
      <c r="K22" s="724">
        <f t="shared" si="4"/>
        <v>0</v>
      </c>
      <c r="L22" s="725"/>
    </row>
    <row r="23" spans="2:12" s="32" customFormat="1" ht="14.25" customHeight="1">
      <c r="B23" s="1525" t="s">
        <v>283</v>
      </c>
      <c r="C23" s="1528" t="s">
        <v>284</v>
      </c>
      <c r="D23" s="726">
        <v>1</v>
      </c>
      <c r="E23" s="94" t="s">
        <v>60</v>
      </c>
      <c r="F23" s="727"/>
      <c r="G23" s="727"/>
      <c r="H23" s="727"/>
      <c r="I23" s="41"/>
      <c r="J23" s="728">
        <f t="shared" ref="J23:J42" si="5">SUM(F23:I23)</f>
        <v>0</v>
      </c>
      <c r="K23" s="662">
        <f t="shared" si="4"/>
        <v>0</v>
      </c>
      <c r="L23" s="136"/>
    </row>
    <row r="24" spans="2:12" s="32" customFormat="1" ht="14.25" customHeight="1">
      <c r="B24" s="1526"/>
      <c r="C24" s="1529"/>
      <c r="D24" s="729">
        <v>2</v>
      </c>
      <c r="E24" s="95" t="s">
        <v>83</v>
      </c>
      <c r="F24" s="711"/>
      <c r="G24" s="711"/>
      <c r="H24" s="711"/>
      <c r="I24" s="45"/>
      <c r="J24" s="654">
        <f t="shared" si="5"/>
        <v>0</v>
      </c>
      <c r="K24" s="655">
        <f t="shared" si="4"/>
        <v>0</v>
      </c>
      <c r="L24" s="143"/>
    </row>
    <row r="25" spans="2:12" s="32" customFormat="1" ht="14.25" customHeight="1">
      <c r="B25" s="1526"/>
      <c r="C25" s="1529"/>
      <c r="D25" s="729">
        <v>3</v>
      </c>
      <c r="E25" s="95" t="s">
        <v>84</v>
      </c>
      <c r="F25" s="711"/>
      <c r="G25" s="711"/>
      <c r="H25" s="711"/>
      <c r="I25" s="45"/>
      <c r="J25" s="654">
        <f t="shared" si="5"/>
        <v>0</v>
      </c>
      <c r="K25" s="655">
        <f t="shared" si="4"/>
        <v>0</v>
      </c>
      <c r="L25" s="143"/>
    </row>
    <row r="26" spans="2:12" s="32" customFormat="1" ht="14.25" customHeight="1">
      <c r="B26" s="1526"/>
      <c r="C26" s="1529"/>
      <c r="D26" s="729">
        <v>4</v>
      </c>
      <c r="E26" s="95" t="s">
        <v>69</v>
      </c>
      <c r="F26" s="711"/>
      <c r="G26" s="711"/>
      <c r="H26" s="711"/>
      <c r="I26" s="45"/>
      <c r="J26" s="654">
        <f t="shared" si="5"/>
        <v>0</v>
      </c>
      <c r="K26" s="655">
        <f t="shared" si="4"/>
        <v>0</v>
      </c>
      <c r="L26" s="143"/>
    </row>
    <row r="27" spans="2:12" s="32" customFormat="1" ht="14.25" customHeight="1">
      <c r="B27" s="1526"/>
      <c r="C27" s="1529"/>
      <c r="D27" s="729">
        <v>5</v>
      </c>
      <c r="E27" s="95" t="s">
        <v>70</v>
      </c>
      <c r="F27" s="711"/>
      <c r="G27" s="711"/>
      <c r="H27" s="711"/>
      <c r="I27" s="45"/>
      <c r="J27" s="654">
        <f t="shared" si="5"/>
        <v>0</v>
      </c>
      <c r="K27" s="655">
        <f t="shared" si="4"/>
        <v>0</v>
      </c>
      <c r="L27" s="143"/>
    </row>
    <row r="28" spans="2:12" s="32" customFormat="1" ht="14.25" customHeight="1">
      <c r="B28" s="1526"/>
      <c r="C28" s="1529"/>
      <c r="D28" s="729">
        <v>6</v>
      </c>
      <c r="E28" s="95" t="s">
        <v>86</v>
      </c>
      <c r="F28" s="711"/>
      <c r="G28" s="711"/>
      <c r="H28" s="711"/>
      <c r="I28" s="45"/>
      <c r="J28" s="654">
        <f t="shared" si="5"/>
        <v>0</v>
      </c>
      <c r="K28" s="655">
        <f t="shared" si="4"/>
        <v>0</v>
      </c>
      <c r="L28" s="143"/>
    </row>
    <row r="29" spans="2:12" s="32" customFormat="1" ht="14.25" customHeight="1">
      <c r="B29" s="1526"/>
      <c r="C29" s="1529"/>
      <c r="D29" s="729">
        <v>7</v>
      </c>
      <c r="E29" s="95" t="s">
        <v>71</v>
      </c>
      <c r="F29" s="711"/>
      <c r="G29" s="711"/>
      <c r="H29" s="711"/>
      <c r="I29" s="45"/>
      <c r="J29" s="654">
        <f t="shared" si="5"/>
        <v>0</v>
      </c>
      <c r="K29" s="655">
        <f t="shared" si="4"/>
        <v>0</v>
      </c>
      <c r="L29" s="143"/>
    </row>
    <row r="30" spans="2:12" s="32" customFormat="1" ht="14.25" customHeight="1">
      <c r="B30" s="1526"/>
      <c r="C30" s="1529"/>
      <c r="D30" s="729">
        <v>8</v>
      </c>
      <c r="E30" s="95" t="s">
        <v>72</v>
      </c>
      <c r="F30" s="711"/>
      <c r="G30" s="711"/>
      <c r="H30" s="711"/>
      <c r="I30" s="45"/>
      <c r="J30" s="654">
        <f t="shared" si="5"/>
        <v>0</v>
      </c>
      <c r="K30" s="655">
        <f t="shared" si="4"/>
        <v>0</v>
      </c>
      <c r="L30" s="143"/>
    </row>
    <row r="31" spans="2:12" s="32" customFormat="1" ht="14.25" customHeight="1">
      <c r="B31" s="1526"/>
      <c r="C31" s="1529"/>
      <c r="D31" s="729">
        <v>9</v>
      </c>
      <c r="E31" s="95" t="s">
        <v>73</v>
      </c>
      <c r="F31" s="711"/>
      <c r="G31" s="711"/>
      <c r="H31" s="711"/>
      <c r="I31" s="45"/>
      <c r="J31" s="654">
        <f t="shared" si="5"/>
        <v>0</v>
      </c>
      <c r="K31" s="655">
        <f t="shared" si="4"/>
        <v>0</v>
      </c>
      <c r="L31" s="143"/>
    </row>
    <row r="32" spans="2:12" s="32" customFormat="1" ht="14.25" customHeight="1">
      <c r="B32" s="1526"/>
      <c r="C32" s="1529"/>
      <c r="D32" s="729">
        <v>10</v>
      </c>
      <c r="E32" s="95" t="s">
        <v>74</v>
      </c>
      <c r="F32" s="711"/>
      <c r="G32" s="711"/>
      <c r="H32" s="711"/>
      <c r="I32" s="45"/>
      <c r="J32" s="654">
        <f t="shared" si="5"/>
        <v>0</v>
      </c>
      <c r="K32" s="655">
        <f t="shared" si="4"/>
        <v>0</v>
      </c>
      <c r="L32" s="143"/>
    </row>
    <row r="33" spans="2:12" s="32" customFormat="1" ht="14.25" customHeight="1">
      <c r="B33" s="1526"/>
      <c r="C33" s="1529"/>
      <c r="D33" s="729">
        <v>11</v>
      </c>
      <c r="E33" s="95" t="s">
        <v>63</v>
      </c>
      <c r="F33" s="711"/>
      <c r="G33" s="711"/>
      <c r="H33" s="711"/>
      <c r="I33" s="45"/>
      <c r="J33" s="654">
        <f t="shared" si="5"/>
        <v>0</v>
      </c>
      <c r="K33" s="655">
        <f t="shared" si="4"/>
        <v>0</v>
      </c>
      <c r="L33" s="143"/>
    </row>
    <row r="34" spans="2:12" s="32" customFormat="1" ht="14.25" customHeight="1">
      <c r="B34" s="1526"/>
      <c r="C34" s="1529"/>
      <c r="D34" s="729">
        <v>12</v>
      </c>
      <c r="E34" s="95" t="s">
        <v>75</v>
      </c>
      <c r="F34" s="711"/>
      <c r="G34" s="711"/>
      <c r="H34" s="711"/>
      <c r="I34" s="45"/>
      <c r="J34" s="654">
        <f t="shared" si="5"/>
        <v>0</v>
      </c>
      <c r="K34" s="655">
        <f t="shared" si="4"/>
        <v>0</v>
      </c>
      <c r="L34" s="143"/>
    </row>
    <row r="35" spans="2:12" s="32" customFormat="1" ht="14.25" customHeight="1">
      <c r="B35" s="1526"/>
      <c r="C35" s="1529"/>
      <c r="D35" s="729">
        <v>13</v>
      </c>
      <c r="E35" s="95" t="s">
        <v>65</v>
      </c>
      <c r="F35" s="711"/>
      <c r="G35" s="711"/>
      <c r="H35" s="711"/>
      <c r="I35" s="45"/>
      <c r="J35" s="654">
        <f t="shared" si="5"/>
        <v>0</v>
      </c>
      <c r="K35" s="655">
        <f t="shared" si="4"/>
        <v>0</v>
      </c>
      <c r="L35" s="143"/>
    </row>
    <row r="36" spans="2:12" s="32" customFormat="1" ht="14.25" customHeight="1">
      <c r="B36" s="1526"/>
      <c r="C36" s="1530"/>
      <c r="D36" s="729">
        <v>14</v>
      </c>
      <c r="E36" s="95" t="s">
        <v>76</v>
      </c>
      <c r="F36" s="711"/>
      <c r="G36" s="711"/>
      <c r="H36" s="711"/>
      <c r="I36" s="45"/>
      <c r="J36" s="654">
        <f t="shared" si="5"/>
        <v>0</v>
      </c>
      <c r="K36" s="655">
        <f t="shared" si="4"/>
        <v>0</v>
      </c>
      <c r="L36" s="143"/>
    </row>
    <row r="37" spans="2:12" s="32" customFormat="1" ht="14.25" customHeight="1">
      <c r="B37" s="1526"/>
      <c r="C37" s="1531" t="s">
        <v>285</v>
      </c>
      <c r="D37" s="1520"/>
      <c r="E37" s="709" t="s">
        <v>286</v>
      </c>
      <c r="F37" s="730">
        <f>F16</f>
        <v>0</v>
      </c>
      <c r="G37" s="730">
        <f t="shared" ref="G37:I37" si="6">G16</f>
        <v>0</v>
      </c>
      <c r="H37" s="730">
        <f t="shared" si="6"/>
        <v>0</v>
      </c>
      <c r="I37" s="731">
        <f t="shared" si="6"/>
        <v>0</v>
      </c>
      <c r="J37" s="654">
        <f t="shared" si="5"/>
        <v>0</v>
      </c>
      <c r="K37" s="655">
        <f t="shared" si="4"/>
        <v>0</v>
      </c>
      <c r="L37" s="133"/>
    </row>
    <row r="38" spans="2:12" s="32" customFormat="1" ht="14.25" customHeight="1">
      <c r="B38" s="1526"/>
      <c r="C38" s="1532"/>
      <c r="D38" s="1522"/>
      <c r="E38" s="95" t="s">
        <v>287</v>
      </c>
      <c r="F38" s="711"/>
      <c r="G38" s="711"/>
      <c r="H38" s="711"/>
      <c r="I38" s="45"/>
      <c r="J38" s="654">
        <f t="shared" si="5"/>
        <v>0</v>
      </c>
      <c r="K38" s="655">
        <f t="shared" si="4"/>
        <v>0</v>
      </c>
      <c r="L38" s="143"/>
    </row>
    <row r="39" spans="2:12" s="32" customFormat="1" ht="14.25" customHeight="1">
      <c r="B39" s="1526"/>
      <c r="C39" s="1533"/>
      <c r="D39" s="1534"/>
      <c r="E39" s="712" t="s">
        <v>288</v>
      </c>
      <c r="F39" s="732"/>
      <c r="G39" s="732"/>
      <c r="H39" s="732"/>
      <c r="I39" s="137"/>
      <c r="J39" s="733">
        <f t="shared" si="5"/>
        <v>0</v>
      </c>
      <c r="K39" s="734">
        <f t="shared" si="4"/>
        <v>0</v>
      </c>
      <c r="L39" s="140"/>
    </row>
    <row r="40" spans="2:12" s="32" customFormat="1" ht="19.5" customHeight="1">
      <c r="B40" s="1526"/>
      <c r="C40" s="1535" t="s">
        <v>289</v>
      </c>
      <c r="D40" s="1536"/>
      <c r="E40" s="709" t="s">
        <v>290</v>
      </c>
      <c r="F40" s="710"/>
      <c r="G40" s="710"/>
      <c r="H40" s="710"/>
      <c r="I40" s="36"/>
      <c r="J40" s="650">
        <f t="shared" si="5"/>
        <v>0</v>
      </c>
      <c r="K40" s="735">
        <f t="shared" si="4"/>
        <v>0</v>
      </c>
      <c r="L40" s="133"/>
    </row>
    <row r="41" spans="2:12" s="32" customFormat="1" ht="19.5" customHeight="1">
      <c r="B41" s="1527"/>
      <c r="C41" s="1537"/>
      <c r="D41" s="1538"/>
      <c r="E41" s="712" t="s">
        <v>288</v>
      </c>
      <c r="F41" s="732"/>
      <c r="G41" s="732"/>
      <c r="H41" s="732"/>
      <c r="I41" s="137"/>
      <c r="J41" s="733">
        <f t="shared" si="5"/>
        <v>0</v>
      </c>
      <c r="K41" s="734">
        <f t="shared" si="4"/>
        <v>0</v>
      </c>
      <c r="L41" s="140"/>
    </row>
    <row r="42" spans="2:12" s="32" customFormat="1" ht="21" customHeight="1">
      <c r="B42" s="736"/>
      <c r="C42" s="737"/>
      <c r="D42" s="738" t="s">
        <v>77</v>
      </c>
      <c r="E42" s="739"/>
      <c r="F42" s="740"/>
      <c r="G42" s="740"/>
      <c r="H42" s="740"/>
      <c r="I42" s="741"/>
      <c r="J42" s="733">
        <f t="shared" si="5"/>
        <v>0</v>
      </c>
      <c r="K42" s="734">
        <f t="shared" si="4"/>
        <v>0</v>
      </c>
      <c r="L42" s="742"/>
    </row>
    <row r="43" spans="2:12" ht="20" customHeight="1">
      <c r="B43" s="743"/>
      <c r="C43" s="744"/>
      <c r="D43" s="745" t="s">
        <v>54</v>
      </c>
      <c r="E43" s="705"/>
      <c r="F43" s="746"/>
      <c r="G43" s="746"/>
      <c r="H43" s="746"/>
      <c r="I43" s="747"/>
      <c r="J43" s="748"/>
      <c r="K43" s="749"/>
      <c r="L43" s="750"/>
    </row>
    <row r="44" spans="2:12" ht="14.25" customHeight="1">
      <c r="B44" s="1539">
        <v>1</v>
      </c>
      <c r="C44" s="1540"/>
      <c r="D44" s="1541"/>
      <c r="E44" s="98" t="s">
        <v>93</v>
      </c>
      <c r="F44" s="727"/>
      <c r="G44" s="727"/>
      <c r="H44" s="727"/>
      <c r="I44" s="41"/>
      <c r="J44" s="728">
        <f>SUM(F44:I44)</f>
        <v>0</v>
      </c>
      <c r="K44" s="662">
        <f t="shared" si="4"/>
        <v>0</v>
      </c>
      <c r="L44" s="100"/>
    </row>
    <row r="45" spans="2:12" ht="14.25" customHeight="1">
      <c r="B45" s="751"/>
      <c r="C45" s="752"/>
      <c r="D45" s="753">
        <v>2</v>
      </c>
      <c r="E45" s="98" t="s">
        <v>291</v>
      </c>
      <c r="F45" s="727"/>
      <c r="G45" s="727"/>
      <c r="H45" s="727"/>
      <c r="I45" s="41"/>
      <c r="J45" s="654">
        <f t="shared" ref="J45:J61" si="7">SUM(F45:I45)</f>
        <v>0</v>
      </c>
      <c r="K45" s="655">
        <f t="shared" si="4"/>
        <v>0</v>
      </c>
      <c r="L45" s="100"/>
    </row>
    <row r="46" spans="2:12" ht="14.25" customHeight="1">
      <c r="B46" s="751"/>
      <c r="C46" s="752"/>
      <c r="D46" s="753">
        <v>3</v>
      </c>
      <c r="E46" s="98" t="s">
        <v>78</v>
      </c>
      <c r="F46" s="727"/>
      <c r="G46" s="727"/>
      <c r="H46" s="727"/>
      <c r="I46" s="41"/>
      <c r="J46" s="654">
        <f t="shared" si="7"/>
        <v>0</v>
      </c>
      <c r="K46" s="655">
        <f t="shared" si="4"/>
        <v>0</v>
      </c>
      <c r="L46" s="100"/>
    </row>
    <row r="47" spans="2:12" ht="14.25" customHeight="1">
      <c r="B47" s="1512">
        <v>4</v>
      </c>
      <c r="C47" s="1513"/>
      <c r="D47" s="1514"/>
      <c r="E47" s="98" t="s">
        <v>292</v>
      </c>
      <c r="F47" s="711"/>
      <c r="G47" s="711"/>
      <c r="H47" s="711"/>
      <c r="I47" s="45"/>
      <c r="J47" s="654">
        <f t="shared" si="7"/>
        <v>0</v>
      </c>
      <c r="K47" s="655">
        <f t="shared" si="4"/>
        <v>0</v>
      </c>
      <c r="L47" s="62"/>
    </row>
    <row r="48" spans="2:12" ht="14.25" customHeight="1">
      <c r="B48" s="1515">
        <v>5</v>
      </c>
      <c r="C48" s="1516"/>
      <c r="D48" s="1517"/>
      <c r="E48" s="155"/>
      <c r="F48" s="711"/>
      <c r="G48" s="711"/>
      <c r="H48" s="711"/>
      <c r="I48" s="45"/>
      <c r="J48" s="714">
        <f t="shared" si="7"/>
        <v>0</v>
      </c>
      <c r="K48" s="715">
        <f t="shared" si="4"/>
        <v>0</v>
      </c>
      <c r="L48" s="754"/>
    </row>
    <row r="49" spans="2:12" ht="24" customHeight="1">
      <c r="B49" s="755"/>
      <c r="C49" s="756"/>
      <c r="D49" s="756" t="s">
        <v>293</v>
      </c>
      <c r="E49" s="757"/>
      <c r="F49" s="758">
        <f>SUM(F50:F61)</f>
        <v>0</v>
      </c>
      <c r="G49" s="758">
        <f>SUM(G50:G61)</f>
        <v>0</v>
      </c>
      <c r="H49" s="758">
        <f>SUM(H50:H61)</f>
        <v>0</v>
      </c>
      <c r="I49" s="759">
        <f>SUM(I50:I61)</f>
        <v>0</v>
      </c>
      <c r="J49" s="760">
        <f>SUM(F49:I49)</f>
        <v>0</v>
      </c>
      <c r="K49" s="761">
        <f>F49*$F$8+G49*$G$8+H49*$H$8+I49*$I$8</f>
        <v>0</v>
      </c>
      <c r="L49" s="762" t="str">
        <f>IF(J49&gt;17,"Błąd","")</f>
        <v/>
      </c>
    </row>
    <row r="50" spans="2:12" ht="15.75" customHeight="1">
      <c r="B50" s="763"/>
      <c r="C50" s="764"/>
      <c r="D50" s="765">
        <v>1</v>
      </c>
      <c r="E50" s="98"/>
      <c r="F50" s="711"/>
      <c r="G50" s="711"/>
      <c r="H50" s="711"/>
      <c r="I50" s="45"/>
      <c r="J50" s="728">
        <f t="shared" si="7"/>
        <v>0</v>
      </c>
      <c r="K50" s="662">
        <f t="shared" si="4"/>
        <v>0</v>
      </c>
      <c r="L50" s="100"/>
    </row>
    <row r="51" spans="2:12" ht="14.25" customHeight="1">
      <c r="B51" s="763"/>
      <c r="C51" s="764"/>
      <c r="D51" s="765">
        <v>2</v>
      </c>
      <c r="E51" s="98"/>
      <c r="F51" s="711"/>
      <c r="G51" s="711"/>
      <c r="H51" s="711"/>
      <c r="I51" s="45"/>
      <c r="J51" s="654">
        <f>SUM(F51:I51)</f>
        <v>0</v>
      </c>
      <c r="K51" s="655">
        <f t="shared" si="4"/>
        <v>0</v>
      </c>
      <c r="L51" s="62"/>
    </row>
    <row r="52" spans="2:12" ht="14.25" customHeight="1">
      <c r="B52" s="763"/>
      <c r="C52" s="764"/>
      <c r="D52" s="765">
        <v>3</v>
      </c>
      <c r="E52" s="98"/>
      <c r="F52" s="711"/>
      <c r="G52" s="711"/>
      <c r="H52" s="711"/>
      <c r="I52" s="45"/>
      <c r="J52" s="654">
        <f t="shared" ref="J52:J55" si="8">SUM(F52:I52)</f>
        <v>0</v>
      </c>
      <c r="K52" s="655">
        <f t="shared" si="4"/>
        <v>0</v>
      </c>
      <c r="L52" s="62"/>
    </row>
    <row r="53" spans="2:12" ht="14.25" customHeight="1">
      <c r="B53" s="763"/>
      <c r="C53" s="764"/>
      <c r="D53" s="765">
        <v>4</v>
      </c>
      <c r="E53" s="98"/>
      <c r="F53" s="711"/>
      <c r="G53" s="711"/>
      <c r="H53" s="711"/>
      <c r="I53" s="45"/>
      <c r="J53" s="654">
        <f t="shared" si="8"/>
        <v>0</v>
      </c>
      <c r="K53" s="655">
        <f t="shared" si="4"/>
        <v>0</v>
      </c>
      <c r="L53" s="62"/>
    </row>
    <row r="54" spans="2:12" ht="14.25" customHeight="1">
      <c r="B54" s="763"/>
      <c r="C54" s="764"/>
      <c r="D54" s="765">
        <v>5</v>
      </c>
      <c r="E54" s="98"/>
      <c r="F54" s="711"/>
      <c r="G54" s="711"/>
      <c r="H54" s="711"/>
      <c r="I54" s="45"/>
      <c r="J54" s="654">
        <f t="shared" si="8"/>
        <v>0</v>
      </c>
      <c r="K54" s="655">
        <f t="shared" si="4"/>
        <v>0</v>
      </c>
      <c r="L54" s="62"/>
    </row>
    <row r="55" spans="2:12" ht="14.25" customHeight="1">
      <c r="B55" s="763"/>
      <c r="C55" s="764"/>
      <c r="D55" s="765">
        <v>6</v>
      </c>
      <c r="E55" s="98"/>
      <c r="F55" s="711"/>
      <c r="G55" s="711"/>
      <c r="H55" s="711"/>
      <c r="I55" s="45"/>
      <c r="J55" s="654">
        <f t="shared" si="8"/>
        <v>0</v>
      </c>
      <c r="K55" s="655">
        <f t="shared" si="4"/>
        <v>0</v>
      </c>
      <c r="L55" s="62"/>
    </row>
    <row r="56" spans="2:12" ht="14.25" customHeight="1">
      <c r="B56" s="763"/>
      <c r="C56" s="764"/>
      <c r="D56" s="765">
        <v>7</v>
      </c>
      <c r="E56" s="98"/>
      <c r="F56" s="711"/>
      <c r="G56" s="711"/>
      <c r="H56" s="711"/>
      <c r="I56" s="45"/>
      <c r="J56" s="654">
        <f>SUM(F56:I56)</f>
        <v>0</v>
      </c>
      <c r="K56" s="655">
        <f t="shared" si="4"/>
        <v>0</v>
      </c>
      <c r="L56" s="62"/>
    </row>
    <row r="57" spans="2:12" ht="14.25" customHeight="1">
      <c r="B57" s="763"/>
      <c r="C57" s="764"/>
      <c r="D57" s="765">
        <v>8</v>
      </c>
      <c r="E57" s="98"/>
      <c r="F57" s="711"/>
      <c r="G57" s="711"/>
      <c r="H57" s="711"/>
      <c r="I57" s="45"/>
      <c r="J57" s="654">
        <f>SUM(F57:I57)</f>
        <v>0</v>
      </c>
      <c r="K57" s="655">
        <f t="shared" si="4"/>
        <v>0</v>
      </c>
      <c r="L57" s="62"/>
    </row>
    <row r="58" spans="2:12" ht="14.25" customHeight="1">
      <c r="B58" s="763"/>
      <c r="C58" s="764"/>
      <c r="D58" s="765">
        <v>9</v>
      </c>
      <c r="E58" s="98"/>
      <c r="F58" s="711"/>
      <c r="G58" s="711"/>
      <c r="H58" s="711"/>
      <c r="I58" s="45"/>
      <c r="J58" s="654">
        <f t="shared" si="7"/>
        <v>0</v>
      </c>
      <c r="K58" s="655">
        <f t="shared" si="4"/>
        <v>0</v>
      </c>
      <c r="L58" s="62"/>
    </row>
    <row r="59" spans="2:12" ht="14.25" customHeight="1">
      <c r="B59" s="763"/>
      <c r="C59" s="764"/>
      <c r="D59" s="765">
        <v>10</v>
      </c>
      <c r="E59" s="98"/>
      <c r="F59" s="711"/>
      <c r="G59" s="711"/>
      <c r="H59" s="711"/>
      <c r="I59" s="45"/>
      <c r="J59" s="654">
        <f t="shared" si="7"/>
        <v>0</v>
      </c>
      <c r="K59" s="655">
        <f t="shared" si="4"/>
        <v>0</v>
      </c>
      <c r="L59" s="62"/>
    </row>
    <row r="60" spans="2:12" ht="14.25" customHeight="1">
      <c r="B60" s="763"/>
      <c r="C60" s="764"/>
      <c r="D60" s="765">
        <v>11</v>
      </c>
      <c r="E60" s="98"/>
      <c r="F60" s="711"/>
      <c r="G60" s="711"/>
      <c r="H60" s="711"/>
      <c r="I60" s="45"/>
      <c r="J60" s="654">
        <f t="shared" si="7"/>
        <v>0</v>
      </c>
      <c r="K60" s="655">
        <f t="shared" si="4"/>
        <v>0</v>
      </c>
      <c r="L60" s="62"/>
    </row>
    <row r="61" spans="2:12" ht="14.25" customHeight="1" thickBot="1">
      <c r="B61" s="766"/>
      <c r="C61" s="767"/>
      <c r="D61" s="676">
        <v>12</v>
      </c>
      <c r="E61" s="768"/>
      <c r="F61" s="722"/>
      <c r="G61" s="722"/>
      <c r="H61" s="722"/>
      <c r="I61" s="678"/>
      <c r="J61" s="723">
        <f t="shared" si="7"/>
        <v>0</v>
      </c>
      <c r="K61" s="724">
        <f t="shared" si="4"/>
        <v>0</v>
      </c>
      <c r="L61" s="769"/>
    </row>
    <row r="62" spans="2:12" s="123" customFormat="1">
      <c r="B62" s="101"/>
      <c r="C62" s="101"/>
      <c r="D62" s="770" t="s">
        <v>294</v>
      </c>
      <c r="E62" s="771" t="s">
        <v>295</v>
      </c>
      <c r="F62" s="103"/>
      <c r="G62" s="103"/>
      <c r="H62" s="103"/>
      <c r="I62" s="103"/>
      <c r="J62" s="103"/>
      <c r="K62" s="103"/>
    </row>
    <row r="63" spans="2:12" s="123" customFormat="1">
      <c r="B63" s="772"/>
      <c r="C63" s="772"/>
      <c r="D63" s="772"/>
      <c r="E63" s="773"/>
      <c r="F63" s="774"/>
      <c r="G63" s="774"/>
      <c r="H63" s="774"/>
      <c r="I63" s="774"/>
      <c r="J63" s="301"/>
      <c r="K63" s="301"/>
    </row>
    <row r="64" spans="2:12" s="123" customFormat="1">
      <c r="B64" s="25"/>
      <c r="C64" s="25"/>
      <c r="D64" s="25"/>
      <c r="E64" s="775"/>
      <c r="F64" s="774"/>
      <c r="G64" s="774"/>
      <c r="H64" s="774"/>
      <c r="I64" s="774"/>
      <c r="J64" s="774"/>
      <c r="K64" s="774"/>
    </row>
    <row r="65" spans="2:11" s="123" customFormat="1" ht="16">
      <c r="B65" s="1518" t="s">
        <v>296</v>
      </c>
      <c r="C65" s="1518"/>
      <c r="D65" s="1518"/>
      <c r="E65" s="1518"/>
      <c r="F65" s="104"/>
      <c r="G65" s="104"/>
      <c r="H65" s="104"/>
      <c r="I65" s="105"/>
      <c r="J65" s="104"/>
      <c r="K65" s="104"/>
    </row>
    <row r="66" spans="2:11" s="123" customFormat="1">
      <c r="B66" s="25"/>
      <c r="C66" s="25"/>
      <c r="D66" s="25"/>
      <c r="E66" s="106"/>
      <c r="F66" s="162"/>
      <c r="G66" s="162"/>
      <c r="H66" s="162"/>
      <c r="I66" s="107"/>
      <c r="J66" s="106"/>
      <c r="K66" s="106"/>
    </row>
    <row r="67" spans="2:11" s="123" customFormat="1">
      <c r="B67" s="25"/>
      <c r="C67" s="25"/>
      <c r="D67" s="25"/>
      <c r="E67" s="106"/>
      <c r="F67" s="161"/>
      <c r="G67" s="162"/>
      <c r="H67" s="162"/>
      <c r="I67" s="107"/>
      <c r="J67" s="106"/>
      <c r="K67" s="106"/>
    </row>
    <row r="68" spans="2:11" s="123" customFormat="1">
      <c r="B68" s="25"/>
      <c r="C68" s="25"/>
      <c r="D68" s="25"/>
      <c r="E68" s="106"/>
      <c r="F68" s="162"/>
      <c r="G68" s="162"/>
      <c r="H68" s="162"/>
      <c r="I68" s="107"/>
      <c r="J68" s="106"/>
      <c r="K68" s="106"/>
    </row>
    <row r="69" spans="2:11" s="123" customFormat="1">
      <c r="B69" s="25"/>
      <c r="C69" s="25"/>
      <c r="D69" s="25"/>
      <c r="E69" s="101"/>
      <c r="F69" s="101"/>
      <c r="G69" s="101"/>
      <c r="H69" s="101"/>
      <c r="I69" s="101"/>
      <c r="J69" s="101"/>
      <c r="K69" s="101"/>
    </row>
  </sheetData>
  <sheetProtection sheet="1" formatRows="0"/>
  <mergeCells count="18">
    <mergeCell ref="B2:I2"/>
    <mergeCell ref="B3:L3"/>
    <mergeCell ref="A4:D4"/>
    <mergeCell ref="I4:L4"/>
    <mergeCell ref="B5:E9"/>
    <mergeCell ref="F5:I5"/>
    <mergeCell ref="L5:L9"/>
    <mergeCell ref="F7:I7"/>
    <mergeCell ref="F9:I9"/>
    <mergeCell ref="B47:D47"/>
    <mergeCell ref="B48:D48"/>
    <mergeCell ref="B65:E65"/>
    <mergeCell ref="B16:C22"/>
    <mergeCell ref="B23:B41"/>
    <mergeCell ref="C23:C36"/>
    <mergeCell ref="C37:D39"/>
    <mergeCell ref="C40:D41"/>
    <mergeCell ref="B44:D44"/>
  </mergeCells>
  <dataValidations count="1">
    <dataValidation allowBlank="1" showInputMessage="1" showErrorMessage="1" sqref="E50:E61 E44:E48" xr:uid="{C14EE71F-57CB-4940-B588-021AB70167E4}"/>
  </dataValidations>
  <printOptions horizontalCentered="1"/>
  <pageMargins left="1.1417322834645669" right="0.31496062992125984" top="0.51181102362204722" bottom="0.70866141732283472" header="0.51181102362204722" footer="0.51181102362204722"/>
  <pageSetup paperSize="9" scale="79" orientation="portrait" r:id="rId1"/>
  <headerFooter alignWithMargins="0">
    <oddFooter>&amp;L&amp;7CEA - arkusz organizacyjny na rok szkolny 2018/19    nr teczki: &amp;F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7A73-659A-4970-B98E-1F6CEF67C448}">
  <sheetPr>
    <tabColor theme="6" tint="0.79998168889431442"/>
    <pageSetUpPr fitToPage="1"/>
  </sheetPr>
  <dimension ref="A1:M62"/>
  <sheetViews>
    <sheetView showGridLines="0" view="pageBreakPreview" zoomScaleNormal="80" zoomScaleSheetLayoutView="100" workbookViewId="0">
      <selection activeCell="L15" sqref="L15"/>
    </sheetView>
  </sheetViews>
  <sheetFormatPr baseColWidth="10" defaultColWidth="8.1640625" defaultRowHeight="13"/>
  <cols>
    <col min="1" max="1" width="4.1640625" style="25" customWidth="1"/>
    <col min="2" max="2" width="3.1640625" style="25" customWidth="1"/>
    <col min="3" max="3" width="3" style="25" customWidth="1"/>
    <col min="4" max="4" width="3.6640625" style="25" customWidth="1"/>
    <col min="5" max="5" width="30.1640625" style="25" customWidth="1"/>
    <col min="6" max="10" width="5.83203125" style="25" customWidth="1"/>
    <col min="11" max="11" width="8.1640625" style="25" customWidth="1"/>
    <col min="12" max="12" width="8.6640625" style="25" customWidth="1"/>
    <col min="13" max="13" width="11" style="123" customWidth="1"/>
    <col min="14" max="16384" width="8.1640625" style="25"/>
  </cols>
  <sheetData>
    <row r="1" spans="1:13" ht="18">
      <c r="B1" s="26"/>
      <c r="C1" s="26"/>
      <c r="D1" s="26"/>
      <c r="E1" s="27" t="str">
        <f>'Strona Tytułowa'!G5</f>
        <v>??</v>
      </c>
      <c r="F1" s="72"/>
      <c r="G1" s="72"/>
      <c r="H1" s="72"/>
      <c r="I1" s="72"/>
      <c r="J1" s="72"/>
      <c r="K1" s="72"/>
      <c r="L1" s="72"/>
      <c r="M1" s="682"/>
    </row>
    <row r="2" spans="1:13" ht="20">
      <c r="B2" s="1337" t="s">
        <v>47</v>
      </c>
      <c r="C2" s="1337"/>
      <c r="D2" s="1337"/>
      <c r="E2" s="1337"/>
      <c r="F2" s="1337"/>
      <c r="G2" s="1337"/>
      <c r="H2" s="1337"/>
      <c r="I2" s="1337"/>
      <c r="J2" s="1337"/>
      <c r="K2" s="108" t="str">
        <f>'Strona Tytułowa'!D2</f>
        <v>2022/2023</v>
      </c>
      <c r="L2" s="108"/>
      <c r="M2" s="108"/>
    </row>
    <row r="3" spans="1:13" ht="18.75" customHeight="1">
      <c r="B3" s="1542" t="s">
        <v>297</v>
      </c>
      <c r="C3" s="1542"/>
      <c r="D3" s="1542"/>
      <c r="E3" s="1542"/>
      <c r="F3" s="1542"/>
      <c r="G3" s="1542"/>
      <c r="H3" s="1542"/>
      <c r="I3" s="1542"/>
      <c r="J3" s="1542"/>
      <c r="K3" s="1542"/>
      <c r="L3" s="1542"/>
      <c r="M3" s="1542"/>
    </row>
    <row r="4" spans="1:13" ht="27" customHeight="1" thickBot="1">
      <c r="A4" s="1543"/>
      <c r="B4" s="1543"/>
      <c r="C4" s="1543"/>
      <c r="D4" s="1543"/>
      <c r="E4" s="776" t="s">
        <v>298</v>
      </c>
      <c r="F4" s="76"/>
      <c r="G4" s="76"/>
      <c r="H4" s="76" t="s">
        <v>273</v>
      </c>
      <c r="I4" s="76"/>
      <c r="J4" s="1544" t="s">
        <v>274</v>
      </c>
      <c r="K4" s="1544"/>
      <c r="L4" s="1544"/>
      <c r="M4" s="1544"/>
    </row>
    <row r="5" spans="1:13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487"/>
      <c r="J5" s="1509"/>
      <c r="K5" s="625" t="s">
        <v>57</v>
      </c>
      <c r="L5" s="626" t="s">
        <v>256</v>
      </c>
      <c r="M5" s="1351" t="s">
        <v>50</v>
      </c>
    </row>
    <row r="6" spans="1:13" ht="12.75" customHeight="1">
      <c r="B6" s="1364"/>
      <c r="C6" s="1484"/>
      <c r="D6" s="1484"/>
      <c r="E6" s="1365"/>
      <c r="F6" s="627" t="s">
        <v>20</v>
      </c>
      <c r="G6" s="628" t="s">
        <v>21</v>
      </c>
      <c r="H6" s="628" t="s">
        <v>22</v>
      </c>
      <c r="I6" s="628"/>
      <c r="J6" s="628" t="s">
        <v>23</v>
      </c>
      <c r="K6" s="629" t="s">
        <v>257</v>
      </c>
      <c r="L6" s="630" t="s">
        <v>257</v>
      </c>
      <c r="M6" s="1352"/>
    </row>
    <row r="7" spans="1:13" ht="12.75" customHeight="1">
      <c r="B7" s="1364"/>
      <c r="C7" s="1484"/>
      <c r="D7" s="1484"/>
      <c r="E7" s="1365"/>
      <c r="F7" s="1332" t="s">
        <v>80</v>
      </c>
      <c r="G7" s="1332"/>
      <c r="H7" s="1332"/>
      <c r="I7" s="1332"/>
      <c r="J7" s="1333"/>
      <c r="K7" s="631" t="s">
        <v>258</v>
      </c>
      <c r="L7" s="632" t="s">
        <v>259</v>
      </c>
      <c r="M7" s="1352"/>
    </row>
    <row r="8" spans="1:13" ht="12.75" customHeight="1">
      <c r="B8" s="1364"/>
      <c r="C8" s="1484"/>
      <c r="D8" s="1484"/>
      <c r="E8" s="1365"/>
      <c r="F8" s="836"/>
      <c r="G8" s="836"/>
      <c r="H8" s="836"/>
      <c r="I8" s="836"/>
      <c r="J8" s="836"/>
      <c r="K8" s="629" t="s">
        <v>260</v>
      </c>
      <c r="L8" s="630" t="s">
        <v>261</v>
      </c>
      <c r="M8" s="1352"/>
    </row>
    <row r="9" spans="1:13" ht="16.5" customHeight="1" thickBot="1">
      <c r="B9" s="1366"/>
      <c r="C9" s="1485"/>
      <c r="D9" s="1485"/>
      <c r="E9" s="1367"/>
      <c r="F9" s="1510" t="s">
        <v>81</v>
      </c>
      <c r="G9" s="1546"/>
      <c r="H9" s="1546"/>
      <c r="I9" s="1546"/>
      <c r="J9" s="1511"/>
      <c r="K9" s="633" t="s">
        <v>262</v>
      </c>
      <c r="L9" s="634" t="s">
        <v>262</v>
      </c>
      <c r="M9" s="1353"/>
    </row>
    <row r="10" spans="1:13" ht="27" customHeight="1" thickBot="1">
      <c r="B10" s="685"/>
      <c r="C10" s="686"/>
      <c r="D10" s="686"/>
      <c r="E10" s="622" t="s">
        <v>58</v>
      </c>
      <c r="F10" s="687">
        <f>F14+F15+F11</f>
        <v>25</v>
      </c>
      <c r="G10" s="687">
        <f t="shared" ref="G10:J10" si="0">G14+G15+G11</f>
        <v>23</v>
      </c>
      <c r="H10" s="687">
        <f t="shared" si="0"/>
        <v>25</v>
      </c>
      <c r="I10" s="687">
        <f t="shared" si="0"/>
        <v>24</v>
      </c>
      <c r="J10" s="687">
        <f t="shared" si="0"/>
        <v>20</v>
      </c>
      <c r="K10" s="687">
        <f t="shared" ref="K10" si="1">K15+K11</f>
        <v>117</v>
      </c>
      <c r="L10" s="77">
        <f>L14+L15+L11</f>
        <v>0</v>
      </c>
      <c r="M10" s="688"/>
    </row>
    <row r="11" spans="1:13" ht="23.25" customHeight="1">
      <c r="B11" s="635"/>
      <c r="C11" s="689"/>
      <c r="D11" s="689"/>
      <c r="E11" s="79" t="s">
        <v>276</v>
      </c>
      <c r="F11" s="690">
        <f>SUM(F12:F13)</f>
        <v>25</v>
      </c>
      <c r="G11" s="690">
        <f t="shared" ref="G11:J11" si="2">SUM(G12:G13)</f>
        <v>23</v>
      </c>
      <c r="H11" s="690">
        <f t="shared" si="2"/>
        <v>25</v>
      </c>
      <c r="I11" s="690">
        <f t="shared" si="2"/>
        <v>24</v>
      </c>
      <c r="J11" s="691">
        <f t="shared" si="2"/>
        <v>20</v>
      </c>
      <c r="K11" s="777">
        <f>SUM(F11:J11)</f>
        <v>117</v>
      </c>
      <c r="L11" s="693">
        <f>SUM(L12:L13)</f>
        <v>0</v>
      </c>
      <c r="M11" s="694"/>
    </row>
    <row r="12" spans="1:13" ht="14.25" customHeight="1">
      <c r="B12" s="126"/>
      <c r="C12" s="127"/>
      <c r="D12" s="127"/>
      <c r="E12" s="640" t="s">
        <v>277</v>
      </c>
      <c r="F12" s="82">
        <f>SUM(F17:F23)</f>
        <v>0</v>
      </c>
      <c r="G12" s="82">
        <f t="shared" ref="G12:J12" si="3">SUM(G17:G23)</f>
        <v>0</v>
      </c>
      <c r="H12" s="82">
        <f t="shared" si="3"/>
        <v>0</v>
      </c>
      <c r="I12" s="82">
        <f t="shared" si="3"/>
        <v>0</v>
      </c>
      <c r="J12" s="641">
        <f t="shared" si="3"/>
        <v>0</v>
      </c>
      <c r="K12" s="642">
        <f>SUM(F12:J12)</f>
        <v>0</v>
      </c>
      <c r="L12" s="66">
        <f>SUM(L17:L23)</f>
        <v>0</v>
      </c>
      <c r="M12" s="694"/>
    </row>
    <row r="13" spans="1:13" ht="14.25" customHeight="1">
      <c r="B13" s="778"/>
      <c r="C13" s="779"/>
      <c r="D13" s="779"/>
      <c r="E13" s="780" t="s">
        <v>278</v>
      </c>
      <c r="F13" s="781">
        <f>SUM(F23:F40)</f>
        <v>25</v>
      </c>
      <c r="G13" s="781">
        <f>SUM(G23:G40)</f>
        <v>23</v>
      </c>
      <c r="H13" s="781">
        <f>SUM(H23:H40)</f>
        <v>25</v>
      </c>
      <c r="I13" s="781">
        <f>SUM(I23:I40)</f>
        <v>24</v>
      </c>
      <c r="J13" s="781">
        <f>SUM(J23:J40)</f>
        <v>20</v>
      </c>
      <c r="K13" s="782"/>
      <c r="L13" s="58">
        <f>SUM(L24:L40)</f>
        <v>0</v>
      </c>
      <c r="M13" s="783"/>
    </row>
    <row r="14" spans="1:13" ht="14.25" customHeight="1">
      <c r="B14" s="126"/>
      <c r="C14" s="127"/>
      <c r="D14" s="127"/>
      <c r="E14" s="640" t="s">
        <v>299</v>
      </c>
      <c r="F14" s="82">
        <f>SUM(F42:F46)</f>
        <v>0</v>
      </c>
      <c r="G14" s="82">
        <f t="shared" ref="G14:J14" si="4">SUM(G42:G46)</f>
        <v>0</v>
      </c>
      <c r="H14" s="82">
        <f t="shared" si="4"/>
        <v>0</v>
      </c>
      <c r="I14" s="82">
        <f>SUM(I42:I46)</f>
        <v>0</v>
      </c>
      <c r="J14" s="82">
        <f t="shared" si="4"/>
        <v>0</v>
      </c>
      <c r="K14" s="642">
        <f>SUM(F14:J14)</f>
        <v>0</v>
      </c>
      <c r="L14" s="66">
        <f>SUM(L42:L46)</f>
        <v>0</v>
      </c>
      <c r="M14" s="694"/>
    </row>
    <row r="15" spans="1:13" ht="21" customHeight="1">
      <c r="B15" s="784"/>
      <c r="C15" s="785"/>
      <c r="D15" s="786"/>
      <c r="E15" s="623" t="s">
        <v>300</v>
      </c>
      <c r="F15" s="33">
        <f>SUM(F48:F54)</f>
        <v>0</v>
      </c>
      <c r="G15" s="33">
        <f t="shared" ref="G15:I15" si="5">SUM(G48:G54)</f>
        <v>0</v>
      </c>
      <c r="H15" s="33">
        <f t="shared" si="5"/>
        <v>0</v>
      </c>
      <c r="I15" s="33">
        <f t="shared" si="5"/>
        <v>0</v>
      </c>
      <c r="J15" s="33">
        <f>SUM(J48:J54)</f>
        <v>0</v>
      </c>
      <c r="K15" s="787">
        <f>SUM(F15:J15)</f>
        <v>0</v>
      </c>
      <c r="L15" s="788">
        <f>SUM(L48:L54)</f>
        <v>0</v>
      </c>
      <c r="M15" s="789"/>
    </row>
    <row r="16" spans="1:13" ht="23.5" customHeight="1">
      <c r="B16" s="658"/>
      <c r="C16" s="704"/>
      <c r="D16" s="704"/>
      <c r="E16" s="705" t="s">
        <v>51</v>
      </c>
      <c r="F16" s="706"/>
      <c r="G16" s="706"/>
      <c r="H16" s="706"/>
      <c r="I16" s="706"/>
      <c r="J16" s="706"/>
      <c r="K16" s="706"/>
      <c r="L16" s="707"/>
      <c r="M16" s="708"/>
    </row>
    <row r="17" spans="2:13" s="32" customFormat="1" ht="14.25" customHeight="1">
      <c r="B17" s="1519" t="s">
        <v>59</v>
      </c>
      <c r="C17" s="1520"/>
      <c r="D17" s="141">
        <v>1</v>
      </c>
      <c r="E17" s="709" t="s">
        <v>87</v>
      </c>
      <c r="F17" s="790"/>
      <c r="G17" s="791"/>
      <c r="H17" s="791"/>
      <c r="I17" s="792"/>
      <c r="J17" s="792"/>
      <c r="K17" s="650">
        <f t="shared" ref="K17:K23" si="6">SUM(F17:J17)</f>
        <v>0</v>
      </c>
      <c r="L17" s="735">
        <f>F17*$F$8+G17*$G$8+H17*$H$8+J17*$J$8+I17*$I$8</f>
        <v>0</v>
      </c>
      <c r="M17" s="133"/>
    </row>
    <row r="18" spans="2:13" s="32" customFormat="1" ht="14.25" customHeight="1">
      <c r="B18" s="1521"/>
      <c r="C18" s="1522"/>
      <c r="D18" s="793">
        <v>2</v>
      </c>
      <c r="E18" s="95" t="s">
        <v>88</v>
      </c>
      <c r="F18" s="794"/>
      <c r="G18" s="795"/>
      <c r="H18" s="795"/>
      <c r="I18" s="796"/>
      <c r="J18" s="796"/>
      <c r="K18" s="654">
        <f t="shared" si="6"/>
        <v>0</v>
      </c>
      <c r="L18" s="655">
        <f>F18*$F$8+G18*$G$8+H18*$H$8+J18*$J$8+I18*$I$8</f>
        <v>0</v>
      </c>
      <c r="M18" s="143"/>
    </row>
    <row r="19" spans="2:13" s="32" customFormat="1" ht="14.25" customHeight="1">
      <c r="B19" s="1521"/>
      <c r="C19" s="1522"/>
      <c r="D19" s="793">
        <v>3</v>
      </c>
      <c r="E19" s="95" t="s">
        <v>89</v>
      </c>
      <c r="F19" s="794"/>
      <c r="G19" s="795"/>
      <c r="H19" s="795"/>
      <c r="I19" s="796"/>
      <c r="J19" s="796"/>
      <c r="K19" s="654">
        <f t="shared" si="6"/>
        <v>0</v>
      </c>
      <c r="L19" s="655">
        <f t="shared" ref="L19:L21" si="7">F19*$F$8+G19*$G$8+H19*$H$8+J19*$J$8+I19*$I$8</f>
        <v>0</v>
      </c>
      <c r="M19" s="143"/>
    </row>
    <row r="20" spans="2:13" s="32" customFormat="1" ht="14.25" customHeight="1">
      <c r="B20" s="1521"/>
      <c r="C20" s="1522"/>
      <c r="D20" s="793">
        <v>4</v>
      </c>
      <c r="E20" s="95" t="s">
        <v>281</v>
      </c>
      <c r="F20" s="794"/>
      <c r="G20" s="795"/>
      <c r="H20" s="795"/>
      <c r="I20" s="796"/>
      <c r="J20" s="796"/>
      <c r="K20" s="654">
        <f>SUM(F20:J20)</f>
        <v>0</v>
      </c>
      <c r="L20" s="655">
        <f>F20*$F$8+G20*$G$8+H20*$H$8+J20*$J$8+I20*$I$8</f>
        <v>0</v>
      </c>
      <c r="M20" s="143"/>
    </row>
    <row r="21" spans="2:13" s="32" customFormat="1" ht="14.25" customHeight="1">
      <c r="B21" s="1521"/>
      <c r="C21" s="1522"/>
      <c r="D21" s="797">
        <v>5</v>
      </c>
      <c r="E21" s="712" t="s">
        <v>90</v>
      </c>
      <c r="F21" s="798"/>
      <c r="G21" s="799"/>
      <c r="H21" s="799"/>
      <c r="I21" s="800"/>
      <c r="J21" s="800"/>
      <c r="K21" s="714">
        <f t="shared" si="6"/>
        <v>0</v>
      </c>
      <c r="L21" s="655">
        <f t="shared" si="7"/>
        <v>0</v>
      </c>
      <c r="M21" s="716"/>
    </row>
    <row r="22" spans="2:13" s="32" customFormat="1" ht="14.25" customHeight="1">
      <c r="B22" s="1521"/>
      <c r="C22" s="1522"/>
      <c r="D22" s="801">
        <v>6</v>
      </c>
      <c r="E22" s="117" t="s">
        <v>91</v>
      </c>
      <c r="F22" s="802"/>
      <c r="G22" s="799"/>
      <c r="H22" s="799"/>
      <c r="I22" s="800"/>
      <c r="J22" s="800"/>
      <c r="K22" s="714">
        <f t="shared" si="6"/>
        <v>0</v>
      </c>
      <c r="L22" s="655">
        <f>F22*$F$8+G22*$G$8+H22*$H$8+J22*$J$8+I22*$I$8</f>
        <v>0</v>
      </c>
      <c r="M22" s="716"/>
    </row>
    <row r="23" spans="2:13" s="32" customFormat="1" ht="14.25" customHeight="1" thickBot="1">
      <c r="B23" s="1523"/>
      <c r="C23" s="1524"/>
      <c r="D23" s="803">
        <v>7</v>
      </c>
      <c r="E23" s="720" t="s">
        <v>282</v>
      </c>
      <c r="F23" s="804"/>
      <c r="G23" s="805"/>
      <c r="H23" s="805"/>
      <c r="I23" s="806"/>
      <c r="J23" s="806"/>
      <c r="K23" s="723">
        <f t="shared" si="6"/>
        <v>0</v>
      </c>
      <c r="L23" s="680">
        <f>F23*$F$8+G23*$G$8+H23*$H$8+J23*$J$8+I23*$I$8</f>
        <v>0</v>
      </c>
      <c r="M23" s="725"/>
    </row>
    <row r="24" spans="2:13" s="32" customFormat="1" ht="14.25" customHeight="1">
      <c r="B24" s="1526" t="s">
        <v>283</v>
      </c>
      <c r="C24" s="1549" t="s">
        <v>301</v>
      </c>
      <c r="D24" s="726">
        <v>1</v>
      </c>
      <c r="E24" s="94" t="s">
        <v>60</v>
      </c>
      <c r="F24" s="727">
        <v>4</v>
      </c>
      <c r="G24" s="42">
        <v>3</v>
      </c>
      <c r="H24" s="42">
        <v>3</v>
      </c>
      <c r="I24" s="41">
        <v>3</v>
      </c>
      <c r="J24" s="41">
        <v>3</v>
      </c>
      <c r="K24" s="728">
        <f t="shared" ref="K24:K37" si="8">SUM(F24:J24)</f>
        <v>16</v>
      </c>
      <c r="L24" s="655">
        <f>F24*$F$8+G24*$G$8+H24*$H$8+J24*$J$8+I24*$I$8</f>
        <v>0</v>
      </c>
      <c r="M24" s="136"/>
    </row>
    <row r="25" spans="2:13" s="32" customFormat="1" ht="14.25" customHeight="1">
      <c r="B25" s="1526"/>
      <c r="C25" s="1549"/>
      <c r="D25" s="729">
        <v>2</v>
      </c>
      <c r="E25" s="95" t="s">
        <v>83</v>
      </c>
      <c r="F25" s="711">
        <v>3</v>
      </c>
      <c r="G25" s="46">
        <v>3</v>
      </c>
      <c r="H25" s="46">
        <v>2</v>
      </c>
      <c r="I25" s="45">
        <v>2</v>
      </c>
      <c r="J25" s="45">
        <v>2</v>
      </c>
      <c r="K25" s="654">
        <f t="shared" si="8"/>
        <v>12</v>
      </c>
      <c r="L25" s="655">
        <f>F25*$F$8+G25*$G$8+H25*$H$8+J25*$J$8+I25*$I$8</f>
        <v>0</v>
      </c>
      <c r="M25" s="143"/>
    </row>
    <row r="26" spans="2:13" s="32" customFormat="1" ht="14.25" customHeight="1">
      <c r="B26" s="1526"/>
      <c r="C26" s="1549"/>
      <c r="D26" s="729">
        <v>3</v>
      </c>
      <c r="E26" s="95" t="s">
        <v>84</v>
      </c>
      <c r="F26" s="711">
        <v>1</v>
      </c>
      <c r="G26" s="46">
        <v>1</v>
      </c>
      <c r="H26" s="46">
        <v>2</v>
      </c>
      <c r="I26" s="45">
        <v>2</v>
      </c>
      <c r="J26" s="45">
        <v>2</v>
      </c>
      <c r="K26" s="654">
        <f t="shared" si="8"/>
        <v>8</v>
      </c>
      <c r="L26" s="655">
        <f t="shared" ref="L26:L40" si="9">F26*$F$8+G26*$G$8+H26*$H$8+J26*$J$8+I26*$I$8</f>
        <v>0</v>
      </c>
      <c r="M26" s="143"/>
    </row>
    <row r="27" spans="2:13" s="32" customFormat="1" ht="14.25" customHeight="1">
      <c r="B27" s="1526"/>
      <c r="C27" s="1549"/>
      <c r="D27" s="729">
        <v>4</v>
      </c>
      <c r="E27" s="95" t="s">
        <v>302</v>
      </c>
      <c r="F27" s="711">
        <v>1</v>
      </c>
      <c r="G27" s="46"/>
      <c r="H27" s="46"/>
      <c r="I27" s="45"/>
      <c r="J27" s="45"/>
      <c r="K27" s="654">
        <f t="shared" ref="K27" si="10">SUM(F27:J27)</f>
        <v>1</v>
      </c>
      <c r="L27" s="655">
        <f t="shared" si="9"/>
        <v>0</v>
      </c>
      <c r="M27" s="143"/>
    </row>
    <row r="28" spans="2:13" s="32" customFormat="1" ht="14.25" customHeight="1">
      <c r="B28" s="1526"/>
      <c r="C28" s="1549"/>
      <c r="D28" s="729">
        <v>5</v>
      </c>
      <c r="E28" s="95" t="s">
        <v>69</v>
      </c>
      <c r="F28" s="711">
        <v>2</v>
      </c>
      <c r="G28" s="46">
        <v>2</v>
      </c>
      <c r="H28" s="46">
        <v>2</v>
      </c>
      <c r="I28" s="45">
        <v>1</v>
      </c>
      <c r="J28" s="45">
        <v>1</v>
      </c>
      <c r="K28" s="654">
        <f>SUM(F28:J28)</f>
        <v>8</v>
      </c>
      <c r="L28" s="655">
        <f t="shared" si="9"/>
        <v>0</v>
      </c>
      <c r="M28" s="143"/>
    </row>
    <row r="29" spans="2:13" s="32" customFormat="1" ht="14.25" customHeight="1">
      <c r="B29" s="1526"/>
      <c r="C29" s="1549"/>
      <c r="D29" s="729">
        <v>6</v>
      </c>
      <c r="E29" s="95" t="s">
        <v>70</v>
      </c>
      <c r="F29" s="711"/>
      <c r="G29" s="46"/>
      <c r="H29" s="46"/>
      <c r="I29" s="45">
        <v>1</v>
      </c>
      <c r="J29" s="45">
        <v>1</v>
      </c>
      <c r="K29" s="654">
        <f t="shared" si="8"/>
        <v>2</v>
      </c>
      <c r="L29" s="655">
        <f t="shared" si="9"/>
        <v>0</v>
      </c>
      <c r="M29" s="143"/>
    </row>
    <row r="30" spans="2:13" s="32" customFormat="1" ht="14.25" customHeight="1">
      <c r="B30" s="1526"/>
      <c r="C30" s="1549"/>
      <c r="D30" s="729">
        <v>7</v>
      </c>
      <c r="E30" s="95" t="s">
        <v>86</v>
      </c>
      <c r="F30" s="711"/>
      <c r="G30" s="46"/>
      <c r="H30" s="46">
        <v>1</v>
      </c>
      <c r="I30" s="45">
        <v>1</v>
      </c>
      <c r="J30" s="45"/>
      <c r="K30" s="654">
        <f t="shared" si="8"/>
        <v>2</v>
      </c>
      <c r="L30" s="655">
        <f t="shared" si="9"/>
        <v>0</v>
      </c>
      <c r="M30" s="143"/>
    </row>
    <row r="31" spans="2:13" s="32" customFormat="1" ht="14.25" customHeight="1">
      <c r="B31" s="1526"/>
      <c r="C31" s="1549"/>
      <c r="D31" s="729">
        <v>8</v>
      </c>
      <c r="E31" s="95" t="s">
        <v>71</v>
      </c>
      <c r="F31" s="711">
        <v>1</v>
      </c>
      <c r="G31" s="46">
        <v>1</v>
      </c>
      <c r="H31" s="46">
        <v>1</v>
      </c>
      <c r="I31" s="45">
        <v>1</v>
      </c>
      <c r="J31" s="45"/>
      <c r="K31" s="654">
        <f t="shared" si="8"/>
        <v>4</v>
      </c>
      <c r="L31" s="655">
        <f t="shared" si="9"/>
        <v>0</v>
      </c>
      <c r="M31" s="143"/>
    </row>
    <row r="32" spans="2:13" s="32" customFormat="1" ht="14.25" customHeight="1">
      <c r="B32" s="1526"/>
      <c r="C32" s="1549"/>
      <c r="D32" s="729">
        <v>9</v>
      </c>
      <c r="E32" s="95" t="s">
        <v>72</v>
      </c>
      <c r="F32" s="711">
        <v>1</v>
      </c>
      <c r="G32" s="46">
        <v>1</v>
      </c>
      <c r="H32" s="46">
        <v>1</v>
      </c>
      <c r="I32" s="45">
        <v>1</v>
      </c>
      <c r="J32" s="45"/>
      <c r="K32" s="654">
        <f t="shared" si="8"/>
        <v>4</v>
      </c>
      <c r="L32" s="655">
        <f t="shared" si="9"/>
        <v>0</v>
      </c>
      <c r="M32" s="143"/>
    </row>
    <row r="33" spans="2:13" s="32" customFormat="1" ht="14.25" customHeight="1">
      <c r="B33" s="1526"/>
      <c r="C33" s="1549"/>
      <c r="D33" s="729">
        <v>10</v>
      </c>
      <c r="E33" s="95" t="s">
        <v>73</v>
      </c>
      <c r="F33" s="711">
        <v>1</v>
      </c>
      <c r="G33" s="46">
        <v>1</v>
      </c>
      <c r="H33" s="46">
        <v>1</v>
      </c>
      <c r="I33" s="45">
        <v>1</v>
      </c>
      <c r="J33" s="45"/>
      <c r="K33" s="654">
        <f t="shared" si="8"/>
        <v>4</v>
      </c>
      <c r="L33" s="655">
        <f t="shared" si="9"/>
        <v>0</v>
      </c>
      <c r="M33" s="143"/>
    </row>
    <row r="34" spans="2:13" s="32" customFormat="1" ht="14.25" customHeight="1">
      <c r="B34" s="1526"/>
      <c r="C34" s="1549"/>
      <c r="D34" s="729">
        <v>11</v>
      </c>
      <c r="E34" s="95" t="s">
        <v>74</v>
      </c>
      <c r="F34" s="711">
        <v>1</v>
      </c>
      <c r="G34" s="46">
        <v>1</v>
      </c>
      <c r="H34" s="46">
        <v>1</v>
      </c>
      <c r="I34" s="45">
        <v>1</v>
      </c>
      <c r="J34" s="45"/>
      <c r="K34" s="654">
        <f t="shared" si="8"/>
        <v>4</v>
      </c>
      <c r="L34" s="655">
        <f t="shared" si="9"/>
        <v>0</v>
      </c>
      <c r="M34" s="143"/>
    </row>
    <row r="35" spans="2:13" s="32" customFormat="1" ht="14.25" customHeight="1">
      <c r="B35" s="1526"/>
      <c r="C35" s="1549"/>
      <c r="D35" s="729">
        <v>12</v>
      </c>
      <c r="E35" s="95" t="s">
        <v>63</v>
      </c>
      <c r="F35" s="711">
        <v>2</v>
      </c>
      <c r="G35" s="46">
        <v>3</v>
      </c>
      <c r="H35" s="46">
        <v>3</v>
      </c>
      <c r="I35" s="45">
        <v>3</v>
      </c>
      <c r="J35" s="45">
        <v>3</v>
      </c>
      <c r="K35" s="654">
        <f t="shared" si="8"/>
        <v>14</v>
      </c>
      <c r="L35" s="655">
        <f t="shared" si="9"/>
        <v>0</v>
      </c>
      <c r="M35" s="143"/>
    </row>
    <row r="36" spans="2:13" s="32" customFormat="1" ht="14.25" customHeight="1">
      <c r="B36" s="1526"/>
      <c r="C36" s="1549"/>
      <c r="D36" s="729">
        <v>13</v>
      </c>
      <c r="E36" s="95" t="s">
        <v>75</v>
      </c>
      <c r="F36" s="711">
        <v>1</v>
      </c>
      <c r="G36" s="46">
        <v>1</v>
      </c>
      <c r="H36" s="46">
        <v>1</v>
      </c>
      <c r="I36" s="45"/>
      <c r="J36" s="45"/>
      <c r="K36" s="654">
        <f t="shared" si="8"/>
        <v>3</v>
      </c>
      <c r="L36" s="655">
        <f t="shared" si="9"/>
        <v>0</v>
      </c>
      <c r="M36" s="143"/>
    </row>
    <row r="37" spans="2:13" s="32" customFormat="1" ht="14.25" customHeight="1">
      <c r="B37" s="1526"/>
      <c r="C37" s="1549"/>
      <c r="D37" s="729">
        <v>14</v>
      </c>
      <c r="E37" s="95" t="s">
        <v>65</v>
      </c>
      <c r="F37" s="711">
        <v>3</v>
      </c>
      <c r="G37" s="46">
        <v>3</v>
      </c>
      <c r="H37" s="46">
        <v>3</v>
      </c>
      <c r="I37" s="45">
        <v>3</v>
      </c>
      <c r="J37" s="45">
        <v>3</v>
      </c>
      <c r="K37" s="654">
        <f t="shared" si="8"/>
        <v>15</v>
      </c>
      <c r="L37" s="655">
        <f t="shared" si="9"/>
        <v>0</v>
      </c>
      <c r="M37" s="143"/>
    </row>
    <row r="38" spans="2:13" s="32" customFormat="1" ht="14.25" customHeight="1">
      <c r="B38" s="1526"/>
      <c r="C38" s="1549"/>
      <c r="D38" s="729">
        <v>15</v>
      </c>
      <c r="E38" s="95" t="s">
        <v>76</v>
      </c>
      <c r="F38" s="711">
        <v>1</v>
      </c>
      <c r="G38" s="46"/>
      <c r="H38" s="46"/>
      <c r="I38" s="45"/>
      <c r="J38" s="45"/>
      <c r="K38" s="654">
        <f t="shared" ref="K38" si="11">SUM(F38:J38)</f>
        <v>1</v>
      </c>
      <c r="L38" s="655">
        <f t="shared" si="9"/>
        <v>0</v>
      </c>
      <c r="M38" s="143"/>
    </row>
    <row r="39" spans="2:13" s="32" customFormat="1" ht="14.25" customHeight="1">
      <c r="B39" s="1526"/>
      <c r="C39" s="1550"/>
      <c r="D39" s="729">
        <v>16</v>
      </c>
      <c r="E39" s="95" t="s">
        <v>77</v>
      </c>
      <c r="F39" s="711">
        <v>1</v>
      </c>
      <c r="G39" s="46">
        <v>1</v>
      </c>
      <c r="H39" s="46">
        <v>1</v>
      </c>
      <c r="I39" s="45">
        <v>1</v>
      </c>
      <c r="J39" s="45">
        <v>1</v>
      </c>
      <c r="K39" s="654">
        <f>SUM(F39:J39)</f>
        <v>5</v>
      </c>
      <c r="L39" s="734">
        <f t="shared" si="9"/>
        <v>0</v>
      </c>
      <c r="M39" s="143"/>
    </row>
    <row r="40" spans="2:13" s="32" customFormat="1" ht="22.5" customHeight="1">
      <c r="B40" s="1527"/>
      <c r="C40" s="1551" t="s">
        <v>303</v>
      </c>
      <c r="D40" s="1552"/>
      <c r="E40" s="1553"/>
      <c r="F40" s="710">
        <v>2</v>
      </c>
      <c r="G40" s="37">
        <v>2</v>
      </c>
      <c r="H40" s="37">
        <v>3</v>
      </c>
      <c r="I40" s="36">
        <v>3</v>
      </c>
      <c r="J40" s="36">
        <v>4</v>
      </c>
      <c r="K40" s="650">
        <f>SUM(F40:J40)</f>
        <v>14</v>
      </c>
      <c r="L40" s="662">
        <f t="shared" si="9"/>
        <v>0</v>
      </c>
      <c r="M40" s="133"/>
    </row>
    <row r="41" spans="2:13" ht="20" customHeight="1">
      <c r="B41" s="807" t="s">
        <v>293</v>
      </c>
      <c r="C41" s="808"/>
      <c r="D41" s="756"/>
      <c r="E41" s="705"/>
      <c r="F41" s="746"/>
      <c r="G41" s="747"/>
      <c r="H41" s="747"/>
      <c r="I41" s="747"/>
      <c r="J41" s="747"/>
      <c r="K41" s="748"/>
      <c r="L41" s="749"/>
      <c r="M41" s="750"/>
    </row>
    <row r="42" spans="2:13" ht="14.25" customHeight="1">
      <c r="B42" s="1539">
        <v>1</v>
      </c>
      <c r="C42" s="1540"/>
      <c r="D42" s="1541"/>
      <c r="E42" s="98"/>
      <c r="F42" s="727"/>
      <c r="G42" s="42"/>
      <c r="H42" s="42"/>
      <c r="I42" s="41"/>
      <c r="J42" s="41"/>
      <c r="K42" s="728">
        <f>SUM(F42:J42)</f>
        <v>0</v>
      </c>
      <c r="L42" s="655">
        <f>F42*$F$8+G42*$G$8+H42*$H$8+J42*$J$8+I42*$I$8</f>
        <v>0</v>
      </c>
      <c r="M42" s="100"/>
    </row>
    <row r="43" spans="2:13" ht="14.25" customHeight="1">
      <c r="B43" s="751"/>
      <c r="C43" s="752"/>
      <c r="D43" s="753">
        <v>2</v>
      </c>
      <c r="E43" s="98"/>
      <c r="F43" s="727"/>
      <c r="G43" s="42"/>
      <c r="H43" s="42"/>
      <c r="I43" s="41"/>
      <c r="J43" s="41"/>
      <c r="K43" s="654">
        <f>SUM(F43:J43)</f>
        <v>0</v>
      </c>
      <c r="L43" s="655">
        <f t="shared" ref="L43:L46" si="12">F43*$F$8+G43*$G$8+H43*$H$8+J43*$J$8+I43*$I$8</f>
        <v>0</v>
      </c>
      <c r="M43" s="100"/>
    </row>
    <row r="44" spans="2:13" ht="14.25" customHeight="1">
      <c r="B44" s="751"/>
      <c r="C44" s="752"/>
      <c r="D44" s="753">
        <v>3</v>
      </c>
      <c r="E44" s="98"/>
      <c r="F44" s="727"/>
      <c r="G44" s="42"/>
      <c r="H44" s="42"/>
      <c r="I44" s="41"/>
      <c r="J44" s="41"/>
      <c r="K44" s="654">
        <f>SUM(F44:J44)</f>
        <v>0</v>
      </c>
      <c r="L44" s="655">
        <f t="shared" si="12"/>
        <v>0</v>
      </c>
      <c r="M44" s="100"/>
    </row>
    <row r="45" spans="2:13" ht="14.25" customHeight="1">
      <c r="B45" s="1512">
        <v>4</v>
      </c>
      <c r="C45" s="1513"/>
      <c r="D45" s="1514"/>
      <c r="E45" s="98"/>
      <c r="F45" s="711"/>
      <c r="G45" s="46"/>
      <c r="H45" s="46"/>
      <c r="I45" s="45"/>
      <c r="J45" s="45"/>
      <c r="K45" s="654">
        <f t="shared" ref="K45:K54" si="13">SUM(F45:J45)</f>
        <v>0</v>
      </c>
      <c r="L45" s="655">
        <f t="shared" si="12"/>
        <v>0</v>
      </c>
      <c r="M45" s="62"/>
    </row>
    <row r="46" spans="2:13" ht="14.25" customHeight="1">
      <c r="B46" s="1515">
        <v>5</v>
      </c>
      <c r="C46" s="1516"/>
      <c r="D46" s="1517"/>
      <c r="E46" s="155"/>
      <c r="F46" s="711"/>
      <c r="G46" s="46"/>
      <c r="H46" s="46"/>
      <c r="I46" s="45"/>
      <c r="J46" s="45"/>
      <c r="K46" s="714">
        <f t="shared" si="13"/>
        <v>0</v>
      </c>
      <c r="L46" s="655">
        <f t="shared" si="12"/>
        <v>0</v>
      </c>
      <c r="M46" s="754"/>
    </row>
    <row r="47" spans="2:13" ht="24" customHeight="1">
      <c r="B47" s="1547" t="s">
        <v>304</v>
      </c>
      <c r="C47" s="1548"/>
      <c r="D47" s="1548"/>
      <c r="E47" s="1548"/>
      <c r="F47" s="809"/>
      <c r="G47" s="810"/>
      <c r="H47" s="810"/>
      <c r="I47" s="810"/>
      <c r="J47" s="810"/>
      <c r="K47" s="748"/>
      <c r="L47" s="748"/>
      <c r="M47" s="762"/>
    </row>
    <row r="48" spans="2:13" ht="15.75" customHeight="1">
      <c r="B48" s="763"/>
      <c r="C48" s="764"/>
      <c r="D48" s="765">
        <v>1</v>
      </c>
      <c r="E48" s="98" t="s">
        <v>291</v>
      </c>
      <c r="F48" s="711"/>
      <c r="G48" s="46"/>
      <c r="H48" s="46"/>
      <c r="I48" s="45"/>
      <c r="J48" s="45"/>
      <c r="K48" s="728">
        <f t="shared" si="13"/>
        <v>0</v>
      </c>
      <c r="L48" s="655">
        <f>F48*$F$8+G48*$G$8+H48*$H$8+J48*$J$8+I48*$I$8</f>
        <v>0</v>
      </c>
      <c r="M48" s="100"/>
    </row>
    <row r="49" spans="2:13" ht="14.25" customHeight="1">
      <c r="B49" s="763"/>
      <c r="C49" s="764"/>
      <c r="D49" s="765">
        <v>2</v>
      </c>
      <c r="E49" s="98" t="s">
        <v>93</v>
      </c>
      <c r="F49" s="711"/>
      <c r="G49" s="46"/>
      <c r="H49" s="46"/>
      <c r="I49" s="45"/>
      <c r="J49" s="45"/>
      <c r="K49" s="654">
        <f>SUM(F49:J49)</f>
        <v>0</v>
      </c>
      <c r="L49" s="655">
        <f t="shared" ref="L49:L53" si="14">F49*$F$8+G49*$G$8+H49*$H$8+J49*$J$8+I49*$I$8</f>
        <v>0</v>
      </c>
      <c r="M49" s="62"/>
    </row>
    <row r="50" spans="2:13" ht="14.25" customHeight="1">
      <c r="B50" s="763"/>
      <c r="C50" s="764"/>
      <c r="D50" s="765">
        <v>3</v>
      </c>
      <c r="E50" s="98" t="s">
        <v>292</v>
      </c>
      <c r="F50" s="711"/>
      <c r="G50" s="46"/>
      <c r="H50" s="46"/>
      <c r="I50" s="45"/>
      <c r="J50" s="45"/>
      <c r="K50" s="654">
        <f t="shared" ref="K50:K53" si="15">SUM(F50:J50)</f>
        <v>0</v>
      </c>
      <c r="L50" s="655">
        <f t="shared" si="14"/>
        <v>0</v>
      </c>
      <c r="M50" s="62"/>
    </row>
    <row r="51" spans="2:13" ht="14.25" customHeight="1">
      <c r="B51" s="763"/>
      <c r="C51" s="764"/>
      <c r="D51" s="765">
        <v>4</v>
      </c>
      <c r="E51" s="98"/>
      <c r="F51" s="711"/>
      <c r="G51" s="46"/>
      <c r="H51" s="46"/>
      <c r="I51" s="45"/>
      <c r="J51" s="45"/>
      <c r="K51" s="654">
        <f t="shared" si="15"/>
        <v>0</v>
      </c>
      <c r="L51" s="655">
        <f t="shared" si="14"/>
        <v>0</v>
      </c>
      <c r="M51" s="62"/>
    </row>
    <row r="52" spans="2:13" ht="14.25" customHeight="1">
      <c r="B52" s="763"/>
      <c r="C52" s="764"/>
      <c r="D52" s="765">
        <v>5</v>
      </c>
      <c r="E52" s="98"/>
      <c r="F52" s="711"/>
      <c r="G52" s="46"/>
      <c r="H52" s="46"/>
      <c r="I52" s="45"/>
      <c r="J52" s="45"/>
      <c r="K52" s="654">
        <f t="shared" si="15"/>
        <v>0</v>
      </c>
      <c r="L52" s="655">
        <f t="shared" si="14"/>
        <v>0</v>
      </c>
      <c r="M52" s="62"/>
    </row>
    <row r="53" spans="2:13" ht="21.75" customHeight="1">
      <c r="B53" s="763"/>
      <c r="C53" s="764"/>
      <c r="D53" s="765">
        <v>6</v>
      </c>
      <c r="E53" s="98"/>
      <c r="F53" s="711"/>
      <c r="G53" s="46"/>
      <c r="H53" s="46"/>
      <c r="I53" s="45"/>
      <c r="J53" s="45"/>
      <c r="K53" s="654">
        <f t="shared" si="15"/>
        <v>0</v>
      </c>
      <c r="L53" s="655">
        <f t="shared" si="14"/>
        <v>0</v>
      </c>
      <c r="M53" s="62"/>
    </row>
    <row r="54" spans="2:13" ht="14.25" customHeight="1" thickBot="1">
      <c r="B54" s="766"/>
      <c r="C54" s="767"/>
      <c r="D54" s="676">
        <v>7</v>
      </c>
      <c r="E54" s="768"/>
      <c r="F54" s="722"/>
      <c r="G54" s="69"/>
      <c r="H54" s="69"/>
      <c r="I54" s="678"/>
      <c r="J54" s="678"/>
      <c r="K54" s="723">
        <f t="shared" si="13"/>
        <v>0</v>
      </c>
      <c r="L54" s="655">
        <f>F54*$F$8+G54*$G$8+H54*$H$8+J54*$J$8+I54*$I$8</f>
        <v>0</v>
      </c>
      <c r="M54" s="769"/>
    </row>
    <row r="55" spans="2:13" s="123" customFormat="1">
      <c r="B55" s="101"/>
      <c r="C55" s="101"/>
      <c r="D55" s="811" t="s">
        <v>294</v>
      </c>
      <c r="E55" s="812" t="s">
        <v>295</v>
      </c>
      <c r="F55" s="103"/>
      <c r="G55" s="103"/>
      <c r="H55" s="103"/>
      <c r="I55" s="103"/>
      <c r="J55" s="103"/>
      <c r="K55" s="103"/>
      <c r="L55" s="103"/>
    </row>
    <row r="56" spans="2:13" s="123" customFormat="1">
      <c r="B56" s="772"/>
      <c r="C56" s="772"/>
      <c r="D56" s="772"/>
      <c r="E56" s="813"/>
      <c r="F56" s="774"/>
      <c r="G56" s="774"/>
      <c r="H56" s="774"/>
      <c r="I56" s="774"/>
      <c r="J56" s="774"/>
      <c r="K56" s="301"/>
      <c r="L56" s="301"/>
    </row>
    <row r="57" spans="2:13" s="123" customFormat="1">
      <c r="B57" s="25"/>
      <c r="C57" s="25"/>
      <c r="D57" s="25"/>
      <c r="E57" s="775"/>
      <c r="F57" s="774"/>
      <c r="G57" s="774"/>
      <c r="H57" s="774"/>
      <c r="I57" s="774"/>
      <c r="J57" s="774"/>
      <c r="K57" s="774"/>
      <c r="L57" s="774"/>
    </row>
    <row r="58" spans="2:13" s="123" customFormat="1" ht="16">
      <c r="B58" s="1518" t="s">
        <v>305</v>
      </c>
      <c r="C58" s="1518"/>
      <c r="D58" s="1518"/>
      <c r="E58" s="1518"/>
      <c r="F58" s="104"/>
      <c r="G58" s="104"/>
      <c r="H58" s="104"/>
      <c r="I58" s="104"/>
      <c r="J58" s="105"/>
      <c r="K58" s="104"/>
      <c r="L58" s="104"/>
    </row>
    <row r="59" spans="2:13" s="123" customFormat="1">
      <c r="B59" s="25"/>
      <c r="C59" s="25"/>
      <c r="D59" s="25"/>
      <c r="E59" s="106"/>
      <c r="F59" s="162"/>
      <c r="G59" s="162"/>
      <c r="H59" s="162"/>
      <c r="I59" s="162"/>
      <c r="J59" s="107"/>
      <c r="K59" s="106"/>
      <c r="L59" s="106"/>
    </row>
    <row r="60" spans="2:13" s="123" customFormat="1">
      <c r="B60" s="25"/>
      <c r="C60" s="25"/>
      <c r="D60" s="25"/>
      <c r="E60" s="106"/>
      <c r="F60" s="161"/>
      <c r="G60" s="162"/>
      <c r="H60" s="162"/>
      <c r="I60" s="162"/>
      <c r="J60" s="107"/>
      <c r="K60" s="106"/>
      <c r="L60" s="106"/>
    </row>
    <row r="61" spans="2:13" s="123" customFormat="1">
      <c r="B61" s="25"/>
      <c r="C61" s="25"/>
      <c r="D61" s="25"/>
      <c r="E61" s="106"/>
      <c r="F61" s="162"/>
      <c r="G61" s="162"/>
      <c r="H61" s="162"/>
      <c r="I61" s="162"/>
      <c r="J61" s="107"/>
      <c r="K61" s="106"/>
      <c r="L61" s="106"/>
    </row>
    <row r="62" spans="2:13" s="123" customFormat="1">
      <c r="B62" s="25"/>
      <c r="C62" s="25"/>
      <c r="D62" s="25"/>
      <c r="E62" s="101"/>
      <c r="F62" s="101"/>
      <c r="G62" s="101"/>
      <c r="H62" s="101"/>
      <c r="I62" s="101"/>
      <c r="J62" s="101"/>
      <c r="K62" s="101"/>
      <c r="L62" s="101"/>
    </row>
  </sheetData>
  <sheetProtection sheet="1" formatRows="0"/>
  <mergeCells count="18">
    <mergeCell ref="B2:J2"/>
    <mergeCell ref="B3:M3"/>
    <mergeCell ref="A4:D4"/>
    <mergeCell ref="J4:M4"/>
    <mergeCell ref="B5:E9"/>
    <mergeCell ref="F5:J5"/>
    <mergeCell ref="M5:M9"/>
    <mergeCell ref="F7:J7"/>
    <mergeCell ref="F9:J9"/>
    <mergeCell ref="B46:D46"/>
    <mergeCell ref="B47:E47"/>
    <mergeCell ref="B58:E58"/>
    <mergeCell ref="B17:C23"/>
    <mergeCell ref="B24:B40"/>
    <mergeCell ref="C24:C39"/>
    <mergeCell ref="C40:E40"/>
    <mergeCell ref="B42:D42"/>
    <mergeCell ref="B45:D45"/>
  </mergeCells>
  <dataValidations count="1">
    <dataValidation allowBlank="1" showInputMessage="1" showErrorMessage="1" sqref="E48:E54 E42:E46" xr:uid="{346FC292-5230-4263-AF04-4AE803905B6A}"/>
  </dataValidations>
  <printOptions horizontalCentered="1"/>
  <pageMargins left="1.1417322834645669" right="0.31496062992125984" top="0.51181102362204722" bottom="0.70866141732283472" header="0.51181102362204722" footer="0.51181102362204722"/>
  <pageSetup paperSize="9" scale="84" orientation="portrait" r:id="rId1"/>
  <headerFooter alignWithMargins="0">
    <oddFooter>&amp;L&amp;7CEA - arkusz organizacyjny na rok szkolny 2018/19    nr teczki: 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23A6-11B0-4C06-8B80-84E08E08242D}">
  <sheetPr>
    <tabColor theme="6" tint="0.79998168889431442"/>
    <pageSetUpPr fitToPage="1"/>
  </sheetPr>
  <dimension ref="A1:M62"/>
  <sheetViews>
    <sheetView showGridLines="0" view="pageBreakPreview" zoomScale="80" zoomScaleNormal="80" zoomScaleSheetLayoutView="80" workbookViewId="0">
      <selection activeCell="T15" sqref="T15"/>
    </sheetView>
  </sheetViews>
  <sheetFormatPr baseColWidth="10" defaultColWidth="8.1640625" defaultRowHeight="13"/>
  <cols>
    <col min="1" max="1" width="4.1640625" style="25" customWidth="1"/>
    <col min="2" max="2" width="3.1640625" style="25" customWidth="1"/>
    <col min="3" max="3" width="3" style="25" customWidth="1"/>
    <col min="4" max="4" width="3.6640625" style="25" customWidth="1"/>
    <col min="5" max="5" width="30.1640625" style="25" customWidth="1"/>
    <col min="6" max="10" width="5.83203125" style="25" customWidth="1"/>
    <col min="11" max="11" width="8.1640625" style="25" customWidth="1"/>
    <col min="12" max="12" width="8.6640625" style="25" customWidth="1"/>
    <col min="13" max="13" width="11" style="123" customWidth="1"/>
    <col min="14" max="16384" width="8.1640625" style="25"/>
  </cols>
  <sheetData>
    <row r="1" spans="1:13" ht="18">
      <c r="B1" s="26"/>
      <c r="C1" s="26"/>
      <c r="D1" s="26"/>
      <c r="E1" s="27" t="str">
        <f>'Strona Tytułowa'!G5</f>
        <v>??</v>
      </c>
      <c r="F1" s="72"/>
      <c r="G1" s="72"/>
      <c r="H1" s="72"/>
      <c r="I1" s="72"/>
      <c r="J1" s="72"/>
      <c r="K1" s="72"/>
      <c r="L1" s="72"/>
      <c r="M1" s="682"/>
    </row>
    <row r="2" spans="1:13" ht="20">
      <c r="B2" s="1337" t="s">
        <v>47</v>
      </c>
      <c r="C2" s="1337"/>
      <c r="D2" s="1337"/>
      <c r="E2" s="1337"/>
      <c r="F2" s="1337"/>
      <c r="G2" s="1337"/>
      <c r="H2" s="1337"/>
      <c r="I2" s="1337"/>
      <c r="J2" s="1337"/>
      <c r="K2" s="108" t="str">
        <f>'Strona Tytułowa'!D2</f>
        <v>2022/2023</v>
      </c>
      <c r="L2" s="108"/>
      <c r="M2" s="108"/>
    </row>
    <row r="3" spans="1:13" ht="18.75" customHeight="1">
      <c r="B3" s="1542" t="s">
        <v>297</v>
      </c>
      <c r="C3" s="1542"/>
      <c r="D3" s="1542"/>
      <c r="E3" s="1542"/>
      <c r="F3" s="1542"/>
      <c r="G3" s="1542"/>
      <c r="H3" s="1542"/>
      <c r="I3" s="1542"/>
      <c r="J3" s="1542"/>
      <c r="K3" s="1542"/>
      <c r="L3" s="1542"/>
      <c r="M3" s="1542"/>
    </row>
    <row r="4" spans="1:13" ht="27" customHeight="1" thickBot="1">
      <c r="A4" s="1543"/>
      <c r="B4" s="1543"/>
      <c r="C4" s="1543"/>
      <c r="D4" s="1543"/>
      <c r="E4" s="683"/>
      <c r="F4" s="76"/>
      <c r="G4" s="76"/>
      <c r="H4" s="76" t="s">
        <v>273</v>
      </c>
      <c r="I4" s="76"/>
      <c r="J4" s="1544" t="s">
        <v>274</v>
      </c>
      <c r="K4" s="1544"/>
      <c r="L4" s="1544"/>
      <c r="M4" s="1544"/>
    </row>
    <row r="5" spans="1:13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487"/>
      <c r="J5" s="1509"/>
      <c r="K5" s="625" t="s">
        <v>57</v>
      </c>
      <c r="L5" s="626" t="s">
        <v>256</v>
      </c>
      <c r="M5" s="1351" t="s">
        <v>50</v>
      </c>
    </row>
    <row r="6" spans="1:13" ht="12.75" customHeight="1">
      <c r="B6" s="1364"/>
      <c r="C6" s="1484"/>
      <c r="D6" s="1484"/>
      <c r="E6" s="1365"/>
      <c r="F6" s="627" t="s">
        <v>20</v>
      </c>
      <c r="G6" s="628" t="s">
        <v>21</v>
      </c>
      <c r="H6" s="628" t="s">
        <v>22</v>
      </c>
      <c r="I6" s="628" t="s">
        <v>24</v>
      </c>
      <c r="J6" s="628" t="s">
        <v>23</v>
      </c>
      <c r="K6" s="629" t="s">
        <v>257</v>
      </c>
      <c r="L6" s="630" t="s">
        <v>257</v>
      </c>
      <c r="M6" s="1352"/>
    </row>
    <row r="7" spans="1:13" ht="12.75" customHeight="1">
      <c r="B7" s="1364"/>
      <c r="C7" s="1484"/>
      <c r="D7" s="1484"/>
      <c r="E7" s="1365"/>
      <c r="F7" s="1332" t="s">
        <v>80</v>
      </c>
      <c r="G7" s="1332"/>
      <c r="H7" s="1332"/>
      <c r="I7" s="1332"/>
      <c r="J7" s="1333"/>
      <c r="K7" s="631" t="s">
        <v>258</v>
      </c>
      <c r="L7" s="632" t="s">
        <v>259</v>
      </c>
      <c r="M7" s="1352"/>
    </row>
    <row r="8" spans="1:13" ht="12.75" customHeight="1">
      <c r="B8" s="1364"/>
      <c r="C8" s="1484"/>
      <c r="D8" s="1484"/>
      <c r="E8" s="1365"/>
      <c r="F8" s="836"/>
      <c r="G8" s="836"/>
      <c r="H8" s="836"/>
      <c r="I8" s="836"/>
      <c r="J8" s="836"/>
      <c r="K8" s="629" t="s">
        <v>260</v>
      </c>
      <c r="L8" s="630" t="s">
        <v>261</v>
      </c>
      <c r="M8" s="1352"/>
    </row>
    <row r="9" spans="1:13" ht="16.5" customHeight="1" thickBot="1">
      <c r="B9" s="1366"/>
      <c r="C9" s="1485"/>
      <c r="D9" s="1485"/>
      <c r="E9" s="1367"/>
      <c r="F9" s="1510" t="s">
        <v>81</v>
      </c>
      <c r="G9" s="1546"/>
      <c r="H9" s="1546"/>
      <c r="I9" s="1546"/>
      <c r="J9" s="1511"/>
      <c r="K9" s="633" t="s">
        <v>262</v>
      </c>
      <c r="L9" s="634" t="s">
        <v>262</v>
      </c>
      <c r="M9" s="1353"/>
    </row>
    <row r="10" spans="1:13" ht="27" customHeight="1" thickBot="1">
      <c r="B10" s="685"/>
      <c r="C10" s="686"/>
      <c r="D10" s="686"/>
      <c r="E10" s="622" t="s">
        <v>58</v>
      </c>
      <c r="F10" s="687">
        <f>F14+F15+F11</f>
        <v>27</v>
      </c>
      <c r="G10" s="687">
        <f t="shared" ref="G10:J10" si="0">G14+G15+G11</f>
        <v>25</v>
      </c>
      <c r="H10" s="687">
        <f t="shared" si="0"/>
        <v>24</v>
      </c>
      <c r="I10" s="687">
        <f t="shared" si="0"/>
        <v>23</v>
      </c>
      <c r="J10" s="687">
        <f t="shared" si="0"/>
        <v>18</v>
      </c>
      <c r="K10" s="687">
        <f t="shared" ref="K10" si="1">K15+K11</f>
        <v>117</v>
      </c>
      <c r="L10" s="77">
        <f>L14+L15+L11</f>
        <v>0</v>
      </c>
      <c r="M10" s="688"/>
    </row>
    <row r="11" spans="1:13" ht="23.25" customHeight="1">
      <c r="B11" s="635"/>
      <c r="C11" s="689"/>
      <c r="D11" s="689"/>
      <c r="E11" s="79" t="s">
        <v>276</v>
      </c>
      <c r="F11" s="690">
        <f>SUM(F12:F13)</f>
        <v>27</v>
      </c>
      <c r="G11" s="690">
        <f t="shared" ref="G11:J11" si="2">SUM(G12:G13)</f>
        <v>25</v>
      </c>
      <c r="H11" s="690">
        <f t="shared" si="2"/>
        <v>24</v>
      </c>
      <c r="I11" s="690">
        <f t="shared" si="2"/>
        <v>23</v>
      </c>
      <c r="J11" s="691">
        <f t="shared" si="2"/>
        <v>18</v>
      </c>
      <c r="K11" s="777">
        <f>SUM(F11:J11)</f>
        <v>117</v>
      </c>
      <c r="L11" s="693">
        <f>SUM(L12:L13)</f>
        <v>0</v>
      </c>
      <c r="M11" s="694"/>
    </row>
    <row r="12" spans="1:13" ht="14.25" customHeight="1">
      <c r="B12" s="126"/>
      <c r="C12" s="127"/>
      <c r="D12" s="127"/>
      <c r="E12" s="640" t="s">
        <v>277</v>
      </c>
      <c r="F12" s="82">
        <f>SUM(F17:F23)</f>
        <v>0</v>
      </c>
      <c r="G12" s="82">
        <f t="shared" ref="G12:J12" si="3">SUM(G17:G23)</f>
        <v>0</v>
      </c>
      <c r="H12" s="82">
        <f t="shared" si="3"/>
        <v>0</v>
      </c>
      <c r="I12" s="82">
        <f t="shared" si="3"/>
        <v>0</v>
      </c>
      <c r="J12" s="641">
        <f t="shared" si="3"/>
        <v>0</v>
      </c>
      <c r="K12" s="642">
        <f>SUM(F12:J12)</f>
        <v>0</v>
      </c>
      <c r="L12" s="66">
        <f>SUM(L17:L23)</f>
        <v>0</v>
      </c>
      <c r="M12" s="694"/>
    </row>
    <row r="13" spans="1:13" ht="14.25" customHeight="1">
      <c r="B13" s="778"/>
      <c r="C13" s="779"/>
      <c r="D13" s="779"/>
      <c r="E13" s="780" t="s">
        <v>278</v>
      </c>
      <c r="F13" s="781">
        <f>SUM(F23:F40)</f>
        <v>27</v>
      </c>
      <c r="G13" s="781">
        <f t="shared" ref="G13:J13" si="4">SUM(G23:G40)</f>
        <v>25</v>
      </c>
      <c r="H13" s="781">
        <f t="shared" si="4"/>
        <v>24</v>
      </c>
      <c r="I13" s="781">
        <f t="shared" si="4"/>
        <v>23</v>
      </c>
      <c r="J13" s="781">
        <f t="shared" si="4"/>
        <v>18</v>
      </c>
      <c r="K13" s="782"/>
      <c r="L13" s="58">
        <f>SUM(L24:L40)</f>
        <v>0</v>
      </c>
      <c r="M13" s="783"/>
    </row>
    <row r="14" spans="1:13" ht="14.25" customHeight="1">
      <c r="B14" s="126"/>
      <c r="C14" s="127"/>
      <c r="D14" s="127"/>
      <c r="E14" s="640" t="s">
        <v>299</v>
      </c>
      <c r="F14" s="82">
        <f>SUM(F42:F46)</f>
        <v>0</v>
      </c>
      <c r="G14" s="82">
        <f t="shared" ref="G14:J14" si="5">SUM(G42:G46)</f>
        <v>0</v>
      </c>
      <c r="H14" s="82">
        <f t="shared" si="5"/>
        <v>0</v>
      </c>
      <c r="I14" s="82">
        <f>SUM(I42:I46)</f>
        <v>0</v>
      </c>
      <c r="J14" s="82">
        <f t="shared" si="5"/>
        <v>0</v>
      </c>
      <c r="K14" s="642">
        <f>SUM(F14:J14)</f>
        <v>0</v>
      </c>
      <c r="L14" s="66">
        <f>SUM(L42:L46)</f>
        <v>0</v>
      </c>
      <c r="M14" s="694"/>
    </row>
    <row r="15" spans="1:13" ht="21" customHeight="1">
      <c r="B15" s="784"/>
      <c r="C15" s="785"/>
      <c r="D15" s="786"/>
      <c r="E15" s="623" t="s">
        <v>300</v>
      </c>
      <c r="F15" s="33">
        <f>SUM(F48:F54)</f>
        <v>0</v>
      </c>
      <c r="G15" s="33">
        <f t="shared" ref="G15:I15" si="6">SUM(G48:G54)</f>
        <v>0</v>
      </c>
      <c r="H15" s="33">
        <f t="shared" si="6"/>
        <v>0</v>
      </c>
      <c r="I15" s="33">
        <f t="shared" si="6"/>
        <v>0</v>
      </c>
      <c r="J15" s="33">
        <f>SUM(J48:J54)</f>
        <v>0</v>
      </c>
      <c r="K15" s="787">
        <f>SUM(F15:J15)</f>
        <v>0</v>
      </c>
      <c r="L15" s="788">
        <f>SUM(L48:L54)</f>
        <v>0</v>
      </c>
      <c r="M15" s="789"/>
    </row>
    <row r="16" spans="1:13" ht="23.5" customHeight="1">
      <c r="B16" s="658"/>
      <c r="C16" s="704"/>
      <c r="D16" s="704"/>
      <c r="E16" s="705" t="s">
        <v>51</v>
      </c>
      <c r="F16" s="706"/>
      <c r="G16" s="706"/>
      <c r="H16" s="706"/>
      <c r="I16" s="706"/>
      <c r="J16" s="706"/>
      <c r="K16" s="706"/>
      <c r="L16" s="707"/>
      <c r="M16" s="708"/>
    </row>
    <row r="17" spans="2:13" s="32" customFormat="1" ht="14.25" customHeight="1">
      <c r="B17" s="1519" t="s">
        <v>59</v>
      </c>
      <c r="C17" s="1520"/>
      <c r="D17" s="141">
        <v>1</v>
      </c>
      <c r="E17" s="709" t="s">
        <v>87</v>
      </c>
      <c r="F17" s="791"/>
      <c r="G17" s="791"/>
      <c r="H17" s="791"/>
      <c r="I17" s="792"/>
      <c r="J17" s="792"/>
      <c r="K17" s="650">
        <f t="shared" ref="K17:K23" si="7">SUM(F17:J17)</f>
        <v>0</v>
      </c>
      <c r="L17" s="735">
        <f>F17*$F$8+G17*$G$8+H17*$H$8+J17*$J$8+I17*$I$8</f>
        <v>0</v>
      </c>
      <c r="M17" s="133"/>
    </row>
    <row r="18" spans="2:13" s="32" customFormat="1" ht="14.25" customHeight="1">
      <c r="B18" s="1521"/>
      <c r="C18" s="1522"/>
      <c r="D18" s="793">
        <v>2</v>
      </c>
      <c r="E18" s="95" t="s">
        <v>88</v>
      </c>
      <c r="F18" s="795"/>
      <c r="G18" s="795"/>
      <c r="H18" s="795"/>
      <c r="I18" s="796"/>
      <c r="J18" s="796"/>
      <c r="K18" s="654">
        <f t="shared" si="7"/>
        <v>0</v>
      </c>
      <c r="L18" s="655">
        <f>F18*$F$8+G18*$G$8+H18*$H$8+J18*$J$8+I18*$I$8</f>
        <v>0</v>
      </c>
      <c r="M18" s="143"/>
    </row>
    <row r="19" spans="2:13" s="32" customFormat="1" ht="14.25" customHeight="1">
      <c r="B19" s="1521"/>
      <c r="C19" s="1522"/>
      <c r="D19" s="793">
        <v>3</v>
      </c>
      <c r="E19" s="95" t="s">
        <v>89</v>
      </c>
      <c r="F19" s="795"/>
      <c r="G19" s="795"/>
      <c r="H19" s="795"/>
      <c r="I19" s="796"/>
      <c r="J19" s="796"/>
      <c r="K19" s="654">
        <f t="shared" si="7"/>
        <v>0</v>
      </c>
      <c r="L19" s="655">
        <f t="shared" ref="L19:L21" si="8">F19*$F$8+G19*$G$8+H19*$H$8+J19*$J$8+I19*$I$8</f>
        <v>0</v>
      </c>
      <c r="M19" s="143"/>
    </row>
    <row r="20" spans="2:13" s="32" customFormat="1" ht="14.25" customHeight="1">
      <c r="B20" s="1521"/>
      <c r="C20" s="1522"/>
      <c r="D20" s="793">
        <v>4</v>
      </c>
      <c r="E20" s="95" t="s">
        <v>281</v>
      </c>
      <c r="F20" s="795"/>
      <c r="G20" s="795"/>
      <c r="H20" s="795"/>
      <c r="I20" s="796"/>
      <c r="J20" s="796"/>
      <c r="K20" s="654">
        <f>SUM(F20:J20)</f>
        <v>0</v>
      </c>
      <c r="L20" s="655">
        <f>F20*$F$8+G20*$G$8+H20*$H$8+J20*$J$8+I20*$I$8</f>
        <v>0</v>
      </c>
      <c r="M20" s="143"/>
    </row>
    <row r="21" spans="2:13" s="32" customFormat="1" ht="14.25" customHeight="1">
      <c r="B21" s="1521"/>
      <c r="C21" s="1522"/>
      <c r="D21" s="797">
        <v>5</v>
      </c>
      <c r="E21" s="712" t="s">
        <v>90</v>
      </c>
      <c r="F21" s="799"/>
      <c r="G21" s="799"/>
      <c r="H21" s="799"/>
      <c r="I21" s="800"/>
      <c r="J21" s="800"/>
      <c r="K21" s="714">
        <f t="shared" si="7"/>
        <v>0</v>
      </c>
      <c r="L21" s="655">
        <f t="shared" si="8"/>
        <v>0</v>
      </c>
      <c r="M21" s="716"/>
    </row>
    <row r="22" spans="2:13" s="32" customFormat="1" ht="14.25" customHeight="1">
      <c r="B22" s="1521"/>
      <c r="C22" s="1522"/>
      <c r="D22" s="801">
        <v>6</v>
      </c>
      <c r="E22" s="117" t="s">
        <v>91</v>
      </c>
      <c r="F22" s="814"/>
      <c r="G22" s="799"/>
      <c r="H22" s="799"/>
      <c r="I22" s="800"/>
      <c r="J22" s="800"/>
      <c r="K22" s="714">
        <f t="shared" si="7"/>
        <v>0</v>
      </c>
      <c r="L22" s="655">
        <f>F22*$F$8+G22*$G$8+H22*$H$8+J22*$J$8+I22*$I$8</f>
        <v>0</v>
      </c>
      <c r="M22" s="716"/>
    </row>
    <row r="23" spans="2:13" s="32" customFormat="1" ht="14.25" customHeight="1" thickBot="1">
      <c r="B23" s="1523"/>
      <c r="C23" s="1524"/>
      <c r="D23" s="803">
        <v>7</v>
      </c>
      <c r="E23" s="720" t="s">
        <v>282</v>
      </c>
      <c r="F23" s="815"/>
      <c r="G23" s="805"/>
      <c r="H23" s="805"/>
      <c r="I23" s="806"/>
      <c r="J23" s="806"/>
      <c r="K23" s="723">
        <f t="shared" si="7"/>
        <v>0</v>
      </c>
      <c r="L23" s="680">
        <f>F23*$F$8+G23*$G$8+H23*$H$8+J23*$J$8+I23*$I$8</f>
        <v>0</v>
      </c>
      <c r="M23" s="725"/>
    </row>
    <row r="24" spans="2:13" s="32" customFormat="1" ht="14.25" customHeight="1">
      <c r="B24" s="1526" t="s">
        <v>283</v>
      </c>
      <c r="C24" s="1549" t="s">
        <v>301</v>
      </c>
      <c r="D24" s="726">
        <v>1</v>
      </c>
      <c r="E24" s="94" t="s">
        <v>60</v>
      </c>
      <c r="F24" s="42">
        <v>4</v>
      </c>
      <c r="G24" s="42">
        <v>3</v>
      </c>
      <c r="H24" s="42">
        <v>3</v>
      </c>
      <c r="I24" s="41">
        <v>3</v>
      </c>
      <c r="J24" s="41">
        <v>3</v>
      </c>
      <c r="K24" s="728">
        <f t="shared" ref="K24:K37" si="9">SUM(F24:J24)</f>
        <v>16</v>
      </c>
      <c r="L24" s="655">
        <f>F24*$F$8+G24*$G$8+H24*$H$8+J24*$J$8+I24*$I$8</f>
        <v>0</v>
      </c>
      <c r="M24" s="136"/>
    </row>
    <row r="25" spans="2:13" s="32" customFormat="1" ht="14.25" customHeight="1">
      <c r="B25" s="1526"/>
      <c r="C25" s="1549"/>
      <c r="D25" s="729">
        <v>2</v>
      </c>
      <c r="E25" s="95" t="s">
        <v>83</v>
      </c>
      <c r="F25" s="46">
        <v>3</v>
      </c>
      <c r="G25" s="46">
        <v>3</v>
      </c>
      <c r="H25" s="46">
        <v>2</v>
      </c>
      <c r="I25" s="45">
        <v>2</v>
      </c>
      <c r="J25" s="45">
        <v>2</v>
      </c>
      <c r="K25" s="654">
        <f t="shared" si="9"/>
        <v>12</v>
      </c>
      <c r="L25" s="655">
        <f>F25*$F$8+G25*$G$8+H25*$H$8+J25*$J$8+I25*$I$8</f>
        <v>0</v>
      </c>
      <c r="M25" s="143"/>
    </row>
    <row r="26" spans="2:13" s="32" customFormat="1" ht="14.25" customHeight="1">
      <c r="B26" s="1526"/>
      <c r="C26" s="1549"/>
      <c r="D26" s="729">
        <v>3</v>
      </c>
      <c r="E26" s="95" t="s">
        <v>84</v>
      </c>
      <c r="F26" s="46">
        <v>1</v>
      </c>
      <c r="G26" s="46">
        <v>2</v>
      </c>
      <c r="H26" s="46">
        <v>2</v>
      </c>
      <c r="I26" s="45">
        <v>2</v>
      </c>
      <c r="J26" s="45">
        <v>1</v>
      </c>
      <c r="K26" s="654">
        <f t="shared" si="9"/>
        <v>8</v>
      </c>
      <c r="L26" s="655">
        <f t="shared" ref="L26:L40" si="10">F26*$F$8+G26*$G$8+H26*$H$8+J26*$J$8+I26*$I$8</f>
        <v>0</v>
      </c>
      <c r="M26" s="143"/>
    </row>
    <row r="27" spans="2:13" s="32" customFormat="1" ht="14.25" customHeight="1">
      <c r="B27" s="1526"/>
      <c r="C27" s="1549"/>
      <c r="D27" s="729">
        <v>4</v>
      </c>
      <c r="E27" s="95"/>
      <c r="F27" s="46">
        <v>1</v>
      </c>
      <c r="G27" s="46"/>
      <c r="H27" s="46"/>
      <c r="I27" s="45"/>
      <c r="J27" s="45"/>
      <c r="K27" s="654">
        <f t="shared" ref="K27" si="11">SUM(F27:J27)</f>
        <v>1</v>
      </c>
      <c r="L27" s="655">
        <f t="shared" si="10"/>
        <v>0</v>
      </c>
      <c r="M27" s="143"/>
    </row>
    <row r="28" spans="2:13" s="32" customFormat="1" ht="14.25" customHeight="1">
      <c r="B28" s="1526"/>
      <c r="C28" s="1549"/>
      <c r="D28" s="729">
        <v>5</v>
      </c>
      <c r="E28" s="95" t="s">
        <v>69</v>
      </c>
      <c r="F28" s="46">
        <v>2</v>
      </c>
      <c r="G28" s="46">
        <v>2</v>
      </c>
      <c r="H28" s="46">
        <v>1</v>
      </c>
      <c r="I28" s="45">
        <v>1</v>
      </c>
      <c r="J28" s="45">
        <v>1</v>
      </c>
      <c r="K28" s="654">
        <f>SUM(F28:J28)</f>
        <v>7</v>
      </c>
      <c r="L28" s="655">
        <f t="shared" si="10"/>
        <v>0</v>
      </c>
      <c r="M28" s="143"/>
    </row>
    <row r="29" spans="2:13" s="32" customFormat="1" ht="14.25" customHeight="1">
      <c r="B29" s="1526"/>
      <c r="C29" s="1549"/>
      <c r="D29" s="729">
        <v>6</v>
      </c>
      <c r="E29" s="95" t="s">
        <v>181</v>
      </c>
      <c r="F29" s="46">
        <v>2</v>
      </c>
      <c r="G29" s="46">
        <v>1</v>
      </c>
      <c r="H29" s="46"/>
      <c r="I29" s="45"/>
      <c r="J29" s="45"/>
      <c r="K29" s="654">
        <f t="shared" si="9"/>
        <v>3</v>
      </c>
      <c r="L29" s="655">
        <f t="shared" si="10"/>
        <v>0</v>
      </c>
      <c r="M29" s="143"/>
    </row>
    <row r="30" spans="2:13" s="32" customFormat="1" ht="14.25" customHeight="1">
      <c r="B30" s="1526"/>
      <c r="C30" s="1549"/>
      <c r="D30" s="729">
        <v>7</v>
      </c>
      <c r="E30" s="95" t="s">
        <v>86</v>
      </c>
      <c r="F30" s="46"/>
      <c r="G30" s="46"/>
      <c r="H30" s="46">
        <v>1</v>
      </c>
      <c r="I30" s="45">
        <v>1</v>
      </c>
      <c r="J30" s="45"/>
      <c r="K30" s="654">
        <f t="shared" si="9"/>
        <v>2</v>
      </c>
      <c r="L30" s="655">
        <f t="shared" si="10"/>
        <v>0</v>
      </c>
      <c r="M30" s="143"/>
    </row>
    <row r="31" spans="2:13" s="32" customFormat="1" ht="14.25" customHeight="1">
      <c r="B31" s="1526"/>
      <c r="C31" s="1549"/>
      <c r="D31" s="729">
        <v>8</v>
      </c>
      <c r="E31" s="95" t="s">
        <v>71</v>
      </c>
      <c r="F31" s="46">
        <v>1</v>
      </c>
      <c r="G31" s="46">
        <v>1</v>
      </c>
      <c r="H31" s="46">
        <v>1</v>
      </c>
      <c r="I31" s="45">
        <v>1</v>
      </c>
      <c r="J31" s="45"/>
      <c r="K31" s="654">
        <f t="shared" si="9"/>
        <v>4</v>
      </c>
      <c r="L31" s="655">
        <f t="shared" si="10"/>
        <v>0</v>
      </c>
      <c r="M31" s="143"/>
    </row>
    <row r="32" spans="2:13" s="32" customFormat="1" ht="14.25" customHeight="1">
      <c r="B32" s="1526"/>
      <c r="C32" s="1549"/>
      <c r="D32" s="729">
        <v>9</v>
      </c>
      <c r="E32" s="95" t="s">
        <v>72</v>
      </c>
      <c r="F32" s="46">
        <v>1</v>
      </c>
      <c r="G32" s="46">
        <v>1</v>
      </c>
      <c r="H32" s="46">
        <v>1</v>
      </c>
      <c r="I32" s="45">
        <v>1</v>
      </c>
      <c r="J32" s="45"/>
      <c r="K32" s="654">
        <f t="shared" si="9"/>
        <v>4</v>
      </c>
      <c r="L32" s="655">
        <f t="shared" si="10"/>
        <v>0</v>
      </c>
      <c r="M32" s="143"/>
    </row>
    <row r="33" spans="2:13" s="32" customFormat="1" ht="14.25" customHeight="1">
      <c r="B33" s="1526"/>
      <c r="C33" s="1549"/>
      <c r="D33" s="729">
        <v>10</v>
      </c>
      <c r="E33" s="95" t="s">
        <v>73</v>
      </c>
      <c r="F33" s="46">
        <v>1</v>
      </c>
      <c r="G33" s="46">
        <v>1</v>
      </c>
      <c r="H33" s="46">
        <v>1</v>
      </c>
      <c r="I33" s="45">
        <v>1</v>
      </c>
      <c r="J33" s="45"/>
      <c r="K33" s="654">
        <f t="shared" si="9"/>
        <v>4</v>
      </c>
      <c r="L33" s="655">
        <f t="shared" si="10"/>
        <v>0</v>
      </c>
      <c r="M33" s="143"/>
    </row>
    <row r="34" spans="2:13" s="32" customFormat="1" ht="14.25" customHeight="1">
      <c r="B34" s="1526"/>
      <c r="C34" s="1549"/>
      <c r="D34" s="729">
        <v>11</v>
      </c>
      <c r="E34" s="95" t="s">
        <v>74</v>
      </c>
      <c r="F34" s="46">
        <v>1</v>
      </c>
      <c r="G34" s="46">
        <v>1</v>
      </c>
      <c r="H34" s="46">
        <v>1</v>
      </c>
      <c r="I34" s="45">
        <v>1</v>
      </c>
      <c r="J34" s="45"/>
      <c r="K34" s="654">
        <f t="shared" si="9"/>
        <v>4</v>
      </c>
      <c r="L34" s="655">
        <f t="shared" si="10"/>
        <v>0</v>
      </c>
      <c r="M34" s="143"/>
    </row>
    <row r="35" spans="2:13" s="32" customFormat="1" ht="14.25" customHeight="1">
      <c r="B35" s="1526"/>
      <c r="C35" s="1549"/>
      <c r="D35" s="729">
        <v>12</v>
      </c>
      <c r="E35" s="95" t="s">
        <v>63</v>
      </c>
      <c r="F35" s="46">
        <v>2</v>
      </c>
      <c r="G35" s="46">
        <v>3</v>
      </c>
      <c r="H35" s="46">
        <v>3</v>
      </c>
      <c r="I35" s="45">
        <v>3</v>
      </c>
      <c r="J35" s="45">
        <v>3</v>
      </c>
      <c r="K35" s="654">
        <f t="shared" si="9"/>
        <v>14</v>
      </c>
      <c r="L35" s="655">
        <f t="shared" si="10"/>
        <v>0</v>
      </c>
      <c r="M35" s="143"/>
    </row>
    <row r="36" spans="2:13" s="32" customFormat="1" ht="14.25" customHeight="1">
      <c r="B36" s="1526"/>
      <c r="C36" s="1549"/>
      <c r="D36" s="729">
        <v>13</v>
      </c>
      <c r="E36" s="95" t="s">
        <v>75</v>
      </c>
      <c r="F36" s="46">
        <v>1</v>
      </c>
      <c r="G36" s="46">
        <v>1</v>
      </c>
      <c r="H36" s="46">
        <v>1</v>
      </c>
      <c r="I36" s="45"/>
      <c r="J36" s="45"/>
      <c r="K36" s="654">
        <f t="shared" si="9"/>
        <v>3</v>
      </c>
      <c r="L36" s="655">
        <f t="shared" si="10"/>
        <v>0</v>
      </c>
      <c r="M36" s="143"/>
    </row>
    <row r="37" spans="2:13" s="32" customFormat="1" ht="14.25" customHeight="1">
      <c r="B37" s="1526"/>
      <c r="C37" s="1549"/>
      <c r="D37" s="729">
        <v>14</v>
      </c>
      <c r="E37" s="95" t="s">
        <v>65</v>
      </c>
      <c r="F37" s="46">
        <v>3</v>
      </c>
      <c r="G37" s="46">
        <v>3</v>
      </c>
      <c r="H37" s="46">
        <v>3</v>
      </c>
      <c r="I37" s="45">
        <v>3</v>
      </c>
      <c r="J37" s="45">
        <v>3</v>
      </c>
      <c r="K37" s="654">
        <f t="shared" si="9"/>
        <v>15</v>
      </c>
      <c r="L37" s="655">
        <f t="shared" si="10"/>
        <v>0</v>
      </c>
      <c r="M37" s="143"/>
    </row>
    <row r="38" spans="2:13" s="32" customFormat="1" ht="14.25" customHeight="1">
      <c r="B38" s="1526"/>
      <c r="C38" s="1549"/>
      <c r="D38" s="729">
        <v>15</v>
      </c>
      <c r="E38" s="95" t="s">
        <v>76</v>
      </c>
      <c r="F38" s="46">
        <v>1</v>
      </c>
      <c r="G38" s="46"/>
      <c r="H38" s="46"/>
      <c r="I38" s="45"/>
      <c r="J38" s="45"/>
      <c r="K38" s="654">
        <f t="shared" ref="K38" si="12">SUM(F38:J38)</f>
        <v>1</v>
      </c>
      <c r="L38" s="655">
        <f t="shared" si="10"/>
        <v>0</v>
      </c>
      <c r="M38" s="143"/>
    </row>
    <row r="39" spans="2:13" s="32" customFormat="1" ht="14.25" customHeight="1">
      <c r="B39" s="1526"/>
      <c r="C39" s="1550"/>
      <c r="D39" s="729">
        <v>16</v>
      </c>
      <c r="E39" s="95" t="s">
        <v>77</v>
      </c>
      <c r="F39" s="46">
        <v>1</v>
      </c>
      <c r="G39" s="46">
        <v>1</v>
      </c>
      <c r="H39" s="46">
        <v>1</v>
      </c>
      <c r="I39" s="45">
        <v>1</v>
      </c>
      <c r="J39" s="45">
        <v>1</v>
      </c>
      <c r="K39" s="654">
        <f>SUM(F39:J39)</f>
        <v>5</v>
      </c>
      <c r="L39" s="734">
        <f t="shared" si="10"/>
        <v>0</v>
      </c>
      <c r="M39" s="143"/>
    </row>
    <row r="40" spans="2:13" s="32" customFormat="1" ht="22.5" customHeight="1">
      <c r="B40" s="1527"/>
      <c r="C40" s="1551" t="s">
        <v>303</v>
      </c>
      <c r="D40" s="1552"/>
      <c r="E40" s="1553"/>
      <c r="F40" s="37">
        <v>2</v>
      </c>
      <c r="G40" s="37">
        <v>2</v>
      </c>
      <c r="H40" s="37">
        <v>3</v>
      </c>
      <c r="I40" s="36">
        <v>3</v>
      </c>
      <c r="J40" s="36">
        <v>4</v>
      </c>
      <c r="K40" s="650">
        <f>SUM(F40:J40)</f>
        <v>14</v>
      </c>
      <c r="L40" s="662">
        <f t="shared" si="10"/>
        <v>0</v>
      </c>
      <c r="M40" s="133"/>
    </row>
    <row r="41" spans="2:13" ht="20" customHeight="1">
      <c r="B41" s="807" t="s">
        <v>293</v>
      </c>
      <c r="C41" s="808"/>
      <c r="D41" s="756"/>
      <c r="E41" s="705"/>
      <c r="F41" s="747"/>
      <c r="G41" s="747"/>
      <c r="H41" s="747"/>
      <c r="I41" s="747"/>
      <c r="J41" s="747"/>
      <c r="K41" s="748"/>
      <c r="L41" s="749"/>
      <c r="M41" s="750"/>
    </row>
    <row r="42" spans="2:13" ht="14.25" customHeight="1">
      <c r="B42" s="1539">
        <v>1</v>
      </c>
      <c r="C42" s="1540"/>
      <c r="D42" s="1541"/>
      <c r="E42" s="98"/>
      <c r="F42" s="42"/>
      <c r="G42" s="42"/>
      <c r="H42" s="42"/>
      <c r="I42" s="41"/>
      <c r="J42" s="41"/>
      <c r="K42" s="728">
        <f>SUM(F42:J42)</f>
        <v>0</v>
      </c>
      <c r="L42" s="655">
        <f>F42*$F$8+G42*$G$8+H42*$H$8+J42*$J$8+I42*$I$8</f>
        <v>0</v>
      </c>
      <c r="M42" s="100"/>
    </row>
    <row r="43" spans="2:13" ht="14.25" customHeight="1">
      <c r="B43" s="751"/>
      <c r="C43" s="752"/>
      <c r="D43" s="753">
        <v>2</v>
      </c>
      <c r="E43" s="98"/>
      <c r="F43" s="42"/>
      <c r="G43" s="42"/>
      <c r="H43" s="42"/>
      <c r="I43" s="41"/>
      <c r="J43" s="41"/>
      <c r="K43" s="654">
        <f>SUM(F43:J43)</f>
        <v>0</v>
      </c>
      <c r="L43" s="655">
        <f t="shared" ref="L43:L46" si="13">F43*$F$8+G43*$G$8+H43*$H$8+J43*$J$8+I43*$I$8</f>
        <v>0</v>
      </c>
      <c r="M43" s="100"/>
    </row>
    <row r="44" spans="2:13" ht="14.25" customHeight="1">
      <c r="B44" s="751"/>
      <c r="C44" s="752"/>
      <c r="D44" s="753">
        <v>3</v>
      </c>
      <c r="E44" s="98"/>
      <c r="F44" s="42"/>
      <c r="G44" s="42"/>
      <c r="H44" s="42"/>
      <c r="I44" s="41"/>
      <c r="J44" s="41"/>
      <c r="K44" s="654">
        <f>SUM(F44:J44)</f>
        <v>0</v>
      </c>
      <c r="L44" s="655">
        <f t="shared" si="13"/>
        <v>0</v>
      </c>
      <c r="M44" s="100"/>
    </row>
    <row r="45" spans="2:13" ht="14.25" customHeight="1">
      <c r="B45" s="1512">
        <v>4</v>
      </c>
      <c r="C45" s="1513"/>
      <c r="D45" s="1514"/>
      <c r="E45" s="98"/>
      <c r="F45" s="46"/>
      <c r="G45" s="46"/>
      <c r="H45" s="46"/>
      <c r="I45" s="45"/>
      <c r="J45" s="45"/>
      <c r="K45" s="654">
        <f t="shared" ref="K45:K54" si="14">SUM(F45:J45)</f>
        <v>0</v>
      </c>
      <c r="L45" s="655">
        <f t="shared" si="13"/>
        <v>0</v>
      </c>
      <c r="M45" s="62"/>
    </row>
    <row r="46" spans="2:13" ht="14.25" customHeight="1">
      <c r="B46" s="1515">
        <v>5</v>
      </c>
      <c r="C46" s="1516"/>
      <c r="D46" s="1517"/>
      <c r="E46" s="155"/>
      <c r="F46" s="46"/>
      <c r="G46" s="46"/>
      <c r="H46" s="46"/>
      <c r="I46" s="45"/>
      <c r="J46" s="45"/>
      <c r="K46" s="714">
        <f t="shared" si="14"/>
        <v>0</v>
      </c>
      <c r="L46" s="655">
        <f t="shared" si="13"/>
        <v>0</v>
      </c>
      <c r="M46" s="754"/>
    </row>
    <row r="47" spans="2:13" ht="24" customHeight="1">
      <c r="B47" s="1547" t="s">
        <v>304</v>
      </c>
      <c r="C47" s="1548"/>
      <c r="D47" s="1548"/>
      <c r="E47" s="1548"/>
      <c r="F47" s="810"/>
      <c r="G47" s="810"/>
      <c r="H47" s="810"/>
      <c r="I47" s="810"/>
      <c r="J47" s="810"/>
      <c r="K47" s="748"/>
      <c r="L47" s="748"/>
      <c r="M47" s="762"/>
    </row>
    <row r="48" spans="2:13" ht="15.75" customHeight="1">
      <c r="B48" s="763"/>
      <c r="C48" s="764"/>
      <c r="D48" s="765">
        <v>1</v>
      </c>
      <c r="E48" s="98" t="s">
        <v>291</v>
      </c>
      <c r="F48" s="46"/>
      <c r="G48" s="46"/>
      <c r="H48" s="46"/>
      <c r="I48" s="45"/>
      <c r="J48" s="45"/>
      <c r="K48" s="728">
        <f t="shared" si="14"/>
        <v>0</v>
      </c>
      <c r="L48" s="655">
        <f>F48*$F$8+G48*$G$8+H48*$H$8+J48*$J$8+I48*$I$8</f>
        <v>0</v>
      </c>
      <c r="M48" s="100"/>
    </row>
    <row r="49" spans="2:13" ht="14.25" customHeight="1">
      <c r="B49" s="763"/>
      <c r="C49" s="764"/>
      <c r="D49" s="765">
        <v>2</v>
      </c>
      <c r="E49" s="98" t="s">
        <v>93</v>
      </c>
      <c r="F49" s="46"/>
      <c r="G49" s="46"/>
      <c r="H49" s="46"/>
      <c r="I49" s="45"/>
      <c r="J49" s="45"/>
      <c r="K49" s="654">
        <f>SUM(F49:J49)</f>
        <v>0</v>
      </c>
      <c r="L49" s="655">
        <f t="shared" ref="L49:L53" si="15">F49*$F$8+G49*$G$8+H49*$H$8+J49*$J$8+I49*$I$8</f>
        <v>0</v>
      </c>
      <c r="M49" s="62"/>
    </row>
    <row r="50" spans="2:13" ht="14.25" customHeight="1">
      <c r="B50" s="763"/>
      <c r="C50" s="764"/>
      <c r="D50" s="765">
        <v>3</v>
      </c>
      <c r="E50" s="98" t="s">
        <v>292</v>
      </c>
      <c r="F50" s="46"/>
      <c r="G50" s="46"/>
      <c r="H50" s="46"/>
      <c r="I50" s="45"/>
      <c r="J50" s="45"/>
      <c r="K50" s="654">
        <f t="shared" ref="K50:K53" si="16">SUM(F50:J50)</f>
        <v>0</v>
      </c>
      <c r="L50" s="655">
        <f t="shared" si="15"/>
        <v>0</v>
      </c>
      <c r="M50" s="62"/>
    </row>
    <row r="51" spans="2:13" ht="14.25" customHeight="1">
      <c r="B51" s="763"/>
      <c r="C51" s="764"/>
      <c r="D51" s="765">
        <v>4</v>
      </c>
      <c r="E51" s="98"/>
      <c r="F51" s="46"/>
      <c r="G51" s="46"/>
      <c r="H51" s="46"/>
      <c r="I51" s="45"/>
      <c r="J51" s="45"/>
      <c r="K51" s="654">
        <f t="shared" si="16"/>
        <v>0</v>
      </c>
      <c r="L51" s="655">
        <f t="shared" si="15"/>
        <v>0</v>
      </c>
      <c r="M51" s="62"/>
    </row>
    <row r="52" spans="2:13" ht="14.25" customHeight="1">
      <c r="B52" s="763"/>
      <c r="C52" s="764"/>
      <c r="D52" s="765">
        <v>5</v>
      </c>
      <c r="E52" s="98"/>
      <c r="F52" s="46"/>
      <c r="G52" s="46"/>
      <c r="H52" s="46"/>
      <c r="I52" s="45"/>
      <c r="J52" s="45"/>
      <c r="K52" s="654">
        <f t="shared" si="16"/>
        <v>0</v>
      </c>
      <c r="L52" s="655">
        <f t="shared" si="15"/>
        <v>0</v>
      </c>
      <c r="M52" s="62"/>
    </row>
    <row r="53" spans="2:13" ht="21.75" customHeight="1">
      <c r="B53" s="763"/>
      <c r="C53" s="764"/>
      <c r="D53" s="765">
        <v>6</v>
      </c>
      <c r="E53" s="98"/>
      <c r="F53" s="46"/>
      <c r="G53" s="46"/>
      <c r="H53" s="46"/>
      <c r="I53" s="45"/>
      <c r="J53" s="45"/>
      <c r="K53" s="654">
        <f t="shared" si="16"/>
        <v>0</v>
      </c>
      <c r="L53" s="655">
        <f t="shared" si="15"/>
        <v>0</v>
      </c>
      <c r="M53" s="62"/>
    </row>
    <row r="54" spans="2:13" ht="14.25" customHeight="1" thickBot="1">
      <c r="B54" s="766"/>
      <c r="C54" s="767"/>
      <c r="D54" s="676">
        <v>7</v>
      </c>
      <c r="E54" s="768"/>
      <c r="F54" s="69"/>
      <c r="G54" s="69"/>
      <c r="H54" s="69"/>
      <c r="I54" s="678"/>
      <c r="J54" s="678"/>
      <c r="K54" s="723">
        <f t="shared" si="14"/>
        <v>0</v>
      </c>
      <c r="L54" s="655">
        <f>F54*$F$8+G54*$G$8+H54*$H$8+J54*$J$8+I54*$I$8</f>
        <v>0</v>
      </c>
      <c r="M54" s="769"/>
    </row>
    <row r="55" spans="2:13" s="123" customFormat="1">
      <c r="B55" s="101"/>
      <c r="C55" s="101"/>
      <c r="D55" s="811" t="s">
        <v>294</v>
      </c>
      <c r="E55" s="812" t="s">
        <v>295</v>
      </c>
      <c r="F55" s="103"/>
      <c r="G55" s="103"/>
      <c r="H55" s="103"/>
      <c r="I55" s="103"/>
      <c r="J55" s="103"/>
      <c r="K55" s="103"/>
      <c r="L55" s="103"/>
    </row>
    <row r="56" spans="2:13" s="123" customFormat="1">
      <c r="B56" s="772"/>
      <c r="C56" s="772"/>
      <c r="D56" s="772"/>
      <c r="E56" s="813"/>
      <c r="F56" s="774"/>
      <c r="G56" s="774"/>
      <c r="H56" s="774"/>
      <c r="I56" s="774"/>
      <c r="J56" s="774"/>
      <c r="K56" s="301"/>
      <c r="L56" s="301"/>
    </row>
    <row r="57" spans="2:13" s="123" customFormat="1">
      <c r="B57" s="25"/>
      <c r="C57" s="25"/>
      <c r="D57" s="25"/>
      <c r="E57" s="775"/>
      <c r="F57" s="774"/>
      <c r="G57" s="774"/>
      <c r="H57" s="774"/>
      <c r="I57" s="774"/>
      <c r="J57" s="774"/>
      <c r="K57" s="774"/>
      <c r="L57" s="774"/>
    </row>
    <row r="58" spans="2:13" s="123" customFormat="1" ht="16">
      <c r="B58" s="1518" t="s">
        <v>305</v>
      </c>
      <c r="C58" s="1518"/>
      <c r="D58" s="1518"/>
      <c r="E58" s="1518"/>
      <c r="F58" s="104"/>
      <c r="G58" s="104"/>
      <c r="H58" s="104"/>
      <c r="I58" s="104"/>
      <c r="J58" s="105"/>
      <c r="K58" s="104"/>
      <c r="L58" s="104"/>
    </row>
    <row r="59" spans="2:13" s="123" customFormat="1">
      <c r="B59" s="25"/>
      <c r="C59" s="25"/>
      <c r="D59" s="25"/>
      <c r="E59" s="106"/>
      <c r="F59" s="162"/>
      <c r="G59" s="162"/>
      <c r="H59" s="162"/>
      <c r="I59" s="162"/>
      <c r="J59" s="107"/>
      <c r="K59" s="106"/>
      <c r="L59" s="106"/>
    </row>
    <row r="60" spans="2:13" s="123" customFormat="1">
      <c r="B60" s="25"/>
      <c r="C60" s="25"/>
      <c r="D60" s="25"/>
      <c r="E60" s="106"/>
      <c r="F60" s="161"/>
      <c r="G60" s="162"/>
      <c r="H60" s="162"/>
      <c r="I60" s="162"/>
      <c r="J60" s="107"/>
      <c r="K60" s="106"/>
      <c r="L60" s="106"/>
    </row>
    <row r="61" spans="2:13" s="123" customFormat="1">
      <c r="B61" s="25"/>
      <c r="C61" s="25"/>
      <c r="D61" s="25"/>
      <c r="E61" s="106"/>
      <c r="F61" s="162"/>
      <c r="G61" s="162"/>
      <c r="H61" s="162"/>
      <c r="I61" s="162"/>
      <c r="J61" s="107"/>
      <c r="K61" s="106"/>
      <c r="L61" s="106"/>
    </row>
    <row r="62" spans="2:13" s="123" customFormat="1">
      <c r="B62" s="25"/>
      <c r="C62" s="25"/>
      <c r="D62" s="25"/>
      <c r="E62" s="101"/>
      <c r="F62" s="101"/>
      <c r="G62" s="101"/>
      <c r="H62" s="101"/>
      <c r="I62" s="101"/>
      <c r="J62" s="101"/>
      <c r="K62" s="101"/>
      <c r="L62" s="101"/>
    </row>
  </sheetData>
  <sheetProtection sheet="1" formatRows="0"/>
  <mergeCells count="18">
    <mergeCell ref="B2:J2"/>
    <mergeCell ref="B3:M3"/>
    <mergeCell ref="A4:D4"/>
    <mergeCell ref="J4:M4"/>
    <mergeCell ref="B5:E9"/>
    <mergeCell ref="F5:J5"/>
    <mergeCell ref="M5:M9"/>
    <mergeCell ref="F7:J7"/>
    <mergeCell ref="F9:J9"/>
    <mergeCell ref="B46:D46"/>
    <mergeCell ref="B47:E47"/>
    <mergeCell ref="B58:E58"/>
    <mergeCell ref="B17:C23"/>
    <mergeCell ref="B24:B40"/>
    <mergeCell ref="C24:C39"/>
    <mergeCell ref="C40:E40"/>
    <mergeCell ref="B42:D42"/>
    <mergeCell ref="B45:D45"/>
  </mergeCells>
  <dataValidations count="1">
    <dataValidation allowBlank="1" showInputMessage="1" showErrorMessage="1" sqref="E48:E54 E42:E46" xr:uid="{10EFA9FE-5719-4C85-B7F8-1D66556D98F1}"/>
  </dataValidations>
  <printOptions horizontalCentered="1"/>
  <pageMargins left="1.1417322834645669" right="0.31496062992125984" top="0.51181102362204722" bottom="0.70866141732283472" header="0.51181102362204722" footer="0.51181102362204722"/>
  <pageSetup paperSize="9" scale="84" orientation="portrait" r:id="rId1"/>
  <headerFooter alignWithMargins="0">
    <oddFooter>&amp;L&amp;7CEA - arkusz organizacyjny na rok szkolny 2018/19    nr teczki: 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4E90-47B4-43C4-B242-E8A361BAB189}">
  <sheetPr>
    <tabColor theme="6" tint="0.79998168889431442"/>
  </sheetPr>
  <dimension ref="B1:M38"/>
  <sheetViews>
    <sheetView showGridLines="0" view="pageBreakPreview" zoomScaleNormal="100" zoomScaleSheetLayoutView="100" workbookViewId="0">
      <selection activeCell="L15" sqref="L15"/>
    </sheetView>
  </sheetViews>
  <sheetFormatPr baseColWidth="10" defaultColWidth="8.1640625" defaultRowHeight="13"/>
  <cols>
    <col min="1" max="1" width="8.1640625" style="25"/>
    <col min="2" max="2" width="3.83203125" style="25" customWidth="1"/>
    <col min="3" max="3" width="28.1640625" style="25" customWidth="1"/>
    <col min="4" max="7" width="5.83203125" style="25" customWidth="1"/>
    <col min="8" max="8" width="8.1640625" style="25" customWidth="1"/>
    <col min="9" max="9" width="8.6640625" style="25" customWidth="1"/>
    <col min="10" max="10" width="9.1640625" style="25" customWidth="1"/>
    <col min="11" max="13" width="8.1640625" style="25" customWidth="1"/>
    <col min="14" max="16384" width="8.1640625" style="25"/>
  </cols>
  <sheetData>
    <row r="1" spans="2:13" ht="18">
      <c r="B1" s="26"/>
      <c r="C1" s="27" t="str">
        <f>'Strona Tytułowa'!G5</f>
        <v>??</v>
      </c>
      <c r="D1" s="72"/>
      <c r="E1" s="72"/>
      <c r="F1" s="1543"/>
      <c r="G1" s="1543"/>
      <c r="H1" s="1543"/>
      <c r="I1" s="1556"/>
      <c r="J1" s="1556"/>
    </row>
    <row r="2" spans="2:13" ht="20">
      <c r="B2" s="624"/>
      <c r="C2" s="1337" t="s">
        <v>47</v>
      </c>
      <c r="D2" s="1337"/>
      <c r="E2" s="1337"/>
      <c r="F2" s="1337"/>
      <c r="G2" s="1337"/>
      <c r="H2" s="1337"/>
      <c r="I2" s="108" t="str">
        <f>'Strona Tytułowa'!D2</f>
        <v>2022/2023</v>
      </c>
      <c r="J2" s="108"/>
    </row>
    <row r="3" spans="2:13" ht="18.75" customHeight="1">
      <c r="B3" s="1542" t="s">
        <v>306</v>
      </c>
      <c r="C3" s="1542"/>
      <c r="D3" s="1542"/>
      <c r="E3" s="1542"/>
      <c r="F3" s="1542"/>
      <c r="G3" s="1542"/>
      <c r="H3" s="1542"/>
      <c r="I3" s="1542"/>
      <c r="J3" s="1542"/>
    </row>
    <row r="4" spans="2:13" ht="27" customHeight="1" thickBot="1">
      <c r="B4" s="30"/>
      <c r="C4" s="30"/>
      <c r="D4" s="76"/>
      <c r="E4" s="76"/>
      <c r="F4" s="76" t="s">
        <v>273</v>
      </c>
      <c r="G4" s="1544" t="s">
        <v>307</v>
      </c>
      <c r="H4" s="1544"/>
      <c r="I4" s="1544"/>
      <c r="J4" s="1544"/>
    </row>
    <row r="5" spans="2:13" ht="12.75" customHeight="1">
      <c r="B5" s="1362" t="s">
        <v>48</v>
      </c>
      <c r="C5" s="1363"/>
      <c r="D5" s="1486" t="s">
        <v>308</v>
      </c>
      <c r="E5" s="1487"/>
      <c r="F5" s="1487"/>
      <c r="G5" s="1509"/>
      <c r="H5" s="625" t="s">
        <v>57</v>
      </c>
      <c r="I5" s="626" t="s">
        <v>256</v>
      </c>
      <c r="J5" s="1351" t="s">
        <v>50</v>
      </c>
    </row>
    <row r="6" spans="2:13" ht="12.75" customHeight="1">
      <c r="B6" s="1364"/>
      <c r="C6" s="1365"/>
      <c r="D6" s="627" t="s">
        <v>20</v>
      </c>
      <c r="E6" s="628" t="s">
        <v>21</v>
      </c>
      <c r="F6" s="628" t="s">
        <v>22</v>
      </c>
      <c r="G6" s="628" t="s">
        <v>23</v>
      </c>
      <c r="H6" s="629" t="s">
        <v>257</v>
      </c>
      <c r="I6" s="630" t="s">
        <v>257</v>
      </c>
      <c r="J6" s="1352"/>
    </row>
    <row r="7" spans="2:13" ht="12.75" customHeight="1">
      <c r="B7" s="1364"/>
      <c r="C7" s="1365"/>
      <c r="D7" s="1332" t="s">
        <v>80</v>
      </c>
      <c r="E7" s="1332"/>
      <c r="F7" s="1332"/>
      <c r="G7" s="1333"/>
      <c r="H7" s="631" t="s">
        <v>258</v>
      </c>
      <c r="I7" s="632" t="s">
        <v>259</v>
      </c>
      <c r="J7" s="1352"/>
    </row>
    <row r="8" spans="2:13" ht="12.75" customHeight="1">
      <c r="B8" s="1364"/>
      <c r="C8" s="1365"/>
      <c r="D8" s="836"/>
      <c r="E8" s="836"/>
      <c r="F8" s="836"/>
      <c r="G8" s="836"/>
      <c r="H8" s="629" t="s">
        <v>260</v>
      </c>
      <c r="I8" s="630" t="s">
        <v>261</v>
      </c>
      <c r="J8" s="1352"/>
      <c r="M8" s="32"/>
    </row>
    <row r="9" spans="2:13" ht="16.5" customHeight="1" thickBot="1">
      <c r="B9" s="1366"/>
      <c r="C9" s="1367"/>
      <c r="D9" s="1510" t="s">
        <v>81</v>
      </c>
      <c r="E9" s="1546"/>
      <c r="F9" s="1546"/>
      <c r="G9" s="1511"/>
      <c r="H9" s="633" t="s">
        <v>262</v>
      </c>
      <c r="I9" s="634" t="s">
        <v>262</v>
      </c>
      <c r="J9" s="1353"/>
    </row>
    <row r="10" spans="2:13" ht="27" customHeight="1" thickBot="1">
      <c r="B10" s="685"/>
      <c r="C10" s="622" t="s">
        <v>58</v>
      </c>
      <c r="D10" s="687">
        <f>D11+D12</f>
        <v>0</v>
      </c>
      <c r="E10" s="687">
        <f>E11+E12</f>
        <v>0</v>
      </c>
      <c r="F10" s="687">
        <f>F11+F12</f>
        <v>0</v>
      </c>
      <c r="G10" s="687">
        <f>G11+G12</f>
        <v>0</v>
      </c>
      <c r="H10" s="687">
        <f>SUM(D10:G10)</f>
        <v>0</v>
      </c>
      <c r="I10" s="77">
        <f>SUM(I11:I12)</f>
        <v>0</v>
      </c>
      <c r="J10" s="78"/>
    </row>
    <row r="11" spans="2:13" ht="14.25" customHeight="1">
      <c r="B11" s="126"/>
      <c r="C11" s="816" t="s">
        <v>277</v>
      </c>
      <c r="D11" s="82">
        <f>SUM(D14:D20)</f>
        <v>0</v>
      </c>
      <c r="E11" s="82">
        <f>SUM(E14:E20)</f>
        <v>0</v>
      </c>
      <c r="F11" s="82">
        <f>SUM(F14:F20)</f>
        <v>0</v>
      </c>
      <c r="G11" s="641">
        <f>SUM(G14:G20)</f>
        <v>0</v>
      </c>
      <c r="H11" s="642">
        <f>SUM(D11:G11)</f>
        <v>0</v>
      </c>
      <c r="I11" s="66">
        <f>D11*$D$8+E11*$E$8+F11*$F$8+G11*$G$8</f>
        <v>0</v>
      </c>
      <c r="J11" s="84"/>
    </row>
    <row r="12" spans="2:13" ht="21" customHeight="1">
      <c r="B12" s="817"/>
      <c r="C12" s="818" t="s">
        <v>53</v>
      </c>
      <c r="D12" s="700">
        <f>SUM(D22:D30)</f>
        <v>0</v>
      </c>
      <c r="E12" s="700">
        <f>SUM(E22:E30)</f>
        <v>0</v>
      </c>
      <c r="F12" s="700">
        <f>SUM(F22:F30)</f>
        <v>0</v>
      </c>
      <c r="G12" s="700">
        <f>SUM(G22:G30)</f>
        <v>0</v>
      </c>
      <c r="H12" s="700">
        <f>SUM(H22:H30)</f>
        <v>0</v>
      </c>
      <c r="I12" s="702">
        <f>D12*$D$8+E12*$E$8+F12*$F$8+G12*$G$8</f>
        <v>0</v>
      </c>
      <c r="J12" s="819"/>
    </row>
    <row r="13" spans="2:13" ht="26.25" customHeight="1">
      <c r="B13" s="658"/>
      <c r="C13" s="110" t="s">
        <v>51</v>
      </c>
      <c r="D13" s="706"/>
      <c r="E13" s="706"/>
      <c r="F13" s="706"/>
      <c r="G13" s="706"/>
      <c r="H13" s="706"/>
      <c r="I13" s="707"/>
      <c r="J13" s="820"/>
    </row>
    <row r="14" spans="2:13" s="32" customFormat="1" ht="14.25" customHeight="1">
      <c r="B14" s="35">
        <v>1</v>
      </c>
      <c r="C14" s="648" t="s">
        <v>87</v>
      </c>
      <c r="D14" s="37"/>
      <c r="E14" s="37"/>
      <c r="F14" s="37"/>
      <c r="G14" s="36"/>
      <c r="H14" s="650">
        <f t="shared" ref="H14:H20" si="0">SUM(D14:G14)</f>
        <v>0</v>
      </c>
      <c r="I14" s="651">
        <f>D14*$D$8+E14*$E$8+F14*$F$8+G14*$G$8</f>
        <v>0</v>
      </c>
      <c r="J14" s="88"/>
      <c r="K14" s="25"/>
      <c r="M14" s="25"/>
    </row>
    <row r="15" spans="2:13" s="32" customFormat="1" ht="14.25" customHeight="1">
      <c r="B15" s="40">
        <v>2</v>
      </c>
      <c r="C15" s="116" t="s">
        <v>88</v>
      </c>
      <c r="D15" s="46"/>
      <c r="E15" s="46"/>
      <c r="F15" s="46"/>
      <c r="G15" s="45"/>
      <c r="H15" s="654">
        <f t="shared" si="0"/>
        <v>0</v>
      </c>
      <c r="I15" s="655">
        <f t="shared" ref="I15:I30" si="1">D15*$D$8+E15*$E$8+F15*$F$8+G15*$G$8</f>
        <v>0</v>
      </c>
      <c r="J15" s="47"/>
      <c r="K15" s="25"/>
      <c r="M15" s="25"/>
    </row>
    <row r="16" spans="2:13" s="32" customFormat="1" ht="14.25" customHeight="1">
      <c r="B16" s="40">
        <v>3</v>
      </c>
      <c r="C16" s="116" t="s">
        <v>89</v>
      </c>
      <c r="D16" s="46"/>
      <c r="E16" s="46"/>
      <c r="F16" s="46"/>
      <c r="G16" s="45"/>
      <c r="H16" s="654">
        <f t="shared" si="0"/>
        <v>0</v>
      </c>
      <c r="I16" s="655">
        <f t="shared" si="1"/>
        <v>0</v>
      </c>
      <c r="J16" s="47"/>
      <c r="K16" s="25"/>
      <c r="M16" s="25"/>
    </row>
    <row r="17" spans="2:13" s="32" customFormat="1" ht="14.25" customHeight="1">
      <c r="B17" s="40">
        <v>4</v>
      </c>
      <c r="C17" s="116" t="s">
        <v>281</v>
      </c>
      <c r="D17" s="46"/>
      <c r="E17" s="46"/>
      <c r="F17" s="46"/>
      <c r="G17" s="45"/>
      <c r="H17" s="654">
        <f t="shared" si="0"/>
        <v>0</v>
      </c>
      <c r="I17" s="655">
        <f t="shared" si="1"/>
        <v>0</v>
      </c>
      <c r="J17" s="47"/>
      <c r="K17" s="25"/>
      <c r="M17" s="25"/>
    </row>
    <row r="18" spans="2:13" s="32" customFormat="1" ht="14.25" customHeight="1">
      <c r="B18" s="40">
        <v>5</v>
      </c>
      <c r="C18" s="116" t="s">
        <v>90</v>
      </c>
      <c r="D18" s="46"/>
      <c r="E18" s="46"/>
      <c r="F18" s="46"/>
      <c r="G18" s="45"/>
      <c r="H18" s="654">
        <f t="shared" ref="H18" si="2">SUM(D18:G18)</f>
        <v>0</v>
      </c>
      <c r="I18" s="655">
        <f t="shared" si="1"/>
        <v>0</v>
      </c>
      <c r="J18" s="47"/>
      <c r="K18" s="25"/>
      <c r="M18" s="25"/>
    </row>
    <row r="19" spans="2:13" s="32" customFormat="1" ht="14.25" customHeight="1">
      <c r="B19" s="40">
        <v>6</v>
      </c>
      <c r="C19" s="117" t="s">
        <v>309</v>
      </c>
      <c r="D19" s="46"/>
      <c r="E19" s="46"/>
      <c r="F19" s="46"/>
      <c r="G19" s="45"/>
      <c r="H19" s="654">
        <f t="shared" si="0"/>
        <v>0</v>
      </c>
      <c r="I19" s="655">
        <f t="shared" si="1"/>
        <v>0</v>
      </c>
      <c r="J19" s="47"/>
      <c r="K19" s="25"/>
      <c r="M19" s="25"/>
    </row>
    <row r="20" spans="2:13" s="32" customFormat="1" ht="14.25" customHeight="1">
      <c r="B20" s="821">
        <v>7</v>
      </c>
      <c r="C20" s="150" t="s">
        <v>94</v>
      </c>
      <c r="D20" s="99"/>
      <c r="E20" s="99"/>
      <c r="F20" s="99"/>
      <c r="G20" s="137"/>
      <c r="H20" s="733">
        <f t="shared" si="0"/>
        <v>0</v>
      </c>
      <c r="I20" s="734">
        <f t="shared" si="1"/>
        <v>0</v>
      </c>
      <c r="J20" s="822"/>
      <c r="K20" s="25"/>
      <c r="M20" s="25"/>
    </row>
    <row r="21" spans="2:13" ht="25.25" customHeight="1">
      <c r="B21" s="823"/>
      <c r="C21" s="823" t="s">
        <v>53</v>
      </c>
      <c r="D21" s="824"/>
      <c r="E21" s="824"/>
      <c r="F21" s="824"/>
      <c r="G21" s="825"/>
      <c r="H21" s="761"/>
      <c r="I21" s="826"/>
      <c r="J21" s="827"/>
    </row>
    <row r="22" spans="2:13" ht="14.25" customHeight="1">
      <c r="B22" s="828">
        <v>1</v>
      </c>
      <c r="C22" s="829"/>
      <c r="D22" s="42"/>
      <c r="E22" s="42"/>
      <c r="F22" s="42"/>
      <c r="G22" s="41"/>
      <c r="H22" s="728">
        <f t="shared" ref="H22:H30" si="3">SUM(D22:G22)</f>
        <v>0</v>
      </c>
      <c r="I22" s="662">
        <f t="shared" si="1"/>
        <v>0</v>
      </c>
      <c r="J22" s="100"/>
    </row>
    <row r="23" spans="2:13" ht="14.25" customHeight="1">
      <c r="B23" s="670">
        <v>2</v>
      </c>
      <c r="C23" s="674"/>
      <c r="D23" s="46"/>
      <c r="E23" s="46"/>
      <c r="F23" s="46"/>
      <c r="G23" s="45"/>
      <c r="H23" s="654">
        <f t="shared" si="3"/>
        <v>0</v>
      </c>
      <c r="I23" s="655">
        <f t="shared" si="1"/>
        <v>0</v>
      </c>
      <c r="J23" s="62"/>
    </row>
    <row r="24" spans="2:13" ht="14.25" customHeight="1">
      <c r="B24" s="670">
        <v>3</v>
      </c>
      <c r="C24" s="674"/>
      <c r="D24" s="46"/>
      <c r="E24" s="46"/>
      <c r="F24" s="46"/>
      <c r="G24" s="45"/>
      <c r="H24" s="654">
        <f>SUM(D24:G24)</f>
        <v>0</v>
      </c>
      <c r="I24" s="655">
        <f>D24*$D$8+E24*$E$8+F24*$F$8+G24*$G$8</f>
        <v>0</v>
      </c>
      <c r="J24" s="62"/>
    </row>
    <row r="25" spans="2:13" ht="14.25" customHeight="1">
      <c r="B25" s="670">
        <v>4</v>
      </c>
      <c r="C25" s="674"/>
      <c r="D25" s="46"/>
      <c r="E25" s="46"/>
      <c r="F25" s="46"/>
      <c r="G25" s="45"/>
      <c r="H25" s="654">
        <f>SUM(D25:G25)</f>
        <v>0</v>
      </c>
      <c r="I25" s="655">
        <f>D25*$D$8+E25*$E$8+F25*$F$8+G25*$G$8</f>
        <v>0</v>
      </c>
      <c r="J25" s="62"/>
    </row>
    <row r="26" spans="2:13" ht="14.25" customHeight="1">
      <c r="B26" s="670">
        <v>5</v>
      </c>
      <c r="C26" s="674"/>
      <c r="D26" s="46"/>
      <c r="E26" s="46"/>
      <c r="F26" s="46"/>
      <c r="G26" s="45"/>
      <c r="H26" s="654">
        <f>SUM(D26:G26)</f>
        <v>0</v>
      </c>
      <c r="I26" s="655">
        <f>D26*$D$8+E26*$E$8+F26*$F$8+G26*$G$8</f>
        <v>0</v>
      </c>
      <c r="J26" s="62"/>
    </row>
    <row r="27" spans="2:13" ht="14.25" customHeight="1">
      <c r="B27" s="670">
        <v>6</v>
      </c>
      <c r="C27" s="674"/>
      <c r="D27" s="46"/>
      <c r="E27" s="46"/>
      <c r="F27" s="46"/>
      <c r="G27" s="45"/>
      <c r="H27" s="654">
        <f t="shared" si="3"/>
        <v>0</v>
      </c>
      <c r="I27" s="655">
        <f t="shared" si="1"/>
        <v>0</v>
      </c>
      <c r="J27" s="62"/>
    </row>
    <row r="28" spans="2:13" ht="14.25" customHeight="1">
      <c r="B28" s="670">
        <v>7</v>
      </c>
      <c r="C28" s="674"/>
      <c r="D28" s="46"/>
      <c r="E28" s="46"/>
      <c r="F28" s="46"/>
      <c r="G28" s="45"/>
      <c r="H28" s="654">
        <f t="shared" si="3"/>
        <v>0</v>
      </c>
      <c r="I28" s="655">
        <f t="shared" si="1"/>
        <v>0</v>
      </c>
      <c r="J28" s="62"/>
    </row>
    <row r="29" spans="2:13" ht="14.25" customHeight="1">
      <c r="B29" s="830">
        <v>8</v>
      </c>
      <c r="C29" s="674"/>
      <c r="D29" s="46"/>
      <c r="E29" s="46"/>
      <c r="F29" s="46"/>
      <c r="G29" s="45"/>
      <c r="H29" s="654">
        <f t="shared" si="3"/>
        <v>0</v>
      </c>
      <c r="I29" s="655">
        <f t="shared" si="1"/>
        <v>0</v>
      </c>
      <c r="J29" s="831"/>
    </row>
    <row r="30" spans="2:13" ht="14.25" customHeight="1" thickBot="1">
      <c r="B30" s="832">
        <v>9</v>
      </c>
      <c r="C30" s="68"/>
      <c r="D30" s="69"/>
      <c r="E30" s="69"/>
      <c r="F30" s="69"/>
      <c r="G30" s="678"/>
      <c r="H30" s="723">
        <f t="shared" si="3"/>
        <v>0</v>
      </c>
      <c r="I30" s="680">
        <f t="shared" si="1"/>
        <v>0</v>
      </c>
      <c r="J30" s="71"/>
    </row>
    <row r="31" spans="2:13">
      <c r="B31" s="101"/>
      <c r="C31" s="1501"/>
      <c r="D31" s="1502"/>
      <c r="E31" s="1502"/>
      <c r="F31" s="1502"/>
      <c r="G31" s="1502"/>
      <c r="H31" s="1502"/>
      <c r="I31" s="1502"/>
    </row>
    <row r="32" spans="2:13">
      <c r="C32" s="1554"/>
      <c r="D32" s="1507"/>
      <c r="E32" s="1507"/>
      <c r="F32" s="1507"/>
      <c r="G32" s="1507"/>
      <c r="H32" s="1555"/>
      <c r="I32" s="1555"/>
    </row>
    <row r="33" spans="2:9" ht="16">
      <c r="B33" s="833" t="s">
        <v>310</v>
      </c>
      <c r="C33" s="834"/>
      <c r="D33" s="774"/>
      <c r="E33" s="774"/>
      <c r="F33" s="774"/>
      <c r="G33" s="774"/>
      <c r="H33" s="774"/>
      <c r="I33" s="774"/>
    </row>
    <row r="34" spans="2:9">
      <c r="C34" s="104"/>
      <c r="D34" s="104"/>
      <c r="E34" s="104"/>
      <c r="F34" s="104"/>
      <c r="G34" s="105"/>
      <c r="H34" s="104"/>
      <c r="I34" s="104"/>
    </row>
    <row r="35" spans="2:9">
      <c r="C35" s="106"/>
      <c r="D35" s="162"/>
      <c r="E35" s="162"/>
      <c r="F35" s="162"/>
      <c r="G35" s="107"/>
      <c r="H35" s="106"/>
      <c r="I35" s="106"/>
    </row>
    <row r="36" spans="2:9">
      <c r="C36" s="106"/>
      <c r="D36" s="161"/>
      <c r="E36" s="162"/>
      <c r="F36" s="162"/>
      <c r="G36" s="107"/>
      <c r="H36" s="106"/>
      <c r="I36" s="106"/>
    </row>
    <row r="37" spans="2:9">
      <c r="C37" s="106"/>
      <c r="D37" s="162"/>
      <c r="E37" s="162"/>
      <c r="F37" s="162"/>
      <c r="G37" s="107"/>
      <c r="H37" s="106"/>
      <c r="I37" s="106"/>
    </row>
    <row r="38" spans="2:9">
      <c r="C38" s="101"/>
      <c r="D38" s="101"/>
      <c r="E38" s="101"/>
      <c r="F38" s="101"/>
      <c r="G38" s="101"/>
      <c r="H38" s="101"/>
      <c r="I38" s="101"/>
    </row>
  </sheetData>
  <sheetProtection sheet="1" formatRows="0"/>
  <mergeCells count="12">
    <mergeCell ref="C31:I31"/>
    <mergeCell ref="C32:I32"/>
    <mergeCell ref="F1:H1"/>
    <mergeCell ref="I1:J1"/>
    <mergeCell ref="C2:H2"/>
    <mergeCell ref="B3:J3"/>
    <mergeCell ref="G4:J4"/>
    <mergeCell ref="B5:C9"/>
    <mergeCell ref="D5:G5"/>
    <mergeCell ref="J5:J9"/>
    <mergeCell ref="D7:G7"/>
    <mergeCell ref="D9:G9"/>
  </mergeCells>
  <dataValidations count="1">
    <dataValidation allowBlank="1" showInputMessage="1" showErrorMessage="1" sqref="C22:C30" xr:uid="{8777B810-B6A2-44A8-832C-C379CDC350AB}"/>
  </dataValidations>
  <printOptions horizontalCentered="1"/>
  <pageMargins left="1.1417322834645669" right="0.11811023622047245" top="0.51181102362204722" bottom="0.70866141732283472" header="0.51181102362204722" footer="0.51181102362204722"/>
  <pageSetup paperSize="9" scale="84" orientation="portrait" horizontalDpi="4294967293" verticalDpi="4294967293" r:id="rId1"/>
  <headerFooter alignWithMargins="0">
    <oddFooter>&amp;L&amp;7CEA - arkusz organizacyjny na rok szkolny 2018/19    nr teczki: 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B6A9-3FF0-4FF4-9BFD-283B773C5C37}">
  <sheetPr>
    <tabColor rgb="FFFF0000"/>
  </sheetPr>
  <dimension ref="B1:W74"/>
  <sheetViews>
    <sheetView showGridLines="0" view="pageBreakPreview" zoomScale="80" zoomScaleNormal="80" zoomScaleSheetLayoutView="80" workbookViewId="0">
      <selection activeCell="E1" sqref="E1"/>
    </sheetView>
  </sheetViews>
  <sheetFormatPr baseColWidth="10" defaultColWidth="8.1640625" defaultRowHeight="13"/>
  <cols>
    <col min="1" max="1" width="4" style="25" customWidth="1"/>
    <col min="2" max="2" width="3.83203125" style="25" customWidth="1"/>
    <col min="3" max="3" width="4.6640625" style="25" customWidth="1"/>
    <col min="4" max="4" width="5.6640625" style="25" customWidth="1"/>
    <col min="5" max="5" width="31.1640625" style="25" customWidth="1"/>
    <col min="6" max="14" width="5" style="25" customWidth="1"/>
    <col min="15" max="16" width="6.6640625" style="25" customWidth="1"/>
    <col min="17" max="17" width="8.1640625" style="25" customWidth="1"/>
    <col min="18" max="19" width="6.6640625" style="25" customWidth="1"/>
    <col min="20" max="20" width="8.6640625" style="25" customWidth="1"/>
    <col min="21" max="21" width="12.1640625" style="25" customWidth="1"/>
    <col min="22" max="16384" width="8.1640625" style="25"/>
  </cols>
  <sheetData>
    <row r="1" spans="2:23" ht="23">
      <c r="B1" s="26"/>
      <c r="C1" s="26"/>
      <c r="D1" s="26"/>
      <c r="E1" s="27" t="str">
        <f>'Strona Tytułowa'!G5</f>
        <v>??</v>
      </c>
      <c r="F1" s="27"/>
      <c r="G1" s="27"/>
      <c r="H1" s="27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843"/>
      <c r="U1" s="844"/>
    </row>
    <row r="2" spans="2:23" ht="18">
      <c r="B2" s="28"/>
      <c r="C2" s="28"/>
      <c r="D2" s="28"/>
      <c r="E2" s="1598" t="s">
        <v>47</v>
      </c>
      <c r="F2" s="1598"/>
      <c r="G2" s="1598"/>
      <c r="H2" s="1598"/>
      <c r="I2" s="1598"/>
      <c r="J2" s="1598"/>
      <c r="K2" s="1598"/>
      <c r="L2" s="1598"/>
      <c r="M2" s="1598"/>
      <c r="N2" s="1598"/>
      <c r="O2" s="1598"/>
      <c r="P2" s="73" t="str">
        <f>'Strona Tytułowa'!D2</f>
        <v>2022/2023</v>
      </c>
      <c r="Q2" s="73"/>
      <c r="R2" s="73"/>
      <c r="S2" s="73"/>
      <c r="T2" s="74"/>
      <c r="U2" s="28"/>
    </row>
    <row r="3" spans="2:23" ht="18.75" customHeight="1">
      <c r="B3" s="1483" t="str">
        <f>'Strona Tytułowa'!A5</f>
        <v>???</v>
      </c>
      <c r="C3" s="1483"/>
      <c r="D3" s="1483"/>
      <c r="E3" s="1483"/>
      <c r="F3" s="1483"/>
      <c r="G3" s="1483"/>
      <c r="H3" s="1483"/>
      <c r="I3" s="1483"/>
      <c r="J3" s="1483"/>
      <c r="K3" s="1483"/>
      <c r="L3" s="1483"/>
      <c r="M3" s="1483"/>
      <c r="N3" s="1483"/>
      <c r="O3" s="1483"/>
      <c r="P3" s="1483"/>
      <c r="Q3" s="1483"/>
      <c r="R3" s="1483"/>
      <c r="S3" s="1483"/>
      <c r="T3" s="1483"/>
      <c r="U3" s="1483"/>
    </row>
    <row r="4" spans="2:23" ht="22.5" customHeight="1" thickBot="1">
      <c r="B4" s="30"/>
      <c r="C4" s="30"/>
      <c r="D4" s="30"/>
      <c r="E4" s="30"/>
      <c r="F4" s="845" t="s">
        <v>311</v>
      </c>
      <c r="G4" s="30"/>
      <c r="H4" s="30"/>
      <c r="I4" s="76"/>
      <c r="J4" s="76"/>
      <c r="K4" s="125"/>
      <c r="L4" s="76"/>
      <c r="M4" s="76" t="s">
        <v>312</v>
      </c>
      <c r="N4" s="1544" t="s">
        <v>313</v>
      </c>
      <c r="O4" s="1544"/>
      <c r="P4" s="1544"/>
      <c r="Q4" s="1544"/>
      <c r="R4" s="76"/>
      <c r="S4" s="76"/>
      <c r="T4" s="30"/>
      <c r="U4" s="28"/>
    </row>
    <row r="5" spans="2:23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487"/>
      <c r="J5" s="1487"/>
      <c r="K5" s="1487"/>
      <c r="L5" s="1487"/>
      <c r="M5" s="1487"/>
      <c r="N5" s="1488"/>
      <c r="O5" s="1599" t="s">
        <v>314</v>
      </c>
      <c r="P5" s="1602" t="s">
        <v>79</v>
      </c>
      <c r="Q5" s="1605" t="s">
        <v>55</v>
      </c>
      <c r="R5" s="1608" t="s">
        <v>49</v>
      </c>
      <c r="S5" s="1609"/>
      <c r="T5" s="1610"/>
      <c r="U5" s="1351" t="s">
        <v>50</v>
      </c>
    </row>
    <row r="6" spans="2:23" ht="12.75" customHeight="1">
      <c r="B6" s="1364"/>
      <c r="C6" s="1484"/>
      <c r="D6" s="1484"/>
      <c r="E6" s="1365"/>
      <c r="F6" s="298" t="s">
        <v>20</v>
      </c>
      <c r="G6" s="298" t="s">
        <v>21</v>
      </c>
      <c r="H6" s="31" t="s">
        <v>22</v>
      </c>
      <c r="I6" s="846" t="s">
        <v>23</v>
      </c>
      <c r="J6" s="847" t="s">
        <v>24</v>
      </c>
      <c r="K6" s="848" t="s">
        <v>25</v>
      </c>
      <c r="L6" s="846" t="s">
        <v>34</v>
      </c>
      <c r="M6" s="847" t="s">
        <v>35</v>
      </c>
      <c r="N6" s="849" t="s">
        <v>36</v>
      </c>
      <c r="O6" s="1600"/>
      <c r="P6" s="1603"/>
      <c r="Q6" s="1606"/>
      <c r="R6" s="1611"/>
      <c r="S6" s="1612"/>
      <c r="T6" s="1613"/>
      <c r="U6" s="1352"/>
    </row>
    <row r="7" spans="2:23" ht="12.75" customHeight="1">
      <c r="B7" s="1364"/>
      <c r="C7" s="1484"/>
      <c r="D7" s="1484"/>
      <c r="E7" s="1365"/>
      <c r="F7" s="1572" t="s">
        <v>314</v>
      </c>
      <c r="G7" s="1573"/>
      <c r="H7" s="1573"/>
      <c r="I7" s="1573"/>
      <c r="J7" s="1574"/>
      <c r="K7" s="1575" t="s">
        <v>79</v>
      </c>
      <c r="L7" s="1576"/>
      <c r="M7" s="1576"/>
      <c r="N7" s="1577"/>
      <c r="O7" s="1600"/>
      <c r="P7" s="1603"/>
      <c r="Q7" s="1606"/>
      <c r="R7" s="1611"/>
      <c r="S7" s="1612"/>
      <c r="T7" s="1613"/>
      <c r="U7" s="1352"/>
    </row>
    <row r="8" spans="2:23" ht="12.75" customHeight="1">
      <c r="B8" s="1364"/>
      <c r="C8" s="1484"/>
      <c r="D8" s="1484"/>
      <c r="E8" s="1365"/>
      <c r="F8" s="1439" t="s">
        <v>80</v>
      </c>
      <c r="G8" s="1332"/>
      <c r="H8" s="1332"/>
      <c r="I8" s="1332"/>
      <c r="J8" s="1332"/>
      <c r="K8" s="1332"/>
      <c r="L8" s="1332"/>
      <c r="M8" s="1332"/>
      <c r="N8" s="1440"/>
      <c r="O8" s="1600"/>
      <c r="P8" s="1603"/>
      <c r="Q8" s="1606"/>
      <c r="R8" s="1578" t="s">
        <v>315</v>
      </c>
      <c r="S8" s="1578" t="s">
        <v>316</v>
      </c>
      <c r="T8" s="1595" t="s">
        <v>57</v>
      </c>
      <c r="U8" s="1352"/>
    </row>
    <row r="9" spans="2:23" ht="12.75" customHeight="1">
      <c r="B9" s="1364"/>
      <c r="C9" s="1484"/>
      <c r="D9" s="1484"/>
      <c r="E9" s="1365"/>
      <c r="F9" s="1040"/>
      <c r="G9" s="1040"/>
      <c r="H9" s="1040"/>
      <c r="I9" s="1040"/>
      <c r="J9" s="1040"/>
      <c r="K9" s="1040"/>
      <c r="L9" s="1040"/>
      <c r="M9" s="1040"/>
      <c r="N9" s="1040"/>
      <c r="O9" s="1600"/>
      <c r="P9" s="1603"/>
      <c r="Q9" s="1606"/>
      <c r="R9" s="1579"/>
      <c r="S9" s="1579"/>
      <c r="T9" s="1596"/>
      <c r="U9" s="1352"/>
      <c r="W9" s="32"/>
    </row>
    <row r="10" spans="2:23" ht="16.5" customHeight="1" thickBot="1">
      <c r="B10" s="1366"/>
      <c r="C10" s="1485"/>
      <c r="D10" s="1485"/>
      <c r="E10" s="1367"/>
      <c r="F10" s="1441" t="s">
        <v>81</v>
      </c>
      <c r="G10" s="1442"/>
      <c r="H10" s="1442"/>
      <c r="I10" s="1442"/>
      <c r="J10" s="1442"/>
      <c r="K10" s="1442"/>
      <c r="L10" s="1442"/>
      <c r="M10" s="1442"/>
      <c r="N10" s="1443"/>
      <c r="O10" s="1601"/>
      <c r="P10" s="1604"/>
      <c r="Q10" s="1607"/>
      <c r="R10" s="1580"/>
      <c r="S10" s="1580"/>
      <c r="T10" s="1597"/>
      <c r="U10" s="1353"/>
    </row>
    <row r="11" spans="2:23" ht="27" customHeight="1" thickBot="1">
      <c r="B11" s="685"/>
      <c r="C11" s="686"/>
      <c r="D11" s="686"/>
      <c r="E11" s="842" t="s">
        <v>58</v>
      </c>
      <c r="F11" s="850">
        <f>F17+F12+F16+F15</f>
        <v>19</v>
      </c>
      <c r="G11" s="850">
        <f t="shared" ref="G11:M11" si="0">G17+G12+G16+G15</f>
        <v>20</v>
      </c>
      <c r="H11" s="850">
        <f t="shared" si="0"/>
        <v>20</v>
      </c>
      <c r="I11" s="850">
        <f t="shared" si="0"/>
        <v>26</v>
      </c>
      <c r="J11" s="851">
        <f t="shared" si="0"/>
        <v>28</v>
      </c>
      <c r="K11" s="852">
        <f>K17+K12+K16+K15</f>
        <v>28</v>
      </c>
      <c r="L11" s="687">
        <f>L17+L12+L16+L15</f>
        <v>26</v>
      </c>
      <c r="M11" s="687">
        <f t="shared" si="0"/>
        <v>24</v>
      </c>
      <c r="N11" s="853">
        <f>N17+N12+N16+N15</f>
        <v>23</v>
      </c>
      <c r="O11" s="854">
        <f>O17+O12+O15+O16</f>
        <v>113</v>
      </c>
      <c r="P11" s="855">
        <f>P17+P12+P16+P15</f>
        <v>101</v>
      </c>
      <c r="Q11" s="77">
        <f>Q17+Q12+Q16+Q15</f>
        <v>214</v>
      </c>
      <c r="R11" s="856">
        <f>R17+R12+R16+R15</f>
        <v>0</v>
      </c>
      <c r="S11" s="856">
        <f>SUM(S15:S17)+S12</f>
        <v>0</v>
      </c>
      <c r="T11" s="856">
        <f>T17+T12+T15+T16</f>
        <v>0</v>
      </c>
      <c r="U11" s="857"/>
    </row>
    <row r="12" spans="2:23" ht="23.25" customHeight="1">
      <c r="B12" s="635"/>
      <c r="C12" s="689"/>
      <c r="D12" s="689"/>
      <c r="E12" s="858" t="s">
        <v>317</v>
      </c>
      <c r="F12" s="859">
        <f>SUM(F13:F14)</f>
        <v>19</v>
      </c>
      <c r="G12" s="859">
        <f t="shared" ref="G12:N12" si="1">SUM(G13:G14)</f>
        <v>20</v>
      </c>
      <c r="H12" s="859">
        <f t="shared" si="1"/>
        <v>20</v>
      </c>
      <c r="I12" s="859">
        <f t="shared" si="1"/>
        <v>26</v>
      </c>
      <c r="J12" s="860">
        <f t="shared" si="1"/>
        <v>28</v>
      </c>
      <c r="K12" s="861">
        <f t="shared" si="1"/>
        <v>28</v>
      </c>
      <c r="L12" s="862">
        <f t="shared" si="1"/>
        <v>26</v>
      </c>
      <c r="M12" s="862">
        <f t="shared" si="1"/>
        <v>24</v>
      </c>
      <c r="N12" s="861">
        <f t="shared" si="1"/>
        <v>23</v>
      </c>
      <c r="O12" s="863">
        <f>SUM(F12:J12)</f>
        <v>113</v>
      </c>
      <c r="P12" s="864">
        <f>SUM(K12:N12)</f>
        <v>101</v>
      </c>
      <c r="Q12" s="865">
        <f>SUM(O12:P12)</f>
        <v>214</v>
      </c>
      <c r="R12" s="866">
        <f>SUM(R13:R14)</f>
        <v>0</v>
      </c>
      <c r="S12" s="866">
        <f>SUM(S13:S14)</f>
        <v>0</v>
      </c>
      <c r="T12" s="867">
        <f>SUM(T13:T14)</f>
        <v>0</v>
      </c>
      <c r="U12" s="868"/>
    </row>
    <row r="13" spans="2:23" ht="14.25" customHeight="1">
      <c r="B13" s="126"/>
      <c r="C13" s="127"/>
      <c r="D13" s="127"/>
      <c r="E13" s="869" t="s">
        <v>318</v>
      </c>
      <c r="F13" s="870">
        <f>SUM(F19:F30)</f>
        <v>0</v>
      </c>
      <c r="G13" s="870">
        <f t="shared" ref="G13:N13" si="2">SUM(G19:G30)</f>
        <v>0</v>
      </c>
      <c r="H13" s="871">
        <f t="shared" si="2"/>
        <v>0</v>
      </c>
      <c r="I13" s="870">
        <f t="shared" si="2"/>
        <v>0</v>
      </c>
      <c r="J13" s="872">
        <f t="shared" si="2"/>
        <v>0</v>
      </c>
      <c r="K13" s="873">
        <f t="shared" si="2"/>
        <v>0</v>
      </c>
      <c r="L13" s="874">
        <f t="shared" si="2"/>
        <v>0</v>
      </c>
      <c r="M13" s="874">
        <f t="shared" si="2"/>
        <v>0</v>
      </c>
      <c r="N13" s="875">
        <f t="shared" si="2"/>
        <v>0</v>
      </c>
      <c r="O13" s="876">
        <f>SUM(F13:J13)</f>
        <v>0</v>
      </c>
      <c r="P13" s="864">
        <f>SUM(K13:N13)</f>
        <v>0</v>
      </c>
      <c r="Q13" s="865">
        <f>SUM(O13:P13)</f>
        <v>0</v>
      </c>
      <c r="R13" s="866">
        <f>F13*$F$9+G13*$G$9+H13*$H$9+I13*$I$9+J13*$J$9</f>
        <v>0</v>
      </c>
      <c r="S13" s="877">
        <f>K13*$K$9+L13*$L$9+M13*$M$9+N13*$N$9</f>
        <v>0</v>
      </c>
      <c r="T13" s="866">
        <f>SUM(R13:S13)</f>
        <v>0</v>
      </c>
      <c r="U13" s="868"/>
    </row>
    <row r="14" spans="2:23" ht="14.25" customHeight="1">
      <c r="B14" s="126"/>
      <c r="C14" s="127"/>
      <c r="D14" s="127"/>
      <c r="E14" s="869" t="s">
        <v>319</v>
      </c>
      <c r="F14" s="870">
        <f t="shared" ref="F14:N14" si="3">SUM(F31:F50)</f>
        <v>19</v>
      </c>
      <c r="G14" s="870">
        <f t="shared" si="3"/>
        <v>20</v>
      </c>
      <c r="H14" s="871">
        <f t="shared" si="3"/>
        <v>20</v>
      </c>
      <c r="I14" s="870">
        <f t="shared" si="3"/>
        <v>26</v>
      </c>
      <c r="J14" s="872">
        <f t="shared" si="3"/>
        <v>28</v>
      </c>
      <c r="K14" s="873">
        <f t="shared" si="3"/>
        <v>28</v>
      </c>
      <c r="L14" s="874">
        <f t="shared" si="3"/>
        <v>26</v>
      </c>
      <c r="M14" s="874">
        <f t="shared" si="3"/>
        <v>24</v>
      </c>
      <c r="N14" s="875">
        <f t="shared" si="3"/>
        <v>23</v>
      </c>
      <c r="O14" s="876">
        <f>SUM(F14:J14)</f>
        <v>113</v>
      </c>
      <c r="P14" s="864">
        <f t="shared" ref="P14:P16" si="4">SUM(K14:N14)</f>
        <v>101</v>
      </c>
      <c r="Q14" s="865">
        <f>SUM(O14:P14)</f>
        <v>214</v>
      </c>
      <c r="R14" s="866">
        <f>F14*$F$9+G14*$G$9+H14*$H$9+I14*$I$9+J14*$J$9</f>
        <v>0</v>
      </c>
      <c r="S14" s="877">
        <f t="shared" ref="S14:S17" si="5">K14*$K$9+L14*$L$9+M14*$M$9+N14*$N$9</f>
        <v>0</v>
      </c>
      <c r="T14" s="866">
        <f>SUM(R14:S14)</f>
        <v>0</v>
      </c>
      <c r="U14" s="868"/>
      <c r="W14" s="878"/>
    </row>
    <row r="15" spans="2:23" ht="14.25" customHeight="1">
      <c r="B15" s="126"/>
      <c r="C15" s="127"/>
      <c r="D15" s="127"/>
      <c r="E15" s="869" t="s">
        <v>320</v>
      </c>
      <c r="F15" s="870">
        <f>F51</f>
        <v>0</v>
      </c>
      <c r="G15" s="870">
        <f t="shared" ref="G15:N15" si="6">G51</f>
        <v>0</v>
      </c>
      <c r="H15" s="870">
        <f t="shared" si="6"/>
        <v>0</v>
      </c>
      <c r="I15" s="870">
        <f t="shared" si="6"/>
        <v>0</v>
      </c>
      <c r="J15" s="872">
        <f t="shared" si="6"/>
        <v>0</v>
      </c>
      <c r="K15" s="873">
        <f t="shared" si="6"/>
        <v>0</v>
      </c>
      <c r="L15" s="874">
        <f t="shared" si="6"/>
        <v>0</v>
      </c>
      <c r="M15" s="874">
        <f t="shared" si="6"/>
        <v>0</v>
      </c>
      <c r="N15" s="873">
        <f t="shared" si="6"/>
        <v>0</v>
      </c>
      <c r="O15" s="876">
        <f t="shared" ref="O15" si="7">SUM(F15:J15)</f>
        <v>0</v>
      </c>
      <c r="P15" s="864">
        <f t="shared" si="4"/>
        <v>0</v>
      </c>
      <c r="Q15" s="865">
        <f t="shared" ref="Q15:Q16" si="8">SUM(O15:P15)</f>
        <v>0</v>
      </c>
      <c r="R15" s="866">
        <f t="shared" ref="R15:R17" si="9">F15*$F$9+G15*$G$9+H15*$H$9+I15*$I$9+J15*$J$9</f>
        <v>0</v>
      </c>
      <c r="S15" s="877">
        <f t="shared" si="5"/>
        <v>0</v>
      </c>
      <c r="T15" s="866">
        <f t="shared" ref="T15:T16" si="10">SUM(R15:S15)</f>
        <v>0</v>
      </c>
      <c r="U15" s="868"/>
      <c r="W15" s="878"/>
    </row>
    <row r="16" spans="2:23" ht="14.25" customHeight="1">
      <c r="B16" s="126"/>
      <c r="C16" s="127"/>
      <c r="D16" s="127"/>
      <c r="E16" s="869" t="s">
        <v>321</v>
      </c>
      <c r="F16" s="870">
        <f>F56</f>
        <v>0</v>
      </c>
      <c r="G16" s="870">
        <f t="shared" ref="G16:N16" si="11">G56</f>
        <v>0</v>
      </c>
      <c r="H16" s="870">
        <f t="shared" si="11"/>
        <v>0</v>
      </c>
      <c r="I16" s="870">
        <f t="shared" si="11"/>
        <v>0</v>
      </c>
      <c r="J16" s="872">
        <f t="shared" si="11"/>
        <v>0</v>
      </c>
      <c r="K16" s="873">
        <f t="shared" si="11"/>
        <v>0</v>
      </c>
      <c r="L16" s="874">
        <f t="shared" si="11"/>
        <v>0</v>
      </c>
      <c r="M16" s="874">
        <f t="shared" si="11"/>
        <v>0</v>
      </c>
      <c r="N16" s="873">
        <f t="shared" si="11"/>
        <v>0</v>
      </c>
      <c r="O16" s="876">
        <f>SUM(F16:J16)</f>
        <v>0</v>
      </c>
      <c r="P16" s="864">
        <f t="shared" si="4"/>
        <v>0</v>
      </c>
      <c r="Q16" s="865">
        <f t="shared" si="8"/>
        <v>0</v>
      </c>
      <c r="R16" s="879">
        <f>F16*$F$9+G16*$G$9+H16*$H$9+I16*$I$9+J16*$J$9</f>
        <v>0</v>
      </c>
      <c r="S16" s="880">
        <f>K16*$K$9+L16*$L$9+M16*$M$9+N16*$N$9</f>
        <v>0</v>
      </c>
      <c r="T16" s="866">
        <f t="shared" si="10"/>
        <v>0</v>
      </c>
      <c r="U16" s="868"/>
      <c r="W16" s="878"/>
    </row>
    <row r="17" spans="2:21" ht="21" customHeight="1" thickBot="1">
      <c r="B17" s="1581" t="s">
        <v>322</v>
      </c>
      <c r="C17" s="1582"/>
      <c r="D17" s="1582"/>
      <c r="E17" s="1583"/>
      <c r="F17" s="881">
        <f>SUM(F65:F68)</f>
        <v>0</v>
      </c>
      <c r="G17" s="881">
        <f t="shared" ref="G17:J17" si="12">SUM(G65:G68)</f>
        <v>0</v>
      </c>
      <c r="H17" s="881">
        <f t="shared" si="12"/>
        <v>0</v>
      </c>
      <c r="I17" s="881">
        <f>SUM(I65:I68)</f>
        <v>0</v>
      </c>
      <c r="J17" s="882">
        <f t="shared" si="12"/>
        <v>0</v>
      </c>
      <c r="K17" s="883">
        <f>SUM(K65:K68)</f>
        <v>0</v>
      </c>
      <c r="L17" s="884">
        <f>SUM(L65:L68)</f>
        <v>0</v>
      </c>
      <c r="M17" s="884">
        <f t="shared" ref="M17:N17" si="13">SUM(M65:M68)</f>
        <v>0</v>
      </c>
      <c r="N17" s="883">
        <f t="shared" si="13"/>
        <v>0</v>
      </c>
      <c r="O17" s="885">
        <f>SUM(F17:J17)</f>
        <v>0</v>
      </c>
      <c r="P17" s="886">
        <f>SUM(K17:N17)</f>
        <v>0</v>
      </c>
      <c r="Q17" s="887">
        <f>SUM(O17:P17)</f>
        <v>0</v>
      </c>
      <c r="R17" s="866">
        <f t="shared" si="9"/>
        <v>0</v>
      </c>
      <c r="S17" s="877">
        <f t="shared" si="5"/>
        <v>0</v>
      </c>
      <c r="T17" s="888">
        <f>SUM(R17:S17)</f>
        <v>0</v>
      </c>
      <c r="U17" s="889"/>
    </row>
    <row r="18" spans="2:21" ht="27" customHeight="1">
      <c r="B18" s="890"/>
      <c r="C18" s="891"/>
      <c r="D18" s="891"/>
      <c r="E18" s="644" t="s">
        <v>51</v>
      </c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892"/>
      <c r="Q18" s="645"/>
      <c r="R18" s="645"/>
      <c r="S18" s="645"/>
      <c r="T18" s="646"/>
      <c r="U18" s="893"/>
    </row>
    <row r="19" spans="2:21" s="32" customFormat="1" ht="16" customHeight="1">
      <c r="B19" s="1584" t="s">
        <v>59</v>
      </c>
      <c r="C19" s="1585"/>
      <c r="D19" s="129">
        <v>1</v>
      </c>
      <c r="E19" s="709" t="s">
        <v>323</v>
      </c>
      <c r="F19" s="894"/>
      <c r="G19" s="894"/>
      <c r="H19" s="894"/>
      <c r="I19" s="710"/>
      <c r="J19" s="895"/>
      <c r="K19" s="130"/>
      <c r="L19" s="131"/>
      <c r="M19" s="37"/>
      <c r="N19" s="36"/>
      <c r="O19" s="896">
        <f>SUM(F19:J19)</f>
        <v>0</v>
      </c>
      <c r="P19" s="897">
        <f>SUM(K19:N19)</f>
        <v>0</v>
      </c>
      <c r="Q19" s="650">
        <f t="shared" ref="Q19:Q68" si="14">SUM(F19:N19)</f>
        <v>0</v>
      </c>
      <c r="R19" s="898">
        <f>F19*$F$9+G19*$G$9+H19*$H$9+I19*$I$9+J19*$J$9</f>
        <v>0</v>
      </c>
      <c r="S19" s="899">
        <f>K19*$K$9+L19*$L$9+M19*$M$9+N19*$N$9</f>
        <v>0</v>
      </c>
      <c r="T19" s="735">
        <f t="shared" ref="T19:T68" si="15">SUM(R19:S19)</f>
        <v>0</v>
      </c>
      <c r="U19" s="88"/>
    </row>
    <row r="20" spans="2:21" s="32" customFormat="1" ht="16" customHeight="1">
      <c r="B20" s="1586"/>
      <c r="C20" s="1587"/>
      <c r="D20" s="118">
        <v>2</v>
      </c>
      <c r="E20" s="95" t="s">
        <v>324</v>
      </c>
      <c r="F20" s="900"/>
      <c r="G20" s="900"/>
      <c r="H20" s="900"/>
      <c r="I20" s="727"/>
      <c r="J20" s="901"/>
      <c r="K20" s="134"/>
      <c r="L20" s="48"/>
      <c r="M20" s="42"/>
      <c r="N20" s="41"/>
      <c r="O20" s="902">
        <f>SUM(F20:J20)</f>
        <v>0</v>
      </c>
      <c r="P20" s="903">
        <f>SUM(K20:N20)</f>
        <v>0</v>
      </c>
      <c r="Q20" s="654">
        <f t="shared" si="14"/>
        <v>0</v>
      </c>
      <c r="R20" s="904">
        <f t="shared" ref="R20:R68" si="16">F20*$F$9+G20*$G$9+H20*$H$9+I20*$I$9+J20*$J$9</f>
        <v>0</v>
      </c>
      <c r="S20" s="905">
        <f t="shared" ref="S20:S68" si="17">K20*$K$9+L20*$L$9+M20*$M$9+N20*$N$9</f>
        <v>0</v>
      </c>
      <c r="T20" s="655">
        <f t="shared" si="15"/>
        <v>0</v>
      </c>
      <c r="U20" s="39"/>
    </row>
    <row r="21" spans="2:21" s="32" customFormat="1" ht="16" customHeight="1">
      <c r="B21" s="1586"/>
      <c r="C21" s="1587"/>
      <c r="D21" s="118">
        <v>3</v>
      </c>
      <c r="E21" s="95" t="s">
        <v>325</v>
      </c>
      <c r="F21" s="900"/>
      <c r="G21" s="900"/>
      <c r="H21" s="900"/>
      <c r="I21" s="727"/>
      <c r="J21" s="901"/>
      <c r="K21" s="134"/>
      <c r="L21" s="48"/>
      <c r="M21" s="42"/>
      <c r="N21" s="41"/>
      <c r="O21" s="902">
        <f t="shared" ref="O21:O29" si="18">SUM(F21:J21)</f>
        <v>0</v>
      </c>
      <c r="P21" s="903">
        <f t="shared" ref="P21:P29" si="19">SUM(K21:N21)</f>
        <v>0</v>
      </c>
      <c r="Q21" s="654">
        <f t="shared" si="14"/>
        <v>0</v>
      </c>
      <c r="R21" s="904">
        <f t="shared" si="16"/>
        <v>0</v>
      </c>
      <c r="S21" s="905">
        <f t="shared" si="17"/>
        <v>0</v>
      </c>
      <c r="T21" s="655">
        <f t="shared" si="15"/>
        <v>0</v>
      </c>
      <c r="U21" s="39"/>
    </row>
    <row r="22" spans="2:21" s="32" customFormat="1" ht="16" customHeight="1">
      <c r="B22" s="1586"/>
      <c r="C22" s="1587"/>
      <c r="D22" s="118">
        <v>4</v>
      </c>
      <c r="E22" s="95" t="s">
        <v>326</v>
      </c>
      <c r="F22" s="900"/>
      <c r="G22" s="900"/>
      <c r="H22" s="900"/>
      <c r="I22" s="727"/>
      <c r="J22" s="901"/>
      <c r="K22" s="134"/>
      <c r="L22" s="48"/>
      <c r="M22" s="42"/>
      <c r="N22" s="41"/>
      <c r="O22" s="902">
        <f t="shared" si="18"/>
        <v>0</v>
      </c>
      <c r="P22" s="903">
        <f t="shared" si="19"/>
        <v>0</v>
      </c>
      <c r="Q22" s="654">
        <f t="shared" si="14"/>
        <v>0</v>
      </c>
      <c r="R22" s="904">
        <f t="shared" si="16"/>
        <v>0</v>
      </c>
      <c r="S22" s="905">
        <f>K22*$K$9+L22*$L$9+M22*$M$9+N22*$N$9</f>
        <v>0</v>
      </c>
      <c r="T22" s="655">
        <f>SUM(R22:S22)</f>
        <v>0</v>
      </c>
      <c r="U22" s="39"/>
    </row>
    <row r="23" spans="2:21" s="32" customFormat="1" ht="16" customHeight="1">
      <c r="B23" s="1586"/>
      <c r="C23" s="1587"/>
      <c r="D23" s="118">
        <v>5</v>
      </c>
      <c r="E23" s="95" t="s">
        <v>327</v>
      </c>
      <c r="F23" s="900"/>
      <c r="G23" s="900"/>
      <c r="H23" s="900"/>
      <c r="I23" s="727"/>
      <c r="J23" s="901"/>
      <c r="K23" s="134"/>
      <c r="L23" s="48"/>
      <c r="M23" s="42"/>
      <c r="N23" s="41"/>
      <c r="O23" s="902">
        <f t="shared" si="18"/>
        <v>0</v>
      </c>
      <c r="P23" s="903">
        <f t="shared" si="19"/>
        <v>0</v>
      </c>
      <c r="Q23" s="654">
        <f t="shared" si="14"/>
        <v>0</v>
      </c>
      <c r="R23" s="904">
        <f t="shared" si="16"/>
        <v>0</v>
      </c>
      <c r="S23" s="905">
        <f t="shared" si="17"/>
        <v>0</v>
      </c>
      <c r="T23" s="655">
        <f t="shared" si="15"/>
        <v>0</v>
      </c>
      <c r="U23" s="39"/>
    </row>
    <row r="24" spans="2:21" s="32" customFormat="1" ht="16" customHeight="1">
      <c r="B24" s="1586"/>
      <c r="C24" s="1587"/>
      <c r="D24" s="118">
        <v>6</v>
      </c>
      <c r="E24" s="95" t="s">
        <v>328</v>
      </c>
      <c r="F24" s="900"/>
      <c r="G24" s="900"/>
      <c r="H24" s="900"/>
      <c r="I24" s="727"/>
      <c r="J24" s="901"/>
      <c r="K24" s="134"/>
      <c r="L24" s="48"/>
      <c r="M24" s="42"/>
      <c r="N24" s="41"/>
      <c r="O24" s="902">
        <f t="shared" si="18"/>
        <v>0</v>
      </c>
      <c r="P24" s="903">
        <f t="shared" si="19"/>
        <v>0</v>
      </c>
      <c r="Q24" s="654">
        <f t="shared" si="14"/>
        <v>0</v>
      </c>
      <c r="R24" s="904">
        <f t="shared" si="16"/>
        <v>0</v>
      </c>
      <c r="S24" s="905">
        <f t="shared" si="17"/>
        <v>0</v>
      </c>
      <c r="T24" s="655">
        <f t="shared" si="15"/>
        <v>0</v>
      </c>
      <c r="U24" s="39"/>
    </row>
    <row r="25" spans="2:21" s="32" customFormat="1" ht="16" customHeight="1">
      <c r="B25" s="1586"/>
      <c r="C25" s="1587"/>
      <c r="D25" s="118">
        <v>7</v>
      </c>
      <c r="E25" s="95" t="s">
        <v>329</v>
      </c>
      <c r="F25" s="900"/>
      <c r="G25" s="900"/>
      <c r="H25" s="900"/>
      <c r="I25" s="727"/>
      <c r="J25" s="901"/>
      <c r="K25" s="134"/>
      <c r="L25" s="48"/>
      <c r="M25" s="42"/>
      <c r="N25" s="41"/>
      <c r="O25" s="902">
        <f t="shared" si="18"/>
        <v>0</v>
      </c>
      <c r="P25" s="903">
        <f t="shared" si="19"/>
        <v>0</v>
      </c>
      <c r="Q25" s="654">
        <f t="shared" si="14"/>
        <v>0</v>
      </c>
      <c r="R25" s="904">
        <f t="shared" si="16"/>
        <v>0</v>
      </c>
      <c r="S25" s="905">
        <f t="shared" si="17"/>
        <v>0</v>
      </c>
      <c r="T25" s="655">
        <f t="shared" si="15"/>
        <v>0</v>
      </c>
      <c r="U25" s="39"/>
    </row>
    <row r="26" spans="2:21" s="32" customFormat="1" ht="16" customHeight="1">
      <c r="B26" s="1586"/>
      <c r="C26" s="1587"/>
      <c r="D26" s="118">
        <v>8</v>
      </c>
      <c r="E26" s="95" t="s">
        <v>330</v>
      </c>
      <c r="F26" s="900"/>
      <c r="G26" s="900"/>
      <c r="H26" s="900"/>
      <c r="I26" s="727"/>
      <c r="J26" s="901"/>
      <c r="K26" s="134"/>
      <c r="L26" s="48"/>
      <c r="M26" s="42"/>
      <c r="N26" s="41"/>
      <c r="O26" s="902">
        <f t="shared" si="18"/>
        <v>0</v>
      </c>
      <c r="P26" s="903">
        <f t="shared" si="19"/>
        <v>0</v>
      </c>
      <c r="Q26" s="654">
        <f t="shared" si="14"/>
        <v>0</v>
      </c>
      <c r="R26" s="904">
        <f t="shared" si="16"/>
        <v>0</v>
      </c>
      <c r="S26" s="905">
        <f t="shared" si="17"/>
        <v>0</v>
      </c>
      <c r="T26" s="655">
        <f t="shared" si="15"/>
        <v>0</v>
      </c>
      <c r="U26" s="39"/>
    </row>
    <row r="27" spans="2:21" s="32" customFormat="1" ht="16" customHeight="1">
      <c r="B27" s="1586"/>
      <c r="C27" s="1587"/>
      <c r="D27" s="118">
        <v>9</v>
      </c>
      <c r="E27" s="95" t="s">
        <v>331</v>
      </c>
      <c r="F27" s="900"/>
      <c r="G27" s="900"/>
      <c r="H27" s="900"/>
      <c r="I27" s="727"/>
      <c r="J27" s="901"/>
      <c r="K27" s="134"/>
      <c r="L27" s="48"/>
      <c r="M27" s="42"/>
      <c r="N27" s="41"/>
      <c r="O27" s="902">
        <f t="shared" si="18"/>
        <v>0</v>
      </c>
      <c r="P27" s="903">
        <f t="shared" si="19"/>
        <v>0</v>
      </c>
      <c r="Q27" s="654">
        <f t="shared" si="14"/>
        <v>0</v>
      </c>
      <c r="R27" s="904">
        <f>F27*$F$9+G27*$G$9+H27*$H$9+I27*$I$9+J27*$J$9</f>
        <v>0</v>
      </c>
      <c r="S27" s="905">
        <f t="shared" si="17"/>
        <v>0</v>
      </c>
      <c r="T27" s="655">
        <f t="shared" si="15"/>
        <v>0</v>
      </c>
      <c r="U27" s="39"/>
    </row>
    <row r="28" spans="2:21" s="32" customFormat="1" ht="16" customHeight="1">
      <c r="B28" s="1586"/>
      <c r="C28" s="1587"/>
      <c r="D28" s="118">
        <v>10</v>
      </c>
      <c r="E28" s="95" t="s">
        <v>52</v>
      </c>
      <c r="F28" s="900"/>
      <c r="G28" s="900"/>
      <c r="H28" s="900"/>
      <c r="I28" s="727"/>
      <c r="J28" s="901"/>
      <c r="K28" s="134"/>
      <c r="L28" s="48"/>
      <c r="M28" s="42"/>
      <c r="N28" s="41"/>
      <c r="O28" s="902">
        <f t="shared" si="18"/>
        <v>0</v>
      </c>
      <c r="P28" s="903">
        <f t="shared" si="19"/>
        <v>0</v>
      </c>
      <c r="Q28" s="654">
        <f t="shared" si="14"/>
        <v>0</v>
      </c>
      <c r="R28" s="904">
        <f t="shared" si="16"/>
        <v>0</v>
      </c>
      <c r="S28" s="905">
        <f t="shared" si="17"/>
        <v>0</v>
      </c>
      <c r="T28" s="655">
        <f t="shared" si="15"/>
        <v>0</v>
      </c>
      <c r="U28" s="39"/>
    </row>
    <row r="29" spans="2:21" s="32" customFormat="1" ht="16" customHeight="1">
      <c r="B29" s="1586"/>
      <c r="C29" s="1587"/>
      <c r="D29" s="118">
        <v>11</v>
      </c>
      <c r="E29" s="712" t="s">
        <v>332</v>
      </c>
      <c r="F29" s="900"/>
      <c r="G29" s="900"/>
      <c r="H29" s="900"/>
      <c r="I29" s="727"/>
      <c r="J29" s="901"/>
      <c r="K29" s="134"/>
      <c r="L29" s="48"/>
      <c r="M29" s="42"/>
      <c r="N29" s="41"/>
      <c r="O29" s="902">
        <f t="shared" si="18"/>
        <v>0</v>
      </c>
      <c r="P29" s="903">
        <f t="shared" si="19"/>
        <v>0</v>
      </c>
      <c r="Q29" s="714">
        <f t="shared" si="14"/>
        <v>0</v>
      </c>
      <c r="R29" s="904">
        <f t="shared" si="16"/>
        <v>0</v>
      </c>
      <c r="S29" s="905">
        <f t="shared" si="17"/>
        <v>0</v>
      </c>
      <c r="T29" s="715">
        <f t="shared" si="15"/>
        <v>0</v>
      </c>
      <c r="U29" s="114"/>
    </row>
    <row r="30" spans="2:21" s="32" customFormat="1" ht="16" customHeight="1" thickBot="1">
      <c r="B30" s="1588"/>
      <c r="C30" s="1589"/>
      <c r="D30" s="906">
        <v>12</v>
      </c>
      <c r="E30" s="907" t="s">
        <v>333</v>
      </c>
      <c r="F30" s="908"/>
      <c r="G30" s="908"/>
      <c r="H30" s="908"/>
      <c r="I30" s="909"/>
      <c r="J30" s="910"/>
      <c r="K30" s="911"/>
      <c r="L30" s="912"/>
      <c r="M30" s="121"/>
      <c r="N30" s="913"/>
      <c r="O30" s="914">
        <f>SUM(F30:J30)</f>
        <v>0</v>
      </c>
      <c r="P30" s="914">
        <f>SUM(K30:N30)</f>
        <v>0</v>
      </c>
      <c r="Q30" s="723">
        <f t="shared" si="14"/>
        <v>0</v>
      </c>
      <c r="R30" s="888">
        <f t="shared" si="16"/>
        <v>0</v>
      </c>
      <c r="S30" s="915">
        <f t="shared" si="17"/>
        <v>0</v>
      </c>
      <c r="T30" s="724">
        <f t="shared" si="15"/>
        <v>0</v>
      </c>
      <c r="U30" s="916"/>
    </row>
    <row r="31" spans="2:21" s="32" customFormat="1" ht="16" customHeight="1">
      <c r="B31" s="1586" t="s">
        <v>246</v>
      </c>
      <c r="C31" s="1590" t="s">
        <v>284</v>
      </c>
      <c r="D31" s="428">
        <v>1</v>
      </c>
      <c r="E31" s="94" t="s">
        <v>60</v>
      </c>
      <c r="F31" s="917">
        <v>5</v>
      </c>
      <c r="G31" s="917">
        <v>5</v>
      </c>
      <c r="H31" s="900">
        <v>5</v>
      </c>
      <c r="I31" s="727">
        <v>5</v>
      </c>
      <c r="J31" s="901">
        <v>5</v>
      </c>
      <c r="K31" s="134">
        <v>4</v>
      </c>
      <c r="L31" s="48">
        <v>4</v>
      </c>
      <c r="M31" s="42">
        <v>4</v>
      </c>
      <c r="N31" s="41">
        <v>4</v>
      </c>
      <c r="O31" s="918">
        <f>SUM(F31:J31)</f>
        <v>25</v>
      </c>
      <c r="P31" s="919">
        <f>SUM(K31:N31)</f>
        <v>16</v>
      </c>
      <c r="Q31" s="728">
        <f t="shared" si="14"/>
        <v>41</v>
      </c>
      <c r="R31" s="920">
        <f t="shared" si="16"/>
        <v>0</v>
      </c>
      <c r="S31" s="921">
        <f t="shared" si="17"/>
        <v>0</v>
      </c>
      <c r="T31" s="662">
        <f t="shared" si="15"/>
        <v>0</v>
      </c>
      <c r="U31" s="39"/>
    </row>
    <row r="32" spans="2:21" s="32" customFormat="1" ht="16" customHeight="1">
      <c r="B32" s="1586"/>
      <c r="C32" s="1590"/>
      <c r="D32" s="118">
        <v>2</v>
      </c>
      <c r="E32" s="95" t="s">
        <v>83</v>
      </c>
      <c r="F32" s="922">
        <v>3</v>
      </c>
      <c r="G32" s="922">
        <v>3</v>
      </c>
      <c r="H32" s="923">
        <v>3</v>
      </c>
      <c r="I32" s="711">
        <v>3</v>
      </c>
      <c r="J32" s="924">
        <v>3</v>
      </c>
      <c r="K32" s="142">
        <v>3</v>
      </c>
      <c r="L32" s="61">
        <v>3</v>
      </c>
      <c r="M32" s="46">
        <v>3</v>
      </c>
      <c r="N32" s="45">
        <v>3</v>
      </c>
      <c r="O32" s="918">
        <f>SUM(F32:J32)</f>
        <v>15</v>
      </c>
      <c r="P32" s="903">
        <f>SUM(K32:N32)</f>
        <v>12</v>
      </c>
      <c r="Q32" s="654">
        <f t="shared" si="14"/>
        <v>27</v>
      </c>
      <c r="R32" s="904">
        <f t="shared" si="16"/>
        <v>0</v>
      </c>
      <c r="S32" s="905">
        <f t="shared" si="17"/>
        <v>0</v>
      </c>
      <c r="T32" s="655">
        <f t="shared" si="15"/>
        <v>0</v>
      </c>
      <c r="U32" s="47"/>
    </row>
    <row r="33" spans="2:21" s="32" customFormat="1" ht="16" customHeight="1">
      <c r="B33" s="1586"/>
      <c r="C33" s="1590"/>
      <c r="D33" s="118">
        <v>3</v>
      </c>
      <c r="E33" s="95" t="s">
        <v>84</v>
      </c>
      <c r="F33" s="922"/>
      <c r="G33" s="922"/>
      <c r="H33" s="923"/>
      <c r="I33" s="711">
        <v>2</v>
      </c>
      <c r="J33" s="924">
        <v>2</v>
      </c>
      <c r="K33" s="142">
        <v>2</v>
      </c>
      <c r="L33" s="61">
        <v>2</v>
      </c>
      <c r="M33" s="46">
        <v>2</v>
      </c>
      <c r="N33" s="45">
        <v>2</v>
      </c>
      <c r="O33" s="918">
        <f t="shared" ref="O33:O48" si="20">SUM(F33:J33)</f>
        <v>4</v>
      </c>
      <c r="P33" s="903">
        <f t="shared" ref="P33:P48" si="21">SUM(K33:N33)</f>
        <v>8</v>
      </c>
      <c r="Q33" s="654">
        <f t="shared" si="14"/>
        <v>12</v>
      </c>
      <c r="R33" s="904">
        <f t="shared" si="16"/>
        <v>0</v>
      </c>
      <c r="S33" s="905">
        <f t="shared" si="17"/>
        <v>0</v>
      </c>
      <c r="T33" s="655">
        <f t="shared" si="15"/>
        <v>0</v>
      </c>
      <c r="U33" s="47"/>
    </row>
    <row r="34" spans="2:21" s="32" customFormat="1" ht="16" customHeight="1">
      <c r="B34" s="1586"/>
      <c r="C34" s="1590"/>
      <c r="D34" s="118">
        <v>4</v>
      </c>
      <c r="E34" s="116" t="s">
        <v>64</v>
      </c>
      <c r="F34" s="923">
        <v>1</v>
      </c>
      <c r="G34" s="923">
        <v>1</v>
      </c>
      <c r="H34" s="923">
        <v>1</v>
      </c>
      <c r="I34" s="711">
        <v>1</v>
      </c>
      <c r="J34" s="924"/>
      <c r="K34" s="144"/>
      <c r="L34" s="516"/>
      <c r="M34" s="145"/>
      <c r="N34" s="146"/>
      <c r="O34" s="918">
        <f t="shared" si="20"/>
        <v>4</v>
      </c>
      <c r="P34" s="903">
        <f t="shared" si="21"/>
        <v>0</v>
      </c>
      <c r="Q34" s="654">
        <f t="shared" si="14"/>
        <v>4</v>
      </c>
      <c r="R34" s="904">
        <f t="shared" si="16"/>
        <v>0</v>
      </c>
      <c r="S34" s="905">
        <f t="shared" si="17"/>
        <v>0</v>
      </c>
      <c r="T34" s="655">
        <f t="shared" ref="T34:T46" si="22">SUM(R34:S34)</f>
        <v>0</v>
      </c>
      <c r="U34" s="47"/>
    </row>
    <row r="35" spans="2:21" s="32" customFormat="1" ht="16" customHeight="1">
      <c r="B35" s="1586"/>
      <c r="C35" s="1590"/>
      <c r="D35" s="118">
        <v>5</v>
      </c>
      <c r="E35" s="925"/>
      <c r="F35" s="926"/>
      <c r="G35" s="926"/>
      <c r="H35" s="926"/>
      <c r="I35" s="927"/>
      <c r="J35" s="928"/>
      <c r="K35" s="142">
        <v>1</v>
      </c>
      <c r="L35" s="61"/>
      <c r="M35" s="46"/>
      <c r="N35" s="45"/>
      <c r="O35" s="918">
        <f t="shared" si="20"/>
        <v>0</v>
      </c>
      <c r="P35" s="903">
        <f t="shared" si="21"/>
        <v>1</v>
      </c>
      <c r="Q35" s="654">
        <f t="shared" si="14"/>
        <v>1</v>
      </c>
      <c r="R35" s="904">
        <f t="shared" si="16"/>
        <v>0</v>
      </c>
      <c r="S35" s="905">
        <f t="shared" si="17"/>
        <v>0</v>
      </c>
      <c r="T35" s="655">
        <f t="shared" si="22"/>
        <v>0</v>
      </c>
      <c r="U35" s="47"/>
    </row>
    <row r="36" spans="2:21" s="32" customFormat="1" ht="16" customHeight="1">
      <c r="B36" s="1586"/>
      <c r="C36" s="1590"/>
      <c r="D36" s="118">
        <v>6</v>
      </c>
      <c r="E36" s="116" t="s">
        <v>69</v>
      </c>
      <c r="F36" s="923">
        <v>1</v>
      </c>
      <c r="G36" s="923">
        <v>2</v>
      </c>
      <c r="H36" s="923">
        <v>2</v>
      </c>
      <c r="I36" s="711">
        <v>2</v>
      </c>
      <c r="J36" s="924">
        <v>2</v>
      </c>
      <c r="K36" s="142">
        <v>2</v>
      </c>
      <c r="L36" s="61">
        <v>2</v>
      </c>
      <c r="M36" s="46">
        <v>2</v>
      </c>
      <c r="N36" s="45">
        <v>1</v>
      </c>
      <c r="O36" s="918">
        <f t="shared" si="20"/>
        <v>9</v>
      </c>
      <c r="P36" s="903">
        <f t="shared" si="21"/>
        <v>7</v>
      </c>
      <c r="Q36" s="654">
        <f t="shared" si="14"/>
        <v>16</v>
      </c>
      <c r="R36" s="904">
        <f t="shared" si="16"/>
        <v>0</v>
      </c>
      <c r="S36" s="905">
        <f t="shared" si="17"/>
        <v>0</v>
      </c>
      <c r="T36" s="655">
        <f t="shared" si="22"/>
        <v>0</v>
      </c>
      <c r="U36" s="47"/>
    </row>
    <row r="37" spans="2:21" s="32" customFormat="1" ht="16" customHeight="1">
      <c r="B37" s="1586"/>
      <c r="C37" s="1590"/>
      <c r="D37" s="118"/>
      <c r="E37" s="116" t="s">
        <v>248</v>
      </c>
      <c r="F37" s="923"/>
      <c r="G37" s="923"/>
      <c r="H37" s="923"/>
      <c r="I37" s="711"/>
      <c r="J37" s="924"/>
      <c r="K37" s="142">
        <v>2</v>
      </c>
      <c r="L37" s="61">
        <v>1</v>
      </c>
      <c r="M37" s="46"/>
      <c r="N37" s="45"/>
      <c r="O37" s="918">
        <f t="shared" si="20"/>
        <v>0</v>
      </c>
      <c r="P37" s="903">
        <f t="shared" si="21"/>
        <v>3</v>
      </c>
      <c r="Q37" s="654">
        <f t="shared" si="14"/>
        <v>3</v>
      </c>
      <c r="R37" s="904">
        <f t="shared" si="16"/>
        <v>0</v>
      </c>
      <c r="S37" s="905">
        <f t="shared" si="17"/>
        <v>0</v>
      </c>
      <c r="T37" s="655">
        <f t="shared" si="22"/>
        <v>0</v>
      </c>
      <c r="U37" s="47"/>
    </row>
    <row r="38" spans="2:21" s="32" customFormat="1" ht="16" customHeight="1">
      <c r="B38" s="1586"/>
      <c r="C38" s="1590"/>
      <c r="D38" s="118">
        <v>7</v>
      </c>
      <c r="E38" s="117" t="s">
        <v>70</v>
      </c>
      <c r="F38" s="923"/>
      <c r="G38" s="923"/>
      <c r="H38" s="923"/>
      <c r="I38" s="711"/>
      <c r="J38" s="924">
        <v>2</v>
      </c>
      <c r="K38" s="142"/>
      <c r="L38" s="61"/>
      <c r="M38" s="46"/>
      <c r="N38" s="45"/>
      <c r="O38" s="918">
        <f t="shared" si="20"/>
        <v>2</v>
      </c>
      <c r="P38" s="903">
        <f t="shared" si="21"/>
        <v>0</v>
      </c>
      <c r="Q38" s="654">
        <f t="shared" si="14"/>
        <v>2</v>
      </c>
      <c r="R38" s="904">
        <f t="shared" si="16"/>
        <v>0</v>
      </c>
      <c r="S38" s="905">
        <f t="shared" si="17"/>
        <v>0</v>
      </c>
      <c r="T38" s="655">
        <f t="shared" si="22"/>
        <v>0</v>
      </c>
      <c r="U38" s="47"/>
    </row>
    <row r="39" spans="2:21" s="32" customFormat="1" ht="16" customHeight="1">
      <c r="B39" s="1586"/>
      <c r="C39" s="1590"/>
      <c r="D39" s="118">
        <v>8</v>
      </c>
      <c r="E39" s="116" t="s">
        <v>86</v>
      </c>
      <c r="F39" s="926"/>
      <c r="G39" s="926"/>
      <c r="H39" s="926"/>
      <c r="I39" s="927"/>
      <c r="J39" s="928"/>
      <c r="K39" s="142">
        <v>1</v>
      </c>
      <c r="L39" s="61">
        <v>1</v>
      </c>
      <c r="M39" s="46"/>
      <c r="N39" s="45"/>
      <c r="O39" s="918">
        <f t="shared" si="20"/>
        <v>0</v>
      </c>
      <c r="P39" s="903">
        <f t="shared" si="21"/>
        <v>2</v>
      </c>
      <c r="Q39" s="654">
        <f t="shared" si="14"/>
        <v>2</v>
      </c>
      <c r="R39" s="904">
        <f t="shared" si="16"/>
        <v>0</v>
      </c>
      <c r="S39" s="905">
        <f t="shared" si="17"/>
        <v>0</v>
      </c>
      <c r="T39" s="655">
        <f t="shared" si="22"/>
        <v>0</v>
      </c>
      <c r="U39" s="47"/>
    </row>
    <row r="40" spans="2:21" s="32" customFormat="1" ht="16" customHeight="1">
      <c r="B40" s="1586"/>
      <c r="C40" s="1590"/>
      <c r="D40" s="118">
        <v>9</v>
      </c>
      <c r="E40" s="116" t="s">
        <v>62</v>
      </c>
      <c r="F40" s="923">
        <v>2</v>
      </c>
      <c r="G40" s="926"/>
      <c r="H40" s="926"/>
      <c r="I40" s="927"/>
      <c r="J40" s="928"/>
      <c r="K40" s="144"/>
      <c r="L40" s="516"/>
      <c r="M40" s="145"/>
      <c r="N40" s="146"/>
      <c r="O40" s="918">
        <f t="shared" si="20"/>
        <v>2</v>
      </c>
      <c r="P40" s="903">
        <f t="shared" si="21"/>
        <v>0</v>
      </c>
      <c r="Q40" s="654">
        <f t="shared" si="14"/>
        <v>2</v>
      </c>
      <c r="R40" s="904">
        <f t="shared" si="16"/>
        <v>0</v>
      </c>
      <c r="S40" s="905">
        <f t="shared" si="17"/>
        <v>0</v>
      </c>
      <c r="T40" s="655">
        <f t="shared" si="22"/>
        <v>0</v>
      </c>
      <c r="U40" s="47"/>
    </row>
    <row r="41" spans="2:21" s="32" customFormat="1" ht="16" customHeight="1">
      <c r="B41" s="1586"/>
      <c r="C41" s="1590"/>
      <c r="D41" s="118">
        <v>10</v>
      </c>
      <c r="E41" s="116" t="s">
        <v>71</v>
      </c>
      <c r="F41" s="923"/>
      <c r="G41" s="923">
        <v>1</v>
      </c>
      <c r="H41" s="923">
        <v>1</v>
      </c>
      <c r="I41" s="711">
        <v>2</v>
      </c>
      <c r="J41" s="924">
        <v>1</v>
      </c>
      <c r="K41" s="142">
        <v>1</v>
      </c>
      <c r="L41" s="61">
        <v>1</v>
      </c>
      <c r="M41" s="46">
        <v>1</v>
      </c>
      <c r="N41" s="45">
        <v>1</v>
      </c>
      <c r="O41" s="918">
        <f t="shared" si="20"/>
        <v>5</v>
      </c>
      <c r="P41" s="903">
        <f t="shared" si="21"/>
        <v>4</v>
      </c>
      <c r="Q41" s="654">
        <f t="shared" si="14"/>
        <v>9</v>
      </c>
      <c r="R41" s="904">
        <f t="shared" si="16"/>
        <v>0</v>
      </c>
      <c r="S41" s="905">
        <f t="shared" si="17"/>
        <v>0</v>
      </c>
      <c r="T41" s="655">
        <f t="shared" si="22"/>
        <v>0</v>
      </c>
      <c r="U41" s="47"/>
    </row>
    <row r="42" spans="2:21" s="32" customFormat="1" ht="16" customHeight="1">
      <c r="B42" s="1586"/>
      <c r="C42" s="1590"/>
      <c r="D42" s="118">
        <v>11</v>
      </c>
      <c r="E42" s="116" t="s">
        <v>72</v>
      </c>
      <c r="F42" s="923"/>
      <c r="G42" s="923">
        <v>1</v>
      </c>
      <c r="H42" s="923">
        <v>1</v>
      </c>
      <c r="I42" s="711">
        <v>1</v>
      </c>
      <c r="J42" s="924">
        <v>2</v>
      </c>
      <c r="K42" s="142">
        <v>1</v>
      </c>
      <c r="L42" s="61">
        <v>1</v>
      </c>
      <c r="M42" s="46">
        <v>1</v>
      </c>
      <c r="N42" s="45">
        <v>1</v>
      </c>
      <c r="O42" s="918">
        <f t="shared" si="20"/>
        <v>5</v>
      </c>
      <c r="P42" s="903">
        <f t="shared" si="21"/>
        <v>4</v>
      </c>
      <c r="Q42" s="654">
        <f t="shared" si="14"/>
        <v>9</v>
      </c>
      <c r="R42" s="904">
        <f t="shared" si="16"/>
        <v>0</v>
      </c>
      <c r="S42" s="905">
        <f t="shared" si="17"/>
        <v>0</v>
      </c>
      <c r="T42" s="655">
        <f t="shared" si="22"/>
        <v>0</v>
      </c>
      <c r="U42" s="47"/>
    </row>
    <row r="43" spans="2:21" s="32" customFormat="1" ht="16" customHeight="1">
      <c r="B43" s="1586"/>
      <c r="C43" s="1590"/>
      <c r="D43" s="118">
        <v>12</v>
      </c>
      <c r="E43" s="116" t="s">
        <v>85</v>
      </c>
      <c r="F43" s="923"/>
      <c r="G43" s="923"/>
      <c r="H43" s="923"/>
      <c r="I43" s="711">
        <v>2</v>
      </c>
      <c r="J43" s="924">
        <v>2</v>
      </c>
      <c r="K43" s="142">
        <v>1</v>
      </c>
      <c r="L43" s="61">
        <v>1</v>
      </c>
      <c r="M43" s="46">
        <v>1</v>
      </c>
      <c r="N43" s="45">
        <v>1</v>
      </c>
      <c r="O43" s="918">
        <f t="shared" si="20"/>
        <v>4</v>
      </c>
      <c r="P43" s="903">
        <f t="shared" si="21"/>
        <v>4</v>
      </c>
      <c r="Q43" s="654">
        <f t="shared" si="14"/>
        <v>8</v>
      </c>
      <c r="R43" s="904">
        <f t="shared" si="16"/>
        <v>0</v>
      </c>
      <c r="S43" s="905">
        <f t="shared" si="17"/>
        <v>0</v>
      </c>
      <c r="T43" s="655">
        <f t="shared" si="22"/>
        <v>0</v>
      </c>
      <c r="U43" s="47"/>
    </row>
    <row r="44" spans="2:21" s="32" customFormat="1" ht="16" customHeight="1">
      <c r="B44" s="1586"/>
      <c r="C44" s="1590"/>
      <c r="D44" s="118">
        <v>13</v>
      </c>
      <c r="E44" s="116" t="s">
        <v>74</v>
      </c>
      <c r="F44" s="923"/>
      <c r="G44" s="923"/>
      <c r="H44" s="923"/>
      <c r="I44" s="711">
        <v>2</v>
      </c>
      <c r="J44" s="924">
        <v>2</v>
      </c>
      <c r="K44" s="142">
        <v>1</v>
      </c>
      <c r="L44" s="61">
        <v>1</v>
      </c>
      <c r="M44" s="46">
        <v>1</v>
      </c>
      <c r="N44" s="45">
        <v>1</v>
      </c>
      <c r="O44" s="918">
        <f t="shared" si="20"/>
        <v>4</v>
      </c>
      <c r="P44" s="903">
        <f t="shared" si="21"/>
        <v>4</v>
      </c>
      <c r="Q44" s="654">
        <f t="shared" si="14"/>
        <v>8</v>
      </c>
      <c r="R44" s="904">
        <f t="shared" si="16"/>
        <v>0</v>
      </c>
      <c r="S44" s="905">
        <f t="shared" si="17"/>
        <v>0</v>
      </c>
      <c r="T44" s="655">
        <f t="shared" si="22"/>
        <v>0</v>
      </c>
      <c r="U44" s="47"/>
    </row>
    <row r="45" spans="2:21" s="32" customFormat="1" ht="16" customHeight="1">
      <c r="B45" s="1586"/>
      <c r="C45" s="1590"/>
      <c r="D45" s="118">
        <v>14</v>
      </c>
      <c r="E45" s="116" t="s">
        <v>63</v>
      </c>
      <c r="F45" s="923">
        <v>4</v>
      </c>
      <c r="G45" s="923">
        <v>4</v>
      </c>
      <c r="H45" s="923">
        <v>4</v>
      </c>
      <c r="I45" s="711">
        <v>4</v>
      </c>
      <c r="J45" s="924">
        <v>4</v>
      </c>
      <c r="K45" s="142">
        <v>3</v>
      </c>
      <c r="L45" s="61">
        <v>4</v>
      </c>
      <c r="M45" s="46">
        <v>3</v>
      </c>
      <c r="N45" s="45">
        <v>4</v>
      </c>
      <c r="O45" s="918">
        <f t="shared" si="20"/>
        <v>20</v>
      </c>
      <c r="P45" s="903">
        <f t="shared" si="21"/>
        <v>14</v>
      </c>
      <c r="Q45" s="654">
        <f t="shared" si="14"/>
        <v>34</v>
      </c>
      <c r="R45" s="904">
        <f t="shared" si="16"/>
        <v>0</v>
      </c>
      <c r="S45" s="905">
        <f t="shared" si="17"/>
        <v>0</v>
      </c>
      <c r="T45" s="655">
        <f t="shared" si="22"/>
        <v>0</v>
      </c>
      <c r="U45" s="47"/>
    </row>
    <row r="46" spans="2:21" s="32" customFormat="1" ht="16" customHeight="1">
      <c r="B46" s="1586"/>
      <c r="C46" s="1590"/>
      <c r="D46" s="118">
        <v>15</v>
      </c>
      <c r="E46" s="116" t="s">
        <v>75</v>
      </c>
      <c r="F46" s="923">
        <v>1</v>
      </c>
      <c r="G46" s="923">
        <v>1</v>
      </c>
      <c r="H46" s="923">
        <v>1</v>
      </c>
      <c r="I46" s="711">
        <v>1</v>
      </c>
      <c r="J46" s="924">
        <v>1</v>
      </c>
      <c r="K46" s="142">
        <v>1</v>
      </c>
      <c r="L46" s="61">
        <v>1</v>
      </c>
      <c r="M46" s="46">
        <v>1</v>
      </c>
      <c r="N46" s="45"/>
      <c r="O46" s="918">
        <f t="shared" si="20"/>
        <v>5</v>
      </c>
      <c r="P46" s="903">
        <f t="shared" si="21"/>
        <v>3</v>
      </c>
      <c r="Q46" s="654">
        <f t="shared" si="14"/>
        <v>8</v>
      </c>
      <c r="R46" s="904">
        <f t="shared" si="16"/>
        <v>0</v>
      </c>
      <c r="S46" s="905">
        <f t="shared" si="17"/>
        <v>0</v>
      </c>
      <c r="T46" s="655">
        <f t="shared" si="22"/>
        <v>0</v>
      </c>
      <c r="U46" s="47"/>
    </row>
    <row r="47" spans="2:21" s="32" customFormat="1" ht="16" customHeight="1">
      <c r="B47" s="1586"/>
      <c r="C47" s="1590"/>
      <c r="D47" s="118">
        <v>16</v>
      </c>
      <c r="E47" s="116" t="s">
        <v>227</v>
      </c>
      <c r="F47" s="923">
        <v>1</v>
      </c>
      <c r="G47" s="923">
        <v>1</v>
      </c>
      <c r="H47" s="923">
        <v>1</v>
      </c>
      <c r="I47" s="711"/>
      <c r="J47" s="924"/>
      <c r="K47" s="144"/>
      <c r="L47" s="516"/>
      <c r="M47" s="145"/>
      <c r="N47" s="146"/>
      <c r="O47" s="918">
        <f t="shared" si="20"/>
        <v>3</v>
      </c>
      <c r="P47" s="903">
        <f t="shared" si="21"/>
        <v>0</v>
      </c>
      <c r="Q47" s="654">
        <f t="shared" si="14"/>
        <v>3</v>
      </c>
      <c r="R47" s="904">
        <f t="shared" si="16"/>
        <v>0</v>
      </c>
      <c r="S47" s="905">
        <f t="shared" si="17"/>
        <v>0</v>
      </c>
      <c r="T47" s="655">
        <f t="shared" si="15"/>
        <v>0</v>
      </c>
      <c r="U47" s="47"/>
    </row>
    <row r="48" spans="2:21" s="32" customFormat="1" ht="16" customHeight="1">
      <c r="B48" s="1586"/>
      <c r="C48" s="1590"/>
      <c r="D48" s="118">
        <v>17</v>
      </c>
      <c r="E48" s="116" t="s">
        <v>76</v>
      </c>
      <c r="F48" s="923"/>
      <c r="G48" s="923"/>
      <c r="H48" s="923"/>
      <c r="I48" s="711"/>
      <c r="J48" s="924">
        <v>1</v>
      </c>
      <c r="K48" s="142">
        <v>1</v>
      </c>
      <c r="L48" s="61"/>
      <c r="M48" s="46"/>
      <c r="N48" s="45"/>
      <c r="O48" s="918">
        <f t="shared" si="20"/>
        <v>1</v>
      </c>
      <c r="P48" s="903">
        <f t="shared" si="21"/>
        <v>1</v>
      </c>
      <c r="Q48" s="654">
        <f t="shared" si="14"/>
        <v>2</v>
      </c>
      <c r="R48" s="904">
        <f t="shared" si="16"/>
        <v>0</v>
      </c>
      <c r="S48" s="905">
        <f t="shared" si="17"/>
        <v>0</v>
      </c>
      <c r="T48" s="655">
        <f t="shared" si="15"/>
        <v>0</v>
      </c>
      <c r="U48" s="47"/>
    </row>
    <row r="49" spans="2:21" s="32" customFormat="1" ht="16" customHeight="1">
      <c r="B49" s="1586"/>
      <c r="C49" s="1591"/>
      <c r="D49" s="118">
        <v>18</v>
      </c>
      <c r="E49" s="116" t="s">
        <v>77</v>
      </c>
      <c r="F49" s="929">
        <v>1</v>
      </c>
      <c r="G49" s="929">
        <v>1</v>
      </c>
      <c r="H49" s="929">
        <v>1</v>
      </c>
      <c r="I49" s="930">
        <v>1</v>
      </c>
      <c r="J49" s="931">
        <v>1</v>
      </c>
      <c r="K49" s="932">
        <v>1</v>
      </c>
      <c r="L49" s="933">
        <v>1</v>
      </c>
      <c r="M49" s="934">
        <v>1</v>
      </c>
      <c r="N49" s="935">
        <v>1</v>
      </c>
      <c r="O49" s="936">
        <f>SUM(F49:J49)</f>
        <v>5</v>
      </c>
      <c r="P49" s="937">
        <f>SUM(K49:N49)</f>
        <v>4</v>
      </c>
      <c r="Q49" s="714">
        <f t="shared" si="14"/>
        <v>9</v>
      </c>
      <c r="R49" s="938">
        <f t="shared" si="16"/>
        <v>0</v>
      </c>
      <c r="S49" s="939">
        <f t="shared" si="17"/>
        <v>0</v>
      </c>
      <c r="T49" s="715">
        <f t="shared" si="15"/>
        <v>0</v>
      </c>
      <c r="U49" s="54"/>
    </row>
    <row r="50" spans="2:21" s="32" customFormat="1" ht="25.5" customHeight="1" thickBot="1">
      <c r="B50" s="1588"/>
      <c r="C50" s="1592" t="s">
        <v>334</v>
      </c>
      <c r="D50" s="1593"/>
      <c r="E50" s="1594"/>
      <c r="F50" s="940"/>
      <c r="G50" s="940"/>
      <c r="H50" s="940"/>
      <c r="I50" s="941"/>
      <c r="J50" s="942"/>
      <c r="K50" s="943">
        <v>3</v>
      </c>
      <c r="L50" s="944">
        <v>3</v>
      </c>
      <c r="M50" s="945">
        <v>4</v>
      </c>
      <c r="N50" s="946">
        <v>4</v>
      </c>
      <c r="O50" s="947"/>
      <c r="P50" s="948">
        <f>SUM(K50:N50)</f>
        <v>14</v>
      </c>
      <c r="Q50" s="949">
        <f t="shared" si="14"/>
        <v>14</v>
      </c>
      <c r="R50" s="888">
        <f t="shared" si="16"/>
        <v>0</v>
      </c>
      <c r="S50" s="915">
        <f t="shared" si="17"/>
        <v>0</v>
      </c>
      <c r="T50" s="950">
        <f t="shared" si="15"/>
        <v>0</v>
      </c>
      <c r="U50" s="951"/>
    </row>
    <row r="51" spans="2:21" ht="27.75" customHeight="1">
      <c r="B51" s="1569" t="s">
        <v>54</v>
      </c>
      <c r="C51" s="1570"/>
      <c r="D51" s="1570"/>
      <c r="E51" s="1571"/>
      <c r="F51" s="952">
        <f>SUM(F52:F55)</f>
        <v>0</v>
      </c>
      <c r="G51" s="952">
        <f t="shared" ref="G51:I51" si="23">SUM(G52:G55)</f>
        <v>0</v>
      </c>
      <c r="H51" s="952">
        <f t="shared" si="23"/>
        <v>0</v>
      </c>
      <c r="I51" s="952">
        <f t="shared" si="23"/>
        <v>0</v>
      </c>
      <c r="J51" s="953">
        <f>SUM(J52:J55)</f>
        <v>0</v>
      </c>
      <c r="K51" s="954">
        <f>SUM(K52:K55)</f>
        <v>0</v>
      </c>
      <c r="L51" s="955">
        <f>SUM(L52:L55)</f>
        <v>0</v>
      </c>
      <c r="M51" s="955">
        <f>SUM(M52:M55)</f>
        <v>0</v>
      </c>
      <c r="N51" s="956">
        <f>SUM(N52:N55)</f>
        <v>0</v>
      </c>
      <c r="O51" s="957">
        <f>SUM(F51:J51)</f>
        <v>0</v>
      </c>
      <c r="P51" s="957">
        <f>SUM(K51:N51)</f>
        <v>0</v>
      </c>
      <c r="Q51" s="958">
        <f t="shared" si="14"/>
        <v>0</v>
      </c>
      <c r="R51" s="959">
        <f t="shared" si="16"/>
        <v>0</v>
      </c>
      <c r="S51" s="960">
        <f t="shared" si="17"/>
        <v>0</v>
      </c>
      <c r="T51" s="961">
        <f t="shared" si="15"/>
        <v>0</v>
      </c>
      <c r="U51" s="962"/>
    </row>
    <row r="52" spans="2:21" ht="16" customHeight="1">
      <c r="B52" s="35"/>
      <c r="C52" s="129"/>
      <c r="D52" s="963">
        <v>1</v>
      </c>
      <c r="E52" s="964"/>
      <c r="F52" s="965"/>
      <c r="G52" s="965"/>
      <c r="H52" s="894"/>
      <c r="I52" s="710"/>
      <c r="J52" s="895"/>
      <c r="K52" s="130"/>
      <c r="L52" s="131"/>
      <c r="M52" s="37"/>
      <c r="N52" s="36"/>
      <c r="O52" s="896">
        <f t="shared" ref="O52:O68" si="24">SUM(F52:H52)</f>
        <v>0</v>
      </c>
      <c r="P52" s="896">
        <f>SUM(L52:N52)</f>
        <v>0</v>
      </c>
      <c r="Q52" s="650">
        <f t="shared" si="14"/>
        <v>0</v>
      </c>
      <c r="R52" s="879">
        <f t="shared" si="16"/>
        <v>0</v>
      </c>
      <c r="S52" s="880">
        <f t="shared" si="17"/>
        <v>0</v>
      </c>
      <c r="T52" s="735">
        <f t="shared" si="15"/>
        <v>0</v>
      </c>
      <c r="U52" s="966"/>
    </row>
    <row r="53" spans="2:21" ht="16" customHeight="1">
      <c r="B53" s="40"/>
      <c r="C53" s="118"/>
      <c r="D53" s="967">
        <v>2</v>
      </c>
      <c r="E53" s="968"/>
      <c r="F53" s="922"/>
      <c r="G53" s="922"/>
      <c r="H53" s="923"/>
      <c r="I53" s="711"/>
      <c r="J53" s="924"/>
      <c r="K53" s="142"/>
      <c r="L53" s="61"/>
      <c r="M53" s="46"/>
      <c r="N53" s="45"/>
      <c r="O53" s="918">
        <f t="shared" si="24"/>
        <v>0</v>
      </c>
      <c r="P53" s="902">
        <f>SUM(L53:N53)</f>
        <v>0</v>
      </c>
      <c r="Q53" s="654">
        <f t="shared" si="14"/>
        <v>0</v>
      </c>
      <c r="R53" s="904">
        <f t="shared" si="16"/>
        <v>0</v>
      </c>
      <c r="S53" s="905">
        <f t="shared" si="17"/>
        <v>0</v>
      </c>
      <c r="T53" s="655">
        <f t="shared" si="15"/>
        <v>0</v>
      </c>
      <c r="U53" s="62"/>
    </row>
    <row r="54" spans="2:21" ht="16" customHeight="1">
      <c r="B54" s="49"/>
      <c r="C54" s="119"/>
      <c r="D54" s="969">
        <v>3</v>
      </c>
      <c r="E54" s="968"/>
      <c r="F54" s="970"/>
      <c r="G54" s="970"/>
      <c r="H54" s="929"/>
      <c r="I54" s="713"/>
      <c r="J54" s="971"/>
      <c r="K54" s="149"/>
      <c r="L54" s="65"/>
      <c r="M54" s="64"/>
      <c r="N54" s="96"/>
      <c r="O54" s="918">
        <f t="shared" si="24"/>
        <v>0</v>
      </c>
      <c r="P54" s="902">
        <f>SUM(L54:N54)</f>
        <v>0</v>
      </c>
      <c r="Q54" s="654">
        <f t="shared" si="14"/>
        <v>0</v>
      </c>
      <c r="R54" s="904">
        <f t="shared" si="16"/>
        <v>0</v>
      </c>
      <c r="S54" s="905">
        <f t="shared" si="17"/>
        <v>0</v>
      </c>
      <c r="T54" s="655">
        <f t="shared" si="15"/>
        <v>0</v>
      </c>
      <c r="U54" s="62"/>
    </row>
    <row r="55" spans="2:21" ht="16" customHeight="1">
      <c r="B55" s="49"/>
      <c r="C55" s="119"/>
      <c r="D55" s="969">
        <v>4</v>
      </c>
      <c r="E55" s="968"/>
      <c r="F55" s="970"/>
      <c r="G55" s="970"/>
      <c r="H55" s="929"/>
      <c r="I55" s="713"/>
      <c r="J55" s="971"/>
      <c r="K55" s="149"/>
      <c r="L55" s="65"/>
      <c r="M55" s="64"/>
      <c r="N55" s="96"/>
      <c r="O55" s="936">
        <f t="shared" si="24"/>
        <v>0</v>
      </c>
      <c r="P55" s="972">
        <f>SUM(L55:N55)</f>
        <v>0</v>
      </c>
      <c r="Q55" s="714">
        <f t="shared" si="14"/>
        <v>0</v>
      </c>
      <c r="R55" s="888">
        <f t="shared" si="16"/>
        <v>0</v>
      </c>
      <c r="S55" s="915">
        <f t="shared" si="17"/>
        <v>0</v>
      </c>
      <c r="T55" s="715">
        <f t="shared" si="15"/>
        <v>0</v>
      </c>
      <c r="U55" s="754"/>
    </row>
    <row r="56" spans="2:21" ht="27" customHeight="1">
      <c r="B56" s="1557" t="s">
        <v>53</v>
      </c>
      <c r="C56" s="1558"/>
      <c r="D56" s="1558"/>
      <c r="E56" s="1559"/>
      <c r="F56" s="758">
        <f>SUM(F57:F64)</f>
        <v>0</v>
      </c>
      <c r="G56" s="758">
        <f t="shared" ref="G56:I56" si="25">SUM(G57:G64)</f>
        <v>0</v>
      </c>
      <c r="H56" s="758">
        <f>SUM(H57:H64)</f>
        <v>0</v>
      </c>
      <c r="I56" s="758">
        <f t="shared" si="25"/>
        <v>0</v>
      </c>
      <c r="J56" s="973">
        <f>SUM(J57:J64)</f>
        <v>0</v>
      </c>
      <c r="K56" s="974">
        <f>SUM(K57:K64)</f>
        <v>0</v>
      </c>
      <c r="L56" s="975">
        <f>SUM(L57:L64)</f>
        <v>0</v>
      </c>
      <c r="M56" s="975">
        <f>SUM(M57:M64)</f>
        <v>0</v>
      </c>
      <c r="N56" s="759">
        <f>SUM(N57:N68)</f>
        <v>0</v>
      </c>
      <c r="O56" s="976">
        <f>SUM(F56:J56)</f>
        <v>0</v>
      </c>
      <c r="P56" s="976">
        <f>SUM(K56:N56)</f>
        <v>0</v>
      </c>
      <c r="Q56" s="977">
        <f t="shared" si="14"/>
        <v>0</v>
      </c>
      <c r="R56" s="978">
        <f>F56*$F$9+G56*$G$9+H56*$H$9+I56*$I$9+J56*$J$9</f>
        <v>0</v>
      </c>
      <c r="S56" s="978">
        <f>K56*$K$9+L56*$L$9+M56*$M$9+N56*$N$9</f>
        <v>0</v>
      </c>
      <c r="T56" s="979">
        <f t="shared" si="15"/>
        <v>0</v>
      </c>
      <c r="U56" s="980"/>
    </row>
    <row r="57" spans="2:21" ht="16" customHeight="1">
      <c r="B57" s="658"/>
      <c r="C57" s="704"/>
      <c r="D57" s="981">
        <v>1</v>
      </c>
      <c r="E57" s="982"/>
      <c r="F57" s="983"/>
      <c r="G57" s="983"/>
      <c r="H57" s="984"/>
      <c r="I57" s="985"/>
      <c r="J57" s="986"/>
      <c r="K57" s="987"/>
      <c r="L57" s="52"/>
      <c r="M57" s="53"/>
      <c r="N57" s="50"/>
      <c r="O57" s="918">
        <f t="shared" si="24"/>
        <v>0</v>
      </c>
      <c r="P57" s="918">
        <f t="shared" ref="P57:P68" si="26">SUM(L57:N57)</f>
        <v>0</v>
      </c>
      <c r="Q57" s="728">
        <f t="shared" si="14"/>
        <v>0</v>
      </c>
      <c r="R57" s="879">
        <f t="shared" si="16"/>
        <v>0</v>
      </c>
      <c r="S57" s="880">
        <f t="shared" si="17"/>
        <v>0</v>
      </c>
      <c r="T57" s="662">
        <f t="shared" si="15"/>
        <v>0</v>
      </c>
      <c r="U57" s="100"/>
    </row>
    <row r="58" spans="2:21" ht="16" customHeight="1">
      <c r="B58" s="49"/>
      <c r="C58" s="119"/>
      <c r="D58" s="967">
        <v>2</v>
      </c>
      <c r="E58" s="968"/>
      <c r="F58" s="970"/>
      <c r="G58" s="970"/>
      <c r="H58" s="929"/>
      <c r="I58" s="713"/>
      <c r="J58" s="971"/>
      <c r="K58" s="149"/>
      <c r="L58" s="65"/>
      <c r="M58" s="64"/>
      <c r="N58" s="96"/>
      <c r="O58" s="918">
        <f t="shared" si="24"/>
        <v>0</v>
      </c>
      <c r="P58" s="902">
        <f t="shared" si="26"/>
        <v>0</v>
      </c>
      <c r="Q58" s="654">
        <f t="shared" si="14"/>
        <v>0</v>
      </c>
      <c r="R58" s="904">
        <f t="shared" si="16"/>
        <v>0</v>
      </c>
      <c r="S58" s="905">
        <f t="shared" si="17"/>
        <v>0</v>
      </c>
      <c r="T58" s="655">
        <f t="shared" si="15"/>
        <v>0</v>
      </c>
      <c r="U58" s="62"/>
    </row>
    <row r="59" spans="2:21" ht="16" customHeight="1">
      <c r="B59" s="49"/>
      <c r="C59" s="119"/>
      <c r="D59" s="967">
        <v>3</v>
      </c>
      <c r="E59" s="968"/>
      <c r="F59" s="970"/>
      <c r="G59" s="970"/>
      <c r="H59" s="929"/>
      <c r="I59" s="713"/>
      <c r="J59" s="971"/>
      <c r="K59" s="149"/>
      <c r="L59" s="65"/>
      <c r="M59" s="64"/>
      <c r="N59" s="96"/>
      <c r="O59" s="918">
        <f t="shared" si="24"/>
        <v>0</v>
      </c>
      <c r="P59" s="902">
        <f t="shared" si="26"/>
        <v>0</v>
      </c>
      <c r="Q59" s="654">
        <f t="shared" si="14"/>
        <v>0</v>
      </c>
      <c r="R59" s="904">
        <f t="shared" si="16"/>
        <v>0</v>
      </c>
      <c r="S59" s="905">
        <f t="shared" si="17"/>
        <v>0</v>
      </c>
      <c r="T59" s="655">
        <f t="shared" si="15"/>
        <v>0</v>
      </c>
      <c r="U59" s="62"/>
    </row>
    <row r="60" spans="2:21" ht="16" customHeight="1">
      <c r="B60" s="49"/>
      <c r="C60" s="119"/>
      <c r="D60" s="967">
        <v>4</v>
      </c>
      <c r="E60" s="968"/>
      <c r="F60" s="970"/>
      <c r="G60" s="970"/>
      <c r="H60" s="929"/>
      <c r="I60" s="713"/>
      <c r="J60" s="971"/>
      <c r="K60" s="149"/>
      <c r="L60" s="65"/>
      <c r="M60" s="64"/>
      <c r="N60" s="96"/>
      <c r="O60" s="918">
        <f t="shared" si="24"/>
        <v>0</v>
      </c>
      <c r="P60" s="902">
        <f t="shared" si="26"/>
        <v>0</v>
      </c>
      <c r="Q60" s="654">
        <f t="shared" si="14"/>
        <v>0</v>
      </c>
      <c r="R60" s="904">
        <f>F60*$F$9+G60*$G$9+H60*$H$9+I60*$I$9+J60*$J$9</f>
        <v>0</v>
      </c>
      <c r="S60" s="905">
        <f t="shared" si="17"/>
        <v>0</v>
      </c>
      <c r="T60" s="655">
        <f t="shared" si="15"/>
        <v>0</v>
      </c>
      <c r="U60" s="62"/>
    </row>
    <row r="61" spans="2:21" ht="16" customHeight="1">
      <c r="B61" s="49"/>
      <c r="C61" s="119"/>
      <c r="D61" s="967">
        <v>5</v>
      </c>
      <c r="E61" s="968"/>
      <c r="F61" s="970"/>
      <c r="G61" s="970"/>
      <c r="H61" s="929"/>
      <c r="I61" s="713"/>
      <c r="J61" s="971"/>
      <c r="K61" s="149"/>
      <c r="L61" s="65"/>
      <c r="M61" s="64"/>
      <c r="N61" s="96"/>
      <c r="O61" s="918">
        <f t="shared" si="24"/>
        <v>0</v>
      </c>
      <c r="P61" s="902">
        <f t="shared" si="26"/>
        <v>0</v>
      </c>
      <c r="Q61" s="654">
        <f t="shared" si="14"/>
        <v>0</v>
      </c>
      <c r="R61" s="904">
        <f t="shared" si="16"/>
        <v>0</v>
      </c>
      <c r="S61" s="905">
        <f t="shared" si="17"/>
        <v>0</v>
      </c>
      <c r="T61" s="655">
        <f t="shared" si="15"/>
        <v>0</v>
      </c>
      <c r="U61" s="62"/>
    </row>
    <row r="62" spans="2:21" ht="16" customHeight="1">
      <c r="B62" s="49"/>
      <c r="C62" s="119"/>
      <c r="D62" s="967">
        <v>6</v>
      </c>
      <c r="E62" s="968"/>
      <c r="F62" s="970"/>
      <c r="G62" s="970"/>
      <c r="H62" s="929"/>
      <c r="I62" s="713"/>
      <c r="J62" s="971"/>
      <c r="K62" s="149"/>
      <c r="L62" s="65"/>
      <c r="M62" s="64"/>
      <c r="N62" s="96"/>
      <c r="O62" s="918">
        <f t="shared" si="24"/>
        <v>0</v>
      </c>
      <c r="P62" s="902">
        <f t="shared" si="26"/>
        <v>0</v>
      </c>
      <c r="Q62" s="654">
        <f t="shared" si="14"/>
        <v>0</v>
      </c>
      <c r="R62" s="904">
        <f t="shared" si="16"/>
        <v>0</v>
      </c>
      <c r="S62" s="905">
        <f t="shared" si="17"/>
        <v>0</v>
      </c>
      <c r="T62" s="655">
        <f t="shared" si="15"/>
        <v>0</v>
      </c>
      <c r="U62" s="62"/>
    </row>
    <row r="63" spans="2:21" ht="16" customHeight="1">
      <c r="B63" s="49"/>
      <c r="C63" s="119"/>
      <c r="D63" s="967">
        <v>7</v>
      </c>
      <c r="E63" s="968"/>
      <c r="F63" s="970"/>
      <c r="G63" s="970"/>
      <c r="H63" s="929"/>
      <c r="I63" s="713"/>
      <c r="J63" s="971"/>
      <c r="K63" s="149"/>
      <c r="L63" s="65"/>
      <c r="M63" s="64"/>
      <c r="N63" s="96"/>
      <c r="O63" s="918">
        <f t="shared" si="24"/>
        <v>0</v>
      </c>
      <c r="P63" s="902">
        <f t="shared" si="26"/>
        <v>0</v>
      </c>
      <c r="Q63" s="654">
        <f t="shared" si="14"/>
        <v>0</v>
      </c>
      <c r="R63" s="904">
        <f t="shared" si="16"/>
        <v>0</v>
      </c>
      <c r="S63" s="905">
        <f t="shared" si="17"/>
        <v>0</v>
      </c>
      <c r="T63" s="655">
        <f t="shared" si="15"/>
        <v>0</v>
      </c>
      <c r="U63" s="62"/>
    </row>
    <row r="64" spans="2:21" ht="16" customHeight="1" thickBot="1">
      <c r="B64" s="157"/>
      <c r="C64" s="988"/>
      <c r="D64" s="989">
        <v>8</v>
      </c>
      <c r="E64" s="990"/>
      <c r="F64" s="991"/>
      <c r="G64" s="991"/>
      <c r="H64" s="992"/>
      <c r="I64" s="993"/>
      <c r="J64" s="994"/>
      <c r="K64" s="547"/>
      <c r="L64" s="158"/>
      <c r="M64" s="120"/>
      <c r="N64" s="115"/>
      <c r="O64" s="995">
        <f t="shared" si="24"/>
        <v>0</v>
      </c>
      <c r="P64" s="995">
        <f t="shared" si="26"/>
        <v>0</v>
      </c>
      <c r="Q64" s="996">
        <f t="shared" si="14"/>
        <v>0</v>
      </c>
      <c r="R64" s="997">
        <f t="shared" si="16"/>
        <v>0</v>
      </c>
      <c r="S64" s="998">
        <f t="shared" si="17"/>
        <v>0</v>
      </c>
      <c r="T64" s="999">
        <f t="shared" si="15"/>
        <v>0</v>
      </c>
      <c r="U64" s="159"/>
    </row>
    <row r="65" spans="2:21" ht="19.5" customHeight="1" thickTop="1">
      <c r="B65" s="1560" t="s">
        <v>228</v>
      </c>
      <c r="C65" s="1561"/>
      <c r="D65" s="1561"/>
      <c r="E65" s="1562"/>
      <c r="F65" s="983"/>
      <c r="G65" s="983"/>
      <c r="H65" s="984"/>
      <c r="I65" s="985"/>
      <c r="J65" s="986"/>
      <c r="K65" s="987"/>
      <c r="L65" s="52"/>
      <c r="M65" s="53"/>
      <c r="N65" s="50"/>
      <c r="O65" s="918">
        <f t="shared" si="24"/>
        <v>0</v>
      </c>
      <c r="P65" s="918">
        <f t="shared" si="26"/>
        <v>0</v>
      </c>
      <c r="Q65" s="728">
        <f t="shared" si="14"/>
        <v>0</v>
      </c>
      <c r="R65" s="879">
        <f t="shared" si="16"/>
        <v>0</v>
      </c>
      <c r="S65" s="880">
        <f t="shared" si="17"/>
        <v>0</v>
      </c>
      <c r="T65" s="662">
        <f t="shared" si="15"/>
        <v>0</v>
      </c>
      <c r="U65" s="100"/>
    </row>
    <row r="66" spans="2:21" ht="19.5" customHeight="1">
      <c r="B66" s="1563" t="s">
        <v>78</v>
      </c>
      <c r="C66" s="1564"/>
      <c r="D66" s="1564"/>
      <c r="E66" s="1565"/>
      <c r="F66" s="970"/>
      <c r="G66" s="970"/>
      <c r="H66" s="929"/>
      <c r="I66" s="713"/>
      <c r="J66" s="971"/>
      <c r="K66" s="149"/>
      <c r="L66" s="65"/>
      <c r="M66" s="64"/>
      <c r="N66" s="96"/>
      <c r="O66" s="918">
        <f t="shared" si="24"/>
        <v>0</v>
      </c>
      <c r="P66" s="902">
        <f t="shared" si="26"/>
        <v>0</v>
      </c>
      <c r="Q66" s="654">
        <f t="shared" si="14"/>
        <v>0</v>
      </c>
      <c r="R66" s="904">
        <f t="shared" si="16"/>
        <v>0</v>
      </c>
      <c r="S66" s="905">
        <f>K66*$K$9+L66*$L$9+M66*$M$9+N66*$N$9</f>
        <v>0</v>
      </c>
      <c r="T66" s="655">
        <f>SUM(R66:S66)</f>
        <v>0</v>
      </c>
      <c r="U66" s="62"/>
    </row>
    <row r="67" spans="2:21" ht="19.5" customHeight="1">
      <c r="B67" s="1563" t="s">
        <v>229</v>
      </c>
      <c r="C67" s="1564"/>
      <c r="D67" s="1564"/>
      <c r="E67" s="1565"/>
      <c r="F67" s="970"/>
      <c r="G67" s="970"/>
      <c r="H67" s="929"/>
      <c r="I67" s="713"/>
      <c r="J67" s="971"/>
      <c r="K67" s="149"/>
      <c r="L67" s="65"/>
      <c r="M67" s="64"/>
      <c r="N67" s="96"/>
      <c r="O67" s="918">
        <f t="shared" si="24"/>
        <v>0</v>
      </c>
      <c r="P67" s="902">
        <f t="shared" si="26"/>
        <v>0</v>
      </c>
      <c r="Q67" s="654">
        <f t="shared" si="14"/>
        <v>0</v>
      </c>
      <c r="R67" s="904">
        <f t="shared" si="16"/>
        <v>0</v>
      </c>
      <c r="S67" s="905">
        <f>K67*$K$9+L67*$L$9+M67*$M$9+N67*$N$9</f>
        <v>0</v>
      </c>
      <c r="T67" s="655">
        <f t="shared" si="15"/>
        <v>0</v>
      </c>
      <c r="U67" s="62"/>
    </row>
    <row r="68" spans="2:21" ht="19.5" customHeight="1" thickBot="1">
      <c r="B68" s="1566" t="s">
        <v>250</v>
      </c>
      <c r="C68" s="1567"/>
      <c r="D68" s="1567"/>
      <c r="E68" s="1568"/>
      <c r="F68" s="970"/>
      <c r="G68" s="970"/>
      <c r="H68" s="929"/>
      <c r="I68" s="722"/>
      <c r="J68" s="971"/>
      <c r="K68" s="1000"/>
      <c r="L68" s="65"/>
      <c r="M68" s="64"/>
      <c r="N68" s="96"/>
      <c r="O68" s="918">
        <f t="shared" si="24"/>
        <v>0</v>
      </c>
      <c r="P68" s="902">
        <f t="shared" si="26"/>
        <v>0</v>
      </c>
      <c r="Q68" s="654">
        <f t="shared" si="14"/>
        <v>0</v>
      </c>
      <c r="R68" s="1001">
        <f t="shared" si="16"/>
        <v>0</v>
      </c>
      <c r="S68" s="1002">
        <f t="shared" si="17"/>
        <v>0</v>
      </c>
      <c r="T68" s="655">
        <f t="shared" si="15"/>
        <v>0</v>
      </c>
      <c r="U68" s="1003"/>
    </row>
    <row r="69" spans="2:21">
      <c r="B69" s="101"/>
      <c r="C69" s="101"/>
      <c r="D69" s="772" t="s">
        <v>66</v>
      </c>
      <c r="E69" s="838" t="s">
        <v>335</v>
      </c>
      <c r="F69" s="102"/>
      <c r="G69" s="102"/>
      <c r="H69" s="102"/>
      <c r="I69" s="1004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</row>
    <row r="70" spans="2:21">
      <c r="E70" s="840"/>
      <c r="F70" s="840"/>
      <c r="G70" s="840"/>
      <c r="H70" s="840"/>
      <c r="I70" s="839"/>
      <c r="J70" s="839"/>
      <c r="K70" s="839"/>
      <c r="L70" s="839"/>
      <c r="M70" s="839"/>
      <c r="N70" s="839"/>
      <c r="O70" s="839"/>
      <c r="P70" s="839"/>
      <c r="Q70" s="841"/>
      <c r="R70" s="841"/>
      <c r="S70" s="841"/>
      <c r="T70" s="841"/>
    </row>
    <row r="71" spans="2:21" ht="16">
      <c r="B71" s="1005" t="s">
        <v>336</v>
      </c>
      <c r="C71" s="1006"/>
      <c r="D71" s="1006"/>
      <c r="E71" s="1007"/>
      <c r="F71" s="106"/>
      <c r="G71" s="106"/>
      <c r="H71" s="106"/>
      <c r="I71" s="162"/>
      <c r="J71" s="162"/>
      <c r="K71" s="162"/>
      <c r="L71" s="106"/>
      <c r="M71" s="106"/>
      <c r="N71" s="107"/>
      <c r="O71" s="107"/>
      <c r="P71" s="107"/>
      <c r="Q71" s="106"/>
      <c r="R71" s="106"/>
      <c r="S71" s="106"/>
      <c r="T71" s="106"/>
    </row>
    <row r="72" spans="2:21">
      <c r="E72" s="106"/>
      <c r="F72" s="106"/>
      <c r="G72" s="106"/>
      <c r="H72" s="106"/>
      <c r="I72" s="161"/>
      <c r="J72" s="162"/>
      <c r="K72" s="162"/>
      <c r="L72" s="106"/>
      <c r="M72" s="106"/>
      <c r="N72" s="107"/>
      <c r="O72" s="107"/>
      <c r="P72" s="107"/>
      <c r="Q72" s="106"/>
      <c r="R72" s="106"/>
      <c r="S72" s="106"/>
      <c r="T72" s="106"/>
    </row>
    <row r="73" spans="2:21">
      <c r="E73" s="106"/>
      <c r="F73" s="106"/>
      <c r="G73" s="106"/>
      <c r="H73" s="106"/>
      <c r="I73" s="162"/>
      <c r="J73" s="162"/>
      <c r="K73" s="162"/>
      <c r="L73" s="106"/>
      <c r="M73" s="106"/>
      <c r="N73" s="107"/>
      <c r="O73" s="107"/>
      <c r="P73" s="107"/>
      <c r="Q73" s="106"/>
      <c r="R73" s="106"/>
      <c r="S73" s="106"/>
      <c r="T73" s="106"/>
    </row>
    <row r="74" spans="2:21"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</row>
  </sheetData>
  <sheetProtection sheet="1" formatRows="0"/>
  <mergeCells count="28">
    <mergeCell ref="S8:S10"/>
    <mergeCell ref="T8:T10"/>
    <mergeCell ref="F10:N10"/>
    <mergeCell ref="E2:O2"/>
    <mergeCell ref="B3:U3"/>
    <mergeCell ref="N4:Q4"/>
    <mergeCell ref="B5:E10"/>
    <mergeCell ref="F5:N5"/>
    <mergeCell ref="O5:O10"/>
    <mergeCell ref="P5:P10"/>
    <mergeCell ref="Q5:Q10"/>
    <mergeCell ref="R5:T7"/>
    <mergeCell ref="U5:U10"/>
    <mergeCell ref="B51:E51"/>
    <mergeCell ref="F7:J7"/>
    <mergeCell ref="K7:N7"/>
    <mergeCell ref="F8:N8"/>
    <mergeCell ref="R8:R10"/>
    <mergeCell ref="B17:E17"/>
    <mergeCell ref="B19:C30"/>
    <mergeCell ref="B31:B50"/>
    <mergeCell ref="C31:C49"/>
    <mergeCell ref="C50:E50"/>
    <mergeCell ref="B56:E56"/>
    <mergeCell ref="B65:E65"/>
    <mergeCell ref="B66:E66"/>
    <mergeCell ref="B67:E67"/>
    <mergeCell ref="B68:E68"/>
  </mergeCells>
  <dataValidations count="1">
    <dataValidation allowBlank="1" showInputMessage="1" showErrorMessage="1" sqref="E57:E64 N4:Q4 E52:E55" xr:uid="{07121EF3-B71F-46FB-A87D-A226E2E90428}"/>
  </dataValidations>
  <printOptions horizontalCentered="1"/>
  <pageMargins left="0.74803149606299213" right="0.31496062992125984" top="0.51181102362204722" bottom="0.70866141732283472" header="0.51181102362204722" footer="0.51181102362204722"/>
  <pageSetup paperSize="9" scale="50" orientation="portrait" horizontalDpi="4294967293" verticalDpi="4294967293" r:id="rId1"/>
  <headerFooter alignWithMargins="0">
    <oddFooter xml:space="preserve">&amp;L&amp;7CEA-arkusz organizacyjny na rok szkolny 2022/2023,  nr teczki &amp;F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T117"/>
  <sheetViews>
    <sheetView tabSelected="1" zoomScale="85" zoomScaleNormal="85" workbookViewId="0">
      <selection activeCell="L17" sqref="L17"/>
    </sheetView>
  </sheetViews>
  <sheetFormatPr baseColWidth="10" defaultColWidth="8.83203125" defaultRowHeight="15"/>
  <cols>
    <col min="1" max="2" width="5.6640625" style="3" customWidth="1"/>
    <col min="3" max="3" width="24.83203125" style="3" customWidth="1"/>
    <col min="4" max="4" width="6.6640625" style="3" customWidth="1"/>
    <col min="5" max="5" width="31.1640625" style="3" customWidth="1"/>
    <col min="6" max="6" width="29.33203125" style="3" customWidth="1"/>
    <col min="7" max="7" width="15.6640625" style="3" customWidth="1"/>
    <col min="8" max="8" width="30.6640625" style="3" customWidth="1"/>
    <col min="9" max="10" width="8" style="3" customWidth="1"/>
    <col min="11" max="19" width="6.83203125" style="3" customWidth="1"/>
    <col min="20" max="21" width="8.83203125" style="3" customWidth="1"/>
    <col min="22" max="22" width="28.6640625" style="3" customWidth="1"/>
    <col min="23" max="1034" width="8.5" style="3" customWidth="1"/>
    <col min="1035" max="1039" width="8.5" customWidth="1"/>
  </cols>
  <sheetData>
    <row r="1" spans="1:1034" ht="15" customHeight="1">
      <c r="A1" s="1200" t="s">
        <v>28</v>
      </c>
      <c r="B1" s="1200"/>
      <c r="C1" s="1200"/>
      <c r="D1" s="1200"/>
      <c r="E1" s="1200"/>
      <c r="F1" s="1200"/>
      <c r="G1" s="1200"/>
      <c r="H1" s="1200"/>
      <c r="I1" s="1200"/>
      <c r="J1" s="1200"/>
      <c r="K1" s="1200"/>
      <c r="L1" s="1200"/>
      <c r="M1" s="1200"/>
      <c r="N1" s="1200"/>
      <c r="O1" s="1200"/>
      <c r="P1" s="1200"/>
      <c r="Q1" s="1200"/>
      <c r="R1" s="1200"/>
      <c r="S1" s="1200"/>
      <c r="T1" s="1200"/>
      <c r="U1" s="1200"/>
      <c r="V1" s="1200"/>
    </row>
    <row r="2" spans="1:1034" ht="15" customHeight="1">
      <c r="A2" s="1200" t="s">
        <v>30</v>
      </c>
      <c r="B2" s="1200"/>
      <c r="C2" s="1200"/>
      <c r="D2" s="1200"/>
      <c r="E2" s="1200"/>
      <c r="F2" s="1200"/>
      <c r="G2" s="1200"/>
      <c r="H2" s="1200"/>
      <c r="I2" s="1200"/>
      <c r="J2" s="1200"/>
      <c r="K2" s="1200"/>
      <c r="L2" s="1200"/>
      <c r="M2" s="1200"/>
      <c r="N2" s="1200"/>
      <c r="O2" s="1200"/>
      <c r="P2" s="1200"/>
      <c r="Q2" s="1200"/>
      <c r="R2" s="1200"/>
      <c r="S2" s="1200"/>
      <c r="T2" s="1200"/>
      <c r="U2" s="1200"/>
      <c r="V2" s="1200"/>
    </row>
    <row r="3" spans="1:1034">
      <c r="A3" s="1200" t="s">
        <v>152</v>
      </c>
      <c r="B3" s="1200"/>
      <c r="C3" s="1200"/>
      <c r="D3" s="1200"/>
      <c r="E3" s="1200"/>
      <c r="F3" s="1200"/>
      <c r="G3" s="1200"/>
      <c r="H3" s="1200"/>
      <c r="I3" s="1200"/>
      <c r="J3" s="1200"/>
      <c r="K3" s="1200"/>
      <c r="L3" s="1200"/>
      <c r="M3" s="1200"/>
      <c r="N3" s="1200"/>
      <c r="O3" s="1200"/>
      <c r="P3" s="1200"/>
      <c r="Q3" s="1200"/>
      <c r="R3" s="1200"/>
      <c r="S3" s="1200"/>
      <c r="T3" s="1200"/>
      <c r="U3" s="1200"/>
      <c r="V3" s="1200"/>
    </row>
    <row r="4" spans="1:1034">
      <c r="A4" s="1200" t="s">
        <v>150</v>
      </c>
      <c r="B4" s="1200"/>
      <c r="C4" s="1200"/>
      <c r="D4" s="1200"/>
      <c r="E4" s="1200"/>
      <c r="F4" s="1200"/>
      <c r="G4" s="1200"/>
      <c r="H4" s="1200"/>
      <c r="I4" s="1200"/>
      <c r="J4" s="1200"/>
      <c r="K4" s="1200"/>
      <c r="L4" s="1200"/>
      <c r="M4" s="1200"/>
      <c r="N4" s="1200"/>
      <c r="O4" s="1200"/>
      <c r="P4" s="1200"/>
      <c r="Q4" s="1200"/>
      <c r="R4" s="1200"/>
      <c r="S4" s="1200"/>
      <c r="T4" s="1200"/>
      <c r="U4" s="1200"/>
      <c r="V4" s="1200"/>
    </row>
    <row r="5" spans="1:1034" s="15" customFormat="1" ht="18" customHeight="1">
      <c r="A5" s="1200" t="s">
        <v>151</v>
      </c>
      <c r="B5" s="1200"/>
      <c r="C5" s="1200"/>
      <c r="D5" s="1200"/>
      <c r="E5" s="1200"/>
      <c r="F5" s="1200"/>
      <c r="G5" s="1200"/>
      <c r="H5" s="1200"/>
      <c r="I5" s="1200"/>
      <c r="J5" s="1200"/>
      <c r="K5" s="1200"/>
      <c r="L5" s="1200"/>
      <c r="M5" s="1200"/>
      <c r="N5" s="1200"/>
      <c r="O5" s="1200"/>
      <c r="P5" s="1200"/>
      <c r="Q5" s="1200"/>
      <c r="R5" s="1200"/>
      <c r="S5" s="1200"/>
      <c r="T5" s="1200"/>
      <c r="U5" s="1200"/>
      <c r="V5" s="1200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</row>
    <row r="6" spans="1:1034" ht="15" customHeight="1">
      <c r="A6" s="1200"/>
      <c r="B6" s="1200"/>
      <c r="C6" s="1200"/>
      <c r="D6" s="1200"/>
      <c r="E6" s="1200"/>
      <c r="F6" s="1200"/>
      <c r="G6" s="1200"/>
      <c r="H6" s="1200"/>
      <c r="I6" s="1200"/>
      <c r="J6" s="1200"/>
      <c r="K6" s="1200"/>
      <c r="L6" s="1200"/>
      <c r="M6" s="1200"/>
      <c r="N6" s="1200"/>
      <c r="O6" s="1200"/>
      <c r="P6" s="1200"/>
      <c r="Q6" s="1200"/>
      <c r="R6" s="1200"/>
      <c r="S6" s="1200"/>
      <c r="T6" s="1200"/>
      <c r="U6" s="1200"/>
      <c r="V6" s="1200"/>
    </row>
    <row r="7" spans="1:1034" ht="1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1034" ht="25.5" customHeight="1">
      <c r="A8" s="1198" t="s">
        <v>15</v>
      </c>
      <c r="B8" s="1193" t="s">
        <v>26</v>
      </c>
      <c r="C8" s="1199" t="s">
        <v>372</v>
      </c>
      <c r="D8" s="1199"/>
      <c r="E8" s="1199"/>
      <c r="F8" s="1199"/>
      <c r="G8" s="1199"/>
      <c r="H8" s="1199"/>
      <c r="I8" s="1199"/>
      <c r="J8" s="1199"/>
      <c r="K8" s="1199"/>
      <c r="L8" s="1199"/>
      <c r="M8" s="1199"/>
      <c r="N8" s="1199"/>
      <c r="O8" s="1199"/>
      <c r="P8" s="1199"/>
      <c r="Q8" s="1199"/>
      <c r="R8" s="1199"/>
      <c r="S8" s="1199"/>
      <c r="T8" s="1199"/>
      <c r="U8" s="1199"/>
      <c r="V8" s="1199"/>
    </row>
    <row r="9" spans="1:1034" ht="41.25" customHeight="1">
      <c r="A9" s="1198"/>
      <c r="B9" s="1194"/>
      <c r="C9" s="4" t="s">
        <v>16</v>
      </c>
      <c r="D9" s="4" t="s">
        <v>31</v>
      </c>
      <c r="E9" s="4" t="s">
        <v>27</v>
      </c>
      <c r="F9" s="4" t="s">
        <v>149</v>
      </c>
      <c r="G9" s="4" t="s">
        <v>17</v>
      </c>
      <c r="H9" s="4" t="s">
        <v>18</v>
      </c>
      <c r="I9" s="4" t="s">
        <v>32</v>
      </c>
      <c r="J9" s="4" t="s">
        <v>33</v>
      </c>
      <c r="K9" s="226" t="s">
        <v>20</v>
      </c>
      <c r="L9" s="226" t="s">
        <v>21</v>
      </c>
      <c r="M9" s="226" t="s">
        <v>22</v>
      </c>
      <c r="N9" s="226" t="s">
        <v>23</v>
      </c>
      <c r="O9" s="226" t="s">
        <v>24</v>
      </c>
      <c r="P9" s="226" t="s">
        <v>25</v>
      </c>
      <c r="Q9" s="226" t="s">
        <v>34</v>
      </c>
      <c r="R9" s="226" t="s">
        <v>35</v>
      </c>
      <c r="S9" s="226" t="s">
        <v>36</v>
      </c>
      <c r="T9" s="4" t="s">
        <v>37</v>
      </c>
      <c r="U9" s="4" t="s">
        <v>38</v>
      </c>
      <c r="V9" s="4" t="s">
        <v>29</v>
      </c>
    </row>
    <row r="10" spans="1:1034" ht="15" customHeight="1">
      <c r="A10" s="1195">
        <v>1</v>
      </c>
      <c r="B10" s="1195"/>
      <c r="C10" s="1195"/>
      <c r="D10" s="1195"/>
      <c r="E10" s="1190"/>
      <c r="F10" s="1190"/>
      <c r="G10" s="1190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187">
        <f>SUM(K10:T18)</f>
        <v>0</v>
      </c>
      <c r="V10" s="1190"/>
    </row>
    <row r="11" spans="1:1034" ht="15" customHeight="1">
      <c r="A11" s="1196"/>
      <c r="B11" s="1196"/>
      <c r="C11" s="1196"/>
      <c r="D11" s="1196"/>
      <c r="E11" s="1191"/>
      <c r="F11" s="1191"/>
      <c r="G11" s="119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188"/>
      <c r="V11" s="1191"/>
    </row>
    <row r="12" spans="1:1034" ht="15" customHeight="1">
      <c r="A12" s="1196"/>
      <c r="B12" s="1196"/>
      <c r="C12" s="1196"/>
      <c r="D12" s="1196"/>
      <c r="E12" s="1191"/>
      <c r="F12" s="1191"/>
      <c r="G12" s="119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188"/>
      <c r="V12" s="1191"/>
    </row>
    <row r="13" spans="1:1034" ht="15" customHeight="1">
      <c r="A13" s="1196"/>
      <c r="B13" s="1196"/>
      <c r="C13" s="1196"/>
      <c r="D13" s="1196"/>
      <c r="E13" s="1191"/>
      <c r="F13" s="1191"/>
      <c r="G13" s="1191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188"/>
      <c r="V13" s="1191"/>
    </row>
    <row r="14" spans="1:1034" ht="15" customHeight="1">
      <c r="A14" s="1196"/>
      <c r="B14" s="1196"/>
      <c r="C14" s="1196"/>
      <c r="D14" s="1196"/>
      <c r="E14" s="1191"/>
      <c r="F14" s="1191"/>
      <c r="G14" s="1191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188"/>
      <c r="V14" s="1191"/>
    </row>
    <row r="15" spans="1:1034" ht="15" customHeight="1">
      <c r="A15" s="1196"/>
      <c r="B15" s="1196"/>
      <c r="C15" s="1196"/>
      <c r="D15" s="1196"/>
      <c r="E15" s="1191"/>
      <c r="F15" s="1191"/>
      <c r="G15" s="119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188"/>
      <c r="V15" s="1191"/>
    </row>
    <row r="16" spans="1:1034" ht="15" customHeight="1">
      <c r="A16" s="1196"/>
      <c r="B16" s="1196"/>
      <c r="C16" s="1196"/>
      <c r="D16" s="1196"/>
      <c r="E16" s="1191"/>
      <c r="F16" s="1191"/>
      <c r="G16" s="1191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188"/>
      <c r="V16" s="1191"/>
    </row>
    <row r="17" spans="1:22" ht="15" customHeight="1">
      <c r="A17" s="1196"/>
      <c r="B17" s="1196"/>
      <c r="C17" s="1196"/>
      <c r="D17" s="1196"/>
      <c r="E17" s="1191"/>
      <c r="F17" s="1191"/>
      <c r="G17" s="1191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1188"/>
      <c r="V17" s="1191"/>
    </row>
    <row r="18" spans="1:22" ht="15" customHeight="1">
      <c r="A18" s="1197"/>
      <c r="B18" s="1197"/>
      <c r="C18" s="1197"/>
      <c r="D18" s="1197"/>
      <c r="E18" s="1192"/>
      <c r="F18" s="1192"/>
      <c r="G18" s="119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189"/>
      <c r="V18" s="1192"/>
    </row>
    <row r="19" spans="1:22" ht="15" customHeight="1">
      <c r="A19" s="1195">
        <v>2</v>
      </c>
      <c r="B19" s="1195"/>
      <c r="C19" s="1195"/>
      <c r="D19" s="1195"/>
      <c r="E19" s="1190"/>
      <c r="F19" s="1190"/>
      <c r="G19" s="119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187">
        <f t="shared" ref="U19" si="0">SUM(K19:T27)</f>
        <v>0</v>
      </c>
      <c r="V19" s="1190"/>
    </row>
    <row r="20" spans="1:22" ht="15" customHeight="1">
      <c r="A20" s="1196"/>
      <c r="B20" s="1196"/>
      <c r="C20" s="1196"/>
      <c r="D20" s="1196"/>
      <c r="E20" s="1191"/>
      <c r="F20" s="1191"/>
      <c r="G20" s="1191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188"/>
      <c r="V20" s="1191"/>
    </row>
    <row r="21" spans="1:22" ht="15" customHeight="1">
      <c r="A21" s="1196"/>
      <c r="B21" s="1196"/>
      <c r="C21" s="1196"/>
      <c r="D21" s="1196"/>
      <c r="E21" s="1191"/>
      <c r="F21" s="1191"/>
      <c r="G21" s="1191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188"/>
      <c r="V21" s="1191"/>
    </row>
    <row r="22" spans="1:22" ht="15" customHeight="1">
      <c r="A22" s="1196"/>
      <c r="B22" s="1196"/>
      <c r="C22" s="1196"/>
      <c r="D22" s="1196"/>
      <c r="E22" s="1191"/>
      <c r="F22" s="1191"/>
      <c r="G22" s="119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188"/>
      <c r="V22" s="1191"/>
    </row>
    <row r="23" spans="1:22" ht="15" customHeight="1">
      <c r="A23" s="1196"/>
      <c r="B23" s="1196"/>
      <c r="C23" s="1196"/>
      <c r="D23" s="1196"/>
      <c r="E23" s="1191"/>
      <c r="F23" s="1191"/>
      <c r="G23" s="1191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1188"/>
      <c r="V23" s="1191"/>
    </row>
    <row r="24" spans="1:22" ht="15" customHeight="1">
      <c r="A24" s="1196"/>
      <c r="B24" s="1196"/>
      <c r="C24" s="1196"/>
      <c r="D24" s="1196"/>
      <c r="E24" s="1191"/>
      <c r="F24" s="1191"/>
      <c r="G24" s="1191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1188"/>
      <c r="V24" s="1191"/>
    </row>
    <row r="25" spans="1:22" ht="15" customHeight="1">
      <c r="A25" s="1196"/>
      <c r="B25" s="1196"/>
      <c r="C25" s="1196"/>
      <c r="D25" s="1196"/>
      <c r="E25" s="1191"/>
      <c r="F25" s="1191"/>
      <c r="G25" s="1191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188"/>
      <c r="V25" s="1191"/>
    </row>
    <row r="26" spans="1:22" ht="15" customHeight="1">
      <c r="A26" s="1196"/>
      <c r="B26" s="1196"/>
      <c r="C26" s="1196"/>
      <c r="D26" s="1196"/>
      <c r="E26" s="1191"/>
      <c r="F26" s="1191"/>
      <c r="G26" s="1191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188"/>
      <c r="V26" s="1191"/>
    </row>
    <row r="27" spans="1:22" ht="15" customHeight="1">
      <c r="A27" s="1197"/>
      <c r="B27" s="1197"/>
      <c r="C27" s="1197"/>
      <c r="D27" s="1197"/>
      <c r="E27" s="1192"/>
      <c r="F27" s="1192"/>
      <c r="G27" s="119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189"/>
      <c r="V27" s="1192"/>
    </row>
    <row r="28" spans="1:22" ht="15" customHeight="1">
      <c r="A28" s="1195">
        <v>3</v>
      </c>
      <c r="B28" s="1195"/>
      <c r="C28" s="1195"/>
      <c r="D28" s="1195"/>
      <c r="E28" s="1190"/>
      <c r="F28" s="1190"/>
      <c r="G28" s="1190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187">
        <f t="shared" ref="U28" si="1">SUM(K28:T36)</f>
        <v>0</v>
      </c>
      <c r="V28" s="1190"/>
    </row>
    <row r="29" spans="1:22" ht="15" customHeight="1">
      <c r="A29" s="1196"/>
      <c r="B29" s="1196"/>
      <c r="C29" s="1196"/>
      <c r="D29" s="1196"/>
      <c r="E29" s="1191"/>
      <c r="F29" s="1191"/>
      <c r="G29" s="1191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188"/>
      <c r="V29" s="1191"/>
    </row>
    <row r="30" spans="1:22" ht="15" customHeight="1">
      <c r="A30" s="1196"/>
      <c r="B30" s="1196"/>
      <c r="C30" s="1196"/>
      <c r="D30" s="1196"/>
      <c r="E30" s="1191"/>
      <c r="F30" s="1191"/>
      <c r="G30" s="1191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188"/>
      <c r="V30" s="1191"/>
    </row>
    <row r="31" spans="1:22" ht="15" customHeight="1">
      <c r="A31" s="1196"/>
      <c r="B31" s="1196"/>
      <c r="C31" s="1196"/>
      <c r="D31" s="1196"/>
      <c r="E31" s="1191"/>
      <c r="F31" s="1191"/>
      <c r="G31" s="1191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188"/>
      <c r="V31" s="1191"/>
    </row>
    <row r="32" spans="1:22" ht="15" customHeight="1">
      <c r="A32" s="1196"/>
      <c r="B32" s="1196"/>
      <c r="C32" s="1196"/>
      <c r="D32" s="1196"/>
      <c r="E32" s="1191"/>
      <c r="F32" s="1191"/>
      <c r="G32" s="1191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188"/>
      <c r="V32" s="1191"/>
    </row>
    <row r="33" spans="1:22" ht="15" customHeight="1">
      <c r="A33" s="1196"/>
      <c r="B33" s="1196"/>
      <c r="C33" s="1196"/>
      <c r="D33" s="1196"/>
      <c r="E33" s="1191"/>
      <c r="F33" s="1191"/>
      <c r="G33" s="1191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188"/>
      <c r="V33" s="1191"/>
    </row>
    <row r="34" spans="1:22" ht="15" customHeight="1">
      <c r="A34" s="1196"/>
      <c r="B34" s="1196"/>
      <c r="C34" s="1196"/>
      <c r="D34" s="1196"/>
      <c r="E34" s="1191"/>
      <c r="F34" s="1191"/>
      <c r="G34" s="1191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188"/>
      <c r="V34" s="1191"/>
    </row>
    <row r="35" spans="1:22" ht="15" customHeight="1">
      <c r="A35" s="1196"/>
      <c r="B35" s="1196"/>
      <c r="C35" s="1196"/>
      <c r="D35" s="1196"/>
      <c r="E35" s="1191"/>
      <c r="F35" s="1191"/>
      <c r="G35" s="1191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188"/>
      <c r="V35" s="1191"/>
    </row>
    <row r="36" spans="1:22" ht="15" customHeight="1">
      <c r="A36" s="1197"/>
      <c r="B36" s="1197"/>
      <c r="C36" s="1197"/>
      <c r="D36" s="1197"/>
      <c r="E36" s="1192"/>
      <c r="F36" s="1192"/>
      <c r="G36" s="1192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189"/>
      <c r="V36" s="1192"/>
    </row>
    <row r="37" spans="1:22" ht="15" customHeight="1">
      <c r="A37" s="1195">
        <v>4</v>
      </c>
      <c r="B37" s="1195"/>
      <c r="C37" s="1195"/>
      <c r="D37" s="1195"/>
      <c r="E37" s="1190"/>
      <c r="F37" s="1190"/>
      <c r="G37" s="1190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1187">
        <f t="shared" ref="U37" si="2">SUM(K37:T45)</f>
        <v>0</v>
      </c>
      <c r="V37" s="1190"/>
    </row>
    <row r="38" spans="1:22" ht="15" customHeight="1">
      <c r="A38" s="1196"/>
      <c r="B38" s="1196"/>
      <c r="C38" s="1196"/>
      <c r="D38" s="1196"/>
      <c r="E38" s="1191"/>
      <c r="F38" s="1191"/>
      <c r="G38" s="1191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1188"/>
      <c r="V38" s="1191"/>
    </row>
    <row r="39" spans="1:22" ht="15" customHeight="1">
      <c r="A39" s="1196"/>
      <c r="B39" s="1196"/>
      <c r="C39" s="1196"/>
      <c r="D39" s="1196"/>
      <c r="E39" s="1191"/>
      <c r="F39" s="1191"/>
      <c r="G39" s="1191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188"/>
      <c r="V39" s="1191"/>
    </row>
    <row r="40" spans="1:22" ht="15" customHeight="1">
      <c r="A40" s="1196"/>
      <c r="B40" s="1196"/>
      <c r="C40" s="1196"/>
      <c r="D40" s="1196"/>
      <c r="E40" s="1191"/>
      <c r="F40" s="1191"/>
      <c r="G40" s="1191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1188"/>
      <c r="V40" s="1191"/>
    </row>
    <row r="41" spans="1:22" ht="15" customHeight="1">
      <c r="A41" s="1196"/>
      <c r="B41" s="1196"/>
      <c r="C41" s="1196"/>
      <c r="D41" s="1196"/>
      <c r="E41" s="1191"/>
      <c r="F41" s="1191"/>
      <c r="G41" s="1191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1188"/>
      <c r="V41" s="1191"/>
    </row>
    <row r="42" spans="1:22" ht="15" customHeight="1">
      <c r="A42" s="1196"/>
      <c r="B42" s="1196"/>
      <c r="C42" s="1196"/>
      <c r="D42" s="1196"/>
      <c r="E42" s="1191"/>
      <c r="F42" s="1191"/>
      <c r="G42" s="1191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188"/>
      <c r="V42" s="1191"/>
    </row>
    <row r="43" spans="1:22" ht="15" customHeight="1">
      <c r="A43" s="1196"/>
      <c r="B43" s="1196"/>
      <c r="C43" s="1196"/>
      <c r="D43" s="1196"/>
      <c r="E43" s="1191"/>
      <c r="F43" s="1191"/>
      <c r="G43" s="1191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188"/>
      <c r="V43" s="1191"/>
    </row>
    <row r="44" spans="1:22" ht="15" customHeight="1">
      <c r="A44" s="1196"/>
      <c r="B44" s="1196"/>
      <c r="C44" s="1196"/>
      <c r="D44" s="1196"/>
      <c r="E44" s="1191"/>
      <c r="F44" s="1191"/>
      <c r="G44" s="1191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1188"/>
      <c r="V44" s="1191"/>
    </row>
    <row r="45" spans="1:22" ht="15" customHeight="1">
      <c r="A45" s="1197"/>
      <c r="B45" s="1197"/>
      <c r="C45" s="1197"/>
      <c r="D45" s="1197"/>
      <c r="E45" s="1192"/>
      <c r="F45" s="1192"/>
      <c r="G45" s="1192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1189"/>
      <c r="V45" s="1192"/>
    </row>
    <row r="46" spans="1:22" ht="15" customHeight="1">
      <c r="A46" s="1195">
        <v>5</v>
      </c>
      <c r="B46" s="1195"/>
      <c r="C46" s="1195"/>
      <c r="D46" s="1195"/>
      <c r="E46" s="1190"/>
      <c r="F46" s="1190"/>
      <c r="G46" s="1190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187">
        <f t="shared" ref="U46" si="3">SUM(K46:T54)</f>
        <v>0</v>
      </c>
      <c r="V46" s="1190"/>
    </row>
    <row r="47" spans="1:22" ht="15" customHeight="1">
      <c r="A47" s="1196"/>
      <c r="B47" s="1196"/>
      <c r="C47" s="1196"/>
      <c r="D47" s="1196"/>
      <c r="E47" s="1191"/>
      <c r="F47" s="1191"/>
      <c r="G47" s="1191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188"/>
      <c r="V47" s="1191"/>
    </row>
    <row r="48" spans="1:22" ht="15" customHeight="1">
      <c r="A48" s="1196"/>
      <c r="B48" s="1196"/>
      <c r="C48" s="1196"/>
      <c r="D48" s="1196"/>
      <c r="E48" s="1191"/>
      <c r="F48" s="1191"/>
      <c r="G48" s="1191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1188"/>
      <c r="V48" s="1191"/>
    </row>
    <row r="49" spans="1:22" ht="15" customHeight="1">
      <c r="A49" s="1196"/>
      <c r="B49" s="1196"/>
      <c r="C49" s="1196"/>
      <c r="D49" s="1196"/>
      <c r="E49" s="1191"/>
      <c r="F49" s="1191"/>
      <c r="G49" s="1191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1188"/>
      <c r="V49" s="1191"/>
    </row>
    <row r="50" spans="1:22" ht="15" customHeight="1">
      <c r="A50" s="1196"/>
      <c r="B50" s="1196"/>
      <c r="C50" s="1196"/>
      <c r="D50" s="1196"/>
      <c r="E50" s="1191"/>
      <c r="F50" s="1191"/>
      <c r="G50" s="1191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188"/>
      <c r="V50" s="1191"/>
    </row>
    <row r="51" spans="1:22" ht="15" customHeight="1">
      <c r="A51" s="1196"/>
      <c r="B51" s="1196"/>
      <c r="C51" s="1196"/>
      <c r="D51" s="1196"/>
      <c r="E51" s="1191"/>
      <c r="F51" s="1191"/>
      <c r="G51" s="1191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1188"/>
      <c r="V51" s="1191"/>
    </row>
    <row r="52" spans="1:22" ht="15" customHeight="1">
      <c r="A52" s="1196"/>
      <c r="B52" s="1196"/>
      <c r="C52" s="1196"/>
      <c r="D52" s="1196"/>
      <c r="E52" s="1191"/>
      <c r="F52" s="1191"/>
      <c r="G52" s="1191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188"/>
      <c r="V52" s="1191"/>
    </row>
    <row r="53" spans="1:22" ht="15" customHeight="1">
      <c r="A53" s="1196"/>
      <c r="B53" s="1196"/>
      <c r="C53" s="1196"/>
      <c r="D53" s="1196"/>
      <c r="E53" s="1191"/>
      <c r="F53" s="1191"/>
      <c r="G53" s="1191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1188"/>
      <c r="V53" s="1191"/>
    </row>
    <row r="54" spans="1:22" ht="15" customHeight="1">
      <c r="A54" s="1197"/>
      <c r="B54" s="1197"/>
      <c r="C54" s="1197"/>
      <c r="D54" s="1197"/>
      <c r="E54" s="1192"/>
      <c r="F54" s="1192"/>
      <c r="G54" s="1192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189"/>
      <c r="V54" s="1192"/>
    </row>
    <row r="55" spans="1:22" ht="15" customHeight="1">
      <c r="A55" s="1195">
        <v>6</v>
      </c>
      <c r="B55" s="1195"/>
      <c r="C55" s="1195"/>
      <c r="D55" s="1195"/>
      <c r="E55" s="1190"/>
      <c r="F55" s="1190"/>
      <c r="G55" s="1190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187">
        <f t="shared" ref="U55" si="4">SUM(K55:T63)</f>
        <v>0</v>
      </c>
      <c r="V55" s="1190"/>
    </row>
    <row r="56" spans="1:22" ht="15" customHeight="1">
      <c r="A56" s="1196"/>
      <c r="B56" s="1196"/>
      <c r="C56" s="1196"/>
      <c r="D56" s="1196"/>
      <c r="E56" s="1191"/>
      <c r="F56" s="1191"/>
      <c r="G56" s="1191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1188"/>
      <c r="V56" s="1191"/>
    </row>
    <row r="57" spans="1:22" ht="15" customHeight="1">
      <c r="A57" s="1196"/>
      <c r="B57" s="1196"/>
      <c r="C57" s="1196"/>
      <c r="D57" s="1196"/>
      <c r="E57" s="1191"/>
      <c r="F57" s="1191"/>
      <c r="G57" s="1191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188"/>
      <c r="V57" s="1191"/>
    </row>
    <row r="58" spans="1:22" ht="15" customHeight="1">
      <c r="A58" s="1196"/>
      <c r="B58" s="1196"/>
      <c r="C58" s="1196"/>
      <c r="D58" s="1196"/>
      <c r="E58" s="1191"/>
      <c r="F58" s="1191"/>
      <c r="G58" s="119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1188"/>
      <c r="V58" s="1191"/>
    </row>
    <row r="59" spans="1:22" ht="15" customHeight="1">
      <c r="A59" s="1196"/>
      <c r="B59" s="1196"/>
      <c r="C59" s="1196"/>
      <c r="D59" s="1196"/>
      <c r="E59" s="1191"/>
      <c r="F59" s="1191"/>
      <c r="G59" s="119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1188"/>
      <c r="V59" s="1191"/>
    </row>
    <row r="60" spans="1:22" ht="15" customHeight="1">
      <c r="A60" s="1196"/>
      <c r="B60" s="1196"/>
      <c r="C60" s="1196"/>
      <c r="D60" s="1196"/>
      <c r="E60" s="1191"/>
      <c r="F60" s="1191"/>
      <c r="G60" s="119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1188"/>
      <c r="V60" s="1191"/>
    </row>
    <row r="61" spans="1:22" ht="15" customHeight="1">
      <c r="A61" s="1196"/>
      <c r="B61" s="1196"/>
      <c r="C61" s="1196"/>
      <c r="D61" s="1196"/>
      <c r="E61" s="1191"/>
      <c r="F61" s="1191"/>
      <c r="G61" s="119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1188"/>
      <c r="V61" s="1191"/>
    </row>
    <row r="62" spans="1:22" ht="15" customHeight="1">
      <c r="A62" s="1196"/>
      <c r="B62" s="1196"/>
      <c r="C62" s="1196"/>
      <c r="D62" s="1196"/>
      <c r="E62" s="1191"/>
      <c r="F62" s="1191"/>
      <c r="G62" s="119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1188"/>
      <c r="V62" s="1191"/>
    </row>
    <row r="63" spans="1:22" ht="15" customHeight="1">
      <c r="A63" s="1197"/>
      <c r="B63" s="1197"/>
      <c r="C63" s="1197"/>
      <c r="D63" s="1197"/>
      <c r="E63" s="1192"/>
      <c r="F63" s="1192"/>
      <c r="G63" s="119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1189"/>
      <c r="V63" s="1192"/>
    </row>
    <row r="64" spans="1:22" ht="15" customHeight="1">
      <c r="A64" s="1195">
        <v>7</v>
      </c>
      <c r="B64" s="1195"/>
      <c r="C64" s="1195"/>
      <c r="D64" s="1195"/>
      <c r="E64" s="1190"/>
      <c r="F64" s="1190"/>
      <c r="G64" s="1190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1187">
        <f t="shared" ref="U64" si="5">SUM(K64:T72)</f>
        <v>0</v>
      </c>
      <c r="V64" s="1190"/>
    </row>
    <row r="65" spans="1:22" ht="15" customHeight="1">
      <c r="A65" s="1196"/>
      <c r="B65" s="1196"/>
      <c r="C65" s="1196"/>
      <c r="D65" s="1196"/>
      <c r="E65" s="1191"/>
      <c r="F65" s="1191"/>
      <c r="G65" s="119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188"/>
      <c r="V65" s="1191"/>
    </row>
    <row r="66" spans="1:22" ht="15" customHeight="1">
      <c r="A66" s="1196"/>
      <c r="B66" s="1196"/>
      <c r="C66" s="1196"/>
      <c r="D66" s="1196"/>
      <c r="E66" s="1191"/>
      <c r="F66" s="1191"/>
      <c r="G66" s="1191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1188"/>
      <c r="V66" s="1191"/>
    </row>
    <row r="67" spans="1:22" ht="15" customHeight="1">
      <c r="A67" s="1196"/>
      <c r="B67" s="1196"/>
      <c r="C67" s="1196"/>
      <c r="D67" s="1196"/>
      <c r="E67" s="1191"/>
      <c r="F67" s="1191"/>
      <c r="G67" s="1191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188"/>
      <c r="V67" s="1191"/>
    </row>
    <row r="68" spans="1:22" ht="15" customHeight="1">
      <c r="A68" s="1196"/>
      <c r="B68" s="1196"/>
      <c r="C68" s="1196"/>
      <c r="D68" s="1196"/>
      <c r="E68" s="1191"/>
      <c r="F68" s="1191"/>
      <c r="G68" s="119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1188"/>
      <c r="V68" s="1191"/>
    </row>
    <row r="69" spans="1:22" ht="15" customHeight="1">
      <c r="A69" s="1196"/>
      <c r="B69" s="1196"/>
      <c r="C69" s="1196"/>
      <c r="D69" s="1196"/>
      <c r="E69" s="1191"/>
      <c r="F69" s="1191"/>
      <c r="G69" s="119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1188"/>
      <c r="V69" s="1191"/>
    </row>
    <row r="70" spans="1:22" ht="15" customHeight="1">
      <c r="A70" s="1196"/>
      <c r="B70" s="1196"/>
      <c r="C70" s="1196"/>
      <c r="D70" s="1196"/>
      <c r="E70" s="1191"/>
      <c r="F70" s="1191"/>
      <c r="G70" s="119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188"/>
      <c r="V70" s="1191"/>
    </row>
    <row r="71" spans="1:22" ht="15" customHeight="1">
      <c r="A71" s="1196"/>
      <c r="B71" s="1196"/>
      <c r="C71" s="1196"/>
      <c r="D71" s="1196"/>
      <c r="E71" s="1191"/>
      <c r="F71" s="1191"/>
      <c r="G71" s="119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188"/>
      <c r="V71" s="1191"/>
    </row>
    <row r="72" spans="1:22" ht="15" customHeight="1">
      <c r="A72" s="1197"/>
      <c r="B72" s="1197"/>
      <c r="C72" s="1197"/>
      <c r="D72" s="1197"/>
      <c r="E72" s="1192"/>
      <c r="F72" s="1192"/>
      <c r="G72" s="1192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1189"/>
      <c r="V72" s="1192"/>
    </row>
    <row r="73" spans="1:22" ht="15" customHeight="1">
      <c r="A73" s="1195">
        <v>8</v>
      </c>
      <c r="B73" s="1195"/>
      <c r="C73" s="1195"/>
      <c r="D73" s="1195"/>
      <c r="E73" s="1190"/>
      <c r="F73" s="1190"/>
      <c r="G73" s="1190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1187">
        <f t="shared" ref="U73" si="6">SUM(K73:T81)</f>
        <v>0</v>
      </c>
      <c r="V73" s="1190"/>
    </row>
    <row r="74" spans="1:22" ht="15" customHeight="1">
      <c r="A74" s="1196"/>
      <c r="B74" s="1196"/>
      <c r="C74" s="1196"/>
      <c r="D74" s="1196"/>
      <c r="E74" s="1191"/>
      <c r="F74" s="1191"/>
      <c r="G74" s="119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1188"/>
      <c r="V74" s="1191"/>
    </row>
    <row r="75" spans="1:22" ht="15" customHeight="1">
      <c r="A75" s="1196"/>
      <c r="B75" s="1196"/>
      <c r="C75" s="1196"/>
      <c r="D75" s="1196"/>
      <c r="E75" s="1191"/>
      <c r="F75" s="1191"/>
      <c r="G75" s="119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1188"/>
      <c r="V75" s="1191"/>
    </row>
    <row r="76" spans="1:22" ht="15" customHeight="1">
      <c r="A76" s="1196"/>
      <c r="B76" s="1196"/>
      <c r="C76" s="1196"/>
      <c r="D76" s="1196"/>
      <c r="E76" s="1191"/>
      <c r="F76" s="1191"/>
      <c r="G76" s="119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1188"/>
      <c r="V76" s="1191"/>
    </row>
    <row r="77" spans="1:22" ht="15" customHeight="1">
      <c r="A77" s="1196"/>
      <c r="B77" s="1196"/>
      <c r="C77" s="1196"/>
      <c r="D77" s="1196"/>
      <c r="E77" s="1191"/>
      <c r="F77" s="1191"/>
      <c r="G77" s="1191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1188"/>
      <c r="V77" s="1191"/>
    </row>
    <row r="78" spans="1:22" ht="15" customHeight="1">
      <c r="A78" s="1196"/>
      <c r="B78" s="1196"/>
      <c r="C78" s="1196"/>
      <c r="D78" s="1196"/>
      <c r="E78" s="1191"/>
      <c r="F78" s="1191"/>
      <c r="G78" s="1191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1188"/>
      <c r="V78" s="1191"/>
    </row>
    <row r="79" spans="1:22" ht="15" customHeight="1">
      <c r="A79" s="1196"/>
      <c r="B79" s="1196"/>
      <c r="C79" s="1196"/>
      <c r="D79" s="1196"/>
      <c r="E79" s="1191"/>
      <c r="F79" s="1191"/>
      <c r="G79" s="1191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1188"/>
      <c r="V79" s="1191"/>
    </row>
    <row r="80" spans="1:22" ht="15" customHeight="1">
      <c r="A80" s="1196"/>
      <c r="B80" s="1196"/>
      <c r="C80" s="1196"/>
      <c r="D80" s="1196"/>
      <c r="E80" s="1191"/>
      <c r="F80" s="1191"/>
      <c r="G80" s="1191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1188"/>
      <c r="V80" s="1191"/>
    </row>
    <row r="81" spans="1:22" ht="15" customHeight="1">
      <c r="A81" s="1197"/>
      <c r="B81" s="1197"/>
      <c r="C81" s="1197"/>
      <c r="D81" s="1197"/>
      <c r="E81" s="1192"/>
      <c r="F81" s="1192"/>
      <c r="G81" s="1192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189"/>
      <c r="V81" s="1192"/>
    </row>
    <row r="82" spans="1:22" ht="15" customHeight="1">
      <c r="A82" s="1195">
        <v>9</v>
      </c>
      <c r="B82" s="1195"/>
      <c r="C82" s="1195"/>
      <c r="D82" s="1195"/>
      <c r="E82" s="1190"/>
      <c r="F82" s="1190"/>
      <c r="G82" s="1190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1187">
        <f t="shared" ref="U82" si="7">SUM(K82:T90)</f>
        <v>0</v>
      </c>
      <c r="V82" s="1190"/>
    </row>
    <row r="83" spans="1:22" ht="15" customHeight="1">
      <c r="A83" s="1196"/>
      <c r="B83" s="1196"/>
      <c r="C83" s="1196"/>
      <c r="D83" s="1196"/>
      <c r="E83" s="1191"/>
      <c r="F83" s="1191"/>
      <c r="G83" s="1191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1188"/>
      <c r="V83" s="1191"/>
    </row>
    <row r="84" spans="1:22" ht="15" customHeight="1">
      <c r="A84" s="1196"/>
      <c r="B84" s="1196"/>
      <c r="C84" s="1196"/>
      <c r="D84" s="1196"/>
      <c r="E84" s="1191"/>
      <c r="F84" s="1191"/>
      <c r="G84" s="1191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1188"/>
      <c r="V84" s="1191"/>
    </row>
    <row r="85" spans="1:22" ht="15" customHeight="1">
      <c r="A85" s="1196"/>
      <c r="B85" s="1196"/>
      <c r="C85" s="1196"/>
      <c r="D85" s="1196"/>
      <c r="E85" s="1191"/>
      <c r="F85" s="1191"/>
      <c r="G85" s="1191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1188"/>
      <c r="V85" s="1191"/>
    </row>
    <row r="86" spans="1:22" ht="15" customHeight="1">
      <c r="A86" s="1196"/>
      <c r="B86" s="1196"/>
      <c r="C86" s="1196"/>
      <c r="D86" s="1196"/>
      <c r="E86" s="1191"/>
      <c r="F86" s="1191"/>
      <c r="G86" s="1191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1188"/>
      <c r="V86" s="1191"/>
    </row>
    <row r="87" spans="1:22" ht="15" customHeight="1">
      <c r="A87" s="1196"/>
      <c r="B87" s="1196"/>
      <c r="C87" s="1196"/>
      <c r="D87" s="1196"/>
      <c r="E87" s="1191"/>
      <c r="F87" s="1191"/>
      <c r="G87" s="1191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1188"/>
      <c r="V87" s="1191"/>
    </row>
    <row r="88" spans="1:22" ht="15" customHeight="1">
      <c r="A88" s="1196"/>
      <c r="B88" s="1196"/>
      <c r="C88" s="1196"/>
      <c r="D88" s="1196"/>
      <c r="E88" s="1191"/>
      <c r="F88" s="1191"/>
      <c r="G88" s="1191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1188"/>
      <c r="V88" s="1191"/>
    </row>
    <row r="89" spans="1:22" ht="15" customHeight="1">
      <c r="A89" s="1196"/>
      <c r="B89" s="1196"/>
      <c r="C89" s="1196"/>
      <c r="D89" s="1196"/>
      <c r="E89" s="1191"/>
      <c r="F89" s="1191"/>
      <c r="G89" s="1191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1188"/>
      <c r="V89" s="1191"/>
    </row>
    <row r="90" spans="1:22" ht="15" customHeight="1">
      <c r="A90" s="1197"/>
      <c r="B90" s="1197"/>
      <c r="C90" s="1197"/>
      <c r="D90" s="1197"/>
      <c r="E90" s="1192"/>
      <c r="F90" s="1192"/>
      <c r="G90" s="1192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1189"/>
      <c r="V90" s="1192"/>
    </row>
    <row r="91" spans="1:22" ht="15" customHeight="1">
      <c r="A91" s="1195">
        <v>10</v>
      </c>
      <c r="B91" s="1195"/>
      <c r="C91" s="1195"/>
      <c r="D91" s="1195"/>
      <c r="E91" s="1190"/>
      <c r="F91" s="1190"/>
      <c r="G91" s="1190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1187">
        <f t="shared" ref="U91" si="8">SUM(K91:T99)</f>
        <v>0</v>
      </c>
      <c r="V91" s="1190"/>
    </row>
    <row r="92" spans="1:22" ht="15" customHeight="1">
      <c r="A92" s="1196"/>
      <c r="B92" s="1196"/>
      <c r="C92" s="1196"/>
      <c r="D92" s="1196"/>
      <c r="E92" s="1191"/>
      <c r="F92" s="1191"/>
      <c r="G92" s="1191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1188"/>
      <c r="V92" s="1191"/>
    </row>
    <row r="93" spans="1:22" ht="15" customHeight="1">
      <c r="A93" s="1196"/>
      <c r="B93" s="1196"/>
      <c r="C93" s="1196"/>
      <c r="D93" s="1196"/>
      <c r="E93" s="1191"/>
      <c r="F93" s="1191"/>
      <c r="G93" s="1191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1188"/>
      <c r="V93" s="1191"/>
    </row>
    <row r="94" spans="1:22" ht="15" customHeight="1">
      <c r="A94" s="1196"/>
      <c r="B94" s="1196"/>
      <c r="C94" s="1196"/>
      <c r="D94" s="1196"/>
      <c r="E94" s="1191"/>
      <c r="F94" s="1191"/>
      <c r="G94" s="1191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1188"/>
      <c r="V94" s="1191"/>
    </row>
    <row r="95" spans="1:22" ht="15" customHeight="1">
      <c r="A95" s="1196"/>
      <c r="B95" s="1196"/>
      <c r="C95" s="1196"/>
      <c r="D95" s="1196"/>
      <c r="E95" s="1191"/>
      <c r="F95" s="1191"/>
      <c r="G95" s="1191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1188"/>
      <c r="V95" s="1191"/>
    </row>
    <row r="96" spans="1:22" ht="15" customHeight="1">
      <c r="A96" s="1196"/>
      <c r="B96" s="1196"/>
      <c r="C96" s="1196"/>
      <c r="D96" s="1196"/>
      <c r="E96" s="1191"/>
      <c r="F96" s="1191"/>
      <c r="G96" s="1191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1188"/>
      <c r="V96" s="1191"/>
    </row>
    <row r="97" spans="1:22" ht="15" customHeight="1">
      <c r="A97" s="1196"/>
      <c r="B97" s="1196"/>
      <c r="C97" s="1196"/>
      <c r="D97" s="1196"/>
      <c r="E97" s="1191"/>
      <c r="F97" s="1191"/>
      <c r="G97" s="1191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1188"/>
      <c r="V97" s="1191"/>
    </row>
    <row r="98" spans="1:22" ht="15" customHeight="1">
      <c r="A98" s="1196"/>
      <c r="B98" s="1196"/>
      <c r="C98" s="1196"/>
      <c r="D98" s="1196"/>
      <c r="E98" s="1191"/>
      <c r="F98" s="1191"/>
      <c r="G98" s="1191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1188"/>
      <c r="V98" s="1191"/>
    </row>
    <row r="99" spans="1:22" ht="15" customHeight="1">
      <c r="A99" s="1197"/>
      <c r="B99" s="1197"/>
      <c r="C99" s="1197"/>
      <c r="D99" s="1197"/>
      <c r="E99" s="1192"/>
      <c r="F99" s="1192"/>
      <c r="G99" s="1192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1189"/>
      <c r="V99" s="1192"/>
    </row>
    <row r="100" spans="1:22" ht="15" customHeight="1">
      <c r="A100" s="1195">
        <v>11</v>
      </c>
      <c r="B100" s="1195"/>
      <c r="C100" s="1195"/>
      <c r="D100" s="1195"/>
      <c r="E100" s="1190"/>
      <c r="F100" s="1190"/>
      <c r="G100" s="1190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1187">
        <f t="shared" ref="U100" si="9">SUM(K100:T108)</f>
        <v>0</v>
      </c>
      <c r="V100" s="1190"/>
    </row>
    <row r="101" spans="1:22" ht="15" customHeight="1">
      <c r="A101" s="1196"/>
      <c r="B101" s="1196"/>
      <c r="C101" s="1196"/>
      <c r="D101" s="1196"/>
      <c r="E101" s="1191"/>
      <c r="F101" s="1191"/>
      <c r="G101" s="1191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1188"/>
      <c r="V101" s="1191"/>
    </row>
    <row r="102" spans="1:22" ht="15" customHeight="1">
      <c r="A102" s="1196"/>
      <c r="B102" s="1196"/>
      <c r="C102" s="1196"/>
      <c r="D102" s="1196"/>
      <c r="E102" s="1191"/>
      <c r="F102" s="1191"/>
      <c r="G102" s="1191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1188"/>
      <c r="V102" s="1191"/>
    </row>
    <row r="103" spans="1:22" ht="15" customHeight="1">
      <c r="A103" s="1196"/>
      <c r="B103" s="1196"/>
      <c r="C103" s="1196"/>
      <c r="D103" s="1196"/>
      <c r="E103" s="1191"/>
      <c r="F103" s="1191"/>
      <c r="G103" s="1191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1188"/>
      <c r="V103" s="1191"/>
    </row>
    <row r="104" spans="1:22" ht="15" customHeight="1">
      <c r="A104" s="1196"/>
      <c r="B104" s="1196"/>
      <c r="C104" s="1196"/>
      <c r="D104" s="1196"/>
      <c r="E104" s="1191"/>
      <c r="F104" s="1191"/>
      <c r="G104" s="1191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1188"/>
      <c r="V104" s="1191"/>
    </row>
    <row r="105" spans="1:22" ht="15" customHeight="1">
      <c r="A105" s="1196"/>
      <c r="B105" s="1196"/>
      <c r="C105" s="1196"/>
      <c r="D105" s="1196"/>
      <c r="E105" s="1191"/>
      <c r="F105" s="1191"/>
      <c r="G105" s="1191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1188"/>
      <c r="V105" s="1191"/>
    </row>
    <row r="106" spans="1:22" ht="15" customHeight="1">
      <c r="A106" s="1196"/>
      <c r="B106" s="1196"/>
      <c r="C106" s="1196"/>
      <c r="D106" s="1196"/>
      <c r="E106" s="1191"/>
      <c r="F106" s="1191"/>
      <c r="G106" s="1191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1188"/>
      <c r="V106" s="1191"/>
    </row>
    <row r="107" spans="1:22" ht="15" customHeight="1">
      <c r="A107" s="1196"/>
      <c r="B107" s="1196"/>
      <c r="C107" s="1196"/>
      <c r="D107" s="1196"/>
      <c r="E107" s="1191"/>
      <c r="F107" s="1191"/>
      <c r="G107" s="1191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1188"/>
      <c r="V107" s="1191"/>
    </row>
    <row r="108" spans="1:22" ht="15" customHeight="1">
      <c r="A108" s="1197"/>
      <c r="B108" s="1197"/>
      <c r="C108" s="1197"/>
      <c r="D108" s="1197"/>
      <c r="E108" s="1192"/>
      <c r="F108" s="1192"/>
      <c r="G108" s="1192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1189"/>
      <c r="V108" s="1192"/>
    </row>
    <row r="109" spans="1:22" ht="15" customHeight="1">
      <c r="A109" s="1195">
        <v>12</v>
      </c>
      <c r="B109" s="1195"/>
      <c r="C109" s="1195"/>
      <c r="D109" s="1195"/>
      <c r="E109" s="1190"/>
      <c r="F109" s="1190"/>
      <c r="G109" s="1190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1187">
        <f t="shared" ref="U109" si="10">SUM(K109:T117)</f>
        <v>0</v>
      </c>
      <c r="V109" s="1190"/>
    </row>
    <row r="110" spans="1:22" ht="15" customHeight="1">
      <c r="A110" s="1196"/>
      <c r="B110" s="1196"/>
      <c r="C110" s="1196"/>
      <c r="D110" s="1196"/>
      <c r="E110" s="1191"/>
      <c r="F110" s="1191"/>
      <c r="G110" s="1191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1188"/>
      <c r="V110" s="1191"/>
    </row>
    <row r="111" spans="1:22" ht="15" customHeight="1">
      <c r="A111" s="1196"/>
      <c r="B111" s="1196"/>
      <c r="C111" s="1196"/>
      <c r="D111" s="1196"/>
      <c r="E111" s="1191"/>
      <c r="F111" s="1191"/>
      <c r="G111" s="1191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188"/>
      <c r="V111" s="1191"/>
    </row>
    <row r="112" spans="1:22" ht="15" customHeight="1">
      <c r="A112" s="1196"/>
      <c r="B112" s="1196"/>
      <c r="C112" s="1196"/>
      <c r="D112" s="1196"/>
      <c r="E112" s="1191"/>
      <c r="F112" s="1191"/>
      <c r="G112" s="1191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188"/>
      <c r="V112" s="1191"/>
    </row>
    <row r="113" spans="1:22" ht="15" customHeight="1">
      <c r="A113" s="1196"/>
      <c r="B113" s="1196"/>
      <c r="C113" s="1196"/>
      <c r="D113" s="1196"/>
      <c r="E113" s="1191"/>
      <c r="F113" s="1191"/>
      <c r="G113" s="1191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1188"/>
      <c r="V113" s="1191"/>
    </row>
    <row r="114" spans="1:22" ht="15" customHeight="1">
      <c r="A114" s="1196"/>
      <c r="B114" s="1196"/>
      <c r="C114" s="1196"/>
      <c r="D114" s="1196"/>
      <c r="E114" s="1191"/>
      <c r="F114" s="1191"/>
      <c r="G114" s="1191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188"/>
      <c r="V114" s="1191"/>
    </row>
    <row r="115" spans="1:22" ht="15" customHeight="1">
      <c r="A115" s="1196"/>
      <c r="B115" s="1196"/>
      <c r="C115" s="1196"/>
      <c r="D115" s="1196"/>
      <c r="E115" s="1191"/>
      <c r="F115" s="1191"/>
      <c r="G115" s="1191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188"/>
      <c r="V115" s="1191"/>
    </row>
    <row r="116" spans="1:22" ht="15" customHeight="1">
      <c r="A116" s="1196"/>
      <c r="B116" s="1196"/>
      <c r="C116" s="1196"/>
      <c r="D116" s="1196"/>
      <c r="E116" s="1191"/>
      <c r="F116" s="1191"/>
      <c r="G116" s="1191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1188"/>
      <c r="V116" s="1191"/>
    </row>
    <row r="117" spans="1:22" ht="15" customHeight="1">
      <c r="A117" s="1197"/>
      <c r="B117" s="1197"/>
      <c r="C117" s="1197"/>
      <c r="D117" s="1197"/>
      <c r="E117" s="1192"/>
      <c r="F117" s="1192"/>
      <c r="G117" s="1192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1189"/>
      <c r="V117" s="1192"/>
    </row>
  </sheetData>
  <sheetProtection sheet="1" objects="1" scenarios="1"/>
  <mergeCells count="117">
    <mergeCell ref="A8:A9"/>
    <mergeCell ref="C8:V8"/>
    <mergeCell ref="A2:V2"/>
    <mergeCell ref="V10:V18"/>
    <mergeCell ref="A1:V1"/>
    <mergeCell ref="A3:V3"/>
    <mergeCell ref="A4:V4"/>
    <mergeCell ref="A5:V5"/>
    <mergeCell ref="A6:V6"/>
    <mergeCell ref="G10:G18"/>
    <mergeCell ref="A10:A18"/>
    <mergeCell ref="B10:B18"/>
    <mergeCell ref="C10:C18"/>
    <mergeCell ref="D10:D18"/>
    <mergeCell ref="E10:E18"/>
    <mergeCell ref="F10:F18"/>
    <mergeCell ref="U10:U18"/>
    <mergeCell ref="F19:F27"/>
    <mergeCell ref="G19:G27"/>
    <mergeCell ref="V19:V27"/>
    <mergeCell ref="A28:A36"/>
    <mergeCell ref="B28:B36"/>
    <mergeCell ref="C28:C36"/>
    <mergeCell ref="D28:D36"/>
    <mergeCell ref="E28:E36"/>
    <mergeCell ref="F28:F36"/>
    <mergeCell ref="G28:G36"/>
    <mergeCell ref="V28:V36"/>
    <mergeCell ref="A19:A27"/>
    <mergeCell ref="B19:B27"/>
    <mergeCell ref="C19:C27"/>
    <mergeCell ref="D19:D27"/>
    <mergeCell ref="E19:E27"/>
    <mergeCell ref="U19:U27"/>
    <mergeCell ref="U28:U36"/>
    <mergeCell ref="F37:F45"/>
    <mergeCell ref="G37:G45"/>
    <mergeCell ref="V37:V45"/>
    <mergeCell ref="A46:A54"/>
    <mergeCell ref="B46:B54"/>
    <mergeCell ref="C46:C54"/>
    <mergeCell ref="D46:D54"/>
    <mergeCell ref="E46:E54"/>
    <mergeCell ref="F46:F54"/>
    <mergeCell ref="G46:G54"/>
    <mergeCell ref="V46:V54"/>
    <mergeCell ref="A37:A45"/>
    <mergeCell ref="B37:B45"/>
    <mergeCell ref="C37:C45"/>
    <mergeCell ref="D37:D45"/>
    <mergeCell ref="E37:E45"/>
    <mergeCell ref="F55:F63"/>
    <mergeCell ref="G55:G63"/>
    <mergeCell ref="V55:V63"/>
    <mergeCell ref="A64:A72"/>
    <mergeCell ref="B64:B72"/>
    <mergeCell ref="C64:C72"/>
    <mergeCell ref="D64:D72"/>
    <mergeCell ref="E64:E72"/>
    <mergeCell ref="F64:F72"/>
    <mergeCell ref="G64:G72"/>
    <mergeCell ref="V64:V72"/>
    <mergeCell ref="A55:A63"/>
    <mergeCell ref="B55:B63"/>
    <mergeCell ref="C55:C63"/>
    <mergeCell ref="D55:D63"/>
    <mergeCell ref="E55:E63"/>
    <mergeCell ref="E91:E99"/>
    <mergeCell ref="F73:F81"/>
    <mergeCell ref="G73:G81"/>
    <mergeCell ref="V73:V81"/>
    <mergeCell ref="A82:A90"/>
    <mergeCell ref="B82:B90"/>
    <mergeCell ref="C82:C90"/>
    <mergeCell ref="D82:D90"/>
    <mergeCell ref="E82:E90"/>
    <mergeCell ref="F82:F90"/>
    <mergeCell ref="G82:G90"/>
    <mergeCell ref="V82:V90"/>
    <mergeCell ref="A73:A81"/>
    <mergeCell ref="B73:B81"/>
    <mergeCell ref="C73:C81"/>
    <mergeCell ref="D73:D81"/>
    <mergeCell ref="E73:E81"/>
    <mergeCell ref="F109:F117"/>
    <mergeCell ref="G109:G117"/>
    <mergeCell ref="V109:V117"/>
    <mergeCell ref="B8:B9"/>
    <mergeCell ref="A109:A117"/>
    <mergeCell ref="B109:B117"/>
    <mergeCell ref="C109:C117"/>
    <mergeCell ref="D109:D117"/>
    <mergeCell ref="E109:E117"/>
    <mergeCell ref="F91:F99"/>
    <mergeCell ref="G91:G99"/>
    <mergeCell ref="V91:V99"/>
    <mergeCell ref="A100:A108"/>
    <mergeCell ref="B100:B108"/>
    <mergeCell ref="C100:C108"/>
    <mergeCell ref="D100:D108"/>
    <mergeCell ref="E100:E108"/>
    <mergeCell ref="F100:F108"/>
    <mergeCell ref="G100:G108"/>
    <mergeCell ref="V100:V108"/>
    <mergeCell ref="A91:A99"/>
    <mergeCell ref="B91:B99"/>
    <mergeCell ref="C91:C99"/>
    <mergeCell ref="D91:D99"/>
    <mergeCell ref="U109:U117"/>
    <mergeCell ref="U100:U108"/>
    <mergeCell ref="U91:U99"/>
    <mergeCell ref="U82:U90"/>
    <mergeCell ref="U73:U81"/>
    <mergeCell ref="U64:U72"/>
    <mergeCell ref="U55:U63"/>
    <mergeCell ref="U46:U54"/>
    <mergeCell ref="U37:U45"/>
  </mergeCells>
  <pageMargins left="0.70826771653543297" right="0.70826771653543297" top="1.1417322834645669" bottom="1.1417322834645669" header="0.74803149606299213" footer="0.74803149606299213"/>
  <pageSetup paperSize="9" scale="70" fitToWidth="0" fitToHeight="0" orientation="landscape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DE3E-0A3F-4C1A-B079-6155D4E31ED0}">
  <sheetPr>
    <tabColor rgb="FFFF0000"/>
  </sheetPr>
  <dimension ref="B1:W74"/>
  <sheetViews>
    <sheetView showGridLines="0" view="pageBreakPreview" zoomScale="80" zoomScaleNormal="80" zoomScaleSheetLayoutView="80" workbookViewId="0">
      <selection activeCell="E1" sqref="E1"/>
    </sheetView>
  </sheetViews>
  <sheetFormatPr baseColWidth="10" defaultColWidth="8.1640625" defaultRowHeight="13"/>
  <cols>
    <col min="1" max="1" width="4" style="25" customWidth="1"/>
    <col min="2" max="2" width="3.83203125" style="25" customWidth="1"/>
    <col min="3" max="3" width="4.6640625" style="25" customWidth="1"/>
    <col min="4" max="4" width="5.6640625" style="25" customWidth="1"/>
    <col min="5" max="5" width="31.1640625" style="25" customWidth="1"/>
    <col min="6" max="14" width="5" style="25" customWidth="1"/>
    <col min="15" max="16" width="6.6640625" style="25" customWidth="1"/>
    <col min="17" max="17" width="8.1640625" style="25" customWidth="1"/>
    <col min="18" max="19" width="6.6640625" style="25" customWidth="1"/>
    <col min="20" max="20" width="8.6640625" style="25" customWidth="1"/>
    <col min="21" max="21" width="12.1640625" style="25" customWidth="1"/>
    <col min="22" max="16384" width="8.1640625" style="25"/>
  </cols>
  <sheetData>
    <row r="1" spans="2:23" ht="23">
      <c r="B1" s="26"/>
      <c r="C1" s="26"/>
      <c r="D1" s="26"/>
      <c r="E1" s="27" t="str">
        <f>'Strona Tytułowa'!G5</f>
        <v>??</v>
      </c>
      <c r="F1" s="27"/>
      <c r="G1" s="27"/>
      <c r="H1" s="27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843"/>
      <c r="U1" s="844"/>
    </row>
    <row r="2" spans="2:23" ht="18">
      <c r="B2" s="28"/>
      <c r="C2" s="28"/>
      <c r="D2" s="28"/>
      <c r="E2" s="1598" t="s">
        <v>47</v>
      </c>
      <c r="F2" s="1598"/>
      <c r="G2" s="1598"/>
      <c r="H2" s="1598"/>
      <c r="I2" s="1598"/>
      <c r="J2" s="1598"/>
      <c r="K2" s="1598"/>
      <c r="L2" s="1598"/>
      <c r="M2" s="1598"/>
      <c r="N2" s="1598"/>
      <c r="O2" s="1598"/>
      <c r="P2" s="73" t="str">
        <f>'Strona Tytułowa'!D2</f>
        <v>2022/2023</v>
      </c>
      <c r="Q2" s="73"/>
      <c r="R2" s="73"/>
      <c r="S2" s="73"/>
      <c r="T2" s="74"/>
      <c r="U2" s="28"/>
    </row>
    <row r="3" spans="2:23" ht="18.75" customHeight="1">
      <c r="B3" s="1483" t="str">
        <f>'Strona Tytułowa'!A5</f>
        <v>???</v>
      </c>
      <c r="C3" s="1483"/>
      <c r="D3" s="1483"/>
      <c r="E3" s="1483"/>
      <c r="F3" s="1483"/>
      <c r="G3" s="1483"/>
      <c r="H3" s="1483"/>
      <c r="I3" s="1483"/>
      <c r="J3" s="1483"/>
      <c r="K3" s="1483"/>
      <c r="L3" s="1483"/>
      <c r="M3" s="1483"/>
      <c r="N3" s="1483"/>
      <c r="O3" s="1483"/>
      <c r="P3" s="1483"/>
      <c r="Q3" s="1483"/>
      <c r="R3" s="1483"/>
      <c r="S3" s="1483"/>
      <c r="T3" s="1483"/>
      <c r="U3" s="1483"/>
    </row>
    <row r="4" spans="2:23" ht="22.5" customHeight="1" thickBot="1">
      <c r="B4" s="30"/>
      <c r="C4" s="30"/>
      <c r="D4" s="30"/>
      <c r="E4" s="30"/>
      <c r="F4" s="845" t="s">
        <v>337</v>
      </c>
      <c r="G4" s="30"/>
      <c r="H4" s="30"/>
      <c r="I4" s="76"/>
      <c r="J4" s="76"/>
      <c r="K4" s="125"/>
      <c r="L4" s="76"/>
      <c r="M4" s="76" t="s">
        <v>312</v>
      </c>
      <c r="N4" s="1544" t="s">
        <v>313</v>
      </c>
      <c r="O4" s="1544"/>
      <c r="P4" s="1544"/>
      <c r="Q4" s="1544"/>
      <c r="R4" s="76"/>
      <c r="S4" s="76"/>
      <c r="T4" s="30"/>
      <c r="U4" s="28"/>
    </row>
    <row r="5" spans="2:23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487"/>
      <c r="J5" s="1487"/>
      <c r="K5" s="1487"/>
      <c r="L5" s="1487"/>
      <c r="M5" s="1487"/>
      <c r="N5" s="1488"/>
      <c r="O5" s="1599" t="s">
        <v>314</v>
      </c>
      <c r="P5" s="1602" t="s">
        <v>79</v>
      </c>
      <c r="Q5" s="1605" t="s">
        <v>55</v>
      </c>
      <c r="R5" s="1608" t="s">
        <v>49</v>
      </c>
      <c r="S5" s="1609"/>
      <c r="T5" s="1610"/>
      <c r="U5" s="1351" t="s">
        <v>50</v>
      </c>
    </row>
    <row r="6" spans="2:23" ht="12.75" customHeight="1">
      <c r="B6" s="1364"/>
      <c r="C6" s="1484"/>
      <c r="D6" s="1484"/>
      <c r="E6" s="1365"/>
      <c r="F6" s="298" t="s">
        <v>20</v>
      </c>
      <c r="G6" s="298" t="s">
        <v>21</v>
      </c>
      <c r="H6" s="31" t="s">
        <v>22</v>
      </c>
      <c r="I6" s="846" t="s">
        <v>23</v>
      </c>
      <c r="J6" s="847" t="s">
        <v>24</v>
      </c>
      <c r="K6" s="848" t="s">
        <v>25</v>
      </c>
      <c r="L6" s="846" t="s">
        <v>34</v>
      </c>
      <c r="M6" s="847" t="s">
        <v>35</v>
      </c>
      <c r="N6" s="849" t="s">
        <v>36</v>
      </c>
      <c r="O6" s="1600"/>
      <c r="P6" s="1603"/>
      <c r="Q6" s="1606"/>
      <c r="R6" s="1611"/>
      <c r="S6" s="1612"/>
      <c r="T6" s="1613"/>
      <c r="U6" s="1352"/>
    </row>
    <row r="7" spans="2:23" ht="12.75" customHeight="1">
      <c r="B7" s="1364"/>
      <c r="C7" s="1484"/>
      <c r="D7" s="1484"/>
      <c r="E7" s="1365"/>
      <c r="F7" s="1572" t="s">
        <v>314</v>
      </c>
      <c r="G7" s="1573"/>
      <c r="H7" s="1573"/>
      <c r="I7" s="1573"/>
      <c r="J7" s="1574"/>
      <c r="K7" s="1575" t="s">
        <v>79</v>
      </c>
      <c r="L7" s="1576"/>
      <c r="M7" s="1576"/>
      <c r="N7" s="1577"/>
      <c r="O7" s="1600"/>
      <c r="P7" s="1603"/>
      <c r="Q7" s="1606"/>
      <c r="R7" s="1611"/>
      <c r="S7" s="1612"/>
      <c r="T7" s="1613"/>
      <c r="U7" s="1352"/>
    </row>
    <row r="8" spans="2:23" ht="12.75" customHeight="1">
      <c r="B8" s="1364"/>
      <c r="C8" s="1484"/>
      <c r="D8" s="1484"/>
      <c r="E8" s="1365"/>
      <c r="F8" s="1439" t="s">
        <v>80</v>
      </c>
      <c r="G8" s="1332"/>
      <c r="H8" s="1332"/>
      <c r="I8" s="1332"/>
      <c r="J8" s="1332"/>
      <c r="K8" s="1332"/>
      <c r="L8" s="1332"/>
      <c r="M8" s="1332"/>
      <c r="N8" s="1440"/>
      <c r="O8" s="1600"/>
      <c r="P8" s="1603"/>
      <c r="Q8" s="1606"/>
      <c r="R8" s="1578" t="s">
        <v>315</v>
      </c>
      <c r="S8" s="1578" t="s">
        <v>316</v>
      </c>
      <c r="T8" s="1595" t="s">
        <v>57</v>
      </c>
      <c r="U8" s="1352"/>
    </row>
    <row r="9" spans="2:23" ht="12.75" customHeight="1">
      <c r="B9" s="1364"/>
      <c r="C9" s="1484"/>
      <c r="D9" s="1484"/>
      <c r="E9" s="1365"/>
      <c r="F9" s="1040"/>
      <c r="G9" s="1040"/>
      <c r="H9" s="1040"/>
      <c r="I9" s="1040"/>
      <c r="J9" s="1040"/>
      <c r="K9" s="1040"/>
      <c r="L9" s="1040"/>
      <c r="M9" s="1040"/>
      <c r="N9" s="1040"/>
      <c r="O9" s="1600"/>
      <c r="P9" s="1603"/>
      <c r="Q9" s="1606"/>
      <c r="R9" s="1579"/>
      <c r="S9" s="1579"/>
      <c r="T9" s="1596"/>
      <c r="U9" s="1352"/>
      <c r="W9" s="32"/>
    </row>
    <row r="10" spans="2:23" ht="16.5" customHeight="1" thickBot="1">
      <c r="B10" s="1366"/>
      <c r="C10" s="1485"/>
      <c r="D10" s="1485"/>
      <c r="E10" s="1367"/>
      <c r="F10" s="1441" t="s">
        <v>81</v>
      </c>
      <c r="G10" s="1442"/>
      <c r="H10" s="1442"/>
      <c r="I10" s="1442"/>
      <c r="J10" s="1442"/>
      <c r="K10" s="1442"/>
      <c r="L10" s="1442"/>
      <c r="M10" s="1442"/>
      <c r="N10" s="1443"/>
      <c r="O10" s="1601"/>
      <c r="P10" s="1604"/>
      <c r="Q10" s="1607"/>
      <c r="R10" s="1580"/>
      <c r="S10" s="1580"/>
      <c r="T10" s="1597"/>
      <c r="U10" s="1353"/>
    </row>
    <row r="11" spans="2:23" ht="27" customHeight="1" thickBot="1">
      <c r="B11" s="685"/>
      <c r="C11" s="686"/>
      <c r="D11" s="686"/>
      <c r="E11" s="842" t="s">
        <v>58</v>
      </c>
      <c r="F11" s="850">
        <f>F17+F12+F16+F15</f>
        <v>19</v>
      </c>
      <c r="G11" s="850">
        <f t="shared" ref="G11:M11" si="0">G17+G12+G16+G15</f>
        <v>20</v>
      </c>
      <c r="H11" s="850">
        <f t="shared" si="0"/>
        <v>20</v>
      </c>
      <c r="I11" s="850">
        <f t="shared" si="0"/>
        <v>26</v>
      </c>
      <c r="J11" s="851">
        <f t="shared" si="0"/>
        <v>28</v>
      </c>
      <c r="K11" s="852">
        <f>K17+K12+K16+K15</f>
        <v>27</v>
      </c>
      <c r="L11" s="687">
        <f>L17+L12+L16+L15</f>
        <v>26</v>
      </c>
      <c r="M11" s="687">
        <f t="shared" si="0"/>
        <v>24</v>
      </c>
      <c r="N11" s="853">
        <f>N17+N12+N16+N15</f>
        <v>24</v>
      </c>
      <c r="O11" s="854">
        <f>O17+O12+O15+O16</f>
        <v>113</v>
      </c>
      <c r="P11" s="855">
        <f>P17+P12+P16+P15</f>
        <v>101</v>
      </c>
      <c r="Q11" s="77">
        <f>Q17+Q12+Q16+Q15</f>
        <v>214</v>
      </c>
      <c r="R11" s="856">
        <f>R17+R12+R16+R15</f>
        <v>0</v>
      </c>
      <c r="S11" s="856">
        <f>SUM(S15:S17)+S12</f>
        <v>0</v>
      </c>
      <c r="T11" s="856">
        <f>T17+T12+T15+T16</f>
        <v>0</v>
      </c>
      <c r="U11" s="857"/>
    </row>
    <row r="12" spans="2:23" ht="23.25" customHeight="1">
      <c r="B12" s="635"/>
      <c r="C12" s="689"/>
      <c r="D12" s="689"/>
      <c r="E12" s="858" t="s">
        <v>317</v>
      </c>
      <c r="F12" s="859">
        <f>SUM(F13:F14)</f>
        <v>19</v>
      </c>
      <c r="G12" s="859">
        <f t="shared" ref="G12:N12" si="1">SUM(G13:G14)</f>
        <v>20</v>
      </c>
      <c r="H12" s="859">
        <f t="shared" si="1"/>
        <v>20</v>
      </c>
      <c r="I12" s="859">
        <f t="shared" si="1"/>
        <v>26</v>
      </c>
      <c r="J12" s="860">
        <f t="shared" si="1"/>
        <v>28</v>
      </c>
      <c r="K12" s="861">
        <f t="shared" si="1"/>
        <v>27</v>
      </c>
      <c r="L12" s="862">
        <f t="shared" si="1"/>
        <v>26</v>
      </c>
      <c r="M12" s="862">
        <f t="shared" si="1"/>
        <v>24</v>
      </c>
      <c r="N12" s="861">
        <f t="shared" si="1"/>
        <v>24</v>
      </c>
      <c r="O12" s="863">
        <f>SUM(F12:J12)</f>
        <v>113</v>
      </c>
      <c r="P12" s="864">
        <f>SUM(K12:N12)</f>
        <v>101</v>
      </c>
      <c r="Q12" s="865">
        <f>SUM(O12:P12)</f>
        <v>214</v>
      </c>
      <c r="R12" s="866">
        <f>SUM(R13:R14)</f>
        <v>0</v>
      </c>
      <c r="S12" s="866">
        <f>SUM(S13:S14)</f>
        <v>0</v>
      </c>
      <c r="T12" s="867">
        <f>SUM(T13:T14)</f>
        <v>0</v>
      </c>
      <c r="U12" s="868"/>
    </row>
    <row r="13" spans="2:23" ht="14.25" customHeight="1">
      <c r="B13" s="126"/>
      <c r="C13" s="127"/>
      <c r="D13" s="127"/>
      <c r="E13" s="869" t="s">
        <v>318</v>
      </c>
      <c r="F13" s="870">
        <f>SUM(F19:F30)</f>
        <v>0</v>
      </c>
      <c r="G13" s="870">
        <f t="shared" ref="G13:N13" si="2">SUM(G19:G30)</f>
        <v>0</v>
      </c>
      <c r="H13" s="871">
        <f t="shared" si="2"/>
        <v>0</v>
      </c>
      <c r="I13" s="870">
        <f t="shared" si="2"/>
        <v>0</v>
      </c>
      <c r="J13" s="872">
        <f t="shared" si="2"/>
        <v>0</v>
      </c>
      <c r="K13" s="873">
        <f t="shared" si="2"/>
        <v>0</v>
      </c>
      <c r="L13" s="874">
        <f t="shared" si="2"/>
        <v>0</v>
      </c>
      <c r="M13" s="874">
        <f t="shared" si="2"/>
        <v>0</v>
      </c>
      <c r="N13" s="875">
        <f t="shared" si="2"/>
        <v>0</v>
      </c>
      <c r="O13" s="876">
        <f>SUM(F13:J13)</f>
        <v>0</v>
      </c>
      <c r="P13" s="864">
        <f>SUM(K13:N13)</f>
        <v>0</v>
      </c>
      <c r="Q13" s="865">
        <f>SUM(O13:P13)</f>
        <v>0</v>
      </c>
      <c r="R13" s="866">
        <f>F13*$F$9+G13*$G$9+H13*$H$9+I13*$I$9+J13*$J$9</f>
        <v>0</v>
      </c>
      <c r="S13" s="877">
        <f>K13*$K$9+L13*$L$9+M13*$M$9+N13*$N$9</f>
        <v>0</v>
      </c>
      <c r="T13" s="866">
        <f>SUM(R13:S13)</f>
        <v>0</v>
      </c>
      <c r="U13" s="868"/>
    </row>
    <row r="14" spans="2:23" ht="14.25" customHeight="1">
      <c r="B14" s="126"/>
      <c r="C14" s="127"/>
      <c r="D14" s="127"/>
      <c r="E14" s="869" t="s">
        <v>319</v>
      </c>
      <c r="F14" s="870">
        <f t="shared" ref="F14:N14" si="3">SUM(F31:F50)</f>
        <v>19</v>
      </c>
      <c r="G14" s="870">
        <f t="shared" si="3"/>
        <v>20</v>
      </c>
      <c r="H14" s="871">
        <f t="shared" si="3"/>
        <v>20</v>
      </c>
      <c r="I14" s="870">
        <f t="shared" si="3"/>
        <v>26</v>
      </c>
      <c r="J14" s="872">
        <f t="shared" si="3"/>
        <v>28</v>
      </c>
      <c r="K14" s="873">
        <f t="shared" si="3"/>
        <v>27</v>
      </c>
      <c r="L14" s="874">
        <f t="shared" si="3"/>
        <v>26</v>
      </c>
      <c r="M14" s="874">
        <f t="shared" si="3"/>
        <v>24</v>
      </c>
      <c r="N14" s="875">
        <f t="shared" si="3"/>
        <v>24</v>
      </c>
      <c r="O14" s="876">
        <f>SUM(F14:J14)</f>
        <v>113</v>
      </c>
      <c r="P14" s="864">
        <f t="shared" ref="P14:P16" si="4">SUM(K14:N14)</f>
        <v>101</v>
      </c>
      <c r="Q14" s="865">
        <f>SUM(O14:P14)</f>
        <v>214</v>
      </c>
      <c r="R14" s="866">
        <f>F14*$F$9+G14*$G$9+H14*$H$9+I14*$I$9+J14*$J$9</f>
        <v>0</v>
      </c>
      <c r="S14" s="877">
        <f t="shared" ref="S14:S17" si="5">K14*$K$9+L14*$L$9+M14*$M$9+N14*$N$9</f>
        <v>0</v>
      </c>
      <c r="T14" s="866">
        <f>SUM(R14:S14)</f>
        <v>0</v>
      </c>
      <c r="U14" s="868"/>
      <c r="W14" s="878"/>
    </row>
    <row r="15" spans="2:23" ht="14.25" customHeight="1">
      <c r="B15" s="126"/>
      <c r="C15" s="127"/>
      <c r="D15" s="127"/>
      <c r="E15" s="869" t="s">
        <v>320</v>
      </c>
      <c r="F15" s="870">
        <f>F51</f>
        <v>0</v>
      </c>
      <c r="G15" s="870">
        <f t="shared" ref="G15:N15" si="6">G51</f>
        <v>0</v>
      </c>
      <c r="H15" s="870">
        <f t="shared" si="6"/>
        <v>0</v>
      </c>
      <c r="I15" s="870">
        <f t="shared" si="6"/>
        <v>0</v>
      </c>
      <c r="J15" s="872">
        <f t="shared" si="6"/>
        <v>0</v>
      </c>
      <c r="K15" s="873">
        <f t="shared" si="6"/>
        <v>0</v>
      </c>
      <c r="L15" s="874">
        <f t="shared" si="6"/>
        <v>0</v>
      </c>
      <c r="M15" s="874">
        <f t="shared" si="6"/>
        <v>0</v>
      </c>
      <c r="N15" s="873">
        <f t="shared" si="6"/>
        <v>0</v>
      </c>
      <c r="O15" s="876">
        <f t="shared" ref="O15" si="7">SUM(F15:J15)</f>
        <v>0</v>
      </c>
      <c r="P15" s="864">
        <f t="shared" si="4"/>
        <v>0</v>
      </c>
      <c r="Q15" s="865">
        <f t="shared" ref="Q15:Q16" si="8">SUM(O15:P15)</f>
        <v>0</v>
      </c>
      <c r="R15" s="866">
        <f t="shared" ref="R15:R17" si="9">F15*$F$9+G15*$G$9+H15*$H$9+I15*$I$9+J15*$J$9</f>
        <v>0</v>
      </c>
      <c r="S15" s="877">
        <f t="shared" si="5"/>
        <v>0</v>
      </c>
      <c r="T15" s="866">
        <f t="shared" ref="T15:T16" si="10">SUM(R15:S15)</f>
        <v>0</v>
      </c>
      <c r="U15" s="868"/>
      <c r="W15" s="878"/>
    </row>
    <row r="16" spans="2:23" ht="14.25" customHeight="1">
      <c r="B16" s="126"/>
      <c r="C16" s="127"/>
      <c r="D16" s="127"/>
      <c r="E16" s="869" t="s">
        <v>321</v>
      </c>
      <c r="F16" s="870">
        <f>F56</f>
        <v>0</v>
      </c>
      <c r="G16" s="870">
        <f t="shared" ref="G16:N16" si="11">G56</f>
        <v>0</v>
      </c>
      <c r="H16" s="870">
        <f t="shared" si="11"/>
        <v>0</v>
      </c>
      <c r="I16" s="870">
        <f t="shared" si="11"/>
        <v>0</v>
      </c>
      <c r="J16" s="872">
        <f t="shared" si="11"/>
        <v>0</v>
      </c>
      <c r="K16" s="873">
        <f t="shared" si="11"/>
        <v>0</v>
      </c>
      <c r="L16" s="874">
        <f t="shared" si="11"/>
        <v>0</v>
      </c>
      <c r="M16" s="874">
        <f t="shared" si="11"/>
        <v>0</v>
      </c>
      <c r="N16" s="873">
        <f t="shared" si="11"/>
        <v>0</v>
      </c>
      <c r="O16" s="876">
        <f>SUM(F16:J16)</f>
        <v>0</v>
      </c>
      <c r="P16" s="864">
        <f t="shared" si="4"/>
        <v>0</v>
      </c>
      <c r="Q16" s="865">
        <f t="shared" si="8"/>
        <v>0</v>
      </c>
      <c r="R16" s="879">
        <f>F16*$F$9+G16*$G$9+H16*$H$9+I16*$I$9+J16*$J$9</f>
        <v>0</v>
      </c>
      <c r="S16" s="880">
        <f>K16*$K$9+L16*$L$9+M16*$M$9+N16*$N$9</f>
        <v>0</v>
      </c>
      <c r="T16" s="866">
        <f t="shared" si="10"/>
        <v>0</v>
      </c>
      <c r="U16" s="868"/>
      <c r="W16" s="878"/>
    </row>
    <row r="17" spans="2:21" ht="21" customHeight="1" thickBot="1">
      <c r="B17" s="1581" t="s">
        <v>322</v>
      </c>
      <c r="C17" s="1582"/>
      <c r="D17" s="1582"/>
      <c r="E17" s="1583"/>
      <c r="F17" s="881">
        <f>SUM(F65:F68)</f>
        <v>0</v>
      </c>
      <c r="G17" s="881">
        <f t="shared" ref="G17:J17" si="12">SUM(G65:G68)</f>
        <v>0</v>
      </c>
      <c r="H17" s="881">
        <f t="shared" si="12"/>
        <v>0</v>
      </c>
      <c r="I17" s="881">
        <f>SUM(I65:I68)</f>
        <v>0</v>
      </c>
      <c r="J17" s="882">
        <f t="shared" si="12"/>
        <v>0</v>
      </c>
      <c r="K17" s="883">
        <f>SUM(K65:K68)</f>
        <v>0</v>
      </c>
      <c r="L17" s="884">
        <f>SUM(L65:L68)</f>
        <v>0</v>
      </c>
      <c r="M17" s="884">
        <f t="shared" ref="M17:N17" si="13">SUM(M65:M68)</f>
        <v>0</v>
      </c>
      <c r="N17" s="883">
        <f t="shared" si="13"/>
        <v>0</v>
      </c>
      <c r="O17" s="885">
        <f>SUM(F17:J17)</f>
        <v>0</v>
      </c>
      <c r="P17" s="886">
        <f>SUM(K17:N17)</f>
        <v>0</v>
      </c>
      <c r="Q17" s="887">
        <f>SUM(O17:P17)</f>
        <v>0</v>
      </c>
      <c r="R17" s="866">
        <f t="shared" si="9"/>
        <v>0</v>
      </c>
      <c r="S17" s="877">
        <f t="shared" si="5"/>
        <v>0</v>
      </c>
      <c r="T17" s="888">
        <f>SUM(R17:S17)</f>
        <v>0</v>
      </c>
      <c r="U17" s="889"/>
    </row>
    <row r="18" spans="2:21" ht="27" customHeight="1">
      <c r="B18" s="890"/>
      <c r="C18" s="891"/>
      <c r="D18" s="891"/>
      <c r="E18" s="644" t="s">
        <v>51</v>
      </c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892"/>
      <c r="Q18" s="645"/>
      <c r="R18" s="645"/>
      <c r="S18" s="645"/>
      <c r="T18" s="646"/>
      <c r="U18" s="893"/>
    </row>
    <row r="19" spans="2:21" s="32" customFormat="1" ht="16" customHeight="1">
      <c r="B19" s="1584" t="s">
        <v>59</v>
      </c>
      <c r="C19" s="1585"/>
      <c r="D19" s="129">
        <v>1</v>
      </c>
      <c r="E19" s="709" t="s">
        <v>323</v>
      </c>
      <c r="F19" s="894"/>
      <c r="G19" s="894"/>
      <c r="H19" s="894"/>
      <c r="I19" s="710"/>
      <c r="J19" s="895"/>
      <c r="K19" s="500"/>
      <c r="L19" s="131"/>
      <c r="M19" s="37"/>
      <c r="N19" s="36"/>
      <c r="O19" s="896">
        <f>SUM(F19:J19)</f>
        <v>0</v>
      </c>
      <c r="P19" s="897">
        <f>SUM(K19:N19)</f>
        <v>0</v>
      </c>
      <c r="Q19" s="650">
        <f t="shared" ref="Q19:Q68" si="14">SUM(F19:N19)</f>
        <v>0</v>
      </c>
      <c r="R19" s="898">
        <f>F19*$F$9+G19*$G$9+H19*$H$9+I19*$I$9+J19*$J$9</f>
        <v>0</v>
      </c>
      <c r="S19" s="899">
        <f>K19*$K$9+L19*$L$9+M19*$M$9+N19*$N$9</f>
        <v>0</v>
      </c>
      <c r="T19" s="735">
        <f t="shared" ref="T19:T68" si="15">SUM(R19:S19)</f>
        <v>0</v>
      </c>
      <c r="U19" s="88"/>
    </row>
    <row r="20" spans="2:21" s="32" customFormat="1" ht="16" customHeight="1">
      <c r="B20" s="1586"/>
      <c r="C20" s="1587"/>
      <c r="D20" s="118">
        <v>2</v>
      </c>
      <c r="E20" s="95" t="s">
        <v>324</v>
      </c>
      <c r="F20" s="900"/>
      <c r="G20" s="900"/>
      <c r="H20" s="900"/>
      <c r="I20" s="727"/>
      <c r="J20" s="901"/>
      <c r="K20" s="503"/>
      <c r="L20" s="48"/>
      <c r="M20" s="42"/>
      <c r="N20" s="41"/>
      <c r="O20" s="902">
        <f>SUM(F20:J20)</f>
        <v>0</v>
      </c>
      <c r="P20" s="903">
        <f>SUM(K20:N20)</f>
        <v>0</v>
      </c>
      <c r="Q20" s="654">
        <f t="shared" si="14"/>
        <v>0</v>
      </c>
      <c r="R20" s="904">
        <f t="shared" ref="R20:R68" si="16">F20*$F$9+G20*$G$9+H20*$H$9+I20*$I$9+J20*$J$9</f>
        <v>0</v>
      </c>
      <c r="S20" s="905">
        <f t="shared" ref="S20:S68" si="17">K20*$K$9+L20*$L$9+M20*$M$9+N20*$N$9</f>
        <v>0</v>
      </c>
      <c r="T20" s="655">
        <f t="shared" si="15"/>
        <v>0</v>
      </c>
      <c r="U20" s="39"/>
    </row>
    <row r="21" spans="2:21" s="32" customFormat="1" ht="16" customHeight="1">
      <c r="B21" s="1586"/>
      <c r="C21" s="1587"/>
      <c r="D21" s="118">
        <v>3</v>
      </c>
      <c r="E21" s="95" t="s">
        <v>325</v>
      </c>
      <c r="F21" s="900"/>
      <c r="G21" s="900"/>
      <c r="H21" s="900"/>
      <c r="I21" s="727"/>
      <c r="J21" s="901"/>
      <c r="K21" s="503"/>
      <c r="L21" s="48"/>
      <c r="M21" s="42"/>
      <c r="N21" s="41"/>
      <c r="O21" s="902">
        <f t="shared" ref="O21:O29" si="18">SUM(F21:J21)</f>
        <v>0</v>
      </c>
      <c r="P21" s="903">
        <f t="shared" ref="P21:P29" si="19">SUM(K21:N21)</f>
        <v>0</v>
      </c>
      <c r="Q21" s="654">
        <f t="shared" si="14"/>
        <v>0</v>
      </c>
      <c r="R21" s="904">
        <f t="shared" si="16"/>
        <v>0</v>
      </c>
      <c r="S21" s="905">
        <f t="shared" si="17"/>
        <v>0</v>
      </c>
      <c r="T21" s="655">
        <f t="shared" si="15"/>
        <v>0</v>
      </c>
      <c r="U21" s="39"/>
    </row>
    <row r="22" spans="2:21" s="32" customFormat="1" ht="16" customHeight="1">
      <c r="B22" s="1586"/>
      <c r="C22" s="1587"/>
      <c r="D22" s="118">
        <v>4</v>
      </c>
      <c r="E22" s="95" t="s">
        <v>326</v>
      </c>
      <c r="F22" s="900"/>
      <c r="G22" s="900"/>
      <c r="H22" s="900"/>
      <c r="I22" s="727"/>
      <c r="J22" s="901"/>
      <c r="K22" s="503"/>
      <c r="L22" s="48"/>
      <c r="M22" s="42"/>
      <c r="N22" s="41"/>
      <c r="O22" s="902">
        <f t="shared" si="18"/>
        <v>0</v>
      </c>
      <c r="P22" s="903">
        <f t="shared" si="19"/>
        <v>0</v>
      </c>
      <c r="Q22" s="654">
        <f t="shared" si="14"/>
        <v>0</v>
      </c>
      <c r="R22" s="904">
        <f t="shared" si="16"/>
        <v>0</v>
      </c>
      <c r="S22" s="905">
        <f>K22*$K$9+L22*$L$9+M22*$M$9+N22*$N$9</f>
        <v>0</v>
      </c>
      <c r="T22" s="655">
        <f>SUM(R22:S22)</f>
        <v>0</v>
      </c>
      <c r="U22" s="39"/>
    </row>
    <row r="23" spans="2:21" s="32" customFormat="1" ht="16" customHeight="1">
      <c r="B23" s="1586"/>
      <c r="C23" s="1587"/>
      <c r="D23" s="118">
        <v>5</v>
      </c>
      <c r="E23" s="95" t="s">
        <v>327</v>
      </c>
      <c r="F23" s="900"/>
      <c r="G23" s="900"/>
      <c r="H23" s="900"/>
      <c r="I23" s="727"/>
      <c r="J23" s="901"/>
      <c r="K23" s="503"/>
      <c r="L23" s="48"/>
      <c r="M23" s="42"/>
      <c r="N23" s="41"/>
      <c r="O23" s="902">
        <f t="shared" si="18"/>
        <v>0</v>
      </c>
      <c r="P23" s="903">
        <f t="shared" si="19"/>
        <v>0</v>
      </c>
      <c r="Q23" s="654">
        <f t="shared" si="14"/>
        <v>0</v>
      </c>
      <c r="R23" s="904">
        <f t="shared" si="16"/>
        <v>0</v>
      </c>
      <c r="S23" s="905">
        <f t="shared" si="17"/>
        <v>0</v>
      </c>
      <c r="T23" s="655">
        <f t="shared" si="15"/>
        <v>0</v>
      </c>
      <c r="U23" s="39"/>
    </row>
    <row r="24" spans="2:21" s="32" customFormat="1" ht="16" customHeight="1">
      <c r="B24" s="1586"/>
      <c r="C24" s="1587"/>
      <c r="D24" s="118">
        <v>6</v>
      </c>
      <c r="E24" s="95" t="s">
        <v>328</v>
      </c>
      <c r="F24" s="900"/>
      <c r="G24" s="900"/>
      <c r="H24" s="900"/>
      <c r="I24" s="727"/>
      <c r="J24" s="901"/>
      <c r="K24" s="503"/>
      <c r="L24" s="48"/>
      <c r="M24" s="42"/>
      <c r="N24" s="41"/>
      <c r="O24" s="902">
        <f t="shared" si="18"/>
        <v>0</v>
      </c>
      <c r="P24" s="903">
        <f t="shared" si="19"/>
        <v>0</v>
      </c>
      <c r="Q24" s="654">
        <f t="shared" si="14"/>
        <v>0</v>
      </c>
      <c r="R24" s="904">
        <f t="shared" si="16"/>
        <v>0</v>
      </c>
      <c r="S24" s="905">
        <f t="shared" si="17"/>
        <v>0</v>
      </c>
      <c r="T24" s="655">
        <f t="shared" si="15"/>
        <v>0</v>
      </c>
      <c r="U24" s="39"/>
    </row>
    <row r="25" spans="2:21" s="32" customFormat="1" ht="16" customHeight="1">
      <c r="B25" s="1586"/>
      <c r="C25" s="1587"/>
      <c r="D25" s="118">
        <v>7</v>
      </c>
      <c r="E25" s="95" t="s">
        <v>329</v>
      </c>
      <c r="F25" s="900"/>
      <c r="G25" s="900"/>
      <c r="H25" s="900"/>
      <c r="I25" s="727"/>
      <c r="J25" s="901"/>
      <c r="K25" s="503"/>
      <c r="L25" s="48"/>
      <c r="M25" s="42"/>
      <c r="N25" s="41"/>
      <c r="O25" s="902">
        <f t="shared" si="18"/>
        <v>0</v>
      </c>
      <c r="P25" s="903">
        <f t="shared" si="19"/>
        <v>0</v>
      </c>
      <c r="Q25" s="654">
        <f t="shared" si="14"/>
        <v>0</v>
      </c>
      <c r="R25" s="904">
        <f t="shared" si="16"/>
        <v>0</v>
      </c>
      <c r="S25" s="905">
        <f t="shared" si="17"/>
        <v>0</v>
      </c>
      <c r="T25" s="655">
        <f t="shared" si="15"/>
        <v>0</v>
      </c>
      <c r="U25" s="39"/>
    </row>
    <row r="26" spans="2:21" s="32" customFormat="1" ht="16" customHeight="1">
      <c r="B26" s="1586"/>
      <c r="C26" s="1587"/>
      <c r="D26" s="118">
        <v>8</v>
      </c>
      <c r="E26" s="95" t="s">
        <v>330</v>
      </c>
      <c r="F26" s="900"/>
      <c r="G26" s="900"/>
      <c r="H26" s="900"/>
      <c r="I26" s="727"/>
      <c r="J26" s="901"/>
      <c r="K26" s="503"/>
      <c r="L26" s="48"/>
      <c r="M26" s="42"/>
      <c r="N26" s="41"/>
      <c r="O26" s="902">
        <f t="shared" si="18"/>
        <v>0</v>
      </c>
      <c r="P26" s="903">
        <f t="shared" si="19"/>
        <v>0</v>
      </c>
      <c r="Q26" s="654">
        <f t="shared" si="14"/>
        <v>0</v>
      </c>
      <c r="R26" s="904">
        <f t="shared" si="16"/>
        <v>0</v>
      </c>
      <c r="S26" s="905">
        <f t="shared" si="17"/>
        <v>0</v>
      </c>
      <c r="T26" s="655">
        <f t="shared" si="15"/>
        <v>0</v>
      </c>
      <c r="U26" s="39"/>
    </row>
    <row r="27" spans="2:21" s="32" customFormat="1" ht="16" customHeight="1">
      <c r="B27" s="1586"/>
      <c r="C27" s="1587"/>
      <c r="D27" s="118">
        <v>9</v>
      </c>
      <c r="E27" s="95" t="s">
        <v>331</v>
      </c>
      <c r="F27" s="900"/>
      <c r="G27" s="900"/>
      <c r="H27" s="900"/>
      <c r="I27" s="727"/>
      <c r="J27" s="901"/>
      <c r="K27" s="503"/>
      <c r="L27" s="48"/>
      <c r="M27" s="42"/>
      <c r="N27" s="41"/>
      <c r="O27" s="902">
        <f t="shared" si="18"/>
        <v>0</v>
      </c>
      <c r="P27" s="903">
        <f t="shared" si="19"/>
        <v>0</v>
      </c>
      <c r="Q27" s="654">
        <f t="shared" si="14"/>
        <v>0</v>
      </c>
      <c r="R27" s="904">
        <f>F27*$F$9+G27*$G$9+H27*$H$9+I27*$I$9+J27*$J$9</f>
        <v>0</v>
      </c>
      <c r="S27" s="905">
        <f t="shared" si="17"/>
        <v>0</v>
      </c>
      <c r="T27" s="655">
        <f t="shared" si="15"/>
        <v>0</v>
      </c>
      <c r="U27" s="39"/>
    </row>
    <row r="28" spans="2:21" s="32" customFormat="1" ht="16" customHeight="1">
      <c r="B28" s="1586"/>
      <c r="C28" s="1587"/>
      <c r="D28" s="118">
        <v>10</v>
      </c>
      <c r="E28" s="95" t="s">
        <v>52</v>
      </c>
      <c r="F28" s="900"/>
      <c r="G28" s="900"/>
      <c r="H28" s="900"/>
      <c r="I28" s="727"/>
      <c r="J28" s="901"/>
      <c r="K28" s="503"/>
      <c r="L28" s="48"/>
      <c r="M28" s="42"/>
      <c r="N28" s="41"/>
      <c r="O28" s="902">
        <f t="shared" si="18"/>
        <v>0</v>
      </c>
      <c r="P28" s="903">
        <f t="shared" si="19"/>
        <v>0</v>
      </c>
      <c r="Q28" s="654">
        <f t="shared" si="14"/>
        <v>0</v>
      </c>
      <c r="R28" s="904">
        <f t="shared" si="16"/>
        <v>0</v>
      </c>
      <c r="S28" s="905">
        <f t="shared" si="17"/>
        <v>0</v>
      </c>
      <c r="T28" s="655">
        <f t="shared" si="15"/>
        <v>0</v>
      </c>
      <c r="U28" s="39"/>
    </row>
    <row r="29" spans="2:21" s="32" customFormat="1" ht="16" customHeight="1">
      <c r="B29" s="1586"/>
      <c r="C29" s="1587"/>
      <c r="D29" s="118">
        <v>11</v>
      </c>
      <c r="E29" s="712" t="s">
        <v>332</v>
      </c>
      <c r="F29" s="900"/>
      <c r="G29" s="900"/>
      <c r="H29" s="900"/>
      <c r="I29" s="727"/>
      <c r="J29" s="901"/>
      <c r="K29" s="503"/>
      <c r="L29" s="48"/>
      <c r="M29" s="42"/>
      <c r="N29" s="41"/>
      <c r="O29" s="902">
        <f t="shared" si="18"/>
        <v>0</v>
      </c>
      <c r="P29" s="903">
        <f t="shared" si="19"/>
        <v>0</v>
      </c>
      <c r="Q29" s="714">
        <f t="shared" si="14"/>
        <v>0</v>
      </c>
      <c r="R29" s="904">
        <f t="shared" si="16"/>
        <v>0</v>
      </c>
      <c r="S29" s="905">
        <f t="shared" si="17"/>
        <v>0</v>
      </c>
      <c r="T29" s="715">
        <f t="shared" si="15"/>
        <v>0</v>
      </c>
      <c r="U29" s="114"/>
    </row>
    <row r="30" spans="2:21" s="32" customFormat="1" ht="16" customHeight="1" thickBot="1">
      <c r="B30" s="1588"/>
      <c r="C30" s="1589"/>
      <c r="D30" s="906">
        <v>12</v>
      </c>
      <c r="E30" s="907" t="s">
        <v>333</v>
      </c>
      <c r="F30" s="908"/>
      <c r="G30" s="908"/>
      <c r="H30" s="908"/>
      <c r="I30" s="909"/>
      <c r="J30" s="910"/>
      <c r="K30" s="1008"/>
      <c r="L30" s="912"/>
      <c r="M30" s="121"/>
      <c r="N30" s="913"/>
      <c r="O30" s="914">
        <f>SUM(F30:J30)</f>
        <v>0</v>
      </c>
      <c r="P30" s="914">
        <f>SUM(K30:N30)</f>
        <v>0</v>
      </c>
      <c r="Q30" s="723">
        <f t="shared" si="14"/>
        <v>0</v>
      </c>
      <c r="R30" s="888">
        <f t="shared" si="16"/>
        <v>0</v>
      </c>
      <c r="S30" s="915">
        <f t="shared" si="17"/>
        <v>0</v>
      </c>
      <c r="T30" s="724">
        <f t="shared" si="15"/>
        <v>0</v>
      </c>
      <c r="U30" s="916"/>
    </row>
    <row r="31" spans="2:21" s="32" customFormat="1" ht="16" customHeight="1">
      <c r="B31" s="1586" t="s">
        <v>246</v>
      </c>
      <c r="C31" s="1590" t="s">
        <v>284</v>
      </c>
      <c r="D31" s="428">
        <v>1</v>
      </c>
      <c r="E31" s="94" t="s">
        <v>60</v>
      </c>
      <c r="F31" s="917">
        <v>5</v>
      </c>
      <c r="G31" s="917">
        <v>5</v>
      </c>
      <c r="H31" s="900">
        <v>5</v>
      </c>
      <c r="I31" s="727">
        <v>5</v>
      </c>
      <c r="J31" s="901">
        <v>5</v>
      </c>
      <c r="K31" s="503">
        <v>4</v>
      </c>
      <c r="L31" s="48">
        <v>4</v>
      </c>
      <c r="M31" s="42">
        <v>4</v>
      </c>
      <c r="N31" s="41">
        <v>4</v>
      </c>
      <c r="O31" s="918">
        <f>SUM(F31:J31)</f>
        <v>25</v>
      </c>
      <c r="P31" s="919">
        <f>SUM(K31:N31)</f>
        <v>16</v>
      </c>
      <c r="Q31" s="728">
        <f t="shared" si="14"/>
        <v>41</v>
      </c>
      <c r="R31" s="920">
        <f t="shared" si="16"/>
        <v>0</v>
      </c>
      <c r="S31" s="921">
        <f t="shared" si="17"/>
        <v>0</v>
      </c>
      <c r="T31" s="662">
        <f t="shared" si="15"/>
        <v>0</v>
      </c>
      <c r="U31" s="39"/>
    </row>
    <row r="32" spans="2:21" s="32" customFormat="1" ht="16" customHeight="1">
      <c r="B32" s="1586"/>
      <c r="C32" s="1590"/>
      <c r="D32" s="118">
        <v>2</v>
      </c>
      <c r="E32" s="95" t="s">
        <v>83</v>
      </c>
      <c r="F32" s="922">
        <v>3</v>
      </c>
      <c r="G32" s="922">
        <v>3</v>
      </c>
      <c r="H32" s="923">
        <v>3</v>
      </c>
      <c r="I32" s="711">
        <v>3</v>
      </c>
      <c r="J32" s="924">
        <v>3</v>
      </c>
      <c r="K32" s="515">
        <v>3</v>
      </c>
      <c r="L32" s="61">
        <v>3</v>
      </c>
      <c r="M32" s="46">
        <v>3</v>
      </c>
      <c r="N32" s="45">
        <v>3</v>
      </c>
      <c r="O32" s="918">
        <f>SUM(F32:J32)</f>
        <v>15</v>
      </c>
      <c r="P32" s="903">
        <f>SUM(K32:N32)</f>
        <v>12</v>
      </c>
      <c r="Q32" s="654">
        <f t="shared" si="14"/>
        <v>27</v>
      </c>
      <c r="R32" s="904">
        <f t="shared" si="16"/>
        <v>0</v>
      </c>
      <c r="S32" s="905">
        <f t="shared" si="17"/>
        <v>0</v>
      </c>
      <c r="T32" s="655">
        <f t="shared" si="15"/>
        <v>0</v>
      </c>
      <c r="U32" s="47"/>
    </row>
    <row r="33" spans="2:21" s="32" customFormat="1" ht="16" customHeight="1">
      <c r="B33" s="1586"/>
      <c r="C33" s="1590"/>
      <c r="D33" s="118">
        <v>3</v>
      </c>
      <c r="E33" s="95" t="s">
        <v>84</v>
      </c>
      <c r="F33" s="922"/>
      <c r="G33" s="922"/>
      <c r="H33" s="923"/>
      <c r="I33" s="711">
        <v>2</v>
      </c>
      <c r="J33" s="924">
        <v>2</v>
      </c>
      <c r="K33" s="515">
        <v>2</v>
      </c>
      <c r="L33" s="61">
        <v>2</v>
      </c>
      <c r="M33" s="46">
        <v>2</v>
      </c>
      <c r="N33" s="45">
        <v>2</v>
      </c>
      <c r="O33" s="918">
        <f t="shared" ref="O33:O48" si="20">SUM(F33:J33)</f>
        <v>4</v>
      </c>
      <c r="P33" s="903">
        <f t="shared" ref="P33:P48" si="21">SUM(K33:N33)</f>
        <v>8</v>
      </c>
      <c r="Q33" s="654">
        <f t="shared" si="14"/>
        <v>12</v>
      </c>
      <c r="R33" s="904">
        <f t="shared" si="16"/>
        <v>0</v>
      </c>
      <c r="S33" s="905">
        <f t="shared" si="17"/>
        <v>0</v>
      </c>
      <c r="T33" s="655">
        <f t="shared" si="15"/>
        <v>0</v>
      </c>
      <c r="U33" s="47"/>
    </row>
    <row r="34" spans="2:21" s="32" customFormat="1" ht="16" customHeight="1">
      <c r="B34" s="1586"/>
      <c r="C34" s="1590"/>
      <c r="D34" s="118">
        <v>4</v>
      </c>
      <c r="E34" s="116" t="s">
        <v>64</v>
      </c>
      <c r="F34" s="923">
        <v>1</v>
      </c>
      <c r="G34" s="923">
        <v>1</v>
      </c>
      <c r="H34" s="923">
        <v>1</v>
      </c>
      <c r="I34" s="711">
        <v>1</v>
      </c>
      <c r="J34" s="924"/>
      <c r="K34" s="519"/>
      <c r="L34" s="516"/>
      <c r="M34" s="145"/>
      <c r="N34" s="146"/>
      <c r="O34" s="918">
        <f t="shared" si="20"/>
        <v>4</v>
      </c>
      <c r="P34" s="903">
        <f t="shared" si="21"/>
        <v>0</v>
      </c>
      <c r="Q34" s="654">
        <f t="shared" si="14"/>
        <v>4</v>
      </c>
      <c r="R34" s="904">
        <f t="shared" si="16"/>
        <v>0</v>
      </c>
      <c r="S34" s="905">
        <f t="shared" si="17"/>
        <v>0</v>
      </c>
      <c r="T34" s="655">
        <f t="shared" ref="T34:T46" si="22">SUM(R34:S34)</f>
        <v>0</v>
      </c>
      <c r="U34" s="47"/>
    </row>
    <row r="35" spans="2:21" s="32" customFormat="1" ht="16" customHeight="1">
      <c r="B35" s="1586"/>
      <c r="C35" s="1590"/>
      <c r="D35" s="118">
        <v>5</v>
      </c>
      <c r="E35" s="116" t="s">
        <v>338</v>
      </c>
      <c r="F35" s="926"/>
      <c r="G35" s="926"/>
      <c r="H35" s="926"/>
      <c r="I35" s="927"/>
      <c r="J35" s="928"/>
      <c r="K35" s="515">
        <v>1</v>
      </c>
      <c r="L35" s="61"/>
      <c r="M35" s="46"/>
      <c r="N35" s="45"/>
      <c r="O35" s="918">
        <f t="shared" si="20"/>
        <v>0</v>
      </c>
      <c r="P35" s="903">
        <f t="shared" si="21"/>
        <v>1</v>
      </c>
      <c r="Q35" s="654">
        <f t="shared" si="14"/>
        <v>1</v>
      </c>
      <c r="R35" s="904">
        <f t="shared" si="16"/>
        <v>0</v>
      </c>
      <c r="S35" s="905">
        <f t="shared" si="17"/>
        <v>0</v>
      </c>
      <c r="T35" s="655">
        <f t="shared" si="22"/>
        <v>0</v>
      </c>
      <c r="U35" s="47"/>
    </row>
    <row r="36" spans="2:21" s="32" customFormat="1" ht="16" customHeight="1">
      <c r="B36" s="1586"/>
      <c r="C36" s="1590"/>
      <c r="D36" s="118">
        <v>6</v>
      </c>
      <c r="E36" s="116" t="s">
        <v>69</v>
      </c>
      <c r="F36" s="923">
        <v>1</v>
      </c>
      <c r="G36" s="923">
        <v>2</v>
      </c>
      <c r="H36" s="923">
        <v>2</v>
      </c>
      <c r="I36" s="711">
        <v>2</v>
      </c>
      <c r="J36" s="924">
        <v>2</v>
      </c>
      <c r="K36" s="515">
        <v>2</v>
      </c>
      <c r="L36" s="61">
        <v>2</v>
      </c>
      <c r="M36" s="46">
        <v>2</v>
      </c>
      <c r="N36" s="45">
        <v>2</v>
      </c>
      <c r="O36" s="918">
        <f t="shared" si="20"/>
        <v>9</v>
      </c>
      <c r="P36" s="903">
        <f t="shared" si="21"/>
        <v>8</v>
      </c>
      <c r="Q36" s="654">
        <f t="shared" si="14"/>
        <v>17</v>
      </c>
      <c r="R36" s="904">
        <f t="shared" si="16"/>
        <v>0</v>
      </c>
      <c r="S36" s="905">
        <f t="shared" si="17"/>
        <v>0</v>
      </c>
      <c r="T36" s="655">
        <f t="shared" si="22"/>
        <v>0</v>
      </c>
      <c r="U36" s="47"/>
    </row>
    <row r="37" spans="2:21" s="32" customFormat="1" ht="16" customHeight="1">
      <c r="B37" s="1586"/>
      <c r="C37" s="1590"/>
      <c r="D37" s="118">
        <v>7</v>
      </c>
      <c r="E37" s="116" t="s">
        <v>248</v>
      </c>
      <c r="F37" s="923"/>
      <c r="G37" s="923"/>
      <c r="H37" s="923"/>
      <c r="I37" s="711"/>
      <c r="J37" s="924"/>
      <c r="K37" s="515"/>
      <c r="L37" s="61"/>
      <c r="M37" s="46"/>
      <c r="N37" s="45"/>
      <c r="O37" s="918">
        <f t="shared" si="20"/>
        <v>0</v>
      </c>
      <c r="P37" s="903">
        <f t="shared" si="21"/>
        <v>0</v>
      </c>
      <c r="Q37" s="654">
        <f t="shared" si="14"/>
        <v>0</v>
      </c>
      <c r="R37" s="904">
        <f t="shared" si="16"/>
        <v>0</v>
      </c>
      <c r="S37" s="905">
        <f t="shared" si="17"/>
        <v>0</v>
      </c>
      <c r="T37" s="655">
        <f t="shared" si="22"/>
        <v>0</v>
      </c>
      <c r="U37" s="47"/>
    </row>
    <row r="38" spans="2:21" s="32" customFormat="1" ht="16" customHeight="1">
      <c r="B38" s="1586"/>
      <c r="C38" s="1590"/>
      <c r="D38" s="118">
        <v>8</v>
      </c>
      <c r="E38" s="117" t="s">
        <v>70</v>
      </c>
      <c r="F38" s="923"/>
      <c r="G38" s="923"/>
      <c r="H38" s="923"/>
      <c r="I38" s="711"/>
      <c r="J38" s="924">
        <v>2</v>
      </c>
      <c r="K38" s="515">
        <v>1</v>
      </c>
      <c r="L38" s="61">
        <v>1</v>
      </c>
      <c r="M38" s="46"/>
      <c r="N38" s="45"/>
      <c r="O38" s="918">
        <f t="shared" si="20"/>
        <v>2</v>
      </c>
      <c r="P38" s="903">
        <f t="shared" si="21"/>
        <v>2</v>
      </c>
      <c r="Q38" s="654">
        <f t="shared" si="14"/>
        <v>4</v>
      </c>
      <c r="R38" s="904">
        <f t="shared" si="16"/>
        <v>0</v>
      </c>
      <c r="S38" s="905">
        <f t="shared" si="17"/>
        <v>0</v>
      </c>
      <c r="T38" s="655">
        <f t="shared" si="22"/>
        <v>0</v>
      </c>
      <c r="U38" s="47"/>
    </row>
    <row r="39" spans="2:21" s="32" customFormat="1" ht="16" customHeight="1">
      <c r="B39" s="1586"/>
      <c r="C39" s="1590"/>
      <c r="D39" s="118">
        <v>9</v>
      </c>
      <c r="E39" s="116" t="s">
        <v>86</v>
      </c>
      <c r="F39" s="926"/>
      <c r="G39" s="926"/>
      <c r="H39" s="926"/>
      <c r="I39" s="927"/>
      <c r="J39" s="928"/>
      <c r="K39" s="515">
        <v>1</v>
      </c>
      <c r="L39" s="61">
        <v>1</v>
      </c>
      <c r="M39" s="46"/>
      <c r="N39" s="45"/>
      <c r="O39" s="918">
        <f t="shared" si="20"/>
        <v>0</v>
      </c>
      <c r="P39" s="903">
        <f t="shared" si="21"/>
        <v>2</v>
      </c>
      <c r="Q39" s="654">
        <f t="shared" si="14"/>
        <v>2</v>
      </c>
      <c r="R39" s="904">
        <f t="shared" si="16"/>
        <v>0</v>
      </c>
      <c r="S39" s="905">
        <f t="shared" si="17"/>
        <v>0</v>
      </c>
      <c r="T39" s="655">
        <f t="shared" si="22"/>
        <v>0</v>
      </c>
      <c r="U39" s="47"/>
    </row>
    <row r="40" spans="2:21" s="32" customFormat="1" ht="16" customHeight="1">
      <c r="B40" s="1586"/>
      <c r="C40" s="1590"/>
      <c r="D40" s="118">
        <v>10</v>
      </c>
      <c r="E40" s="116" t="s">
        <v>62</v>
      </c>
      <c r="F40" s="923">
        <v>2</v>
      </c>
      <c r="G40" s="926"/>
      <c r="H40" s="926"/>
      <c r="I40" s="927"/>
      <c r="J40" s="928"/>
      <c r="K40" s="519"/>
      <c r="L40" s="516"/>
      <c r="M40" s="145"/>
      <c r="N40" s="146"/>
      <c r="O40" s="918">
        <f t="shared" si="20"/>
        <v>2</v>
      </c>
      <c r="P40" s="903">
        <f t="shared" si="21"/>
        <v>0</v>
      </c>
      <c r="Q40" s="654">
        <f t="shared" si="14"/>
        <v>2</v>
      </c>
      <c r="R40" s="904">
        <f t="shared" si="16"/>
        <v>0</v>
      </c>
      <c r="S40" s="905">
        <f t="shared" si="17"/>
        <v>0</v>
      </c>
      <c r="T40" s="655">
        <f t="shared" si="22"/>
        <v>0</v>
      </c>
      <c r="U40" s="47"/>
    </row>
    <row r="41" spans="2:21" s="32" customFormat="1" ht="16" customHeight="1">
      <c r="B41" s="1586"/>
      <c r="C41" s="1590"/>
      <c r="D41" s="118">
        <v>11</v>
      </c>
      <c r="E41" s="116" t="s">
        <v>71</v>
      </c>
      <c r="F41" s="923"/>
      <c r="G41" s="923">
        <v>1</v>
      </c>
      <c r="H41" s="923">
        <v>1</v>
      </c>
      <c r="I41" s="711">
        <v>2</v>
      </c>
      <c r="J41" s="924">
        <v>1</v>
      </c>
      <c r="K41" s="515">
        <v>1</v>
      </c>
      <c r="L41" s="61">
        <v>1</v>
      </c>
      <c r="M41" s="46">
        <v>1</v>
      </c>
      <c r="N41" s="45">
        <v>1</v>
      </c>
      <c r="O41" s="918">
        <f t="shared" si="20"/>
        <v>5</v>
      </c>
      <c r="P41" s="903">
        <f t="shared" si="21"/>
        <v>4</v>
      </c>
      <c r="Q41" s="654">
        <f t="shared" si="14"/>
        <v>9</v>
      </c>
      <c r="R41" s="904">
        <f t="shared" si="16"/>
        <v>0</v>
      </c>
      <c r="S41" s="905">
        <f t="shared" si="17"/>
        <v>0</v>
      </c>
      <c r="T41" s="655">
        <f t="shared" si="22"/>
        <v>0</v>
      </c>
      <c r="U41" s="47"/>
    </row>
    <row r="42" spans="2:21" s="32" customFormat="1" ht="16" customHeight="1">
      <c r="B42" s="1586"/>
      <c r="C42" s="1590"/>
      <c r="D42" s="118">
        <v>12</v>
      </c>
      <c r="E42" s="116" t="s">
        <v>72</v>
      </c>
      <c r="F42" s="923"/>
      <c r="G42" s="923">
        <v>1</v>
      </c>
      <c r="H42" s="923">
        <v>1</v>
      </c>
      <c r="I42" s="711">
        <v>1</v>
      </c>
      <c r="J42" s="924">
        <v>2</v>
      </c>
      <c r="K42" s="515">
        <v>1</v>
      </c>
      <c r="L42" s="61">
        <v>1</v>
      </c>
      <c r="M42" s="46">
        <v>1</v>
      </c>
      <c r="N42" s="45">
        <v>1</v>
      </c>
      <c r="O42" s="918">
        <f t="shared" si="20"/>
        <v>5</v>
      </c>
      <c r="P42" s="903">
        <f t="shared" si="21"/>
        <v>4</v>
      </c>
      <c r="Q42" s="654">
        <f t="shared" si="14"/>
        <v>9</v>
      </c>
      <c r="R42" s="904">
        <f t="shared" si="16"/>
        <v>0</v>
      </c>
      <c r="S42" s="905">
        <f t="shared" si="17"/>
        <v>0</v>
      </c>
      <c r="T42" s="655">
        <f t="shared" si="22"/>
        <v>0</v>
      </c>
      <c r="U42" s="47"/>
    </row>
    <row r="43" spans="2:21" s="32" customFormat="1" ht="16" customHeight="1">
      <c r="B43" s="1586"/>
      <c r="C43" s="1590"/>
      <c r="D43" s="118">
        <v>13</v>
      </c>
      <c r="E43" s="116" t="s">
        <v>85</v>
      </c>
      <c r="F43" s="923"/>
      <c r="G43" s="923"/>
      <c r="H43" s="923"/>
      <c r="I43" s="711">
        <v>2</v>
      </c>
      <c r="J43" s="924">
        <v>2</v>
      </c>
      <c r="K43" s="515">
        <v>1</v>
      </c>
      <c r="L43" s="61">
        <v>1</v>
      </c>
      <c r="M43" s="46">
        <v>1</v>
      </c>
      <c r="N43" s="45">
        <v>1</v>
      </c>
      <c r="O43" s="918">
        <f t="shared" si="20"/>
        <v>4</v>
      </c>
      <c r="P43" s="903">
        <f t="shared" si="21"/>
        <v>4</v>
      </c>
      <c r="Q43" s="654">
        <f t="shared" si="14"/>
        <v>8</v>
      </c>
      <c r="R43" s="904">
        <f t="shared" si="16"/>
        <v>0</v>
      </c>
      <c r="S43" s="905">
        <f t="shared" si="17"/>
        <v>0</v>
      </c>
      <c r="T43" s="655">
        <f t="shared" si="22"/>
        <v>0</v>
      </c>
      <c r="U43" s="47"/>
    </row>
    <row r="44" spans="2:21" s="32" customFormat="1" ht="16" customHeight="1">
      <c r="B44" s="1586"/>
      <c r="C44" s="1590"/>
      <c r="D44" s="118">
        <v>14</v>
      </c>
      <c r="E44" s="116" t="s">
        <v>74</v>
      </c>
      <c r="F44" s="923"/>
      <c r="G44" s="923"/>
      <c r="H44" s="923"/>
      <c r="I44" s="711">
        <v>2</v>
      </c>
      <c r="J44" s="924">
        <v>2</v>
      </c>
      <c r="K44" s="515">
        <v>1</v>
      </c>
      <c r="L44" s="61">
        <v>1</v>
      </c>
      <c r="M44" s="46">
        <v>1</v>
      </c>
      <c r="N44" s="45">
        <v>1</v>
      </c>
      <c r="O44" s="918">
        <f t="shared" si="20"/>
        <v>4</v>
      </c>
      <c r="P44" s="903">
        <f t="shared" si="21"/>
        <v>4</v>
      </c>
      <c r="Q44" s="654">
        <f t="shared" si="14"/>
        <v>8</v>
      </c>
      <c r="R44" s="904">
        <f t="shared" si="16"/>
        <v>0</v>
      </c>
      <c r="S44" s="905">
        <f t="shared" si="17"/>
        <v>0</v>
      </c>
      <c r="T44" s="655">
        <f t="shared" si="22"/>
        <v>0</v>
      </c>
      <c r="U44" s="47"/>
    </row>
    <row r="45" spans="2:21" s="32" customFormat="1" ht="16" customHeight="1">
      <c r="B45" s="1586"/>
      <c r="C45" s="1590"/>
      <c r="D45" s="118">
        <v>15</v>
      </c>
      <c r="E45" s="116" t="s">
        <v>63</v>
      </c>
      <c r="F45" s="923">
        <v>4</v>
      </c>
      <c r="G45" s="923">
        <v>4</v>
      </c>
      <c r="H45" s="923">
        <v>4</v>
      </c>
      <c r="I45" s="711">
        <v>4</v>
      </c>
      <c r="J45" s="924">
        <v>4</v>
      </c>
      <c r="K45" s="515">
        <v>3</v>
      </c>
      <c r="L45" s="61">
        <v>4</v>
      </c>
      <c r="M45" s="46">
        <v>3</v>
      </c>
      <c r="N45" s="45">
        <v>4</v>
      </c>
      <c r="O45" s="918">
        <f t="shared" si="20"/>
        <v>20</v>
      </c>
      <c r="P45" s="903">
        <f t="shared" si="21"/>
        <v>14</v>
      </c>
      <c r="Q45" s="654">
        <f t="shared" si="14"/>
        <v>34</v>
      </c>
      <c r="R45" s="904">
        <f t="shared" si="16"/>
        <v>0</v>
      </c>
      <c r="S45" s="905">
        <f t="shared" si="17"/>
        <v>0</v>
      </c>
      <c r="T45" s="655">
        <f t="shared" si="22"/>
        <v>0</v>
      </c>
      <c r="U45" s="47"/>
    </row>
    <row r="46" spans="2:21" s="32" customFormat="1" ht="16" customHeight="1">
      <c r="B46" s="1586"/>
      <c r="C46" s="1590"/>
      <c r="D46" s="118">
        <v>16</v>
      </c>
      <c r="E46" s="116" t="s">
        <v>75</v>
      </c>
      <c r="F46" s="923">
        <v>1</v>
      </c>
      <c r="G46" s="923">
        <v>1</v>
      </c>
      <c r="H46" s="923">
        <v>1</v>
      </c>
      <c r="I46" s="711">
        <v>1</v>
      </c>
      <c r="J46" s="924">
        <v>1</v>
      </c>
      <c r="K46" s="515">
        <v>1</v>
      </c>
      <c r="L46" s="61">
        <v>1</v>
      </c>
      <c r="M46" s="46">
        <v>1</v>
      </c>
      <c r="N46" s="45"/>
      <c r="O46" s="918">
        <f t="shared" si="20"/>
        <v>5</v>
      </c>
      <c r="P46" s="903">
        <f t="shared" si="21"/>
        <v>3</v>
      </c>
      <c r="Q46" s="654">
        <f t="shared" si="14"/>
        <v>8</v>
      </c>
      <c r="R46" s="904">
        <f t="shared" si="16"/>
        <v>0</v>
      </c>
      <c r="S46" s="905">
        <f t="shared" si="17"/>
        <v>0</v>
      </c>
      <c r="T46" s="655">
        <f t="shared" si="22"/>
        <v>0</v>
      </c>
      <c r="U46" s="47"/>
    </row>
    <row r="47" spans="2:21" s="32" customFormat="1" ht="16" customHeight="1">
      <c r="B47" s="1586"/>
      <c r="C47" s="1590"/>
      <c r="D47" s="118">
        <v>17</v>
      </c>
      <c r="E47" s="116" t="s">
        <v>227</v>
      </c>
      <c r="F47" s="923">
        <v>1</v>
      </c>
      <c r="G47" s="923">
        <v>1</v>
      </c>
      <c r="H47" s="923">
        <v>1</v>
      </c>
      <c r="I47" s="711"/>
      <c r="J47" s="924"/>
      <c r="K47" s="519"/>
      <c r="L47" s="516"/>
      <c r="M47" s="145"/>
      <c r="N47" s="146"/>
      <c r="O47" s="918">
        <f t="shared" si="20"/>
        <v>3</v>
      </c>
      <c r="P47" s="903">
        <f t="shared" si="21"/>
        <v>0</v>
      </c>
      <c r="Q47" s="654">
        <f t="shared" si="14"/>
        <v>3</v>
      </c>
      <c r="R47" s="904">
        <f t="shared" si="16"/>
        <v>0</v>
      </c>
      <c r="S47" s="905">
        <f t="shared" si="17"/>
        <v>0</v>
      </c>
      <c r="T47" s="655">
        <f t="shared" si="15"/>
        <v>0</v>
      </c>
      <c r="U47" s="47"/>
    </row>
    <row r="48" spans="2:21" s="32" customFormat="1" ht="16" customHeight="1">
      <c r="B48" s="1586"/>
      <c r="C48" s="1590"/>
      <c r="D48" s="118">
        <v>18</v>
      </c>
      <c r="E48" s="116" t="s">
        <v>76</v>
      </c>
      <c r="F48" s="923"/>
      <c r="G48" s="923"/>
      <c r="H48" s="923"/>
      <c r="I48" s="711"/>
      <c r="J48" s="924">
        <v>1</v>
      </c>
      <c r="K48" s="515">
        <v>1</v>
      </c>
      <c r="L48" s="61"/>
      <c r="M48" s="46"/>
      <c r="N48" s="45"/>
      <c r="O48" s="918">
        <f t="shared" si="20"/>
        <v>1</v>
      </c>
      <c r="P48" s="903">
        <f t="shared" si="21"/>
        <v>1</v>
      </c>
      <c r="Q48" s="654">
        <f t="shared" si="14"/>
        <v>2</v>
      </c>
      <c r="R48" s="904">
        <f t="shared" si="16"/>
        <v>0</v>
      </c>
      <c r="S48" s="905">
        <f t="shared" si="17"/>
        <v>0</v>
      </c>
      <c r="T48" s="655">
        <f t="shared" si="15"/>
        <v>0</v>
      </c>
      <c r="U48" s="47"/>
    </row>
    <row r="49" spans="2:21" s="32" customFormat="1" ht="16" customHeight="1">
      <c r="B49" s="1586"/>
      <c r="C49" s="1591"/>
      <c r="D49" s="118">
        <v>19</v>
      </c>
      <c r="E49" s="116" t="s">
        <v>77</v>
      </c>
      <c r="F49" s="929">
        <v>1</v>
      </c>
      <c r="G49" s="929">
        <v>1</v>
      </c>
      <c r="H49" s="929">
        <v>1</v>
      </c>
      <c r="I49" s="930">
        <v>1</v>
      </c>
      <c r="J49" s="931">
        <v>1</v>
      </c>
      <c r="K49" s="1009">
        <v>1</v>
      </c>
      <c r="L49" s="933">
        <v>1</v>
      </c>
      <c r="M49" s="934">
        <v>1</v>
      </c>
      <c r="N49" s="935">
        <v>1</v>
      </c>
      <c r="O49" s="936">
        <f>SUM(F49:J49)</f>
        <v>5</v>
      </c>
      <c r="P49" s="937">
        <f>SUM(K49:N49)</f>
        <v>4</v>
      </c>
      <c r="Q49" s="714">
        <f t="shared" si="14"/>
        <v>9</v>
      </c>
      <c r="R49" s="938">
        <f t="shared" si="16"/>
        <v>0</v>
      </c>
      <c r="S49" s="939">
        <f t="shared" si="17"/>
        <v>0</v>
      </c>
      <c r="T49" s="715">
        <f t="shared" si="15"/>
        <v>0</v>
      </c>
      <c r="U49" s="54"/>
    </row>
    <row r="50" spans="2:21" s="32" customFormat="1" ht="25.5" customHeight="1" thickBot="1">
      <c r="B50" s="1588"/>
      <c r="C50" s="1592" t="s">
        <v>334</v>
      </c>
      <c r="D50" s="1593"/>
      <c r="E50" s="1594"/>
      <c r="F50" s="940"/>
      <c r="G50" s="940"/>
      <c r="H50" s="940"/>
      <c r="I50" s="941"/>
      <c r="J50" s="942"/>
      <c r="K50" s="1010">
        <v>3</v>
      </c>
      <c r="L50" s="944">
        <v>3</v>
      </c>
      <c r="M50" s="945">
        <v>4</v>
      </c>
      <c r="N50" s="946">
        <v>4</v>
      </c>
      <c r="O50" s="947"/>
      <c r="P50" s="948">
        <f>SUM(K50:N50)</f>
        <v>14</v>
      </c>
      <c r="Q50" s="949">
        <f t="shared" si="14"/>
        <v>14</v>
      </c>
      <c r="R50" s="888">
        <f t="shared" si="16"/>
        <v>0</v>
      </c>
      <c r="S50" s="915">
        <f t="shared" si="17"/>
        <v>0</v>
      </c>
      <c r="T50" s="950">
        <f t="shared" si="15"/>
        <v>0</v>
      </c>
      <c r="U50" s="951"/>
    </row>
    <row r="51" spans="2:21" ht="27.75" customHeight="1">
      <c r="B51" s="1569" t="s">
        <v>54</v>
      </c>
      <c r="C51" s="1570"/>
      <c r="D51" s="1570"/>
      <c r="E51" s="1571"/>
      <c r="F51" s="952">
        <f>SUM(F52:F55)</f>
        <v>0</v>
      </c>
      <c r="G51" s="952">
        <f t="shared" ref="G51:I51" si="23">SUM(G52:G55)</f>
        <v>0</v>
      </c>
      <c r="H51" s="952">
        <f t="shared" si="23"/>
        <v>0</v>
      </c>
      <c r="I51" s="952">
        <f t="shared" si="23"/>
        <v>0</v>
      </c>
      <c r="J51" s="953">
        <f>SUM(J52:J55)</f>
        <v>0</v>
      </c>
      <c r="K51" s="1011">
        <f>SUM(K52:K55)</f>
        <v>0</v>
      </c>
      <c r="L51" s="955">
        <f>SUM(L52:L55)</f>
        <v>0</v>
      </c>
      <c r="M51" s="955">
        <f>SUM(M52:M55)</f>
        <v>0</v>
      </c>
      <c r="N51" s="956">
        <f>SUM(N52:N55)</f>
        <v>0</v>
      </c>
      <c r="O51" s="957">
        <f>SUM(F51:J51)</f>
        <v>0</v>
      </c>
      <c r="P51" s="957">
        <f>SUM(K51:N51)</f>
        <v>0</v>
      </c>
      <c r="Q51" s="958">
        <f t="shared" si="14"/>
        <v>0</v>
      </c>
      <c r="R51" s="959">
        <f t="shared" si="16"/>
        <v>0</v>
      </c>
      <c r="S51" s="960">
        <f t="shared" si="17"/>
        <v>0</v>
      </c>
      <c r="T51" s="961">
        <f t="shared" si="15"/>
        <v>0</v>
      </c>
      <c r="U51" s="962"/>
    </row>
    <row r="52" spans="2:21" ht="16" customHeight="1">
      <c r="B52" s="35"/>
      <c r="C52" s="129"/>
      <c r="D52" s="963">
        <v>1</v>
      </c>
      <c r="E52" s="964"/>
      <c r="F52" s="965"/>
      <c r="G52" s="965"/>
      <c r="H52" s="894"/>
      <c r="I52" s="710"/>
      <c r="J52" s="895"/>
      <c r="K52" s="500"/>
      <c r="L52" s="131"/>
      <c r="M52" s="37"/>
      <c r="N52" s="36"/>
      <c r="O52" s="896">
        <f t="shared" ref="O52:O68" si="24">SUM(F52:H52)</f>
        <v>0</v>
      </c>
      <c r="P52" s="896">
        <f>SUM(L52:N52)</f>
        <v>0</v>
      </c>
      <c r="Q52" s="650">
        <f t="shared" si="14"/>
        <v>0</v>
      </c>
      <c r="R52" s="879">
        <f t="shared" si="16"/>
        <v>0</v>
      </c>
      <c r="S52" s="880">
        <f t="shared" si="17"/>
        <v>0</v>
      </c>
      <c r="T52" s="735">
        <f t="shared" si="15"/>
        <v>0</v>
      </c>
      <c r="U52" s="966"/>
    </row>
    <row r="53" spans="2:21" ht="16" customHeight="1">
      <c r="B53" s="40"/>
      <c r="C53" s="118"/>
      <c r="D53" s="967">
        <v>2</v>
      </c>
      <c r="E53" s="968"/>
      <c r="F53" s="922"/>
      <c r="G53" s="922"/>
      <c r="H53" s="923"/>
      <c r="I53" s="711"/>
      <c r="J53" s="924"/>
      <c r="K53" s="515"/>
      <c r="L53" s="61"/>
      <c r="M53" s="46"/>
      <c r="N53" s="45"/>
      <c r="O53" s="918">
        <f t="shared" si="24"/>
        <v>0</v>
      </c>
      <c r="P53" s="902">
        <f>SUM(L53:N53)</f>
        <v>0</v>
      </c>
      <c r="Q53" s="654">
        <f t="shared" si="14"/>
        <v>0</v>
      </c>
      <c r="R53" s="904">
        <f t="shared" si="16"/>
        <v>0</v>
      </c>
      <c r="S53" s="905">
        <f t="shared" si="17"/>
        <v>0</v>
      </c>
      <c r="T53" s="655">
        <f t="shared" si="15"/>
        <v>0</v>
      </c>
      <c r="U53" s="62"/>
    </row>
    <row r="54" spans="2:21" ht="16" customHeight="1">
      <c r="B54" s="49"/>
      <c r="C54" s="119"/>
      <c r="D54" s="969">
        <v>3</v>
      </c>
      <c r="E54" s="968"/>
      <c r="F54" s="970"/>
      <c r="G54" s="970"/>
      <c r="H54" s="929"/>
      <c r="I54" s="713"/>
      <c r="J54" s="971"/>
      <c r="K54" s="535"/>
      <c r="L54" s="65"/>
      <c r="M54" s="64"/>
      <c r="N54" s="96"/>
      <c r="O54" s="918">
        <f t="shared" si="24"/>
        <v>0</v>
      </c>
      <c r="P54" s="902">
        <f>SUM(L54:N54)</f>
        <v>0</v>
      </c>
      <c r="Q54" s="654">
        <f t="shared" si="14"/>
        <v>0</v>
      </c>
      <c r="R54" s="904">
        <f t="shared" si="16"/>
        <v>0</v>
      </c>
      <c r="S54" s="905">
        <f t="shared" si="17"/>
        <v>0</v>
      </c>
      <c r="T54" s="655">
        <f t="shared" si="15"/>
        <v>0</v>
      </c>
      <c r="U54" s="62"/>
    </row>
    <row r="55" spans="2:21" ht="16" customHeight="1">
      <c r="B55" s="49"/>
      <c r="C55" s="119"/>
      <c r="D55" s="969">
        <v>4</v>
      </c>
      <c r="E55" s="968"/>
      <c r="F55" s="970"/>
      <c r="G55" s="970"/>
      <c r="H55" s="929"/>
      <c r="I55" s="713"/>
      <c r="J55" s="971"/>
      <c r="K55" s="535"/>
      <c r="L55" s="65"/>
      <c r="M55" s="64"/>
      <c r="N55" s="96"/>
      <c r="O55" s="936">
        <f t="shared" si="24"/>
        <v>0</v>
      </c>
      <c r="P55" s="972">
        <f>SUM(L55:N55)</f>
        <v>0</v>
      </c>
      <c r="Q55" s="714">
        <f t="shared" si="14"/>
        <v>0</v>
      </c>
      <c r="R55" s="888">
        <f t="shared" si="16"/>
        <v>0</v>
      </c>
      <c r="S55" s="915">
        <f t="shared" si="17"/>
        <v>0</v>
      </c>
      <c r="T55" s="715">
        <f t="shared" si="15"/>
        <v>0</v>
      </c>
      <c r="U55" s="754"/>
    </row>
    <row r="56" spans="2:21" ht="27" customHeight="1">
      <c r="B56" s="1557" t="s">
        <v>53</v>
      </c>
      <c r="C56" s="1558"/>
      <c r="D56" s="1558"/>
      <c r="E56" s="1559"/>
      <c r="F56" s="758">
        <f>SUM(F57:F64)</f>
        <v>0</v>
      </c>
      <c r="G56" s="758">
        <f t="shared" ref="G56:I56" si="25">SUM(G57:G64)</f>
        <v>0</v>
      </c>
      <c r="H56" s="758">
        <f>SUM(H57:H64)</f>
        <v>0</v>
      </c>
      <c r="I56" s="758">
        <f t="shared" si="25"/>
        <v>0</v>
      </c>
      <c r="J56" s="973">
        <f>SUM(J57:J64)</f>
        <v>0</v>
      </c>
      <c r="K56" s="1012">
        <f>SUM(K57:K64)</f>
        <v>0</v>
      </c>
      <c r="L56" s="975">
        <f>SUM(L57:L64)</f>
        <v>0</v>
      </c>
      <c r="M56" s="975">
        <f>SUM(M57:M64)</f>
        <v>0</v>
      </c>
      <c r="N56" s="759">
        <f>SUM(N57:N68)</f>
        <v>0</v>
      </c>
      <c r="O56" s="976">
        <f>SUM(F56:J56)</f>
        <v>0</v>
      </c>
      <c r="P56" s="976">
        <f>SUM(K56:N56)</f>
        <v>0</v>
      </c>
      <c r="Q56" s="977">
        <f t="shared" si="14"/>
        <v>0</v>
      </c>
      <c r="R56" s="978">
        <f>F56*$F$9+G56*$G$9+H56*$H$9+I56*$I$9+J56*$J$9</f>
        <v>0</v>
      </c>
      <c r="S56" s="978">
        <f>K56*$K$9+L56*$L$9+M56*$M$9+N56*$N$9</f>
        <v>0</v>
      </c>
      <c r="T56" s="979">
        <f t="shared" si="15"/>
        <v>0</v>
      </c>
      <c r="U56" s="980"/>
    </row>
    <row r="57" spans="2:21" ht="16" customHeight="1">
      <c r="B57" s="658"/>
      <c r="C57" s="704"/>
      <c r="D57" s="981">
        <v>1</v>
      </c>
      <c r="E57" s="982"/>
      <c r="F57" s="983"/>
      <c r="G57" s="983"/>
      <c r="H57" s="984"/>
      <c r="I57" s="985"/>
      <c r="J57" s="986"/>
      <c r="K57" s="1013"/>
      <c r="L57" s="52"/>
      <c r="M57" s="53"/>
      <c r="N57" s="50"/>
      <c r="O57" s="918">
        <f t="shared" si="24"/>
        <v>0</v>
      </c>
      <c r="P57" s="918">
        <f t="shared" ref="P57:P68" si="26">SUM(L57:N57)</f>
        <v>0</v>
      </c>
      <c r="Q57" s="728">
        <f t="shared" si="14"/>
        <v>0</v>
      </c>
      <c r="R57" s="879">
        <f t="shared" si="16"/>
        <v>0</v>
      </c>
      <c r="S57" s="880">
        <f t="shared" si="17"/>
        <v>0</v>
      </c>
      <c r="T57" s="662">
        <f t="shared" si="15"/>
        <v>0</v>
      </c>
      <c r="U57" s="100"/>
    </row>
    <row r="58" spans="2:21" ht="16" customHeight="1">
      <c r="B58" s="49"/>
      <c r="C58" s="119"/>
      <c r="D58" s="967">
        <v>2</v>
      </c>
      <c r="E58" s="968"/>
      <c r="F58" s="970"/>
      <c r="G58" s="970"/>
      <c r="H58" s="929"/>
      <c r="I58" s="713"/>
      <c r="J58" s="971"/>
      <c r="K58" s="535"/>
      <c r="L58" s="65"/>
      <c r="M58" s="64"/>
      <c r="N58" s="96"/>
      <c r="O58" s="918">
        <f t="shared" si="24"/>
        <v>0</v>
      </c>
      <c r="P58" s="902">
        <f t="shared" si="26"/>
        <v>0</v>
      </c>
      <c r="Q58" s="654">
        <f t="shared" si="14"/>
        <v>0</v>
      </c>
      <c r="R58" s="904">
        <f t="shared" si="16"/>
        <v>0</v>
      </c>
      <c r="S58" s="905">
        <f t="shared" si="17"/>
        <v>0</v>
      </c>
      <c r="T58" s="655">
        <f t="shared" si="15"/>
        <v>0</v>
      </c>
      <c r="U58" s="62"/>
    </row>
    <row r="59" spans="2:21" ht="16" customHeight="1">
      <c r="B59" s="49"/>
      <c r="C59" s="119"/>
      <c r="D59" s="967">
        <v>3</v>
      </c>
      <c r="E59" s="968"/>
      <c r="F59" s="970"/>
      <c r="G59" s="970"/>
      <c r="H59" s="929"/>
      <c r="I59" s="713"/>
      <c r="J59" s="971"/>
      <c r="K59" s="535"/>
      <c r="L59" s="65"/>
      <c r="M59" s="64"/>
      <c r="N59" s="96"/>
      <c r="O59" s="918">
        <f t="shared" si="24"/>
        <v>0</v>
      </c>
      <c r="P59" s="902">
        <f t="shared" si="26"/>
        <v>0</v>
      </c>
      <c r="Q59" s="654">
        <f t="shared" si="14"/>
        <v>0</v>
      </c>
      <c r="R59" s="904">
        <f t="shared" si="16"/>
        <v>0</v>
      </c>
      <c r="S59" s="905">
        <f t="shared" si="17"/>
        <v>0</v>
      </c>
      <c r="T59" s="655">
        <f t="shared" si="15"/>
        <v>0</v>
      </c>
      <c r="U59" s="62"/>
    </row>
    <row r="60" spans="2:21" ht="16" customHeight="1">
      <c r="B60" s="49"/>
      <c r="C60" s="119"/>
      <c r="D60" s="967">
        <v>4</v>
      </c>
      <c r="E60" s="968"/>
      <c r="F60" s="970"/>
      <c r="G60" s="970"/>
      <c r="H60" s="929"/>
      <c r="I60" s="713"/>
      <c r="J60" s="971"/>
      <c r="K60" s="535"/>
      <c r="L60" s="65"/>
      <c r="M60" s="64"/>
      <c r="N60" s="96"/>
      <c r="O60" s="918">
        <f t="shared" si="24"/>
        <v>0</v>
      </c>
      <c r="P60" s="902">
        <f t="shared" si="26"/>
        <v>0</v>
      </c>
      <c r="Q60" s="654">
        <f t="shared" si="14"/>
        <v>0</v>
      </c>
      <c r="R60" s="904">
        <f>F60*$F$9+G60*$G$9+H60*$H$9+I60*$I$9+J60*$J$9</f>
        <v>0</v>
      </c>
      <c r="S60" s="905">
        <f t="shared" si="17"/>
        <v>0</v>
      </c>
      <c r="T60" s="655">
        <f t="shared" si="15"/>
        <v>0</v>
      </c>
      <c r="U60" s="62"/>
    </row>
    <row r="61" spans="2:21" ht="16" customHeight="1">
      <c r="B61" s="49"/>
      <c r="C61" s="119"/>
      <c r="D61" s="967">
        <v>5</v>
      </c>
      <c r="E61" s="968"/>
      <c r="F61" s="970"/>
      <c r="G61" s="970"/>
      <c r="H61" s="929"/>
      <c r="I61" s="713"/>
      <c r="J61" s="971"/>
      <c r="K61" s="535"/>
      <c r="L61" s="65"/>
      <c r="M61" s="64"/>
      <c r="N61" s="96"/>
      <c r="O61" s="918">
        <f t="shared" si="24"/>
        <v>0</v>
      </c>
      <c r="P61" s="902">
        <f t="shared" si="26"/>
        <v>0</v>
      </c>
      <c r="Q61" s="654">
        <f t="shared" si="14"/>
        <v>0</v>
      </c>
      <c r="R61" s="904">
        <f t="shared" si="16"/>
        <v>0</v>
      </c>
      <c r="S61" s="905">
        <f t="shared" si="17"/>
        <v>0</v>
      </c>
      <c r="T61" s="655">
        <f t="shared" si="15"/>
        <v>0</v>
      </c>
      <c r="U61" s="62"/>
    </row>
    <row r="62" spans="2:21" ht="16" customHeight="1">
      <c r="B62" s="49"/>
      <c r="C62" s="119"/>
      <c r="D62" s="967">
        <v>6</v>
      </c>
      <c r="E62" s="968"/>
      <c r="F62" s="970"/>
      <c r="G62" s="970"/>
      <c r="H62" s="929"/>
      <c r="I62" s="713"/>
      <c r="J62" s="971"/>
      <c r="K62" s="535"/>
      <c r="L62" s="65"/>
      <c r="M62" s="64"/>
      <c r="N62" s="96"/>
      <c r="O62" s="918">
        <f t="shared" si="24"/>
        <v>0</v>
      </c>
      <c r="P62" s="902">
        <f t="shared" si="26"/>
        <v>0</v>
      </c>
      <c r="Q62" s="654">
        <f t="shared" si="14"/>
        <v>0</v>
      </c>
      <c r="R62" s="904">
        <f t="shared" si="16"/>
        <v>0</v>
      </c>
      <c r="S62" s="905">
        <f t="shared" si="17"/>
        <v>0</v>
      </c>
      <c r="T62" s="655">
        <f t="shared" si="15"/>
        <v>0</v>
      </c>
      <c r="U62" s="62"/>
    </row>
    <row r="63" spans="2:21" ht="16" customHeight="1">
      <c r="B63" s="49"/>
      <c r="C63" s="119"/>
      <c r="D63" s="967">
        <v>7</v>
      </c>
      <c r="E63" s="968"/>
      <c r="F63" s="970"/>
      <c r="G63" s="970"/>
      <c r="H63" s="929"/>
      <c r="I63" s="713"/>
      <c r="J63" s="971"/>
      <c r="K63" s="535"/>
      <c r="L63" s="65"/>
      <c r="M63" s="64"/>
      <c r="N63" s="96"/>
      <c r="O63" s="918">
        <f t="shared" si="24"/>
        <v>0</v>
      </c>
      <c r="P63" s="902">
        <f t="shared" si="26"/>
        <v>0</v>
      </c>
      <c r="Q63" s="654">
        <f t="shared" si="14"/>
        <v>0</v>
      </c>
      <c r="R63" s="904">
        <f t="shared" si="16"/>
        <v>0</v>
      </c>
      <c r="S63" s="905">
        <f t="shared" si="17"/>
        <v>0</v>
      </c>
      <c r="T63" s="655">
        <f t="shared" si="15"/>
        <v>0</v>
      </c>
      <c r="U63" s="62"/>
    </row>
    <row r="64" spans="2:21" ht="16" customHeight="1" thickBot="1">
      <c r="B64" s="157"/>
      <c r="C64" s="988"/>
      <c r="D64" s="989">
        <v>8</v>
      </c>
      <c r="E64" s="990"/>
      <c r="F64" s="991"/>
      <c r="G64" s="991"/>
      <c r="H64" s="992"/>
      <c r="I64" s="993"/>
      <c r="J64" s="994"/>
      <c r="K64" s="546"/>
      <c r="L64" s="158"/>
      <c r="M64" s="120"/>
      <c r="N64" s="115"/>
      <c r="O64" s="995">
        <f t="shared" si="24"/>
        <v>0</v>
      </c>
      <c r="P64" s="995">
        <f t="shared" si="26"/>
        <v>0</v>
      </c>
      <c r="Q64" s="996">
        <f t="shared" si="14"/>
        <v>0</v>
      </c>
      <c r="R64" s="997">
        <f t="shared" si="16"/>
        <v>0</v>
      </c>
      <c r="S64" s="998">
        <f t="shared" si="17"/>
        <v>0</v>
      </c>
      <c r="T64" s="999">
        <f t="shared" si="15"/>
        <v>0</v>
      </c>
      <c r="U64" s="159"/>
    </row>
    <row r="65" spans="2:21" ht="19.5" customHeight="1" thickTop="1">
      <c r="B65" s="1560" t="s">
        <v>228</v>
      </c>
      <c r="C65" s="1561"/>
      <c r="D65" s="1561"/>
      <c r="E65" s="1562"/>
      <c r="F65" s="983"/>
      <c r="G65" s="983"/>
      <c r="H65" s="984"/>
      <c r="I65" s="985"/>
      <c r="J65" s="986"/>
      <c r="K65" s="1013"/>
      <c r="L65" s="52"/>
      <c r="M65" s="53"/>
      <c r="N65" s="50"/>
      <c r="O65" s="918">
        <f t="shared" si="24"/>
        <v>0</v>
      </c>
      <c r="P65" s="918">
        <f t="shared" si="26"/>
        <v>0</v>
      </c>
      <c r="Q65" s="728">
        <f t="shared" si="14"/>
        <v>0</v>
      </c>
      <c r="R65" s="879">
        <f t="shared" si="16"/>
        <v>0</v>
      </c>
      <c r="S65" s="880">
        <f t="shared" si="17"/>
        <v>0</v>
      </c>
      <c r="T65" s="662">
        <f t="shared" si="15"/>
        <v>0</v>
      </c>
      <c r="U65" s="100"/>
    </row>
    <row r="66" spans="2:21" ht="19.5" customHeight="1">
      <c r="B66" s="1563" t="s">
        <v>78</v>
      </c>
      <c r="C66" s="1564"/>
      <c r="D66" s="1564"/>
      <c r="E66" s="1565"/>
      <c r="F66" s="970"/>
      <c r="G66" s="970"/>
      <c r="H66" s="929"/>
      <c r="I66" s="713"/>
      <c r="J66" s="971"/>
      <c r="K66" s="535"/>
      <c r="L66" s="65"/>
      <c r="M66" s="64"/>
      <c r="N66" s="96"/>
      <c r="O66" s="918">
        <f t="shared" si="24"/>
        <v>0</v>
      </c>
      <c r="P66" s="902">
        <f t="shared" si="26"/>
        <v>0</v>
      </c>
      <c r="Q66" s="654">
        <f t="shared" si="14"/>
        <v>0</v>
      </c>
      <c r="R66" s="904">
        <f t="shared" si="16"/>
        <v>0</v>
      </c>
      <c r="S66" s="905">
        <f>K66*$K$9+L66*$L$9+M66*$M$9+N66*$N$9</f>
        <v>0</v>
      </c>
      <c r="T66" s="655">
        <f>SUM(R66:S66)</f>
        <v>0</v>
      </c>
      <c r="U66" s="62"/>
    </row>
    <row r="67" spans="2:21" ht="19.5" customHeight="1">
      <c r="B67" s="1563" t="s">
        <v>229</v>
      </c>
      <c r="C67" s="1564"/>
      <c r="D67" s="1564"/>
      <c r="E67" s="1565"/>
      <c r="F67" s="970"/>
      <c r="G67" s="970"/>
      <c r="H67" s="929"/>
      <c r="I67" s="713"/>
      <c r="J67" s="971"/>
      <c r="K67" s="535"/>
      <c r="L67" s="65"/>
      <c r="M67" s="64"/>
      <c r="N67" s="96"/>
      <c r="O67" s="918">
        <f t="shared" si="24"/>
        <v>0</v>
      </c>
      <c r="P67" s="902">
        <f t="shared" si="26"/>
        <v>0</v>
      </c>
      <c r="Q67" s="654">
        <f t="shared" si="14"/>
        <v>0</v>
      </c>
      <c r="R67" s="904">
        <f t="shared" si="16"/>
        <v>0</v>
      </c>
      <c r="S67" s="905">
        <f>K67*$K$9+L67*$L$9+M67*$M$9+N67*$N$9</f>
        <v>0</v>
      </c>
      <c r="T67" s="655">
        <f t="shared" si="15"/>
        <v>0</v>
      </c>
      <c r="U67" s="62"/>
    </row>
    <row r="68" spans="2:21" ht="19.5" customHeight="1" thickBot="1">
      <c r="B68" s="1566" t="s">
        <v>250</v>
      </c>
      <c r="C68" s="1567"/>
      <c r="D68" s="1567"/>
      <c r="E68" s="1568"/>
      <c r="F68" s="970"/>
      <c r="G68" s="970"/>
      <c r="H68" s="929"/>
      <c r="I68" s="722"/>
      <c r="J68" s="971"/>
      <c r="K68" s="1014"/>
      <c r="L68" s="65"/>
      <c r="M68" s="64"/>
      <c r="N68" s="96"/>
      <c r="O68" s="918">
        <f t="shared" si="24"/>
        <v>0</v>
      </c>
      <c r="P68" s="902">
        <f t="shared" si="26"/>
        <v>0</v>
      </c>
      <c r="Q68" s="654">
        <f t="shared" si="14"/>
        <v>0</v>
      </c>
      <c r="R68" s="1001">
        <f t="shared" si="16"/>
        <v>0</v>
      </c>
      <c r="S68" s="1002">
        <f t="shared" si="17"/>
        <v>0</v>
      </c>
      <c r="T68" s="655">
        <f t="shared" si="15"/>
        <v>0</v>
      </c>
      <c r="U68" s="1003"/>
    </row>
    <row r="69" spans="2:21">
      <c r="B69" s="101"/>
      <c r="C69" s="101"/>
      <c r="D69" s="772" t="s">
        <v>66</v>
      </c>
      <c r="E69" s="838" t="s">
        <v>335</v>
      </c>
      <c r="F69" s="102"/>
      <c r="G69" s="102"/>
      <c r="H69" s="102"/>
      <c r="I69" s="1004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</row>
    <row r="70" spans="2:21">
      <c r="E70" s="840"/>
      <c r="F70" s="840"/>
      <c r="G70" s="840"/>
      <c r="H70" s="840"/>
      <c r="I70" s="839"/>
      <c r="J70" s="839"/>
      <c r="K70" s="839"/>
      <c r="L70" s="839"/>
      <c r="M70" s="839"/>
      <c r="N70" s="839"/>
      <c r="O70" s="839"/>
      <c r="P70" s="839"/>
      <c r="Q70" s="841"/>
      <c r="R70" s="841"/>
      <c r="S70" s="841"/>
      <c r="T70" s="841"/>
    </row>
    <row r="71" spans="2:21" ht="16">
      <c r="B71" s="1005" t="s">
        <v>336</v>
      </c>
      <c r="C71" s="1006"/>
      <c r="D71" s="1006"/>
      <c r="E71" s="1007"/>
      <c r="F71" s="106"/>
      <c r="G71" s="106"/>
      <c r="H71" s="106"/>
      <c r="I71" s="162"/>
      <c r="J71" s="162"/>
      <c r="K71" s="162"/>
      <c r="L71" s="106"/>
      <c r="M71" s="106"/>
      <c r="N71" s="107"/>
      <c r="O71" s="107"/>
      <c r="P71" s="107"/>
      <c r="Q71" s="106"/>
      <c r="R71" s="106"/>
      <c r="S71" s="106"/>
      <c r="T71" s="106"/>
    </row>
    <row r="72" spans="2:21">
      <c r="E72" s="106"/>
      <c r="F72" s="106"/>
      <c r="G72" s="106"/>
      <c r="H72" s="106"/>
      <c r="I72" s="161"/>
      <c r="J72" s="162"/>
      <c r="K72" s="162"/>
      <c r="L72" s="106"/>
      <c r="M72" s="106"/>
      <c r="N72" s="107"/>
      <c r="O72" s="107"/>
      <c r="P72" s="107"/>
      <c r="Q72" s="106"/>
      <c r="R72" s="106"/>
      <c r="S72" s="106"/>
      <c r="T72" s="106"/>
    </row>
    <row r="73" spans="2:21">
      <c r="E73" s="106"/>
      <c r="F73" s="106"/>
      <c r="G73" s="106"/>
      <c r="H73" s="106"/>
      <c r="I73" s="162"/>
      <c r="J73" s="162"/>
      <c r="K73" s="162"/>
      <c r="L73" s="106"/>
      <c r="M73" s="106"/>
      <c r="N73" s="107"/>
      <c r="O73" s="107"/>
      <c r="P73" s="107"/>
      <c r="Q73" s="106"/>
      <c r="R73" s="106"/>
      <c r="S73" s="106"/>
      <c r="T73" s="106"/>
    </row>
    <row r="74" spans="2:21"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</row>
  </sheetData>
  <sheetProtection sheet="1" formatRows="0"/>
  <mergeCells count="28">
    <mergeCell ref="S8:S10"/>
    <mergeCell ref="T8:T10"/>
    <mergeCell ref="F10:N10"/>
    <mergeCell ref="E2:O2"/>
    <mergeCell ref="B3:U3"/>
    <mergeCell ref="N4:Q4"/>
    <mergeCell ref="B5:E10"/>
    <mergeCell ref="F5:N5"/>
    <mergeCell ref="O5:O10"/>
    <mergeCell ref="P5:P10"/>
    <mergeCell ref="Q5:Q10"/>
    <mergeCell ref="R5:T7"/>
    <mergeCell ref="U5:U10"/>
    <mergeCell ref="B51:E51"/>
    <mergeCell ref="F7:J7"/>
    <mergeCell ref="K7:N7"/>
    <mergeCell ref="F8:N8"/>
    <mergeCell ref="R8:R10"/>
    <mergeCell ref="B17:E17"/>
    <mergeCell ref="B19:C30"/>
    <mergeCell ref="B31:B50"/>
    <mergeCell ref="C31:C49"/>
    <mergeCell ref="C50:E50"/>
    <mergeCell ref="B56:E56"/>
    <mergeCell ref="B65:E65"/>
    <mergeCell ref="B66:E66"/>
    <mergeCell ref="B67:E67"/>
    <mergeCell ref="B68:E68"/>
  </mergeCells>
  <dataValidations count="1">
    <dataValidation allowBlank="1" showInputMessage="1" showErrorMessage="1" sqref="E57:E64 N4:Q4 E52:E55" xr:uid="{F076D638-E75D-45F4-8B83-3BB3B9EDC9FD}"/>
  </dataValidations>
  <printOptions horizontalCentered="1"/>
  <pageMargins left="0.74803149606299213" right="0.31496062992125984" top="0.51181102362204722" bottom="0.70866141732283472" header="0.51181102362204722" footer="0.51181102362204722"/>
  <pageSetup paperSize="9" scale="50" orientation="portrait" horizontalDpi="4294967293" verticalDpi="4294967293" r:id="rId1"/>
  <headerFooter alignWithMargins="0">
    <oddFooter xml:space="preserve">&amp;L&amp;7CEA-arkusz organizacyjny na rok szkolny 2022/2023,  nr teczki &amp;F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B38D-3130-466A-8932-F7A1AAB9C53B}">
  <sheetPr>
    <tabColor rgb="FFFF0000"/>
  </sheetPr>
  <dimension ref="B1:W74"/>
  <sheetViews>
    <sheetView showGridLines="0" view="pageBreakPreview" zoomScale="80" zoomScaleNormal="80" zoomScaleSheetLayoutView="80" workbookViewId="0">
      <selection activeCell="E1" sqref="E1"/>
    </sheetView>
  </sheetViews>
  <sheetFormatPr baseColWidth="10" defaultColWidth="8.1640625" defaultRowHeight="13"/>
  <cols>
    <col min="1" max="1" width="4" style="25" customWidth="1"/>
    <col min="2" max="2" width="3.83203125" style="25" customWidth="1"/>
    <col min="3" max="3" width="4.6640625" style="25" customWidth="1"/>
    <col min="4" max="4" width="5.6640625" style="25" customWidth="1"/>
    <col min="5" max="5" width="31.1640625" style="25" customWidth="1"/>
    <col min="6" max="14" width="5" style="25" customWidth="1"/>
    <col min="15" max="16" width="6.6640625" style="25" customWidth="1"/>
    <col min="17" max="17" width="8.1640625" style="25" customWidth="1"/>
    <col min="18" max="19" width="6.6640625" style="25" customWidth="1"/>
    <col min="20" max="20" width="8.6640625" style="25" customWidth="1"/>
    <col min="21" max="21" width="12.1640625" style="25" customWidth="1"/>
    <col min="22" max="16384" width="8.1640625" style="25"/>
  </cols>
  <sheetData>
    <row r="1" spans="2:23" ht="23">
      <c r="B1" s="26"/>
      <c r="C1" s="26"/>
      <c r="D1" s="26"/>
      <c r="E1" s="27" t="str">
        <f>'Strona Tytułowa'!G5</f>
        <v>??</v>
      </c>
      <c r="F1" s="27"/>
      <c r="G1" s="27"/>
      <c r="H1" s="27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843"/>
      <c r="U1" s="844"/>
    </row>
    <row r="2" spans="2:23" ht="18">
      <c r="B2" s="28"/>
      <c r="C2" s="28"/>
      <c r="D2" s="28"/>
      <c r="E2" s="1598" t="s">
        <v>47</v>
      </c>
      <c r="F2" s="1598"/>
      <c r="G2" s="1598"/>
      <c r="H2" s="1598"/>
      <c r="I2" s="1598"/>
      <c r="J2" s="1598"/>
      <c r="K2" s="1598"/>
      <c r="L2" s="1598"/>
      <c r="M2" s="1598"/>
      <c r="N2" s="1598"/>
      <c r="O2" s="1598"/>
      <c r="P2" s="73" t="str">
        <f>'Strona Tytułowa'!D2</f>
        <v>2022/2023</v>
      </c>
      <c r="Q2" s="73"/>
      <c r="R2" s="73"/>
      <c r="S2" s="73"/>
      <c r="T2" s="74"/>
      <c r="U2" s="28"/>
    </row>
    <row r="3" spans="2:23" ht="18.75" customHeight="1">
      <c r="B3" s="1483" t="str">
        <f>'Strona Tytułowa'!A5</f>
        <v>???</v>
      </c>
      <c r="C3" s="1483"/>
      <c r="D3" s="1483"/>
      <c r="E3" s="1483"/>
      <c r="F3" s="1483"/>
      <c r="G3" s="1483"/>
      <c r="H3" s="1483"/>
      <c r="I3" s="1483"/>
      <c r="J3" s="1483"/>
      <c r="K3" s="1483"/>
      <c r="L3" s="1483"/>
      <c r="M3" s="1483"/>
      <c r="N3" s="1483"/>
      <c r="O3" s="1483"/>
      <c r="P3" s="1483"/>
      <c r="Q3" s="1483"/>
      <c r="R3" s="1483"/>
      <c r="S3" s="1483"/>
      <c r="T3" s="1483"/>
      <c r="U3" s="1483"/>
    </row>
    <row r="4" spans="2:23" ht="22.5" customHeight="1" thickBot="1">
      <c r="B4" s="30"/>
      <c r="C4" s="30"/>
      <c r="D4" s="30"/>
      <c r="E4" s="30"/>
      <c r="F4" s="845"/>
      <c r="G4" s="30"/>
      <c r="H4" s="30"/>
      <c r="I4" s="76"/>
      <c r="J4" s="76"/>
      <c r="K4" s="125"/>
      <c r="L4" s="76"/>
      <c r="M4" s="76" t="s">
        <v>312</v>
      </c>
      <c r="N4" s="1544" t="s">
        <v>313</v>
      </c>
      <c r="O4" s="1544"/>
      <c r="P4" s="1544"/>
      <c r="Q4" s="1544"/>
      <c r="R4" s="76"/>
      <c r="S4" s="76"/>
      <c r="T4" s="30"/>
      <c r="U4" s="28"/>
    </row>
    <row r="5" spans="2:23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487"/>
      <c r="J5" s="1487"/>
      <c r="K5" s="1487"/>
      <c r="L5" s="1487"/>
      <c r="M5" s="1487"/>
      <c r="N5" s="1488"/>
      <c r="O5" s="1599" t="s">
        <v>314</v>
      </c>
      <c r="P5" s="1602" t="s">
        <v>79</v>
      </c>
      <c r="Q5" s="1605" t="s">
        <v>55</v>
      </c>
      <c r="R5" s="1608" t="s">
        <v>49</v>
      </c>
      <c r="S5" s="1609"/>
      <c r="T5" s="1610"/>
      <c r="U5" s="1351" t="s">
        <v>50</v>
      </c>
    </row>
    <row r="6" spans="2:23" ht="12.75" customHeight="1">
      <c r="B6" s="1364"/>
      <c r="C6" s="1484"/>
      <c r="D6" s="1484"/>
      <c r="E6" s="1365"/>
      <c r="F6" s="298" t="s">
        <v>20</v>
      </c>
      <c r="G6" s="298" t="s">
        <v>21</v>
      </c>
      <c r="H6" s="31" t="s">
        <v>22</v>
      </c>
      <c r="I6" s="846" t="s">
        <v>23</v>
      </c>
      <c r="J6" s="847" t="s">
        <v>24</v>
      </c>
      <c r="K6" s="848" t="s">
        <v>25</v>
      </c>
      <c r="L6" s="846" t="s">
        <v>34</v>
      </c>
      <c r="M6" s="847" t="s">
        <v>35</v>
      </c>
      <c r="N6" s="849" t="s">
        <v>36</v>
      </c>
      <c r="O6" s="1600"/>
      <c r="P6" s="1603"/>
      <c r="Q6" s="1606"/>
      <c r="R6" s="1611"/>
      <c r="S6" s="1612"/>
      <c r="T6" s="1613"/>
      <c r="U6" s="1352"/>
    </row>
    <row r="7" spans="2:23" ht="12.75" customHeight="1">
      <c r="B7" s="1364"/>
      <c r="C7" s="1484"/>
      <c r="D7" s="1484"/>
      <c r="E7" s="1365"/>
      <c r="F7" s="1572" t="s">
        <v>314</v>
      </c>
      <c r="G7" s="1573"/>
      <c r="H7" s="1573"/>
      <c r="I7" s="1573"/>
      <c r="J7" s="1574"/>
      <c r="K7" s="1575" t="s">
        <v>79</v>
      </c>
      <c r="L7" s="1576"/>
      <c r="M7" s="1576"/>
      <c r="N7" s="1577"/>
      <c r="O7" s="1600"/>
      <c r="P7" s="1603"/>
      <c r="Q7" s="1606"/>
      <c r="R7" s="1611"/>
      <c r="S7" s="1612"/>
      <c r="T7" s="1613"/>
      <c r="U7" s="1352"/>
    </row>
    <row r="8" spans="2:23" ht="12.75" customHeight="1">
      <c r="B8" s="1364"/>
      <c r="C8" s="1484"/>
      <c r="D8" s="1484"/>
      <c r="E8" s="1365"/>
      <c r="F8" s="1439" t="s">
        <v>80</v>
      </c>
      <c r="G8" s="1332"/>
      <c r="H8" s="1332"/>
      <c r="I8" s="1332"/>
      <c r="J8" s="1332"/>
      <c r="K8" s="1332"/>
      <c r="L8" s="1332"/>
      <c r="M8" s="1332"/>
      <c r="N8" s="1440"/>
      <c r="O8" s="1600"/>
      <c r="P8" s="1603"/>
      <c r="Q8" s="1606"/>
      <c r="R8" s="1578" t="s">
        <v>315</v>
      </c>
      <c r="S8" s="1578" t="s">
        <v>316</v>
      </c>
      <c r="T8" s="1595" t="s">
        <v>57</v>
      </c>
      <c r="U8" s="1352"/>
    </row>
    <row r="9" spans="2:23" ht="12.75" customHeight="1">
      <c r="B9" s="1364"/>
      <c r="C9" s="1484"/>
      <c r="D9" s="1484"/>
      <c r="E9" s="1365"/>
      <c r="F9" s="1040"/>
      <c r="G9" s="1040"/>
      <c r="H9" s="1040"/>
      <c r="I9" s="1040"/>
      <c r="J9" s="1040"/>
      <c r="K9" s="1040"/>
      <c r="L9" s="1040"/>
      <c r="M9" s="1040"/>
      <c r="N9" s="1040"/>
      <c r="O9" s="1600"/>
      <c r="P9" s="1603"/>
      <c r="Q9" s="1606"/>
      <c r="R9" s="1579"/>
      <c r="S9" s="1579"/>
      <c r="T9" s="1596"/>
      <c r="U9" s="1352"/>
      <c r="W9" s="32"/>
    </row>
    <row r="10" spans="2:23" ht="16.5" customHeight="1" thickBot="1">
      <c r="B10" s="1366"/>
      <c r="C10" s="1485"/>
      <c r="D10" s="1485"/>
      <c r="E10" s="1367"/>
      <c r="F10" s="1441" t="s">
        <v>81</v>
      </c>
      <c r="G10" s="1442"/>
      <c r="H10" s="1442"/>
      <c r="I10" s="1442"/>
      <c r="J10" s="1442"/>
      <c r="K10" s="1442"/>
      <c r="L10" s="1442"/>
      <c r="M10" s="1442"/>
      <c r="N10" s="1443"/>
      <c r="O10" s="1601"/>
      <c r="P10" s="1604"/>
      <c r="Q10" s="1607"/>
      <c r="R10" s="1580"/>
      <c r="S10" s="1580"/>
      <c r="T10" s="1597"/>
      <c r="U10" s="1353"/>
    </row>
    <row r="11" spans="2:23" ht="27" customHeight="1" thickBot="1">
      <c r="B11" s="685"/>
      <c r="C11" s="686"/>
      <c r="D11" s="686"/>
      <c r="E11" s="842" t="s">
        <v>58</v>
      </c>
      <c r="F11" s="850">
        <f>F17+F12+F16+F15</f>
        <v>19</v>
      </c>
      <c r="G11" s="850">
        <f t="shared" ref="G11:M11" si="0">G17+G12+G16+G15</f>
        <v>20</v>
      </c>
      <c r="H11" s="850">
        <f t="shared" si="0"/>
        <v>20</v>
      </c>
      <c r="I11" s="850">
        <f t="shared" si="0"/>
        <v>26</v>
      </c>
      <c r="J11" s="851">
        <f t="shared" si="0"/>
        <v>28</v>
      </c>
      <c r="K11" s="852">
        <f>K17+K12+K16+K15</f>
        <v>28</v>
      </c>
      <c r="L11" s="687">
        <f>L17+L12+L16+L15</f>
        <v>26</v>
      </c>
      <c r="M11" s="687">
        <f t="shared" si="0"/>
        <v>24</v>
      </c>
      <c r="N11" s="853">
        <f>N17+N12+N16+N15</f>
        <v>23</v>
      </c>
      <c r="O11" s="854">
        <f>O17+O12+O15+O16</f>
        <v>113</v>
      </c>
      <c r="P11" s="855">
        <f>P17+P12+P16+P15</f>
        <v>101</v>
      </c>
      <c r="Q11" s="77">
        <f>Q17+Q12+Q16+Q15</f>
        <v>214</v>
      </c>
      <c r="R11" s="856">
        <f>R17+R12+R16+R15</f>
        <v>0</v>
      </c>
      <c r="S11" s="856">
        <f>SUM(S15:S17)+S12</f>
        <v>0</v>
      </c>
      <c r="T11" s="856">
        <f>T17+T12+T15+T16</f>
        <v>0</v>
      </c>
      <c r="U11" s="857"/>
    </row>
    <row r="12" spans="2:23" ht="23.25" customHeight="1">
      <c r="B12" s="635"/>
      <c r="C12" s="689"/>
      <c r="D12" s="689"/>
      <c r="E12" s="858" t="s">
        <v>317</v>
      </c>
      <c r="F12" s="859">
        <f>SUM(F13:F14)</f>
        <v>19</v>
      </c>
      <c r="G12" s="859">
        <f t="shared" ref="G12:N12" si="1">SUM(G13:G14)</f>
        <v>20</v>
      </c>
      <c r="H12" s="859">
        <f t="shared" si="1"/>
        <v>20</v>
      </c>
      <c r="I12" s="859">
        <f t="shared" si="1"/>
        <v>26</v>
      </c>
      <c r="J12" s="860">
        <f t="shared" si="1"/>
        <v>28</v>
      </c>
      <c r="K12" s="861">
        <f t="shared" si="1"/>
        <v>28</v>
      </c>
      <c r="L12" s="862">
        <f t="shared" si="1"/>
        <v>26</v>
      </c>
      <c r="M12" s="862">
        <f t="shared" si="1"/>
        <v>24</v>
      </c>
      <c r="N12" s="861">
        <f t="shared" si="1"/>
        <v>23</v>
      </c>
      <c r="O12" s="863">
        <f>SUM(F12:J12)</f>
        <v>113</v>
      </c>
      <c r="P12" s="864">
        <f>SUM(K12:N12)</f>
        <v>101</v>
      </c>
      <c r="Q12" s="865">
        <f>SUM(O12:P12)</f>
        <v>214</v>
      </c>
      <c r="R12" s="866">
        <f>SUM(R13:R14)</f>
        <v>0</v>
      </c>
      <c r="S12" s="866">
        <f>SUM(S13:S14)</f>
        <v>0</v>
      </c>
      <c r="T12" s="867">
        <f>SUM(T13:T14)</f>
        <v>0</v>
      </c>
      <c r="U12" s="868"/>
    </row>
    <row r="13" spans="2:23" ht="14.25" customHeight="1">
      <c r="B13" s="126"/>
      <c r="C13" s="127"/>
      <c r="D13" s="127"/>
      <c r="E13" s="869" t="s">
        <v>318</v>
      </c>
      <c r="F13" s="870">
        <f>SUM(F19:F30)</f>
        <v>0</v>
      </c>
      <c r="G13" s="870">
        <f t="shared" ref="G13:N13" si="2">SUM(G19:G30)</f>
        <v>0</v>
      </c>
      <c r="H13" s="871">
        <f t="shared" si="2"/>
        <v>0</v>
      </c>
      <c r="I13" s="870">
        <f t="shared" si="2"/>
        <v>0</v>
      </c>
      <c r="J13" s="872">
        <f t="shared" si="2"/>
        <v>0</v>
      </c>
      <c r="K13" s="873">
        <f t="shared" si="2"/>
        <v>0</v>
      </c>
      <c r="L13" s="874">
        <f t="shared" si="2"/>
        <v>0</v>
      </c>
      <c r="M13" s="874">
        <f t="shared" si="2"/>
        <v>0</v>
      </c>
      <c r="N13" s="875">
        <f t="shared" si="2"/>
        <v>0</v>
      </c>
      <c r="O13" s="876">
        <f>SUM(F13:J13)</f>
        <v>0</v>
      </c>
      <c r="P13" s="864">
        <f>SUM(K13:N13)</f>
        <v>0</v>
      </c>
      <c r="Q13" s="865">
        <f>SUM(O13:P13)</f>
        <v>0</v>
      </c>
      <c r="R13" s="866">
        <f>F13*$F$9+G13*$G$9+H13*$H$9+I13*$I$9+J13*$J$9</f>
        <v>0</v>
      </c>
      <c r="S13" s="877">
        <f>K13*$K$9+L13*$L$9+M13*$M$9+N13*$N$9</f>
        <v>0</v>
      </c>
      <c r="T13" s="866">
        <f>SUM(R13:S13)</f>
        <v>0</v>
      </c>
      <c r="U13" s="868"/>
    </row>
    <row r="14" spans="2:23" ht="14.25" customHeight="1">
      <c r="B14" s="126"/>
      <c r="C14" s="127"/>
      <c r="D14" s="127"/>
      <c r="E14" s="869" t="s">
        <v>319</v>
      </c>
      <c r="F14" s="870">
        <f t="shared" ref="F14:N14" si="3">SUM(F31:F50)</f>
        <v>19</v>
      </c>
      <c r="G14" s="870">
        <f t="shared" si="3"/>
        <v>20</v>
      </c>
      <c r="H14" s="871">
        <f t="shared" si="3"/>
        <v>20</v>
      </c>
      <c r="I14" s="870">
        <f t="shared" si="3"/>
        <v>26</v>
      </c>
      <c r="J14" s="872">
        <f t="shared" si="3"/>
        <v>28</v>
      </c>
      <c r="K14" s="873">
        <f t="shared" si="3"/>
        <v>28</v>
      </c>
      <c r="L14" s="874">
        <f t="shared" si="3"/>
        <v>26</v>
      </c>
      <c r="M14" s="874">
        <f t="shared" si="3"/>
        <v>24</v>
      </c>
      <c r="N14" s="875">
        <f t="shared" si="3"/>
        <v>23</v>
      </c>
      <c r="O14" s="876">
        <f>SUM(F14:J14)</f>
        <v>113</v>
      </c>
      <c r="P14" s="864">
        <f t="shared" ref="P14:P16" si="4">SUM(K14:N14)</f>
        <v>101</v>
      </c>
      <c r="Q14" s="865">
        <f>SUM(O14:P14)</f>
        <v>214</v>
      </c>
      <c r="R14" s="866">
        <f>F14*$F$9+G14*$G$9+H14*$H$9+I14*$I$9+J14*$J$9</f>
        <v>0</v>
      </c>
      <c r="S14" s="877">
        <f t="shared" ref="S14:S17" si="5">K14*$K$9+L14*$L$9+M14*$M$9+N14*$N$9</f>
        <v>0</v>
      </c>
      <c r="T14" s="866">
        <f>SUM(R14:S14)</f>
        <v>0</v>
      </c>
      <c r="U14" s="868"/>
      <c r="W14" s="878"/>
    </row>
    <row r="15" spans="2:23" ht="14.25" customHeight="1">
      <c r="B15" s="126"/>
      <c r="C15" s="127"/>
      <c r="D15" s="127"/>
      <c r="E15" s="869" t="s">
        <v>320</v>
      </c>
      <c r="F15" s="870">
        <f>F51</f>
        <v>0</v>
      </c>
      <c r="G15" s="870">
        <f t="shared" ref="G15:N15" si="6">G51</f>
        <v>0</v>
      </c>
      <c r="H15" s="870">
        <f t="shared" si="6"/>
        <v>0</v>
      </c>
      <c r="I15" s="870">
        <f t="shared" si="6"/>
        <v>0</v>
      </c>
      <c r="J15" s="872">
        <f t="shared" si="6"/>
        <v>0</v>
      </c>
      <c r="K15" s="873">
        <f t="shared" si="6"/>
        <v>0</v>
      </c>
      <c r="L15" s="874">
        <f t="shared" si="6"/>
        <v>0</v>
      </c>
      <c r="M15" s="874">
        <f t="shared" si="6"/>
        <v>0</v>
      </c>
      <c r="N15" s="873">
        <f t="shared" si="6"/>
        <v>0</v>
      </c>
      <c r="O15" s="876">
        <f t="shared" ref="O15" si="7">SUM(F15:J15)</f>
        <v>0</v>
      </c>
      <c r="P15" s="864">
        <f t="shared" si="4"/>
        <v>0</v>
      </c>
      <c r="Q15" s="865">
        <f t="shared" ref="Q15:Q16" si="8">SUM(O15:P15)</f>
        <v>0</v>
      </c>
      <c r="R15" s="866">
        <f t="shared" ref="R15:R17" si="9">F15*$F$9+G15*$G$9+H15*$H$9+I15*$I$9+J15*$J$9</f>
        <v>0</v>
      </c>
      <c r="S15" s="877">
        <f t="shared" si="5"/>
        <v>0</v>
      </c>
      <c r="T15" s="866">
        <f t="shared" ref="T15:T16" si="10">SUM(R15:S15)</f>
        <v>0</v>
      </c>
      <c r="U15" s="868"/>
      <c r="W15" s="878"/>
    </row>
    <row r="16" spans="2:23" ht="14.25" customHeight="1">
      <c r="B16" s="126"/>
      <c r="C16" s="127"/>
      <c r="D16" s="127"/>
      <c r="E16" s="869" t="s">
        <v>321</v>
      </c>
      <c r="F16" s="870">
        <f>F56</f>
        <v>0</v>
      </c>
      <c r="G16" s="870">
        <f t="shared" ref="G16:N16" si="11">G56</f>
        <v>0</v>
      </c>
      <c r="H16" s="870">
        <f t="shared" si="11"/>
        <v>0</v>
      </c>
      <c r="I16" s="870">
        <f t="shared" si="11"/>
        <v>0</v>
      </c>
      <c r="J16" s="872">
        <f t="shared" si="11"/>
        <v>0</v>
      </c>
      <c r="K16" s="873">
        <f t="shared" si="11"/>
        <v>0</v>
      </c>
      <c r="L16" s="874">
        <f t="shared" si="11"/>
        <v>0</v>
      </c>
      <c r="M16" s="874">
        <f t="shared" si="11"/>
        <v>0</v>
      </c>
      <c r="N16" s="873">
        <f t="shared" si="11"/>
        <v>0</v>
      </c>
      <c r="O16" s="876">
        <f>SUM(F16:J16)</f>
        <v>0</v>
      </c>
      <c r="P16" s="864">
        <f t="shared" si="4"/>
        <v>0</v>
      </c>
      <c r="Q16" s="865">
        <f t="shared" si="8"/>
        <v>0</v>
      </c>
      <c r="R16" s="879">
        <f>F16*$F$9+G16*$G$9+H16*$H$9+I16*$I$9+J16*$J$9</f>
        <v>0</v>
      </c>
      <c r="S16" s="880">
        <f>K16*$K$9+L16*$L$9+M16*$M$9+N16*$N$9</f>
        <v>0</v>
      </c>
      <c r="T16" s="866">
        <f t="shared" si="10"/>
        <v>0</v>
      </c>
      <c r="U16" s="868"/>
      <c r="W16" s="878"/>
    </row>
    <row r="17" spans="2:21" ht="21" customHeight="1" thickBot="1">
      <c r="B17" s="1581" t="s">
        <v>322</v>
      </c>
      <c r="C17" s="1582"/>
      <c r="D17" s="1582"/>
      <c r="E17" s="1583"/>
      <c r="F17" s="881">
        <f>SUM(F65:F68)</f>
        <v>0</v>
      </c>
      <c r="G17" s="881">
        <f t="shared" ref="G17:J17" si="12">SUM(G65:G68)</f>
        <v>0</v>
      </c>
      <c r="H17" s="881">
        <f t="shared" si="12"/>
        <v>0</v>
      </c>
      <c r="I17" s="881">
        <f>SUM(I65:I68)</f>
        <v>0</v>
      </c>
      <c r="J17" s="882">
        <f t="shared" si="12"/>
        <v>0</v>
      </c>
      <c r="K17" s="883">
        <f>SUM(K65:K68)</f>
        <v>0</v>
      </c>
      <c r="L17" s="884">
        <f>SUM(L65:L68)</f>
        <v>0</v>
      </c>
      <c r="M17" s="884">
        <f t="shared" ref="M17:N17" si="13">SUM(M65:M68)</f>
        <v>0</v>
      </c>
      <c r="N17" s="883">
        <f t="shared" si="13"/>
        <v>0</v>
      </c>
      <c r="O17" s="885">
        <f>SUM(F17:J17)</f>
        <v>0</v>
      </c>
      <c r="P17" s="886">
        <f>SUM(K17:N17)</f>
        <v>0</v>
      </c>
      <c r="Q17" s="887">
        <f>SUM(O17:P17)</f>
        <v>0</v>
      </c>
      <c r="R17" s="866">
        <f t="shared" si="9"/>
        <v>0</v>
      </c>
      <c r="S17" s="877">
        <f t="shared" si="5"/>
        <v>0</v>
      </c>
      <c r="T17" s="888">
        <f>SUM(R17:S17)</f>
        <v>0</v>
      </c>
      <c r="U17" s="889"/>
    </row>
    <row r="18" spans="2:21" ht="27" customHeight="1">
      <c r="B18" s="890"/>
      <c r="C18" s="891"/>
      <c r="D18" s="891"/>
      <c r="E18" s="644" t="s">
        <v>51</v>
      </c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892"/>
      <c r="Q18" s="645"/>
      <c r="R18" s="645"/>
      <c r="S18" s="645"/>
      <c r="T18" s="646"/>
      <c r="U18" s="893"/>
    </row>
    <row r="19" spans="2:21" s="32" customFormat="1" ht="16" customHeight="1">
      <c r="B19" s="1584" t="s">
        <v>59</v>
      </c>
      <c r="C19" s="1585"/>
      <c r="D19" s="129">
        <v>1</v>
      </c>
      <c r="E19" s="709" t="s">
        <v>323</v>
      </c>
      <c r="F19" s="1015"/>
      <c r="G19" s="1015"/>
      <c r="H19" s="1015"/>
      <c r="I19" s="37"/>
      <c r="J19" s="36"/>
      <c r="K19" s="130"/>
      <c r="L19" s="131"/>
      <c r="M19" s="37"/>
      <c r="N19" s="36"/>
      <c r="O19" s="896">
        <f>SUM(F19:J19)</f>
        <v>0</v>
      </c>
      <c r="P19" s="897">
        <f>SUM(K19:N19)</f>
        <v>0</v>
      </c>
      <c r="Q19" s="650">
        <f t="shared" ref="Q19:Q68" si="14">SUM(F19:N19)</f>
        <v>0</v>
      </c>
      <c r="R19" s="898">
        <f>F19*$F$9+G19*$G$9+H19*$H$9+I19*$I$9+J19*$J$9</f>
        <v>0</v>
      </c>
      <c r="S19" s="899">
        <f>K19*$K$9+L19*$L$9+M19*$M$9+N19*$N$9</f>
        <v>0</v>
      </c>
      <c r="T19" s="735">
        <f t="shared" ref="T19:T68" si="15">SUM(R19:S19)</f>
        <v>0</v>
      </c>
      <c r="U19" s="88"/>
    </row>
    <row r="20" spans="2:21" s="32" customFormat="1" ht="16" customHeight="1">
      <c r="B20" s="1586"/>
      <c r="C20" s="1587"/>
      <c r="D20" s="118">
        <v>2</v>
      </c>
      <c r="E20" s="95" t="s">
        <v>324</v>
      </c>
      <c r="F20" s="1016"/>
      <c r="G20" s="1016"/>
      <c r="H20" s="1016"/>
      <c r="I20" s="42"/>
      <c r="J20" s="41"/>
      <c r="K20" s="134"/>
      <c r="L20" s="48"/>
      <c r="M20" s="42"/>
      <c r="N20" s="41"/>
      <c r="O20" s="902">
        <f>SUM(F20:J20)</f>
        <v>0</v>
      </c>
      <c r="P20" s="903">
        <f>SUM(K20:N20)</f>
        <v>0</v>
      </c>
      <c r="Q20" s="654">
        <f t="shared" si="14"/>
        <v>0</v>
      </c>
      <c r="R20" s="904">
        <f t="shared" ref="R20:R68" si="16">F20*$F$9+G20*$G$9+H20*$H$9+I20*$I$9+J20*$J$9</f>
        <v>0</v>
      </c>
      <c r="S20" s="905">
        <f t="shared" ref="S20:S68" si="17">K20*$K$9+L20*$L$9+M20*$M$9+N20*$N$9</f>
        <v>0</v>
      </c>
      <c r="T20" s="655">
        <f t="shared" si="15"/>
        <v>0</v>
      </c>
      <c r="U20" s="39"/>
    </row>
    <row r="21" spans="2:21" s="32" customFormat="1" ht="16" customHeight="1">
      <c r="B21" s="1586"/>
      <c r="C21" s="1587"/>
      <c r="D21" s="118">
        <v>3</v>
      </c>
      <c r="E21" s="95" t="s">
        <v>325</v>
      </c>
      <c r="F21" s="1016"/>
      <c r="G21" s="1016"/>
      <c r="H21" s="1016"/>
      <c r="I21" s="42"/>
      <c r="J21" s="41"/>
      <c r="K21" s="134"/>
      <c r="L21" s="48"/>
      <c r="M21" s="42"/>
      <c r="N21" s="41"/>
      <c r="O21" s="902">
        <f t="shared" ref="O21:O29" si="18">SUM(F21:J21)</f>
        <v>0</v>
      </c>
      <c r="P21" s="903">
        <f t="shared" ref="P21:P29" si="19">SUM(K21:N21)</f>
        <v>0</v>
      </c>
      <c r="Q21" s="654">
        <f t="shared" si="14"/>
        <v>0</v>
      </c>
      <c r="R21" s="904">
        <f t="shared" si="16"/>
        <v>0</v>
      </c>
      <c r="S21" s="905">
        <f t="shared" si="17"/>
        <v>0</v>
      </c>
      <c r="T21" s="655">
        <f t="shared" si="15"/>
        <v>0</v>
      </c>
      <c r="U21" s="39"/>
    </row>
    <row r="22" spans="2:21" s="32" customFormat="1" ht="16" customHeight="1">
      <c r="B22" s="1586"/>
      <c r="C22" s="1587"/>
      <c r="D22" s="118">
        <v>4</v>
      </c>
      <c r="E22" s="95" t="s">
        <v>326</v>
      </c>
      <c r="F22" s="1016"/>
      <c r="G22" s="1016"/>
      <c r="H22" s="1016"/>
      <c r="I22" s="42"/>
      <c r="J22" s="41"/>
      <c r="K22" s="134"/>
      <c r="L22" s="48"/>
      <c r="M22" s="42"/>
      <c r="N22" s="41"/>
      <c r="O22" s="902">
        <f t="shared" si="18"/>
        <v>0</v>
      </c>
      <c r="P22" s="903">
        <f t="shared" si="19"/>
        <v>0</v>
      </c>
      <c r="Q22" s="654">
        <f t="shared" si="14"/>
        <v>0</v>
      </c>
      <c r="R22" s="904">
        <f t="shared" si="16"/>
        <v>0</v>
      </c>
      <c r="S22" s="905">
        <f>K22*$K$9+L22*$L$9+M22*$M$9+N22*$N$9</f>
        <v>0</v>
      </c>
      <c r="T22" s="655">
        <f>SUM(R22:S22)</f>
        <v>0</v>
      </c>
      <c r="U22" s="39"/>
    </row>
    <row r="23" spans="2:21" s="32" customFormat="1" ht="16" customHeight="1">
      <c r="B23" s="1586"/>
      <c r="C23" s="1587"/>
      <c r="D23" s="118">
        <v>5</v>
      </c>
      <c r="E23" s="95" t="s">
        <v>327</v>
      </c>
      <c r="F23" s="1016"/>
      <c r="G23" s="1016"/>
      <c r="H23" s="1016"/>
      <c r="I23" s="42"/>
      <c r="J23" s="41"/>
      <c r="K23" s="134"/>
      <c r="L23" s="48"/>
      <c r="M23" s="42"/>
      <c r="N23" s="41"/>
      <c r="O23" s="902">
        <f t="shared" si="18"/>
        <v>0</v>
      </c>
      <c r="P23" s="903">
        <f t="shared" si="19"/>
        <v>0</v>
      </c>
      <c r="Q23" s="654">
        <f t="shared" si="14"/>
        <v>0</v>
      </c>
      <c r="R23" s="904">
        <f t="shared" si="16"/>
        <v>0</v>
      </c>
      <c r="S23" s="905">
        <f t="shared" si="17"/>
        <v>0</v>
      </c>
      <c r="T23" s="655">
        <f t="shared" si="15"/>
        <v>0</v>
      </c>
      <c r="U23" s="39"/>
    </row>
    <row r="24" spans="2:21" s="32" customFormat="1" ht="16" customHeight="1">
      <c r="B24" s="1586"/>
      <c r="C24" s="1587"/>
      <c r="D24" s="118">
        <v>6</v>
      </c>
      <c r="E24" s="95" t="s">
        <v>328</v>
      </c>
      <c r="F24" s="1016"/>
      <c r="G24" s="1016"/>
      <c r="H24" s="1016"/>
      <c r="I24" s="42"/>
      <c r="J24" s="41"/>
      <c r="K24" s="134"/>
      <c r="L24" s="48"/>
      <c r="M24" s="42"/>
      <c r="N24" s="41"/>
      <c r="O24" s="902">
        <f t="shared" si="18"/>
        <v>0</v>
      </c>
      <c r="P24" s="903">
        <f t="shared" si="19"/>
        <v>0</v>
      </c>
      <c r="Q24" s="654">
        <f t="shared" si="14"/>
        <v>0</v>
      </c>
      <c r="R24" s="904">
        <f t="shared" si="16"/>
        <v>0</v>
      </c>
      <c r="S24" s="905">
        <f t="shared" si="17"/>
        <v>0</v>
      </c>
      <c r="T24" s="655">
        <f t="shared" si="15"/>
        <v>0</v>
      </c>
      <c r="U24" s="39"/>
    </row>
    <row r="25" spans="2:21" s="32" customFormat="1" ht="16" customHeight="1">
      <c r="B25" s="1586"/>
      <c r="C25" s="1587"/>
      <c r="D25" s="118">
        <v>7</v>
      </c>
      <c r="E25" s="95" t="s">
        <v>329</v>
      </c>
      <c r="F25" s="1016"/>
      <c r="G25" s="1016"/>
      <c r="H25" s="1016"/>
      <c r="I25" s="42"/>
      <c r="J25" s="41"/>
      <c r="K25" s="134"/>
      <c r="L25" s="48"/>
      <c r="M25" s="42"/>
      <c r="N25" s="41"/>
      <c r="O25" s="902">
        <f t="shared" si="18"/>
        <v>0</v>
      </c>
      <c r="P25" s="903">
        <f t="shared" si="19"/>
        <v>0</v>
      </c>
      <c r="Q25" s="654">
        <f t="shared" si="14"/>
        <v>0</v>
      </c>
      <c r="R25" s="904">
        <f t="shared" si="16"/>
        <v>0</v>
      </c>
      <c r="S25" s="905">
        <f t="shared" si="17"/>
        <v>0</v>
      </c>
      <c r="T25" s="655">
        <f t="shared" si="15"/>
        <v>0</v>
      </c>
      <c r="U25" s="39"/>
    </row>
    <row r="26" spans="2:21" s="32" customFormat="1" ht="16" customHeight="1">
      <c r="B26" s="1586"/>
      <c r="C26" s="1587"/>
      <c r="D26" s="118">
        <v>8</v>
      </c>
      <c r="E26" s="95" t="s">
        <v>330</v>
      </c>
      <c r="F26" s="1016"/>
      <c r="G26" s="1016"/>
      <c r="H26" s="1016"/>
      <c r="I26" s="42"/>
      <c r="J26" s="41"/>
      <c r="K26" s="134"/>
      <c r="L26" s="48"/>
      <c r="M26" s="42"/>
      <c r="N26" s="41"/>
      <c r="O26" s="902">
        <f t="shared" si="18"/>
        <v>0</v>
      </c>
      <c r="P26" s="903">
        <f t="shared" si="19"/>
        <v>0</v>
      </c>
      <c r="Q26" s="654">
        <f t="shared" si="14"/>
        <v>0</v>
      </c>
      <c r="R26" s="904">
        <f t="shared" si="16"/>
        <v>0</v>
      </c>
      <c r="S26" s="905">
        <f t="shared" si="17"/>
        <v>0</v>
      </c>
      <c r="T26" s="655">
        <f t="shared" si="15"/>
        <v>0</v>
      </c>
      <c r="U26" s="39"/>
    </row>
    <row r="27" spans="2:21" s="32" customFormat="1" ht="16" customHeight="1">
      <c r="B27" s="1586"/>
      <c r="C27" s="1587"/>
      <c r="D27" s="118">
        <v>9</v>
      </c>
      <c r="E27" s="95" t="s">
        <v>331</v>
      </c>
      <c r="F27" s="1016"/>
      <c r="G27" s="1016"/>
      <c r="H27" s="1016"/>
      <c r="I27" s="42"/>
      <c r="J27" s="41"/>
      <c r="K27" s="134"/>
      <c r="L27" s="48"/>
      <c r="M27" s="42"/>
      <c r="N27" s="41"/>
      <c r="O27" s="902">
        <f t="shared" si="18"/>
        <v>0</v>
      </c>
      <c r="P27" s="903">
        <f t="shared" si="19"/>
        <v>0</v>
      </c>
      <c r="Q27" s="654">
        <f t="shared" si="14"/>
        <v>0</v>
      </c>
      <c r="R27" s="904">
        <f>F27*$F$9+G27*$G$9+H27*$H$9+I27*$I$9+J27*$J$9</f>
        <v>0</v>
      </c>
      <c r="S27" s="905">
        <f t="shared" si="17"/>
        <v>0</v>
      </c>
      <c r="T27" s="655">
        <f t="shared" si="15"/>
        <v>0</v>
      </c>
      <c r="U27" s="39"/>
    </row>
    <row r="28" spans="2:21" s="32" customFormat="1" ht="16" customHeight="1">
      <c r="B28" s="1586"/>
      <c r="C28" s="1587"/>
      <c r="D28" s="118">
        <v>10</v>
      </c>
      <c r="E28" s="95" t="s">
        <v>52</v>
      </c>
      <c r="F28" s="1016"/>
      <c r="G28" s="1016"/>
      <c r="H28" s="1016"/>
      <c r="I28" s="42"/>
      <c r="J28" s="41"/>
      <c r="K28" s="134"/>
      <c r="L28" s="48"/>
      <c r="M28" s="42"/>
      <c r="N28" s="41"/>
      <c r="O28" s="902">
        <f t="shared" si="18"/>
        <v>0</v>
      </c>
      <c r="P28" s="903">
        <f t="shared" si="19"/>
        <v>0</v>
      </c>
      <c r="Q28" s="654">
        <f t="shared" si="14"/>
        <v>0</v>
      </c>
      <c r="R28" s="904">
        <f t="shared" si="16"/>
        <v>0</v>
      </c>
      <c r="S28" s="905">
        <f t="shared" si="17"/>
        <v>0</v>
      </c>
      <c r="T28" s="655">
        <f t="shared" si="15"/>
        <v>0</v>
      </c>
      <c r="U28" s="39"/>
    </row>
    <row r="29" spans="2:21" s="32" customFormat="1" ht="16" customHeight="1">
      <c r="B29" s="1586"/>
      <c r="C29" s="1587"/>
      <c r="D29" s="118">
        <v>11</v>
      </c>
      <c r="E29" s="712" t="s">
        <v>332</v>
      </c>
      <c r="F29" s="1016"/>
      <c r="G29" s="1016"/>
      <c r="H29" s="1016"/>
      <c r="I29" s="42"/>
      <c r="J29" s="41"/>
      <c r="K29" s="134"/>
      <c r="L29" s="48"/>
      <c r="M29" s="42"/>
      <c r="N29" s="41"/>
      <c r="O29" s="902">
        <f t="shared" si="18"/>
        <v>0</v>
      </c>
      <c r="P29" s="903">
        <f t="shared" si="19"/>
        <v>0</v>
      </c>
      <c r="Q29" s="714">
        <f t="shared" si="14"/>
        <v>0</v>
      </c>
      <c r="R29" s="904">
        <f t="shared" si="16"/>
        <v>0</v>
      </c>
      <c r="S29" s="905">
        <f t="shared" si="17"/>
        <v>0</v>
      </c>
      <c r="T29" s="715">
        <f t="shared" si="15"/>
        <v>0</v>
      </c>
      <c r="U29" s="114"/>
    </row>
    <row r="30" spans="2:21" s="32" customFormat="1" ht="16" customHeight="1" thickBot="1">
      <c r="B30" s="1588"/>
      <c r="C30" s="1589"/>
      <c r="D30" s="906">
        <v>12</v>
      </c>
      <c r="E30" s="907" t="s">
        <v>333</v>
      </c>
      <c r="F30" s="1017"/>
      <c r="G30" s="1017"/>
      <c r="H30" s="1017"/>
      <c r="I30" s="121"/>
      <c r="J30" s="913"/>
      <c r="K30" s="911"/>
      <c r="L30" s="912"/>
      <c r="M30" s="121"/>
      <c r="N30" s="913"/>
      <c r="O30" s="914">
        <f>SUM(F30:J30)</f>
        <v>0</v>
      </c>
      <c r="P30" s="914">
        <f>SUM(K30:N30)</f>
        <v>0</v>
      </c>
      <c r="Q30" s="723">
        <f t="shared" si="14"/>
        <v>0</v>
      </c>
      <c r="R30" s="888">
        <f t="shared" si="16"/>
        <v>0</v>
      </c>
      <c r="S30" s="915">
        <f t="shared" si="17"/>
        <v>0</v>
      </c>
      <c r="T30" s="724">
        <f t="shared" si="15"/>
        <v>0</v>
      </c>
      <c r="U30" s="916"/>
    </row>
    <row r="31" spans="2:21" s="32" customFormat="1" ht="16" customHeight="1">
      <c r="B31" s="1586" t="s">
        <v>246</v>
      </c>
      <c r="C31" s="1590" t="s">
        <v>284</v>
      </c>
      <c r="D31" s="428">
        <v>1</v>
      </c>
      <c r="E31" s="94" t="s">
        <v>60</v>
      </c>
      <c r="F31" s="1018">
        <v>5</v>
      </c>
      <c r="G31" s="1018">
        <v>5</v>
      </c>
      <c r="H31" s="1016">
        <v>5</v>
      </c>
      <c r="I31" s="42">
        <v>5</v>
      </c>
      <c r="J31" s="41">
        <v>5</v>
      </c>
      <c r="K31" s="134">
        <v>4</v>
      </c>
      <c r="L31" s="48">
        <v>4</v>
      </c>
      <c r="M31" s="42">
        <v>4</v>
      </c>
      <c r="N31" s="41">
        <v>4</v>
      </c>
      <c r="O31" s="918">
        <f>SUM(F31:J31)</f>
        <v>25</v>
      </c>
      <c r="P31" s="919">
        <f>SUM(K31:N31)</f>
        <v>16</v>
      </c>
      <c r="Q31" s="728">
        <f t="shared" si="14"/>
        <v>41</v>
      </c>
      <c r="R31" s="920">
        <f t="shared" si="16"/>
        <v>0</v>
      </c>
      <c r="S31" s="921">
        <f t="shared" si="17"/>
        <v>0</v>
      </c>
      <c r="T31" s="662">
        <f t="shared" si="15"/>
        <v>0</v>
      </c>
      <c r="U31" s="39"/>
    </row>
    <row r="32" spans="2:21" s="32" customFormat="1" ht="16" customHeight="1">
      <c r="B32" s="1586"/>
      <c r="C32" s="1590"/>
      <c r="D32" s="118">
        <v>2</v>
      </c>
      <c r="E32" s="95" t="s">
        <v>83</v>
      </c>
      <c r="F32" s="1019">
        <v>3</v>
      </c>
      <c r="G32" s="1019">
        <v>3</v>
      </c>
      <c r="H32" s="1020">
        <v>3</v>
      </c>
      <c r="I32" s="46">
        <v>3</v>
      </c>
      <c r="J32" s="45">
        <v>3</v>
      </c>
      <c r="K32" s="142">
        <v>3</v>
      </c>
      <c r="L32" s="61">
        <v>3</v>
      </c>
      <c r="M32" s="46">
        <v>3</v>
      </c>
      <c r="N32" s="45">
        <v>3</v>
      </c>
      <c r="O32" s="918">
        <f>SUM(F32:J32)</f>
        <v>15</v>
      </c>
      <c r="P32" s="903">
        <f>SUM(K32:N32)</f>
        <v>12</v>
      </c>
      <c r="Q32" s="654">
        <f t="shared" si="14"/>
        <v>27</v>
      </c>
      <c r="R32" s="904">
        <f t="shared" si="16"/>
        <v>0</v>
      </c>
      <c r="S32" s="905">
        <f t="shared" si="17"/>
        <v>0</v>
      </c>
      <c r="T32" s="655">
        <f t="shared" si="15"/>
        <v>0</v>
      </c>
      <c r="U32" s="47"/>
    </row>
    <row r="33" spans="2:21" s="32" customFormat="1" ht="16" customHeight="1">
      <c r="B33" s="1586"/>
      <c r="C33" s="1590"/>
      <c r="D33" s="118">
        <v>3</v>
      </c>
      <c r="E33" s="95" t="s">
        <v>84</v>
      </c>
      <c r="F33" s="1019"/>
      <c r="G33" s="1019"/>
      <c r="H33" s="1020"/>
      <c r="I33" s="46">
        <v>2</v>
      </c>
      <c r="J33" s="45">
        <v>2</v>
      </c>
      <c r="K33" s="142">
        <v>2</v>
      </c>
      <c r="L33" s="61">
        <v>2</v>
      </c>
      <c r="M33" s="46">
        <v>2</v>
      </c>
      <c r="N33" s="45">
        <v>2</v>
      </c>
      <c r="O33" s="918">
        <f t="shared" ref="O33:O48" si="20">SUM(F33:J33)</f>
        <v>4</v>
      </c>
      <c r="P33" s="903">
        <f t="shared" ref="P33:P48" si="21">SUM(K33:N33)</f>
        <v>8</v>
      </c>
      <c r="Q33" s="654">
        <f t="shared" si="14"/>
        <v>12</v>
      </c>
      <c r="R33" s="904">
        <f t="shared" si="16"/>
        <v>0</v>
      </c>
      <c r="S33" s="905">
        <f t="shared" si="17"/>
        <v>0</v>
      </c>
      <c r="T33" s="655">
        <f t="shared" si="15"/>
        <v>0</v>
      </c>
      <c r="U33" s="47"/>
    </row>
    <row r="34" spans="2:21" s="32" customFormat="1" ht="16" customHeight="1">
      <c r="B34" s="1586"/>
      <c r="C34" s="1590"/>
      <c r="D34" s="118">
        <v>4</v>
      </c>
      <c r="E34" s="116" t="s">
        <v>64</v>
      </c>
      <c r="F34" s="1020">
        <v>1</v>
      </c>
      <c r="G34" s="1020">
        <v>1</v>
      </c>
      <c r="H34" s="1020">
        <v>1</v>
      </c>
      <c r="I34" s="46">
        <v>1</v>
      </c>
      <c r="J34" s="45"/>
      <c r="K34" s="144"/>
      <c r="L34" s="516"/>
      <c r="M34" s="145"/>
      <c r="N34" s="146"/>
      <c r="O34" s="918">
        <f t="shared" si="20"/>
        <v>4</v>
      </c>
      <c r="P34" s="903">
        <f t="shared" si="21"/>
        <v>0</v>
      </c>
      <c r="Q34" s="654">
        <f t="shared" si="14"/>
        <v>4</v>
      </c>
      <c r="R34" s="904">
        <f t="shared" si="16"/>
        <v>0</v>
      </c>
      <c r="S34" s="905">
        <f t="shared" si="17"/>
        <v>0</v>
      </c>
      <c r="T34" s="655">
        <f t="shared" ref="T34:T46" si="22">SUM(R34:S34)</f>
        <v>0</v>
      </c>
      <c r="U34" s="47"/>
    </row>
    <row r="35" spans="2:21" s="32" customFormat="1" ht="16" customHeight="1">
      <c r="B35" s="1586"/>
      <c r="C35" s="1590"/>
      <c r="D35" s="118">
        <v>5</v>
      </c>
      <c r="E35" s="925"/>
      <c r="F35" s="1021"/>
      <c r="G35" s="1021"/>
      <c r="H35" s="1021"/>
      <c r="I35" s="145"/>
      <c r="J35" s="146"/>
      <c r="K35" s="142">
        <v>1</v>
      </c>
      <c r="L35" s="61"/>
      <c r="M35" s="46"/>
      <c r="N35" s="45"/>
      <c r="O35" s="918">
        <f t="shared" si="20"/>
        <v>0</v>
      </c>
      <c r="P35" s="903">
        <f t="shared" si="21"/>
        <v>1</v>
      </c>
      <c r="Q35" s="654">
        <f t="shared" si="14"/>
        <v>1</v>
      </c>
      <c r="R35" s="904">
        <f t="shared" si="16"/>
        <v>0</v>
      </c>
      <c r="S35" s="905">
        <f t="shared" si="17"/>
        <v>0</v>
      </c>
      <c r="T35" s="655">
        <f t="shared" si="22"/>
        <v>0</v>
      </c>
      <c r="U35" s="47"/>
    </row>
    <row r="36" spans="2:21" s="32" customFormat="1" ht="16" customHeight="1">
      <c r="B36" s="1586"/>
      <c r="C36" s="1590"/>
      <c r="D36" s="118">
        <v>6</v>
      </c>
      <c r="E36" s="116" t="s">
        <v>69</v>
      </c>
      <c r="F36" s="1020">
        <v>1</v>
      </c>
      <c r="G36" s="1020">
        <v>2</v>
      </c>
      <c r="H36" s="1020">
        <v>2</v>
      </c>
      <c r="I36" s="46">
        <v>2</v>
      </c>
      <c r="J36" s="45">
        <v>2</v>
      </c>
      <c r="K36" s="142">
        <v>2</v>
      </c>
      <c r="L36" s="61">
        <v>2</v>
      </c>
      <c r="M36" s="46">
        <v>2</v>
      </c>
      <c r="N36" s="45">
        <v>1</v>
      </c>
      <c r="O36" s="918">
        <f t="shared" si="20"/>
        <v>9</v>
      </c>
      <c r="P36" s="903">
        <f t="shared" si="21"/>
        <v>7</v>
      </c>
      <c r="Q36" s="654">
        <f t="shared" si="14"/>
        <v>16</v>
      </c>
      <c r="R36" s="904">
        <f t="shared" si="16"/>
        <v>0</v>
      </c>
      <c r="S36" s="905">
        <f t="shared" si="17"/>
        <v>0</v>
      </c>
      <c r="T36" s="655">
        <f t="shared" si="22"/>
        <v>0</v>
      </c>
      <c r="U36" s="47"/>
    </row>
    <row r="37" spans="2:21" s="32" customFormat="1" ht="16" customHeight="1">
      <c r="B37" s="1586"/>
      <c r="C37" s="1590"/>
      <c r="D37" s="118">
        <v>7</v>
      </c>
      <c r="E37" s="116" t="s">
        <v>248</v>
      </c>
      <c r="F37" s="1020"/>
      <c r="G37" s="1020"/>
      <c r="H37" s="1020"/>
      <c r="I37" s="46"/>
      <c r="J37" s="45"/>
      <c r="K37" s="142">
        <v>2</v>
      </c>
      <c r="L37" s="61">
        <v>1</v>
      </c>
      <c r="M37" s="46"/>
      <c r="N37" s="45"/>
      <c r="O37" s="918">
        <f t="shared" si="20"/>
        <v>0</v>
      </c>
      <c r="P37" s="903">
        <f t="shared" si="21"/>
        <v>3</v>
      </c>
      <c r="Q37" s="654">
        <f t="shared" si="14"/>
        <v>3</v>
      </c>
      <c r="R37" s="904">
        <f t="shared" si="16"/>
        <v>0</v>
      </c>
      <c r="S37" s="905">
        <f t="shared" si="17"/>
        <v>0</v>
      </c>
      <c r="T37" s="655">
        <f t="shared" si="22"/>
        <v>0</v>
      </c>
      <c r="U37" s="47"/>
    </row>
    <row r="38" spans="2:21" s="32" customFormat="1" ht="16" customHeight="1">
      <c r="B38" s="1586"/>
      <c r="C38" s="1590"/>
      <c r="D38" s="118">
        <v>8</v>
      </c>
      <c r="E38" s="117" t="s">
        <v>70</v>
      </c>
      <c r="F38" s="1020"/>
      <c r="G38" s="1020"/>
      <c r="H38" s="1020"/>
      <c r="I38" s="46"/>
      <c r="J38" s="45">
        <v>2</v>
      </c>
      <c r="K38" s="142"/>
      <c r="L38" s="61"/>
      <c r="M38" s="46"/>
      <c r="N38" s="45"/>
      <c r="O38" s="918">
        <f t="shared" si="20"/>
        <v>2</v>
      </c>
      <c r="P38" s="903">
        <f t="shared" si="21"/>
        <v>0</v>
      </c>
      <c r="Q38" s="654">
        <f t="shared" si="14"/>
        <v>2</v>
      </c>
      <c r="R38" s="904">
        <f t="shared" si="16"/>
        <v>0</v>
      </c>
      <c r="S38" s="905">
        <f t="shared" si="17"/>
        <v>0</v>
      </c>
      <c r="T38" s="655">
        <f t="shared" si="22"/>
        <v>0</v>
      </c>
      <c r="U38" s="47"/>
    </row>
    <row r="39" spans="2:21" s="32" customFormat="1" ht="16" customHeight="1">
      <c r="B39" s="1586"/>
      <c r="C39" s="1590"/>
      <c r="D39" s="118">
        <v>9</v>
      </c>
      <c r="E39" s="116" t="s">
        <v>86</v>
      </c>
      <c r="F39" s="1021"/>
      <c r="G39" s="1021"/>
      <c r="H39" s="1021"/>
      <c r="I39" s="145"/>
      <c r="J39" s="146"/>
      <c r="K39" s="142">
        <v>1</v>
      </c>
      <c r="L39" s="61">
        <v>1</v>
      </c>
      <c r="M39" s="46"/>
      <c r="N39" s="45"/>
      <c r="O39" s="918">
        <f t="shared" si="20"/>
        <v>0</v>
      </c>
      <c r="P39" s="903">
        <f t="shared" si="21"/>
        <v>2</v>
      </c>
      <c r="Q39" s="654">
        <f t="shared" si="14"/>
        <v>2</v>
      </c>
      <c r="R39" s="904">
        <f t="shared" si="16"/>
        <v>0</v>
      </c>
      <c r="S39" s="905">
        <f t="shared" si="17"/>
        <v>0</v>
      </c>
      <c r="T39" s="655">
        <f t="shared" si="22"/>
        <v>0</v>
      </c>
      <c r="U39" s="47"/>
    </row>
    <row r="40" spans="2:21" s="32" customFormat="1" ht="16" customHeight="1">
      <c r="B40" s="1586"/>
      <c r="C40" s="1590"/>
      <c r="D40" s="118">
        <v>10</v>
      </c>
      <c r="E40" s="116" t="s">
        <v>62</v>
      </c>
      <c r="F40" s="1020">
        <v>2</v>
      </c>
      <c r="G40" s="1021"/>
      <c r="H40" s="1021"/>
      <c r="I40" s="145"/>
      <c r="J40" s="146"/>
      <c r="K40" s="144"/>
      <c r="L40" s="516"/>
      <c r="M40" s="145"/>
      <c r="N40" s="146"/>
      <c r="O40" s="918">
        <f t="shared" si="20"/>
        <v>2</v>
      </c>
      <c r="P40" s="903">
        <f t="shared" si="21"/>
        <v>0</v>
      </c>
      <c r="Q40" s="654">
        <f t="shared" si="14"/>
        <v>2</v>
      </c>
      <c r="R40" s="904">
        <f t="shared" si="16"/>
        <v>0</v>
      </c>
      <c r="S40" s="905">
        <f t="shared" si="17"/>
        <v>0</v>
      </c>
      <c r="T40" s="655">
        <f t="shared" si="22"/>
        <v>0</v>
      </c>
      <c r="U40" s="47"/>
    </row>
    <row r="41" spans="2:21" s="32" customFormat="1" ht="16" customHeight="1">
      <c r="B41" s="1586"/>
      <c r="C41" s="1590"/>
      <c r="D41" s="118">
        <v>11</v>
      </c>
      <c r="E41" s="116" t="s">
        <v>71</v>
      </c>
      <c r="F41" s="1020"/>
      <c r="G41" s="1020">
        <v>1</v>
      </c>
      <c r="H41" s="1020">
        <v>1</v>
      </c>
      <c r="I41" s="46">
        <v>2</v>
      </c>
      <c r="J41" s="45">
        <v>1</v>
      </c>
      <c r="K41" s="142">
        <v>1</v>
      </c>
      <c r="L41" s="61">
        <v>1</v>
      </c>
      <c r="M41" s="46">
        <v>1</v>
      </c>
      <c r="N41" s="45">
        <v>1</v>
      </c>
      <c r="O41" s="918">
        <f t="shared" si="20"/>
        <v>5</v>
      </c>
      <c r="P41" s="903">
        <f t="shared" si="21"/>
        <v>4</v>
      </c>
      <c r="Q41" s="654">
        <f t="shared" si="14"/>
        <v>9</v>
      </c>
      <c r="R41" s="904">
        <f t="shared" si="16"/>
        <v>0</v>
      </c>
      <c r="S41" s="905">
        <f t="shared" si="17"/>
        <v>0</v>
      </c>
      <c r="T41" s="655">
        <f t="shared" si="22"/>
        <v>0</v>
      </c>
      <c r="U41" s="47"/>
    </row>
    <row r="42" spans="2:21" s="32" customFormat="1" ht="16" customHeight="1">
      <c r="B42" s="1586"/>
      <c r="C42" s="1590"/>
      <c r="D42" s="118">
        <v>12</v>
      </c>
      <c r="E42" s="116" t="s">
        <v>72</v>
      </c>
      <c r="F42" s="1020"/>
      <c r="G42" s="1020">
        <v>1</v>
      </c>
      <c r="H42" s="1020">
        <v>1</v>
      </c>
      <c r="I42" s="46">
        <v>1</v>
      </c>
      <c r="J42" s="45">
        <v>2</v>
      </c>
      <c r="K42" s="142">
        <v>1</v>
      </c>
      <c r="L42" s="61">
        <v>1</v>
      </c>
      <c r="M42" s="46">
        <v>1</v>
      </c>
      <c r="N42" s="45">
        <v>1</v>
      </c>
      <c r="O42" s="918">
        <f t="shared" si="20"/>
        <v>5</v>
      </c>
      <c r="P42" s="903">
        <f t="shared" si="21"/>
        <v>4</v>
      </c>
      <c r="Q42" s="654">
        <f t="shared" si="14"/>
        <v>9</v>
      </c>
      <c r="R42" s="904">
        <f t="shared" si="16"/>
        <v>0</v>
      </c>
      <c r="S42" s="905">
        <f t="shared" si="17"/>
        <v>0</v>
      </c>
      <c r="T42" s="655">
        <f t="shared" si="22"/>
        <v>0</v>
      </c>
      <c r="U42" s="47"/>
    </row>
    <row r="43" spans="2:21" s="32" customFormat="1" ht="16" customHeight="1">
      <c r="B43" s="1586"/>
      <c r="C43" s="1590"/>
      <c r="D43" s="118">
        <v>13</v>
      </c>
      <c r="E43" s="116" t="s">
        <v>85</v>
      </c>
      <c r="F43" s="1020"/>
      <c r="G43" s="1020"/>
      <c r="H43" s="1020"/>
      <c r="I43" s="46">
        <v>2</v>
      </c>
      <c r="J43" s="45">
        <v>2</v>
      </c>
      <c r="K43" s="142">
        <v>1</v>
      </c>
      <c r="L43" s="61">
        <v>1</v>
      </c>
      <c r="M43" s="46">
        <v>1</v>
      </c>
      <c r="N43" s="45">
        <v>1</v>
      </c>
      <c r="O43" s="918">
        <f t="shared" si="20"/>
        <v>4</v>
      </c>
      <c r="P43" s="903">
        <f t="shared" si="21"/>
        <v>4</v>
      </c>
      <c r="Q43" s="654">
        <f t="shared" si="14"/>
        <v>8</v>
      </c>
      <c r="R43" s="904">
        <f t="shared" si="16"/>
        <v>0</v>
      </c>
      <c r="S43" s="905">
        <f t="shared" si="17"/>
        <v>0</v>
      </c>
      <c r="T43" s="655">
        <f t="shared" si="22"/>
        <v>0</v>
      </c>
      <c r="U43" s="47"/>
    </row>
    <row r="44" spans="2:21" s="32" customFormat="1" ht="16" customHeight="1">
      <c r="B44" s="1586"/>
      <c r="C44" s="1590"/>
      <c r="D44" s="118">
        <v>14</v>
      </c>
      <c r="E44" s="116" t="s">
        <v>74</v>
      </c>
      <c r="F44" s="1020"/>
      <c r="G44" s="1020"/>
      <c r="H44" s="1020"/>
      <c r="I44" s="46">
        <v>2</v>
      </c>
      <c r="J44" s="45">
        <v>2</v>
      </c>
      <c r="K44" s="142">
        <v>1</v>
      </c>
      <c r="L44" s="61">
        <v>1</v>
      </c>
      <c r="M44" s="46">
        <v>1</v>
      </c>
      <c r="N44" s="45">
        <v>1</v>
      </c>
      <c r="O44" s="918">
        <f t="shared" si="20"/>
        <v>4</v>
      </c>
      <c r="P44" s="903">
        <f t="shared" si="21"/>
        <v>4</v>
      </c>
      <c r="Q44" s="654">
        <f t="shared" si="14"/>
        <v>8</v>
      </c>
      <c r="R44" s="904">
        <f t="shared" si="16"/>
        <v>0</v>
      </c>
      <c r="S44" s="905">
        <f t="shared" si="17"/>
        <v>0</v>
      </c>
      <c r="T44" s="655">
        <f t="shared" si="22"/>
        <v>0</v>
      </c>
      <c r="U44" s="47"/>
    </row>
    <row r="45" spans="2:21" s="32" customFormat="1" ht="16" customHeight="1">
      <c r="B45" s="1586"/>
      <c r="C45" s="1590"/>
      <c r="D45" s="118">
        <v>15</v>
      </c>
      <c r="E45" s="116" t="s">
        <v>63</v>
      </c>
      <c r="F45" s="1020">
        <v>4</v>
      </c>
      <c r="G45" s="1020">
        <v>4</v>
      </c>
      <c r="H45" s="1020">
        <v>4</v>
      </c>
      <c r="I45" s="46">
        <v>4</v>
      </c>
      <c r="J45" s="45">
        <v>4</v>
      </c>
      <c r="K45" s="142">
        <v>3</v>
      </c>
      <c r="L45" s="61">
        <v>4</v>
      </c>
      <c r="M45" s="46">
        <v>3</v>
      </c>
      <c r="N45" s="45">
        <v>4</v>
      </c>
      <c r="O45" s="918">
        <f t="shared" si="20"/>
        <v>20</v>
      </c>
      <c r="P45" s="903">
        <f t="shared" si="21"/>
        <v>14</v>
      </c>
      <c r="Q45" s="654">
        <f t="shared" si="14"/>
        <v>34</v>
      </c>
      <c r="R45" s="904">
        <f t="shared" si="16"/>
        <v>0</v>
      </c>
      <c r="S45" s="905">
        <f t="shared" si="17"/>
        <v>0</v>
      </c>
      <c r="T45" s="655">
        <f t="shared" si="22"/>
        <v>0</v>
      </c>
      <c r="U45" s="47"/>
    </row>
    <row r="46" spans="2:21" s="32" customFormat="1" ht="16" customHeight="1">
      <c r="B46" s="1586"/>
      <c r="C46" s="1590"/>
      <c r="D46" s="118">
        <v>16</v>
      </c>
      <c r="E46" s="116" t="s">
        <v>75</v>
      </c>
      <c r="F46" s="1020">
        <v>1</v>
      </c>
      <c r="G46" s="1020">
        <v>1</v>
      </c>
      <c r="H46" s="1020">
        <v>1</v>
      </c>
      <c r="I46" s="46">
        <v>1</v>
      </c>
      <c r="J46" s="45">
        <v>1</v>
      </c>
      <c r="K46" s="142">
        <v>1</v>
      </c>
      <c r="L46" s="61">
        <v>1</v>
      </c>
      <c r="M46" s="46">
        <v>1</v>
      </c>
      <c r="N46" s="45"/>
      <c r="O46" s="918">
        <f t="shared" si="20"/>
        <v>5</v>
      </c>
      <c r="P46" s="903">
        <f t="shared" si="21"/>
        <v>3</v>
      </c>
      <c r="Q46" s="654">
        <f t="shared" si="14"/>
        <v>8</v>
      </c>
      <c r="R46" s="904">
        <f t="shared" si="16"/>
        <v>0</v>
      </c>
      <c r="S46" s="905">
        <f t="shared" si="17"/>
        <v>0</v>
      </c>
      <c r="T46" s="655">
        <f t="shared" si="22"/>
        <v>0</v>
      </c>
      <c r="U46" s="47"/>
    </row>
    <row r="47" spans="2:21" s="32" customFormat="1" ht="16" customHeight="1">
      <c r="B47" s="1586"/>
      <c r="C47" s="1590"/>
      <c r="D47" s="118">
        <v>17</v>
      </c>
      <c r="E47" s="116" t="s">
        <v>227</v>
      </c>
      <c r="F47" s="1020">
        <v>1</v>
      </c>
      <c r="G47" s="1020">
        <v>1</v>
      </c>
      <c r="H47" s="1020">
        <v>1</v>
      </c>
      <c r="I47" s="46"/>
      <c r="J47" s="45"/>
      <c r="K47" s="144"/>
      <c r="L47" s="516"/>
      <c r="M47" s="145"/>
      <c r="N47" s="146"/>
      <c r="O47" s="918">
        <f t="shared" si="20"/>
        <v>3</v>
      </c>
      <c r="P47" s="903">
        <f t="shared" si="21"/>
        <v>0</v>
      </c>
      <c r="Q47" s="654">
        <f t="shared" si="14"/>
        <v>3</v>
      </c>
      <c r="R47" s="904">
        <f t="shared" si="16"/>
        <v>0</v>
      </c>
      <c r="S47" s="905">
        <f t="shared" si="17"/>
        <v>0</v>
      </c>
      <c r="T47" s="655">
        <f t="shared" si="15"/>
        <v>0</v>
      </c>
      <c r="U47" s="47"/>
    </row>
    <row r="48" spans="2:21" s="32" customFormat="1" ht="16" customHeight="1">
      <c r="B48" s="1586"/>
      <c r="C48" s="1590"/>
      <c r="D48" s="118">
        <v>18</v>
      </c>
      <c r="E48" s="116" t="s">
        <v>76</v>
      </c>
      <c r="F48" s="1020"/>
      <c r="G48" s="1020"/>
      <c r="H48" s="1020"/>
      <c r="I48" s="46"/>
      <c r="J48" s="45">
        <v>1</v>
      </c>
      <c r="K48" s="142">
        <v>1</v>
      </c>
      <c r="L48" s="61"/>
      <c r="M48" s="46"/>
      <c r="N48" s="45"/>
      <c r="O48" s="918">
        <f t="shared" si="20"/>
        <v>1</v>
      </c>
      <c r="P48" s="903">
        <f t="shared" si="21"/>
        <v>1</v>
      </c>
      <c r="Q48" s="654">
        <f t="shared" si="14"/>
        <v>2</v>
      </c>
      <c r="R48" s="904">
        <f t="shared" si="16"/>
        <v>0</v>
      </c>
      <c r="S48" s="905">
        <f t="shared" si="17"/>
        <v>0</v>
      </c>
      <c r="T48" s="655">
        <f t="shared" si="15"/>
        <v>0</v>
      </c>
      <c r="U48" s="47"/>
    </row>
    <row r="49" spans="2:21" s="32" customFormat="1" ht="16" customHeight="1">
      <c r="B49" s="1586"/>
      <c r="C49" s="1591"/>
      <c r="D49" s="118">
        <v>19</v>
      </c>
      <c r="E49" s="116" t="s">
        <v>77</v>
      </c>
      <c r="F49" s="1022">
        <v>1</v>
      </c>
      <c r="G49" s="1022">
        <v>1</v>
      </c>
      <c r="H49" s="1022">
        <v>1</v>
      </c>
      <c r="I49" s="934">
        <v>1</v>
      </c>
      <c r="J49" s="935">
        <v>1</v>
      </c>
      <c r="K49" s="932">
        <v>1</v>
      </c>
      <c r="L49" s="933">
        <v>1</v>
      </c>
      <c r="M49" s="934">
        <v>1</v>
      </c>
      <c r="N49" s="935">
        <v>1</v>
      </c>
      <c r="O49" s="936">
        <f>SUM(F49:J49)</f>
        <v>5</v>
      </c>
      <c r="P49" s="937">
        <f>SUM(K49:N49)</f>
        <v>4</v>
      </c>
      <c r="Q49" s="714">
        <f t="shared" si="14"/>
        <v>9</v>
      </c>
      <c r="R49" s="938">
        <f t="shared" si="16"/>
        <v>0</v>
      </c>
      <c r="S49" s="939">
        <f t="shared" si="17"/>
        <v>0</v>
      </c>
      <c r="T49" s="715">
        <f t="shared" si="15"/>
        <v>0</v>
      </c>
      <c r="U49" s="54"/>
    </row>
    <row r="50" spans="2:21" s="32" customFormat="1" ht="25.5" customHeight="1" thickBot="1">
      <c r="B50" s="1588"/>
      <c r="C50" s="1592" t="s">
        <v>334</v>
      </c>
      <c r="D50" s="1593"/>
      <c r="E50" s="1594"/>
      <c r="F50" s="1023"/>
      <c r="G50" s="1023"/>
      <c r="H50" s="1023"/>
      <c r="I50" s="1024"/>
      <c r="J50" s="1025"/>
      <c r="K50" s="943">
        <v>3</v>
      </c>
      <c r="L50" s="944">
        <v>3</v>
      </c>
      <c r="M50" s="945">
        <v>4</v>
      </c>
      <c r="N50" s="946">
        <v>4</v>
      </c>
      <c r="O50" s="947"/>
      <c r="P50" s="948">
        <f>SUM(K50:N50)</f>
        <v>14</v>
      </c>
      <c r="Q50" s="949">
        <f t="shared" si="14"/>
        <v>14</v>
      </c>
      <c r="R50" s="888">
        <f t="shared" si="16"/>
        <v>0</v>
      </c>
      <c r="S50" s="915">
        <f t="shared" si="17"/>
        <v>0</v>
      </c>
      <c r="T50" s="950">
        <f t="shared" si="15"/>
        <v>0</v>
      </c>
      <c r="U50" s="951"/>
    </row>
    <row r="51" spans="2:21" ht="27.75" customHeight="1">
      <c r="B51" s="1569" t="s">
        <v>54</v>
      </c>
      <c r="C51" s="1570"/>
      <c r="D51" s="1570"/>
      <c r="E51" s="1571"/>
      <c r="F51" s="1026">
        <f>SUM(F52:F55)</f>
        <v>0</v>
      </c>
      <c r="G51" s="1026">
        <f t="shared" ref="G51:I51" si="23">SUM(G52:G55)</f>
        <v>0</v>
      </c>
      <c r="H51" s="1026">
        <f t="shared" si="23"/>
        <v>0</v>
      </c>
      <c r="I51" s="1026">
        <f t="shared" si="23"/>
        <v>0</v>
      </c>
      <c r="J51" s="1027">
        <f>SUM(J52:J55)</f>
        <v>0</v>
      </c>
      <c r="K51" s="954">
        <f>SUM(K52:K55)</f>
        <v>0</v>
      </c>
      <c r="L51" s="955">
        <f>SUM(L52:L55)</f>
        <v>0</v>
      </c>
      <c r="M51" s="955">
        <f>SUM(M52:M55)</f>
        <v>0</v>
      </c>
      <c r="N51" s="956">
        <f>SUM(N52:N55)</f>
        <v>0</v>
      </c>
      <c r="O51" s="957">
        <f>SUM(F51:J51)</f>
        <v>0</v>
      </c>
      <c r="P51" s="957">
        <f>SUM(K51:N51)</f>
        <v>0</v>
      </c>
      <c r="Q51" s="958">
        <f t="shared" si="14"/>
        <v>0</v>
      </c>
      <c r="R51" s="959">
        <f t="shared" si="16"/>
        <v>0</v>
      </c>
      <c r="S51" s="960">
        <f t="shared" si="17"/>
        <v>0</v>
      </c>
      <c r="T51" s="961">
        <f t="shared" si="15"/>
        <v>0</v>
      </c>
      <c r="U51" s="962"/>
    </row>
    <row r="52" spans="2:21" ht="16" customHeight="1">
      <c r="B52" s="35"/>
      <c r="C52" s="129"/>
      <c r="D52" s="963">
        <v>1</v>
      </c>
      <c r="E52" s="964"/>
      <c r="F52" s="1028"/>
      <c r="G52" s="1028"/>
      <c r="H52" s="1015"/>
      <c r="I52" s="37"/>
      <c r="J52" s="36"/>
      <c r="K52" s="130"/>
      <c r="L52" s="131"/>
      <c r="M52" s="37"/>
      <c r="N52" s="36"/>
      <c r="O52" s="896">
        <f t="shared" ref="O52:O68" si="24">SUM(F52:H52)</f>
        <v>0</v>
      </c>
      <c r="P52" s="896">
        <f>SUM(L52:N52)</f>
        <v>0</v>
      </c>
      <c r="Q52" s="650">
        <f t="shared" si="14"/>
        <v>0</v>
      </c>
      <c r="R52" s="879">
        <f t="shared" si="16"/>
        <v>0</v>
      </c>
      <c r="S52" s="880">
        <f t="shared" si="17"/>
        <v>0</v>
      </c>
      <c r="T52" s="735">
        <f t="shared" si="15"/>
        <v>0</v>
      </c>
      <c r="U52" s="966"/>
    </row>
    <row r="53" spans="2:21" ht="16" customHeight="1">
      <c r="B53" s="40"/>
      <c r="C53" s="118"/>
      <c r="D53" s="967">
        <v>2</v>
      </c>
      <c r="E53" s="968"/>
      <c r="F53" s="1019"/>
      <c r="G53" s="1019"/>
      <c r="H53" s="1020"/>
      <c r="I53" s="46"/>
      <c r="J53" s="45"/>
      <c r="K53" s="142"/>
      <c r="L53" s="61"/>
      <c r="M53" s="46"/>
      <c r="N53" s="45"/>
      <c r="O53" s="918">
        <f t="shared" si="24"/>
        <v>0</v>
      </c>
      <c r="P53" s="902">
        <f>SUM(L53:N53)</f>
        <v>0</v>
      </c>
      <c r="Q53" s="654">
        <f t="shared" si="14"/>
        <v>0</v>
      </c>
      <c r="R53" s="904">
        <f t="shared" si="16"/>
        <v>0</v>
      </c>
      <c r="S53" s="905">
        <f t="shared" si="17"/>
        <v>0</v>
      </c>
      <c r="T53" s="655">
        <f t="shared" si="15"/>
        <v>0</v>
      </c>
      <c r="U53" s="62"/>
    </row>
    <row r="54" spans="2:21" ht="16" customHeight="1">
      <c r="B54" s="49"/>
      <c r="C54" s="119"/>
      <c r="D54" s="969">
        <v>3</v>
      </c>
      <c r="E54" s="968"/>
      <c r="F54" s="1029"/>
      <c r="G54" s="1029"/>
      <c r="H54" s="1022"/>
      <c r="I54" s="64"/>
      <c r="J54" s="96"/>
      <c r="K54" s="149"/>
      <c r="L54" s="65"/>
      <c r="M54" s="64"/>
      <c r="N54" s="96"/>
      <c r="O54" s="918">
        <f t="shared" si="24"/>
        <v>0</v>
      </c>
      <c r="P54" s="902">
        <f>SUM(L54:N54)</f>
        <v>0</v>
      </c>
      <c r="Q54" s="654">
        <f t="shared" si="14"/>
        <v>0</v>
      </c>
      <c r="R54" s="904">
        <f t="shared" si="16"/>
        <v>0</v>
      </c>
      <c r="S54" s="905">
        <f t="shared" si="17"/>
        <v>0</v>
      </c>
      <c r="T54" s="655">
        <f t="shared" si="15"/>
        <v>0</v>
      </c>
      <c r="U54" s="62"/>
    </row>
    <row r="55" spans="2:21" ht="16" customHeight="1">
      <c r="B55" s="49"/>
      <c r="C55" s="119"/>
      <c r="D55" s="969">
        <v>4</v>
      </c>
      <c r="E55" s="968"/>
      <c r="F55" s="1029"/>
      <c r="G55" s="1029"/>
      <c r="H55" s="1022"/>
      <c r="I55" s="64"/>
      <c r="J55" s="96"/>
      <c r="K55" s="149"/>
      <c r="L55" s="65"/>
      <c r="M55" s="64"/>
      <c r="N55" s="96"/>
      <c r="O55" s="936">
        <f t="shared" si="24"/>
        <v>0</v>
      </c>
      <c r="P55" s="972">
        <f>SUM(L55:N55)</f>
        <v>0</v>
      </c>
      <c r="Q55" s="714">
        <f t="shared" si="14"/>
        <v>0</v>
      </c>
      <c r="R55" s="888">
        <f t="shared" si="16"/>
        <v>0</v>
      </c>
      <c r="S55" s="915">
        <f t="shared" si="17"/>
        <v>0</v>
      </c>
      <c r="T55" s="715">
        <f t="shared" si="15"/>
        <v>0</v>
      </c>
      <c r="U55" s="754"/>
    </row>
    <row r="56" spans="2:21" ht="27" customHeight="1">
      <c r="B56" s="1557" t="s">
        <v>53</v>
      </c>
      <c r="C56" s="1558"/>
      <c r="D56" s="1558"/>
      <c r="E56" s="1559"/>
      <c r="F56" s="1030">
        <f>SUM(F57:F64)</f>
        <v>0</v>
      </c>
      <c r="G56" s="1030">
        <f t="shared" ref="G56:I56" si="25">SUM(G57:G64)</f>
        <v>0</v>
      </c>
      <c r="H56" s="1030">
        <f>SUM(H57:H64)</f>
        <v>0</v>
      </c>
      <c r="I56" s="1030">
        <f t="shared" si="25"/>
        <v>0</v>
      </c>
      <c r="J56" s="1031">
        <f>SUM(J57:J64)</f>
        <v>0</v>
      </c>
      <c r="K56" s="974">
        <f>SUM(K57:K64)</f>
        <v>0</v>
      </c>
      <c r="L56" s="975">
        <f>SUM(L57:L64)</f>
        <v>0</v>
      </c>
      <c r="M56" s="975">
        <f>SUM(M57:M64)</f>
        <v>0</v>
      </c>
      <c r="N56" s="759">
        <f>SUM(N57:N68)</f>
        <v>0</v>
      </c>
      <c r="O56" s="976">
        <f>SUM(F56:J56)</f>
        <v>0</v>
      </c>
      <c r="P56" s="976">
        <f>SUM(K56:N56)</f>
        <v>0</v>
      </c>
      <c r="Q56" s="977">
        <f t="shared" si="14"/>
        <v>0</v>
      </c>
      <c r="R56" s="978">
        <f>F56*$F$9+G56*$G$9+H56*$H$9+I56*$I$9+J56*$J$9</f>
        <v>0</v>
      </c>
      <c r="S56" s="978">
        <f>K56*$K$9+L56*$L$9+M56*$M$9+N56*$N$9</f>
        <v>0</v>
      </c>
      <c r="T56" s="979">
        <f t="shared" si="15"/>
        <v>0</v>
      </c>
      <c r="U56" s="980"/>
    </row>
    <row r="57" spans="2:21" ht="16" customHeight="1">
      <c r="B57" s="658"/>
      <c r="C57" s="704"/>
      <c r="D57" s="981">
        <v>1</v>
      </c>
      <c r="E57" s="982"/>
      <c r="F57" s="1032"/>
      <c r="G57" s="1032"/>
      <c r="H57" s="1033"/>
      <c r="I57" s="53"/>
      <c r="J57" s="50"/>
      <c r="K57" s="987"/>
      <c r="L57" s="52"/>
      <c r="M57" s="53"/>
      <c r="N57" s="50"/>
      <c r="O57" s="918">
        <f t="shared" si="24"/>
        <v>0</v>
      </c>
      <c r="P57" s="918">
        <f t="shared" ref="P57:P68" si="26">SUM(L57:N57)</f>
        <v>0</v>
      </c>
      <c r="Q57" s="728">
        <f t="shared" si="14"/>
        <v>0</v>
      </c>
      <c r="R57" s="879">
        <f t="shared" si="16"/>
        <v>0</v>
      </c>
      <c r="S57" s="880">
        <f t="shared" si="17"/>
        <v>0</v>
      </c>
      <c r="T57" s="662">
        <f t="shared" si="15"/>
        <v>0</v>
      </c>
      <c r="U57" s="100"/>
    </row>
    <row r="58" spans="2:21" ht="16" customHeight="1">
      <c r="B58" s="49"/>
      <c r="C58" s="119"/>
      <c r="D58" s="967">
        <v>2</v>
      </c>
      <c r="E58" s="968"/>
      <c r="F58" s="1029"/>
      <c r="G58" s="1029"/>
      <c r="H58" s="1022"/>
      <c r="I58" s="64"/>
      <c r="J58" s="96"/>
      <c r="K58" s="149"/>
      <c r="L58" s="65"/>
      <c r="M58" s="64"/>
      <c r="N58" s="96"/>
      <c r="O58" s="918">
        <f t="shared" si="24"/>
        <v>0</v>
      </c>
      <c r="P58" s="902">
        <f t="shared" si="26"/>
        <v>0</v>
      </c>
      <c r="Q58" s="654">
        <f t="shared" si="14"/>
        <v>0</v>
      </c>
      <c r="R58" s="904">
        <f t="shared" si="16"/>
        <v>0</v>
      </c>
      <c r="S58" s="905">
        <f t="shared" si="17"/>
        <v>0</v>
      </c>
      <c r="T58" s="655">
        <f t="shared" si="15"/>
        <v>0</v>
      </c>
      <c r="U58" s="62"/>
    </row>
    <row r="59" spans="2:21" ht="16" customHeight="1">
      <c r="B59" s="49"/>
      <c r="C59" s="119"/>
      <c r="D59" s="967">
        <v>3</v>
      </c>
      <c r="E59" s="968"/>
      <c r="F59" s="1029"/>
      <c r="G59" s="1029"/>
      <c r="H59" s="1022"/>
      <c r="I59" s="64"/>
      <c r="J59" s="96"/>
      <c r="K59" s="149"/>
      <c r="L59" s="65"/>
      <c r="M59" s="64"/>
      <c r="N59" s="96"/>
      <c r="O59" s="918">
        <f t="shared" si="24"/>
        <v>0</v>
      </c>
      <c r="P59" s="902">
        <f t="shared" si="26"/>
        <v>0</v>
      </c>
      <c r="Q59" s="654">
        <f t="shared" si="14"/>
        <v>0</v>
      </c>
      <c r="R59" s="904">
        <f t="shared" si="16"/>
        <v>0</v>
      </c>
      <c r="S59" s="905">
        <f t="shared" si="17"/>
        <v>0</v>
      </c>
      <c r="T59" s="655">
        <f t="shared" si="15"/>
        <v>0</v>
      </c>
      <c r="U59" s="62"/>
    </row>
    <row r="60" spans="2:21" ht="16" customHeight="1">
      <c r="B60" s="49"/>
      <c r="C60" s="119"/>
      <c r="D60" s="967">
        <v>4</v>
      </c>
      <c r="E60" s="968"/>
      <c r="F60" s="1029"/>
      <c r="G60" s="1029"/>
      <c r="H60" s="1022"/>
      <c r="I60" s="64"/>
      <c r="J60" s="96"/>
      <c r="K60" s="149"/>
      <c r="L60" s="65"/>
      <c r="M60" s="64"/>
      <c r="N60" s="96"/>
      <c r="O60" s="918">
        <f t="shared" si="24"/>
        <v>0</v>
      </c>
      <c r="P60" s="902">
        <f t="shared" si="26"/>
        <v>0</v>
      </c>
      <c r="Q60" s="654">
        <f t="shared" si="14"/>
        <v>0</v>
      </c>
      <c r="R60" s="904">
        <f>F60*$F$9+G60*$G$9+H60*$H$9+I60*$I$9+J60*$J$9</f>
        <v>0</v>
      </c>
      <c r="S60" s="905">
        <f t="shared" si="17"/>
        <v>0</v>
      </c>
      <c r="T60" s="655">
        <f t="shared" si="15"/>
        <v>0</v>
      </c>
      <c r="U60" s="62"/>
    </row>
    <row r="61" spans="2:21" ht="16" customHeight="1">
      <c r="B61" s="49"/>
      <c r="C61" s="119"/>
      <c r="D61" s="967">
        <v>5</v>
      </c>
      <c r="E61" s="968"/>
      <c r="F61" s="1029"/>
      <c r="G61" s="1029"/>
      <c r="H61" s="1022"/>
      <c r="I61" s="64"/>
      <c r="J61" s="96"/>
      <c r="K61" s="149"/>
      <c r="L61" s="65"/>
      <c r="M61" s="64"/>
      <c r="N61" s="96"/>
      <c r="O61" s="918">
        <f t="shared" si="24"/>
        <v>0</v>
      </c>
      <c r="P61" s="902">
        <f t="shared" si="26"/>
        <v>0</v>
      </c>
      <c r="Q61" s="654">
        <f t="shared" si="14"/>
        <v>0</v>
      </c>
      <c r="R61" s="904">
        <f t="shared" si="16"/>
        <v>0</v>
      </c>
      <c r="S61" s="905">
        <f t="shared" si="17"/>
        <v>0</v>
      </c>
      <c r="T61" s="655">
        <f t="shared" si="15"/>
        <v>0</v>
      </c>
      <c r="U61" s="62"/>
    </row>
    <row r="62" spans="2:21" ht="16" customHeight="1">
      <c r="B62" s="49"/>
      <c r="C62" s="119"/>
      <c r="D62" s="967">
        <v>6</v>
      </c>
      <c r="E62" s="968"/>
      <c r="F62" s="1029"/>
      <c r="G62" s="1029"/>
      <c r="H62" s="1022"/>
      <c r="I62" s="64"/>
      <c r="J62" s="96"/>
      <c r="K62" s="149"/>
      <c r="L62" s="65"/>
      <c r="M62" s="64"/>
      <c r="N62" s="96"/>
      <c r="O62" s="918">
        <f t="shared" si="24"/>
        <v>0</v>
      </c>
      <c r="P62" s="902">
        <f t="shared" si="26"/>
        <v>0</v>
      </c>
      <c r="Q62" s="654">
        <f t="shared" si="14"/>
        <v>0</v>
      </c>
      <c r="R62" s="904">
        <f t="shared" si="16"/>
        <v>0</v>
      </c>
      <c r="S62" s="905">
        <f t="shared" si="17"/>
        <v>0</v>
      </c>
      <c r="T62" s="655">
        <f t="shared" si="15"/>
        <v>0</v>
      </c>
      <c r="U62" s="62"/>
    </row>
    <row r="63" spans="2:21" ht="16" customHeight="1">
      <c r="B63" s="49"/>
      <c r="C63" s="119"/>
      <c r="D63" s="967">
        <v>7</v>
      </c>
      <c r="E63" s="968"/>
      <c r="F63" s="1029"/>
      <c r="G63" s="1029"/>
      <c r="H63" s="1022"/>
      <c r="I63" s="64"/>
      <c r="J63" s="96"/>
      <c r="K63" s="149"/>
      <c r="L63" s="65"/>
      <c r="M63" s="64"/>
      <c r="N63" s="96"/>
      <c r="O63" s="918">
        <f t="shared" si="24"/>
        <v>0</v>
      </c>
      <c r="P63" s="902">
        <f t="shared" si="26"/>
        <v>0</v>
      </c>
      <c r="Q63" s="654">
        <f t="shared" si="14"/>
        <v>0</v>
      </c>
      <c r="R63" s="904">
        <f t="shared" si="16"/>
        <v>0</v>
      </c>
      <c r="S63" s="905">
        <f t="shared" si="17"/>
        <v>0</v>
      </c>
      <c r="T63" s="655">
        <f t="shared" si="15"/>
        <v>0</v>
      </c>
      <c r="U63" s="62"/>
    </row>
    <row r="64" spans="2:21" ht="16" customHeight="1" thickBot="1">
      <c r="B64" s="157"/>
      <c r="C64" s="988"/>
      <c r="D64" s="989">
        <v>8</v>
      </c>
      <c r="E64" s="990"/>
      <c r="F64" s="1034"/>
      <c r="G64" s="1034"/>
      <c r="H64" s="1035"/>
      <c r="I64" s="120"/>
      <c r="J64" s="115"/>
      <c r="K64" s="547"/>
      <c r="L64" s="158"/>
      <c r="M64" s="120"/>
      <c r="N64" s="115"/>
      <c r="O64" s="995">
        <f t="shared" si="24"/>
        <v>0</v>
      </c>
      <c r="P64" s="995">
        <f t="shared" si="26"/>
        <v>0</v>
      </c>
      <c r="Q64" s="996">
        <f t="shared" si="14"/>
        <v>0</v>
      </c>
      <c r="R64" s="997">
        <f t="shared" si="16"/>
        <v>0</v>
      </c>
      <c r="S64" s="998">
        <f t="shared" si="17"/>
        <v>0</v>
      </c>
      <c r="T64" s="999">
        <f t="shared" si="15"/>
        <v>0</v>
      </c>
      <c r="U64" s="159"/>
    </row>
    <row r="65" spans="2:21" ht="19.5" customHeight="1" thickTop="1">
      <c r="B65" s="1560" t="s">
        <v>228</v>
      </c>
      <c r="C65" s="1561"/>
      <c r="D65" s="1561"/>
      <c r="E65" s="1562"/>
      <c r="F65" s="1032"/>
      <c r="G65" s="1032"/>
      <c r="H65" s="1033"/>
      <c r="I65" s="53"/>
      <c r="J65" s="50"/>
      <c r="K65" s="987"/>
      <c r="L65" s="52"/>
      <c r="M65" s="53"/>
      <c r="N65" s="50"/>
      <c r="O65" s="918">
        <f t="shared" si="24"/>
        <v>0</v>
      </c>
      <c r="P65" s="918">
        <f t="shared" si="26"/>
        <v>0</v>
      </c>
      <c r="Q65" s="728">
        <f t="shared" si="14"/>
        <v>0</v>
      </c>
      <c r="R65" s="879">
        <f t="shared" si="16"/>
        <v>0</v>
      </c>
      <c r="S65" s="880">
        <f t="shared" si="17"/>
        <v>0</v>
      </c>
      <c r="T65" s="662">
        <f t="shared" si="15"/>
        <v>0</v>
      </c>
      <c r="U65" s="100"/>
    </row>
    <row r="66" spans="2:21" ht="19.5" customHeight="1">
      <c r="B66" s="1563" t="s">
        <v>78</v>
      </c>
      <c r="C66" s="1564"/>
      <c r="D66" s="1564"/>
      <c r="E66" s="1565"/>
      <c r="F66" s="1029"/>
      <c r="G66" s="1029"/>
      <c r="H66" s="1022"/>
      <c r="I66" s="64"/>
      <c r="J66" s="96"/>
      <c r="K66" s="149"/>
      <c r="L66" s="65"/>
      <c r="M66" s="64"/>
      <c r="N66" s="96"/>
      <c r="O66" s="918">
        <f t="shared" si="24"/>
        <v>0</v>
      </c>
      <c r="P66" s="902">
        <f t="shared" si="26"/>
        <v>0</v>
      </c>
      <c r="Q66" s="654">
        <f t="shared" si="14"/>
        <v>0</v>
      </c>
      <c r="R66" s="904">
        <f t="shared" si="16"/>
        <v>0</v>
      </c>
      <c r="S66" s="905">
        <f>K66*$K$9+L66*$L$9+M66*$M$9+N66*$N$9</f>
        <v>0</v>
      </c>
      <c r="T66" s="655">
        <f>SUM(R66:S66)</f>
        <v>0</v>
      </c>
      <c r="U66" s="62"/>
    </row>
    <row r="67" spans="2:21" ht="19.5" customHeight="1">
      <c r="B67" s="1563" t="s">
        <v>229</v>
      </c>
      <c r="C67" s="1564"/>
      <c r="D67" s="1564"/>
      <c r="E67" s="1565"/>
      <c r="F67" s="1029"/>
      <c r="G67" s="1029"/>
      <c r="H67" s="1022"/>
      <c r="I67" s="64"/>
      <c r="J67" s="96"/>
      <c r="K67" s="149"/>
      <c r="L67" s="65"/>
      <c r="M67" s="64"/>
      <c r="N67" s="96"/>
      <c r="O67" s="918">
        <f t="shared" si="24"/>
        <v>0</v>
      </c>
      <c r="P67" s="902">
        <f t="shared" si="26"/>
        <v>0</v>
      </c>
      <c r="Q67" s="654">
        <f t="shared" si="14"/>
        <v>0</v>
      </c>
      <c r="R67" s="904">
        <f t="shared" si="16"/>
        <v>0</v>
      </c>
      <c r="S67" s="905">
        <f>K67*$K$9+L67*$L$9+M67*$M$9+N67*$N$9</f>
        <v>0</v>
      </c>
      <c r="T67" s="655">
        <f t="shared" si="15"/>
        <v>0</v>
      </c>
      <c r="U67" s="62"/>
    </row>
    <row r="68" spans="2:21" ht="19.5" customHeight="1" thickBot="1">
      <c r="B68" s="1566" t="s">
        <v>250</v>
      </c>
      <c r="C68" s="1567"/>
      <c r="D68" s="1567"/>
      <c r="E68" s="1568"/>
      <c r="F68" s="1029"/>
      <c r="G68" s="1029"/>
      <c r="H68" s="1022"/>
      <c r="I68" s="69"/>
      <c r="J68" s="96"/>
      <c r="K68" s="1000"/>
      <c r="L68" s="65"/>
      <c r="M68" s="64"/>
      <c r="N68" s="96"/>
      <c r="O68" s="918">
        <f t="shared" si="24"/>
        <v>0</v>
      </c>
      <c r="P68" s="902">
        <f t="shared" si="26"/>
        <v>0</v>
      </c>
      <c r="Q68" s="654">
        <f t="shared" si="14"/>
        <v>0</v>
      </c>
      <c r="R68" s="1001">
        <f t="shared" si="16"/>
        <v>0</v>
      </c>
      <c r="S68" s="1002">
        <f t="shared" si="17"/>
        <v>0</v>
      </c>
      <c r="T68" s="655">
        <f t="shared" si="15"/>
        <v>0</v>
      </c>
      <c r="U68" s="1003"/>
    </row>
    <row r="69" spans="2:21">
      <c r="B69" s="101"/>
      <c r="C69" s="101"/>
      <c r="D69" s="772" t="s">
        <v>66</v>
      </c>
      <c r="E69" s="838" t="s">
        <v>335</v>
      </c>
      <c r="F69" s="102"/>
      <c r="G69" s="102"/>
      <c r="H69" s="102"/>
      <c r="I69" s="1004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</row>
    <row r="70" spans="2:21">
      <c r="E70" s="840"/>
      <c r="F70" s="840"/>
      <c r="G70" s="840"/>
      <c r="H70" s="840"/>
      <c r="I70" s="839"/>
      <c r="J70" s="839"/>
      <c r="K70" s="839"/>
      <c r="L70" s="839"/>
      <c r="M70" s="839"/>
      <c r="N70" s="839"/>
      <c r="O70" s="839"/>
      <c r="P70" s="839"/>
      <c r="Q70" s="841"/>
      <c r="R70" s="841"/>
      <c r="S70" s="841"/>
      <c r="T70" s="841"/>
    </row>
    <row r="71" spans="2:21" ht="16">
      <c r="B71" s="1005" t="s">
        <v>336</v>
      </c>
      <c r="C71" s="1006"/>
      <c r="D71" s="1006"/>
      <c r="E71" s="1007"/>
      <c r="F71" s="106"/>
      <c r="G71" s="106"/>
      <c r="H71" s="106"/>
      <c r="I71" s="162"/>
      <c r="J71" s="162"/>
      <c r="K71" s="162"/>
      <c r="L71" s="106"/>
      <c r="M71" s="106"/>
      <c r="N71" s="107"/>
      <c r="O71" s="107"/>
      <c r="P71" s="107"/>
      <c r="Q71" s="106"/>
      <c r="R71" s="106"/>
      <c r="S71" s="106"/>
      <c r="T71" s="106"/>
    </row>
    <row r="72" spans="2:21">
      <c r="E72" s="106"/>
      <c r="F72" s="106"/>
      <c r="G72" s="106"/>
      <c r="H72" s="106"/>
      <c r="I72" s="161"/>
      <c r="J72" s="162"/>
      <c r="K72" s="162"/>
      <c r="L72" s="106"/>
      <c r="M72" s="106"/>
      <c r="N72" s="107"/>
      <c r="O72" s="107"/>
      <c r="P72" s="107"/>
      <c r="Q72" s="106"/>
      <c r="R72" s="106"/>
      <c r="S72" s="106"/>
      <c r="T72" s="106"/>
    </row>
    <row r="73" spans="2:21">
      <c r="E73" s="106"/>
      <c r="F73" s="106"/>
      <c r="G73" s="106"/>
      <c r="H73" s="106"/>
      <c r="I73" s="162"/>
      <c r="J73" s="162"/>
      <c r="K73" s="162"/>
      <c r="L73" s="106"/>
      <c r="M73" s="106"/>
      <c r="N73" s="107"/>
      <c r="O73" s="107"/>
      <c r="P73" s="107"/>
      <c r="Q73" s="106"/>
      <c r="R73" s="106"/>
      <c r="S73" s="106"/>
      <c r="T73" s="106"/>
    </row>
    <row r="74" spans="2:21"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</row>
  </sheetData>
  <sheetProtection sheet="1" formatRows="0"/>
  <mergeCells count="28">
    <mergeCell ref="S8:S10"/>
    <mergeCell ref="T8:T10"/>
    <mergeCell ref="F10:N10"/>
    <mergeCell ref="E2:O2"/>
    <mergeCell ref="B3:U3"/>
    <mergeCell ref="N4:Q4"/>
    <mergeCell ref="B5:E10"/>
    <mergeCell ref="F5:N5"/>
    <mergeCell ref="O5:O10"/>
    <mergeCell ref="P5:P10"/>
    <mergeCell ref="Q5:Q10"/>
    <mergeCell ref="R5:T7"/>
    <mergeCell ref="U5:U10"/>
    <mergeCell ref="B51:E51"/>
    <mergeCell ref="F7:J7"/>
    <mergeCell ref="K7:N7"/>
    <mergeCell ref="F8:N8"/>
    <mergeCell ref="R8:R10"/>
    <mergeCell ref="B17:E17"/>
    <mergeCell ref="B19:C30"/>
    <mergeCell ref="B31:B50"/>
    <mergeCell ref="C31:C49"/>
    <mergeCell ref="C50:E50"/>
    <mergeCell ref="B56:E56"/>
    <mergeCell ref="B65:E65"/>
    <mergeCell ref="B66:E66"/>
    <mergeCell ref="B67:E67"/>
    <mergeCell ref="B68:E68"/>
  </mergeCells>
  <dataValidations count="1">
    <dataValidation allowBlank="1" showInputMessage="1" showErrorMessage="1" sqref="E57:E64 E52:E55" xr:uid="{AA423AD6-906F-480C-894B-9FE83CA41925}"/>
  </dataValidations>
  <printOptions horizontalCentered="1"/>
  <pageMargins left="0.74803149606299213" right="0.31496062992125984" top="0.51181102362204722" bottom="0.70866141732283472" header="0.51181102362204722" footer="0.51181102362204722"/>
  <pageSetup paperSize="9" scale="50" orientation="portrait" horizontalDpi="4294967293" verticalDpi="4294967293" r:id="rId1"/>
  <headerFooter alignWithMargins="0">
    <oddFooter xml:space="preserve">&amp;L&amp;7CEA-arkusz organizacyjny na rok szkolny 2022/2023,  nr teczki &amp;F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3C10-B9A7-4556-A6DC-C02E0801ADEA}">
  <sheetPr>
    <tabColor rgb="FFFF0000"/>
  </sheetPr>
  <dimension ref="B1:R43"/>
  <sheetViews>
    <sheetView showGridLines="0" view="pageBreakPreview" zoomScale="80" zoomScaleNormal="90" zoomScaleSheetLayoutView="80" workbookViewId="0">
      <selection activeCell="D1" sqref="D1"/>
    </sheetView>
  </sheetViews>
  <sheetFormatPr baseColWidth="10" defaultColWidth="8.1640625" defaultRowHeight="13"/>
  <cols>
    <col min="1" max="1" width="4" style="25" customWidth="1"/>
    <col min="2" max="2" width="5.5" style="25" customWidth="1"/>
    <col min="3" max="3" width="3.83203125" style="25" customWidth="1"/>
    <col min="4" max="4" width="29.33203125" style="25" customWidth="1"/>
    <col min="5" max="13" width="5" style="25" customWidth="1"/>
    <col min="14" max="14" width="8.1640625" style="25" customWidth="1"/>
    <col min="15" max="15" width="8.6640625" style="25" customWidth="1"/>
    <col min="16" max="16" width="9.1640625" style="25" customWidth="1"/>
    <col min="17" max="16384" width="8.1640625" style="25"/>
  </cols>
  <sheetData>
    <row r="1" spans="2:18" ht="23">
      <c r="B1" s="26"/>
      <c r="C1" s="26"/>
      <c r="D1" s="27" t="str">
        <f>'Strona Tytułowa'!G5</f>
        <v>??</v>
      </c>
      <c r="E1" s="27"/>
      <c r="F1" s="27"/>
      <c r="G1" s="27"/>
      <c r="H1" s="72"/>
      <c r="I1" s="72"/>
      <c r="J1" s="72"/>
      <c r="K1" s="72"/>
      <c r="L1" s="72"/>
      <c r="M1" s="72"/>
      <c r="N1" s="72"/>
      <c r="O1" s="1134"/>
      <c r="P1" s="844"/>
    </row>
    <row r="2" spans="2:18" ht="18">
      <c r="B2" s="28"/>
      <c r="C2" s="28"/>
      <c r="D2" s="1598" t="s">
        <v>368</v>
      </c>
      <c r="E2" s="1598"/>
      <c r="F2" s="1598"/>
      <c r="G2" s="1598"/>
      <c r="H2" s="1598"/>
      <c r="I2" s="1598"/>
      <c r="J2" s="1598"/>
      <c r="K2" s="1598"/>
      <c r="L2" s="1598"/>
      <c r="M2" s="1598"/>
      <c r="N2" s="73" t="str">
        <f>'Strona Tytułowa'!D2</f>
        <v>2022/2023</v>
      </c>
      <c r="O2" s="74"/>
      <c r="P2" s="28"/>
    </row>
    <row r="3" spans="2:18" ht="32.25" customHeight="1" thickBot="1">
      <c r="B3" s="1483" t="str">
        <f>'Strona Tytułowa'!A5</f>
        <v>???</v>
      </c>
      <c r="C3" s="1483"/>
      <c r="D3" s="1483"/>
      <c r="E3" s="1483"/>
      <c r="F3" s="1483"/>
      <c r="G3" s="1483"/>
      <c r="H3" s="1483"/>
      <c r="I3" s="1483"/>
      <c r="J3" s="1483"/>
      <c r="K3" s="1483"/>
      <c r="L3" s="1483"/>
      <c r="M3" s="1483"/>
      <c r="N3" s="1483"/>
      <c r="O3" s="1483"/>
      <c r="P3" s="1483"/>
    </row>
    <row r="4" spans="2:18" ht="12.75" customHeight="1">
      <c r="B4" s="1362" t="s">
        <v>48</v>
      </c>
      <c r="C4" s="1545"/>
      <c r="D4" s="1363"/>
      <c r="E4" s="1486" t="s">
        <v>275</v>
      </c>
      <c r="F4" s="1487"/>
      <c r="G4" s="1487"/>
      <c r="H4" s="1487"/>
      <c r="I4" s="1487"/>
      <c r="J4" s="1487"/>
      <c r="K4" s="1487"/>
      <c r="L4" s="1487"/>
      <c r="M4" s="1488"/>
      <c r="N4" s="1605" t="s">
        <v>55</v>
      </c>
      <c r="O4" s="1621" t="s">
        <v>369</v>
      </c>
      <c r="P4" s="1425" t="s">
        <v>50</v>
      </c>
    </row>
    <row r="5" spans="2:18" ht="12.75" customHeight="1">
      <c r="B5" s="1364"/>
      <c r="C5" s="1484"/>
      <c r="D5" s="1365"/>
      <c r="E5" s="1135" t="s">
        <v>20</v>
      </c>
      <c r="F5" s="1135" t="s">
        <v>21</v>
      </c>
      <c r="G5" s="1136" t="s">
        <v>22</v>
      </c>
      <c r="H5" s="1137" t="s">
        <v>23</v>
      </c>
      <c r="I5" s="1138" t="s">
        <v>24</v>
      </c>
      <c r="J5" s="848" t="s">
        <v>25</v>
      </c>
      <c r="K5" s="846" t="s">
        <v>34</v>
      </c>
      <c r="L5" s="847" t="s">
        <v>35</v>
      </c>
      <c r="M5" s="849" t="s">
        <v>36</v>
      </c>
      <c r="N5" s="1606"/>
      <c r="O5" s="1622"/>
      <c r="P5" s="1426"/>
    </row>
    <row r="6" spans="2:18" ht="12.75" customHeight="1">
      <c r="B6" s="1364"/>
      <c r="C6" s="1484"/>
      <c r="D6" s="1365"/>
      <c r="E6" s="1439" t="s">
        <v>80</v>
      </c>
      <c r="F6" s="1332"/>
      <c r="G6" s="1332"/>
      <c r="H6" s="1332"/>
      <c r="I6" s="1332"/>
      <c r="J6" s="1332"/>
      <c r="K6" s="1332"/>
      <c r="L6" s="1332"/>
      <c r="M6" s="1440"/>
      <c r="N6" s="1606"/>
      <c r="O6" s="1622"/>
      <c r="P6" s="1426"/>
    </row>
    <row r="7" spans="2:18" ht="12.75" customHeight="1">
      <c r="B7" s="1364"/>
      <c r="C7" s="1484"/>
      <c r="D7" s="1365"/>
      <c r="E7" s="1040"/>
      <c r="F7" s="1040"/>
      <c r="G7" s="1040"/>
      <c r="H7" s="1040"/>
      <c r="I7" s="1040"/>
      <c r="J7" s="1040"/>
      <c r="K7" s="1040"/>
      <c r="L7" s="1040"/>
      <c r="M7" s="1040"/>
      <c r="N7" s="1606"/>
      <c r="O7" s="1622"/>
      <c r="P7" s="1426"/>
      <c r="R7" s="32"/>
    </row>
    <row r="8" spans="2:18" ht="16.5" customHeight="1" thickBot="1">
      <c r="B8" s="1366"/>
      <c r="C8" s="1485"/>
      <c r="D8" s="1367"/>
      <c r="E8" s="1441" t="s">
        <v>81</v>
      </c>
      <c r="F8" s="1442"/>
      <c r="G8" s="1442"/>
      <c r="H8" s="1442"/>
      <c r="I8" s="1442"/>
      <c r="J8" s="1442"/>
      <c r="K8" s="1442"/>
      <c r="L8" s="1442"/>
      <c r="M8" s="1443"/>
      <c r="N8" s="1607"/>
      <c r="O8" s="1623"/>
      <c r="P8" s="1624"/>
    </row>
    <row r="9" spans="2:18" ht="27" customHeight="1" thickBot="1">
      <c r="B9" s="685"/>
      <c r="C9" s="686"/>
      <c r="D9" s="1076" t="s">
        <v>58</v>
      </c>
      <c r="E9" s="850">
        <f>SUM(E10:E11)</f>
        <v>0</v>
      </c>
      <c r="F9" s="850">
        <f t="shared" ref="F9:G9" si="0">SUM(F10:F11)</f>
        <v>0</v>
      </c>
      <c r="G9" s="1139">
        <f t="shared" si="0"/>
        <v>0</v>
      </c>
      <c r="H9" s="1140">
        <f>SUM(H10:H11)</f>
        <v>0</v>
      </c>
      <c r="I9" s="850">
        <f t="shared" ref="I9:J9" si="1">SUM(I10:I11)</f>
        <v>0</v>
      </c>
      <c r="J9" s="1141">
        <f t="shared" si="1"/>
        <v>0</v>
      </c>
      <c r="K9" s="1142">
        <f>SUM(K10:K11)</f>
        <v>0</v>
      </c>
      <c r="L9" s="687">
        <f t="shared" ref="L9:M9" si="2">SUM(L10:L11)</f>
        <v>0</v>
      </c>
      <c r="M9" s="1143">
        <f t="shared" si="2"/>
        <v>0</v>
      </c>
      <c r="N9" s="77">
        <f>SUM(E9:M9)</f>
        <v>0</v>
      </c>
      <c r="O9" s="1144">
        <f>SUM(O10:O11)</f>
        <v>0</v>
      </c>
      <c r="P9" s="1614"/>
    </row>
    <row r="10" spans="2:18" ht="14.25" customHeight="1">
      <c r="B10" s="126"/>
      <c r="C10" s="127"/>
      <c r="D10" s="79" t="s">
        <v>370</v>
      </c>
      <c r="E10" s="1145">
        <f>SUM(E13:E19)</f>
        <v>0</v>
      </c>
      <c r="F10" s="1145">
        <f t="shared" ref="F10:M10" si="3">SUM(F13:F19)</f>
        <v>0</v>
      </c>
      <c r="G10" s="1145">
        <f t="shared" si="3"/>
        <v>0</v>
      </c>
      <c r="H10" s="1145">
        <f t="shared" si="3"/>
        <v>0</v>
      </c>
      <c r="I10" s="1145">
        <f t="shared" si="3"/>
        <v>0</v>
      </c>
      <c r="J10" s="870">
        <f t="shared" si="3"/>
        <v>0</v>
      </c>
      <c r="K10" s="870">
        <f t="shared" si="3"/>
        <v>0</v>
      </c>
      <c r="L10" s="870">
        <f t="shared" si="3"/>
        <v>0</v>
      </c>
      <c r="M10" s="870">
        <f t="shared" si="3"/>
        <v>0</v>
      </c>
      <c r="N10" s="865">
        <f>SUM(E10:M10)</f>
        <v>0</v>
      </c>
      <c r="O10" s="1146">
        <f>H10*$H$7+I10*$I$7+J10*$J$7+E10*$E$7+F10*$F$7+G10*$G$7+K10*$K$7+L10*$L$7+M10*$M$7</f>
        <v>0</v>
      </c>
      <c r="P10" s="1615"/>
    </row>
    <row r="11" spans="2:18" ht="14.25" customHeight="1">
      <c r="B11" s="1147"/>
      <c r="C11" s="786"/>
      <c r="D11" s="79" t="s">
        <v>362</v>
      </c>
      <c r="E11" s="1148">
        <f>SUM(E20:E35)</f>
        <v>0</v>
      </c>
      <c r="F11" s="1148">
        <f t="shared" ref="F11:M11" si="4">SUM(F20:F35)</f>
        <v>0</v>
      </c>
      <c r="G11" s="1148">
        <f t="shared" si="4"/>
        <v>0</v>
      </c>
      <c r="H11" s="1148">
        <f t="shared" si="4"/>
        <v>0</v>
      </c>
      <c r="I11" s="1148">
        <f t="shared" si="4"/>
        <v>0</v>
      </c>
      <c r="J11" s="1149">
        <f t="shared" si="4"/>
        <v>0</v>
      </c>
      <c r="K11" s="1149">
        <f t="shared" si="4"/>
        <v>0</v>
      </c>
      <c r="L11" s="1149">
        <f t="shared" si="4"/>
        <v>0</v>
      </c>
      <c r="M11" s="1149">
        <f t="shared" si="4"/>
        <v>0</v>
      </c>
      <c r="N11" s="865">
        <f>SUM(E11:M11)</f>
        <v>0</v>
      </c>
      <c r="O11" s="662">
        <f>H11*$H$7+I11*$I$7+J11*$J$7+E11*$E$7+F11*$F$7+G11*$G$7+K11*$K$7+L11*$L$7+M11*$M$7</f>
        <v>0</v>
      </c>
      <c r="P11" s="1616"/>
      <c r="R11" s="878"/>
    </row>
    <row r="12" spans="2:18" ht="27" customHeight="1">
      <c r="B12" s="1150"/>
      <c r="C12" s="163"/>
      <c r="D12" s="705" t="s">
        <v>350</v>
      </c>
      <c r="E12" s="706"/>
      <c r="F12" s="706"/>
      <c r="G12" s="706"/>
      <c r="H12" s="706"/>
      <c r="I12" s="706"/>
      <c r="J12" s="706"/>
      <c r="K12" s="706"/>
      <c r="L12" s="706"/>
      <c r="M12" s="706"/>
      <c r="N12" s="706"/>
      <c r="O12" s="707"/>
      <c r="P12" s="1151"/>
    </row>
    <row r="13" spans="2:18" s="32" customFormat="1" ht="17" customHeight="1">
      <c r="B13" s="1617" t="s">
        <v>371</v>
      </c>
      <c r="C13" s="1152">
        <v>1</v>
      </c>
      <c r="D13" s="1153"/>
      <c r="E13" s="1154"/>
      <c r="F13" s="1154"/>
      <c r="G13" s="1154"/>
      <c r="H13" s="1155"/>
      <c r="I13" s="1155"/>
      <c r="J13" s="1156"/>
      <c r="K13" s="1157"/>
      <c r="L13" s="1158"/>
      <c r="M13" s="1159"/>
      <c r="N13" s="728">
        <f t="shared" ref="N13:N35" si="5">SUM(E13:M13)</f>
        <v>0</v>
      </c>
      <c r="O13" s="662">
        <f t="shared" ref="O13:O35" si="6">H13*$H$7+I13*$I$7+J13*$J$7+E13*$E$7+F13*$F$7+G13*$G$7+K13*$K$7+L13*$L$7+M13*$M$7</f>
        <v>0</v>
      </c>
      <c r="P13" s="88"/>
    </row>
    <row r="14" spans="2:18" s="32" customFormat="1" ht="17" customHeight="1">
      <c r="B14" s="1617"/>
      <c r="C14" s="793">
        <v>2</v>
      </c>
      <c r="D14" s="657"/>
      <c r="E14" s="1160"/>
      <c r="F14" s="1160"/>
      <c r="G14" s="1160"/>
      <c r="H14" s="1161"/>
      <c r="I14" s="1161"/>
      <c r="J14" s="934"/>
      <c r="K14" s="933"/>
      <c r="L14" s="934"/>
      <c r="M14" s="935"/>
      <c r="N14" s="654">
        <f t="shared" si="5"/>
        <v>0</v>
      </c>
      <c r="O14" s="662">
        <f t="shared" si="6"/>
        <v>0</v>
      </c>
      <c r="P14" s="54"/>
    </row>
    <row r="15" spans="2:18" s="32" customFormat="1" ht="17" customHeight="1">
      <c r="B15" s="1617"/>
      <c r="C15" s="793">
        <v>3</v>
      </c>
      <c r="D15" s="657"/>
      <c r="E15" s="1160"/>
      <c r="F15" s="1160"/>
      <c r="G15" s="1160"/>
      <c r="H15" s="1161"/>
      <c r="I15" s="1161"/>
      <c r="J15" s="934"/>
      <c r="K15" s="933"/>
      <c r="L15" s="934"/>
      <c r="M15" s="935"/>
      <c r="N15" s="654">
        <f t="shared" si="5"/>
        <v>0</v>
      </c>
      <c r="O15" s="662">
        <f t="shared" si="6"/>
        <v>0</v>
      </c>
      <c r="P15" s="54"/>
    </row>
    <row r="16" spans="2:18" s="32" customFormat="1" ht="17" customHeight="1">
      <c r="B16" s="1617"/>
      <c r="C16" s="793">
        <v>4</v>
      </c>
      <c r="D16" s="657"/>
      <c r="E16" s="1160"/>
      <c r="F16" s="1160"/>
      <c r="G16" s="1160"/>
      <c r="H16" s="1161"/>
      <c r="I16" s="1161"/>
      <c r="J16" s="934"/>
      <c r="K16" s="933"/>
      <c r="L16" s="934"/>
      <c r="M16" s="935"/>
      <c r="N16" s="654">
        <f t="shared" si="5"/>
        <v>0</v>
      </c>
      <c r="O16" s="662">
        <f t="shared" si="6"/>
        <v>0</v>
      </c>
      <c r="P16" s="54"/>
    </row>
    <row r="17" spans="2:16" s="32" customFormat="1" ht="17" customHeight="1">
      <c r="B17" s="1617"/>
      <c r="C17" s="793">
        <v>5</v>
      </c>
      <c r="D17" s="657"/>
      <c r="E17" s="1160"/>
      <c r="F17" s="1160"/>
      <c r="G17" s="1160"/>
      <c r="H17" s="1161"/>
      <c r="I17" s="1161"/>
      <c r="J17" s="934"/>
      <c r="K17" s="933"/>
      <c r="L17" s="934"/>
      <c r="M17" s="935"/>
      <c r="N17" s="654">
        <f t="shared" si="5"/>
        <v>0</v>
      </c>
      <c r="O17" s="662">
        <f t="shared" si="6"/>
        <v>0</v>
      </c>
      <c r="P17" s="54"/>
    </row>
    <row r="18" spans="2:16" s="32" customFormat="1" ht="17" customHeight="1">
      <c r="B18" s="1617"/>
      <c r="C18" s="793">
        <v>6</v>
      </c>
      <c r="D18" s="657"/>
      <c r="E18" s="1160"/>
      <c r="F18" s="1160"/>
      <c r="G18" s="1160"/>
      <c r="H18" s="1161"/>
      <c r="I18" s="1161"/>
      <c r="J18" s="934"/>
      <c r="K18" s="933"/>
      <c r="L18" s="934"/>
      <c r="M18" s="935"/>
      <c r="N18" s="654">
        <f t="shared" si="5"/>
        <v>0</v>
      </c>
      <c r="O18" s="662">
        <f t="shared" si="6"/>
        <v>0</v>
      </c>
      <c r="P18" s="54"/>
    </row>
    <row r="19" spans="2:16" s="32" customFormat="1" ht="17" customHeight="1">
      <c r="B19" s="1618"/>
      <c r="C19" s="91">
        <v>7</v>
      </c>
      <c r="D19" s="1162"/>
      <c r="E19" s="1160"/>
      <c r="F19" s="1160"/>
      <c r="G19" s="1160"/>
      <c r="H19" s="1161"/>
      <c r="I19" s="1161"/>
      <c r="J19" s="934"/>
      <c r="K19" s="933"/>
      <c r="L19" s="934"/>
      <c r="M19" s="935"/>
      <c r="N19" s="714">
        <f t="shared" si="5"/>
        <v>0</v>
      </c>
      <c r="O19" s="734">
        <f t="shared" si="6"/>
        <v>0</v>
      </c>
      <c r="P19" s="54"/>
    </row>
    <row r="20" spans="2:16" s="32" customFormat="1" ht="17" customHeight="1">
      <c r="B20" s="1619" t="s">
        <v>362</v>
      </c>
      <c r="C20" s="141">
        <v>1</v>
      </c>
      <c r="D20" s="1163"/>
      <c r="E20" s="1164"/>
      <c r="F20" s="1164"/>
      <c r="G20" s="1164"/>
      <c r="H20" s="1165"/>
      <c r="I20" s="1165"/>
      <c r="J20" s="1165"/>
      <c r="K20" s="1166"/>
      <c r="L20" s="1156"/>
      <c r="M20" s="1167"/>
      <c r="N20" s="650">
        <f t="shared" si="5"/>
        <v>0</v>
      </c>
      <c r="O20" s="662">
        <f t="shared" si="6"/>
        <v>0</v>
      </c>
      <c r="P20" s="1115"/>
    </row>
    <row r="21" spans="2:16" s="32" customFormat="1" ht="17" customHeight="1">
      <c r="B21" s="1617"/>
      <c r="C21" s="1152">
        <v>2</v>
      </c>
      <c r="D21" s="1168"/>
      <c r="E21" s="1169"/>
      <c r="F21" s="1169"/>
      <c r="G21" s="1169"/>
      <c r="H21" s="1170"/>
      <c r="I21" s="1170"/>
      <c r="J21" s="1170"/>
      <c r="K21" s="1171"/>
      <c r="L21" s="1172"/>
      <c r="M21" s="1173"/>
      <c r="N21" s="654">
        <f t="shared" si="5"/>
        <v>0</v>
      </c>
      <c r="O21" s="662">
        <f t="shared" si="6"/>
        <v>0</v>
      </c>
      <c r="P21" s="47"/>
    </row>
    <row r="22" spans="2:16" s="32" customFormat="1" ht="17" customHeight="1">
      <c r="B22" s="1617"/>
      <c r="C22" s="1152">
        <v>3</v>
      </c>
      <c r="D22" s="1168"/>
      <c r="E22" s="1169"/>
      <c r="F22" s="1169"/>
      <c r="G22" s="1169"/>
      <c r="H22" s="1170"/>
      <c r="I22" s="1170"/>
      <c r="J22" s="1170"/>
      <c r="K22" s="1171"/>
      <c r="L22" s="1172"/>
      <c r="M22" s="1173"/>
      <c r="N22" s="654">
        <f t="shared" si="5"/>
        <v>0</v>
      </c>
      <c r="O22" s="662">
        <f t="shared" si="6"/>
        <v>0</v>
      </c>
      <c r="P22" s="47"/>
    </row>
    <row r="23" spans="2:16" s="32" customFormat="1" ht="17" customHeight="1">
      <c r="B23" s="1617"/>
      <c r="C23" s="1152">
        <v>4</v>
      </c>
      <c r="D23" s="1168"/>
      <c r="E23" s="1169"/>
      <c r="F23" s="1169"/>
      <c r="G23" s="1169"/>
      <c r="H23" s="1170"/>
      <c r="I23" s="1170"/>
      <c r="J23" s="1170"/>
      <c r="K23" s="1171"/>
      <c r="L23" s="1172"/>
      <c r="M23" s="1173"/>
      <c r="N23" s="654">
        <f t="shared" si="5"/>
        <v>0</v>
      </c>
      <c r="O23" s="662">
        <f t="shared" si="6"/>
        <v>0</v>
      </c>
      <c r="P23" s="47"/>
    </row>
    <row r="24" spans="2:16" s="32" customFormat="1" ht="17" customHeight="1">
      <c r="B24" s="1617"/>
      <c r="C24" s="1152">
        <v>5</v>
      </c>
      <c r="D24" s="1168"/>
      <c r="E24" s="1169"/>
      <c r="F24" s="1169"/>
      <c r="G24" s="1169"/>
      <c r="H24" s="1170"/>
      <c r="I24" s="1170"/>
      <c r="J24" s="1170"/>
      <c r="K24" s="1171"/>
      <c r="L24" s="1172"/>
      <c r="M24" s="1173"/>
      <c r="N24" s="654">
        <f t="shared" si="5"/>
        <v>0</v>
      </c>
      <c r="O24" s="662">
        <f t="shared" si="6"/>
        <v>0</v>
      </c>
      <c r="P24" s="47"/>
    </row>
    <row r="25" spans="2:16" s="32" customFormat="1" ht="17" customHeight="1">
      <c r="B25" s="1617"/>
      <c r="C25" s="1152">
        <v>6</v>
      </c>
      <c r="D25" s="1168"/>
      <c r="E25" s="1169"/>
      <c r="F25" s="1169"/>
      <c r="G25" s="1169"/>
      <c r="H25" s="1170"/>
      <c r="I25" s="1170"/>
      <c r="J25" s="1170"/>
      <c r="K25" s="1171"/>
      <c r="L25" s="1172"/>
      <c r="M25" s="1173"/>
      <c r="N25" s="654">
        <f t="shared" si="5"/>
        <v>0</v>
      </c>
      <c r="O25" s="662">
        <f t="shared" si="6"/>
        <v>0</v>
      </c>
      <c r="P25" s="47"/>
    </row>
    <row r="26" spans="2:16" s="32" customFormat="1" ht="17" customHeight="1">
      <c r="B26" s="1617"/>
      <c r="C26" s="1152">
        <v>7</v>
      </c>
      <c r="D26" s="1168"/>
      <c r="E26" s="1169"/>
      <c r="F26" s="1169"/>
      <c r="G26" s="1169"/>
      <c r="H26" s="1170"/>
      <c r="I26" s="1170"/>
      <c r="J26" s="1170"/>
      <c r="K26" s="1171"/>
      <c r="L26" s="1172"/>
      <c r="M26" s="1173"/>
      <c r="N26" s="654">
        <f t="shared" si="5"/>
        <v>0</v>
      </c>
      <c r="O26" s="662">
        <f t="shared" si="6"/>
        <v>0</v>
      </c>
      <c r="P26" s="47"/>
    </row>
    <row r="27" spans="2:16" s="32" customFormat="1" ht="17" customHeight="1">
      <c r="B27" s="1617"/>
      <c r="C27" s="1152">
        <v>8</v>
      </c>
      <c r="D27" s="1168"/>
      <c r="E27" s="1169"/>
      <c r="F27" s="1169"/>
      <c r="G27" s="1169"/>
      <c r="H27" s="1170"/>
      <c r="I27" s="1170"/>
      <c r="J27" s="1170"/>
      <c r="K27" s="1171"/>
      <c r="L27" s="1172"/>
      <c r="M27" s="1173"/>
      <c r="N27" s="654">
        <f t="shared" si="5"/>
        <v>0</v>
      </c>
      <c r="O27" s="662">
        <f t="shared" si="6"/>
        <v>0</v>
      </c>
      <c r="P27" s="47"/>
    </row>
    <row r="28" spans="2:16" s="32" customFormat="1" ht="17" customHeight="1">
      <c r="B28" s="1617"/>
      <c r="C28" s="1152">
        <v>9</v>
      </c>
      <c r="D28" s="1168"/>
      <c r="E28" s="1169"/>
      <c r="F28" s="1169"/>
      <c r="G28" s="1169"/>
      <c r="H28" s="1170"/>
      <c r="I28" s="1170"/>
      <c r="J28" s="1170"/>
      <c r="K28" s="1171"/>
      <c r="L28" s="1172"/>
      <c r="M28" s="1173"/>
      <c r="N28" s="654">
        <f t="shared" si="5"/>
        <v>0</v>
      </c>
      <c r="O28" s="662">
        <f t="shared" si="6"/>
        <v>0</v>
      </c>
      <c r="P28" s="47"/>
    </row>
    <row r="29" spans="2:16" s="32" customFormat="1" ht="17" customHeight="1">
      <c r="B29" s="1617"/>
      <c r="C29" s="1152">
        <v>10</v>
      </c>
      <c r="D29" s="1168"/>
      <c r="E29" s="1169"/>
      <c r="F29" s="1169"/>
      <c r="G29" s="1169"/>
      <c r="H29" s="1170"/>
      <c r="I29" s="1170"/>
      <c r="J29" s="1170"/>
      <c r="K29" s="1171"/>
      <c r="L29" s="1172"/>
      <c r="M29" s="1173"/>
      <c r="N29" s="654">
        <f t="shared" si="5"/>
        <v>0</v>
      </c>
      <c r="O29" s="662">
        <f t="shared" si="6"/>
        <v>0</v>
      </c>
      <c r="P29" s="47"/>
    </row>
    <row r="30" spans="2:16" s="32" customFormat="1" ht="17" customHeight="1">
      <c r="B30" s="1617"/>
      <c r="C30" s="1152">
        <v>11</v>
      </c>
      <c r="D30" s="1168"/>
      <c r="E30" s="1169"/>
      <c r="F30" s="1169"/>
      <c r="G30" s="1169"/>
      <c r="H30" s="1170"/>
      <c r="I30" s="1170"/>
      <c r="J30" s="1170"/>
      <c r="K30" s="1171"/>
      <c r="L30" s="1172"/>
      <c r="M30" s="1173"/>
      <c r="N30" s="654">
        <f t="shared" si="5"/>
        <v>0</v>
      </c>
      <c r="O30" s="662">
        <f t="shared" si="6"/>
        <v>0</v>
      </c>
      <c r="P30" s="47"/>
    </row>
    <row r="31" spans="2:16" s="32" customFormat="1" ht="17" customHeight="1">
      <c r="B31" s="1617"/>
      <c r="C31" s="1152">
        <v>12</v>
      </c>
      <c r="D31" s="1168"/>
      <c r="E31" s="1169"/>
      <c r="F31" s="1169"/>
      <c r="G31" s="1169"/>
      <c r="H31" s="1170"/>
      <c r="I31" s="1170"/>
      <c r="J31" s="1170"/>
      <c r="K31" s="1171"/>
      <c r="L31" s="1172"/>
      <c r="M31" s="1173"/>
      <c r="N31" s="654">
        <f t="shared" si="5"/>
        <v>0</v>
      </c>
      <c r="O31" s="662">
        <f t="shared" si="6"/>
        <v>0</v>
      </c>
      <c r="P31" s="39"/>
    </row>
    <row r="32" spans="2:16" s="32" customFormat="1" ht="17" customHeight="1">
      <c r="B32" s="1617"/>
      <c r="C32" s="1152">
        <v>13</v>
      </c>
      <c r="D32" s="657"/>
      <c r="E32" s="1174"/>
      <c r="F32" s="1174"/>
      <c r="G32" s="1174"/>
      <c r="H32" s="1175"/>
      <c r="I32" s="1175"/>
      <c r="J32" s="1175"/>
      <c r="K32" s="933"/>
      <c r="L32" s="934"/>
      <c r="M32" s="935"/>
      <c r="N32" s="654">
        <f t="shared" si="5"/>
        <v>0</v>
      </c>
      <c r="O32" s="662">
        <f t="shared" si="6"/>
        <v>0</v>
      </c>
      <c r="P32" s="54"/>
    </row>
    <row r="33" spans="2:16" s="32" customFormat="1" ht="17" customHeight="1">
      <c r="B33" s="1617"/>
      <c r="C33" s="1152">
        <v>14</v>
      </c>
      <c r="D33" s="657"/>
      <c r="E33" s="1174"/>
      <c r="F33" s="1174"/>
      <c r="G33" s="1174"/>
      <c r="H33" s="1175"/>
      <c r="I33" s="1175"/>
      <c r="J33" s="1175"/>
      <c r="K33" s="933"/>
      <c r="L33" s="934"/>
      <c r="M33" s="935"/>
      <c r="N33" s="654">
        <f t="shared" si="5"/>
        <v>0</v>
      </c>
      <c r="O33" s="662">
        <f t="shared" si="6"/>
        <v>0</v>
      </c>
      <c r="P33" s="54"/>
    </row>
    <row r="34" spans="2:16" s="32" customFormat="1" ht="17" customHeight="1">
      <c r="B34" s="1617"/>
      <c r="C34" s="1152">
        <v>15</v>
      </c>
      <c r="D34" s="657"/>
      <c r="E34" s="1174"/>
      <c r="F34" s="1174"/>
      <c r="G34" s="1174"/>
      <c r="H34" s="1175"/>
      <c r="I34" s="1175"/>
      <c r="J34" s="1175"/>
      <c r="K34" s="933"/>
      <c r="L34" s="934"/>
      <c r="M34" s="935"/>
      <c r="N34" s="654">
        <f t="shared" si="5"/>
        <v>0</v>
      </c>
      <c r="O34" s="662">
        <f t="shared" si="6"/>
        <v>0</v>
      </c>
      <c r="P34" s="54"/>
    </row>
    <row r="35" spans="2:16" s="32" customFormat="1" ht="17" customHeight="1" thickBot="1">
      <c r="B35" s="1620"/>
      <c r="C35" s="1176">
        <v>16</v>
      </c>
      <c r="D35" s="1162"/>
      <c r="E35" s="1177"/>
      <c r="F35" s="1177"/>
      <c r="G35" s="1178"/>
      <c r="H35" s="1179"/>
      <c r="I35" s="1179"/>
      <c r="J35" s="1179"/>
      <c r="K35" s="65"/>
      <c r="L35" s="64"/>
      <c r="M35" s="96"/>
      <c r="N35" s="714">
        <f t="shared" si="5"/>
        <v>0</v>
      </c>
      <c r="O35" s="662">
        <f t="shared" si="6"/>
        <v>0</v>
      </c>
      <c r="P35" s="1180"/>
    </row>
    <row r="36" spans="2:16">
      <c r="B36" s="101"/>
      <c r="C36" s="101"/>
      <c r="D36" s="102"/>
      <c r="E36" s="102"/>
      <c r="F36" s="102"/>
      <c r="G36" s="102"/>
      <c r="H36" s="103"/>
      <c r="I36" s="103"/>
      <c r="J36" s="103"/>
      <c r="K36" s="103"/>
      <c r="L36" s="103"/>
      <c r="M36" s="103"/>
      <c r="N36" s="103"/>
      <c r="O36" s="103"/>
    </row>
    <row r="37" spans="2:16">
      <c r="D37" s="1074"/>
      <c r="E37" s="1074"/>
      <c r="F37" s="1074"/>
      <c r="G37" s="1074"/>
      <c r="H37" s="1075"/>
      <c r="I37" s="1075"/>
      <c r="J37" s="1075"/>
      <c r="K37" s="1075"/>
      <c r="L37" s="1075"/>
      <c r="M37" s="1075"/>
      <c r="N37" s="1077"/>
      <c r="O37" s="1077"/>
    </row>
    <row r="38" spans="2:16">
      <c r="D38" s="1074"/>
      <c r="E38" s="1074"/>
      <c r="F38" s="1074"/>
      <c r="G38" s="1074"/>
      <c r="H38" s="1075"/>
      <c r="I38" s="1075"/>
      <c r="J38" s="1075"/>
      <c r="K38" s="1075"/>
      <c r="L38" s="1075"/>
      <c r="M38" s="1075"/>
      <c r="N38" s="1075"/>
      <c r="O38" s="1075"/>
    </row>
    <row r="39" spans="2:16">
      <c r="D39" s="104"/>
      <c r="E39" s="104"/>
      <c r="F39" s="104"/>
      <c r="G39" s="104"/>
      <c r="H39" s="104"/>
      <c r="I39" s="104"/>
      <c r="J39" s="104"/>
      <c r="K39" s="104"/>
      <c r="L39" s="104"/>
      <c r="M39" s="105"/>
      <c r="N39" s="104"/>
      <c r="O39" s="104"/>
    </row>
    <row r="40" spans="2:16">
      <c r="D40" s="106"/>
      <c r="E40" s="106"/>
      <c r="F40" s="106"/>
      <c r="G40" s="106"/>
      <c r="H40" s="162"/>
      <c r="I40" s="162"/>
      <c r="J40" s="162"/>
      <c r="K40" s="106"/>
      <c r="L40" s="106"/>
      <c r="M40" s="107"/>
      <c r="N40" s="106"/>
      <c r="O40" s="106"/>
    </row>
    <row r="41" spans="2:16">
      <c r="D41" s="106"/>
      <c r="E41" s="106"/>
      <c r="F41" s="106"/>
      <c r="G41" s="106"/>
      <c r="H41" s="161"/>
      <c r="I41" s="162"/>
      <c r="J41" s="162"/>
      <c r="K41" s="106"/>
      <c r="L41" s="106"/>
      <c r="M41" s="107"/>
      <c r="N41" s="106"/>
      <c r="O41" s="106"/>
    </row>
    <row r="42" spans="2:16">
      <c r="D42" s="106"/>
      <c r="E42" s="106"/>
      <c r="F42" s="106"/>
      <c r="G42" s="106"/>
      <c r="H42" s="162"/>
      <c r="I42" s="162"/>
      <c r="J42" s="162"/>
      <c r="K42" s="106"/>
      <c r="L42" s="106"/>
      <c r="M42" s="107"/>
      <c r="N42" s="106"/>
      <c r="O42" s="106"/>
    </row>
    <row r="43" spans="2:16"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</row>
  </sheetData>
  <sheetProtection sheet="1" formatRows="0"/>
  <mergeCells count="12">
    <mergeCell ref="P9:P11"/>
    <mergeCell ref="B13:B19"/>
    <mergeCell ref="B20:B35"/>
    <mergeCell ref="D2:M2"/>
    <mergeCell ref="B3:P3"/>
    <mergeCell ref="B4:D8"/>
    <mergeCell ref="E4:M4"/>
    <mergeCell ref="N4:N8"/>
    <mergeCell ref="O4:O8"/>
    <mergeCell ref="P4:P8"/>
    <mergeCell ref="E6:M6"/>
    <mergeCell ref="E8:M8"/>
  </mergeCells>
  <printOptions horizontalCentered="1"/>
  <pageMargins left="0.55118110236220474" right="0.31496062992125984" top="0.51181102362204722" bottom="0.70866141732283472" header="0.51181102362204722" footer="0.51181102362204722"/>
  <pageSetup paperSize="9" scale="51" orientation="portrait" horizontalDpi="4294967293" verticalDpi="4294967293" r:id="rId1"/>
  <headerFooter alignWithMargins="0">
    <oddFooter xml:space="preserve">&amp;L&amp;7CEA-arkusz organizacyjny na rok szkolny 2022/2023,  nr teczki &amp;F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5D69-48D2-438E-AFEE-B0A3797E0AB0}">
  <sheetPr>
    <tabColor theme="0"/>
  </sheetPr>
  <dimension ref="B1:U45"/>
  <sheetViews>
    <sheetView showGridLines="0" view="pageBreakPreview" zoomScale="80" zoomScaleNormal="80" zoomScaleSheetLayoutView="80" workbookViewId="0">
      <selection activeCell="N12" sqref="N12"/>
    </sheetView>
  </sheetViews>
  <sheetFormatPr baseColWidth="10" defaultColWidth="8.1640625" defaultRowHeight="13"/>
  <cols>
    <col min="1" max="1" width="4" style="25" customWidth="1"/>
    <col min="2" max="2" width="3.83203125" style="25" customWidth="1"/>
    <col min="3" max="3" width="3.6640625" style="25" customWidth="1"/>
    <col min="4" max="4" width="5.6640625" style="25" customWidth="1"/>
    <col min="5" max="5" width="31.1640625" style="25" customWidth="1"/>
    <col min="6" max="14" width="5" style="25" customWidth="1"/>
    <col min="15" max="15" width="8.1640625" style="25" customWidth="1"/>
    <col min="16" max="16" width="8.6640625" style="25" customWidth="1"/>
    <col min="17" max="17" width="12.1640625" style="25" customWidth="1"/>
    <col min="18" max="16384" width="8.1640625" style="25"/>
  </cols>
  <sheetData>
    <row r="1" spans="2:21" ht="23">
      <c r="B1" s="26"/>
      <c r="C1" s="26"/>
      <c r="D1" s="26"/>
      <c r="E1" s="835" t="str">
        <f>'Strona Tytułowa'!G5</f>
        <v>??</v>
      </c>
      <c r="F1" s="27"/>
      <c r="G1" s="27"/>
      <c r="H1" s="27"/>
      <c r="I1" s="72"/>
      <c r="J1" s="72"/>
      <c r="K1" s="72"/>
      <c r="L1" s="72"/>
      <c r="M1" s="72"/>
      <c r="N1" s="72"/>
      <c r="O1" s="72"/>
      <c r="P1" s="843"/>
      <c r="Q1" s="844"/>
    </row>
    <row r="2" spans="2:21" ht="18">
      <c r="B2" s="28"/>
      <c r="C2" s="28"/>
      <c r="D2" s="28"/>
      <c r="E2" s="1598" t="s">
        <v>47</v>
      </c>
      <c r="F2" s="1598"/>
      <c r="G2" s="1598"/>
      <c r="H2" s="1598"/>
      <c r="I2" s="1598"/>
      <c r="J2" s="1598"/>
      <c r="K2" s="1598"/>
      <c r="L2" s="1598"/>
      <c r="M2" s="1598"/>
      <c r="N2" s="1598"/>
      <c r="O2" s="73" t="str">
        <f>'Strona Tytułowa'!D2</f>
        <v>2022/2023</v>
      </c>
      <c r="P2" s="74"/>
      <c r="Q2" s="28"/>
    </row>
    <row r="3" spans="2:21" ht="18.75" customHeight="1">
      <c r="B3" s="1483" t="str">
        <f>'Strona Tytułowa'!A5</f>
        <v>???</v>
      </c>
      <c r="C3" s="1631"/>
      <c r="D3" s="1631"/>
      <c r="E3" s="1631"/>
      <c r="F3" s="1631"/>
      <c r="G3" s="1631"/>
      <c r="H3" s="1631"/>
      <c r="I3" s="1631"/>
      <c r="J3" s="1631"/>
      <c r="K3" s="1631"/>
      <c r="L3" s="1631"/>
      <c r="M3" s="1631"/>
      <c r="N3" s="1631"/>
      <c r="O3" s="1631"/>
      <c r="P3" s="1631"/>
      <c r="Q3" s="1631"/>
      <c r="R3" s="1039"/>
      <c r="S3" s="1039"/>
      <c r="T3" s="1039"/>
      <c r="U3" s="1039"/>
    </row>
    <row r="4" spans="2:21" ht="29.25" customHeight="1" thickBot="1">
      <c r="B4" s="30"/>
      <c r="C4" s="30"/>
      <c r="D4" s="30"/>
      <c r="E4" s="30"/>
      <c r="F4" s="30"/>
      <c r="G4" s="30"/>
      <c r="H4" s="30"/>
      <c r="I4" s="76"/>
      <c r="J4" s="76"/>
      <c r="K4" s="125"/>
      <c r="L4" s="76"/>
      <c r="M4" s="1036" t="s">
        <v>312</v>
      </c>
      <c r="N4" s="1544" t="s">
        <v>313</v>
      </c>
      <c r="O4" s="1544"/>
      <c r="P4" s="1544"/>
      <c r="Q4" s="1544"/>
    </row>
    <row r="5" spans="2:21" ht="12.75" customHeight="1">
      <c r="B5" s="1362" t="s">
        <v>48</v>
      </c>
      <c r="C5" s="1545"/>
      <c r="D5" s="1545"/>
      <c r="E5" s="1363"/>
      <c r="F5" s="1486" t="s">
        <v>275</v>
      </c>
      <c r="G5" s="1487"/>
      <c r="H5" s="1487"/>
      <c r="I5" s="1487"/>
      <c r="J5" s="1487"/>
      <c r="K5" s="1487"/>
      <c r="L5" s="1487"/>
      <c r="M5" s="1487"/>
      <c r="N5" s="1488"/>
      <c r="O5" s="1605" t="s">
        <v>55</v>
      </c>
      <c r="P5" s="1632" t="s">
        <v>339</v>
      </c>
      <c r="Q5" s="1351" t="s">
        <v>50</v>
      </c>
    </row>
    <row r="6" spans="2:21" ht="12.75" customHeight="1">
      <c r="B6" s="1364"/>
      <c r="C6" s="1484"/>
      <c r="D6" s="1484"/>
      <c r="E6" s="1365"/>
      <c r="F6" s="298" t="s">
        <v>20</v>
      </c>
      <c r="G6" s="298" t="s">
        <v>21</v>
      </c>
      <c r="H6" s="31" t="s">
        <v>22</v>
      </c>
      <c r="I6" s="846" t="s">
        <v>23</v>
      </c>
      <c r="J6" s="847" t="s">
        <v>24</v>
      </c>
      <c r="K6" s="848" t="s">
        <v>25</v>
      </c>
      <c r="L6" s="846" t="s">
        <v>34</v>
      </c>
      <c r="M6" s="847" t="s">
        <v>35</v>
      </c>
      <c r="N6" s="849" t="s">
        <v>36</v>
      </c>
      <c r="O6" s="1606"/>
      <c r="P6" s="1596"/>
      <c r="Q6" s="1352"/>
    </row>
    <row r="7" spans="2:21" ht="12.75" customHeight="1">
      <c r="B7" s="1364"/>
      <c r="C7" s="1484"/>
      <c r="D7" s="1484"/>
      <c r="E7" s="1365"/>
      <c r="F7" s="1439" t="s">
        <v>80</v>
      </c>
      <c r="G7" s="1332"/>
      <c r="H7" s="1332"/>
      <c r="I7" s="1332"/>
      <c r="J7" s="1332"/>
      <c r="K7" s="1332"/>
      <c r="L7" s="1332"/>
      <c r="M7" s="1332"/>
      <c r="N7" s="1440"/>
      <c r="O7" s="1606"/>
      <c r="P7" s="1596"/>
      <c r="Q7" s="1352"/>
    </row>
    <row r="8" spans="2:21" ht="12.75" customHeight="1">
      <c r="B8" s="1364"/>
      <c r="C8" s="1484"/>
      <c r="D8" s="1484"/>
      <c r="E8" s="1365"/>
      <c r="F8" s="1040"/>
      <c r="G8" s="1040"/>
      <c r="H8" s="1040"/>
      <c r="I8" s="1040"/>
      <c r="J8" s="1040"/>
      <c r="K8" s="1040"/>
      <c r="L8" s="1040"/>
      <c r="M8" s="1040"/>
      <c r="N8" s="1040"/>
      <c r="O8" s="1606"/>
      <c r="P8" s="1596"/>
      <c r="Q8" s="1352"/>
      <c r="S8" s="32"/>
    </row>
    <row r="9" spans="2:21" ht="16.5" customHeight="1" thickBot="1">
      <c r="B9" s="1366"/>
      <c r="C9" s="1485"/>
      <c r="D9" s="1485"/>
      <c r="E9" s="1367"/>
      <c r="F9" s="1441" t="s">
        <v>81</v>
      </c>
      <c r="G9" s="1442"/>
      <c r="H9" s="1442"/>
      <c r="I9" s="1442"/>
      <c r="J9" s="1442"/>
      <c r="K9" s="1442"/>
      <c r="L9" s="1442"/>
      <c r="M9" s="1442"/>
      <c r="N9" s="1443"/>
      <c r="O9" s="1607"/>
      <c r="P9" s="1597"/>
      <c r="Q9" s="1353"/>
    </row>
    <row r="10" spans="2:21" ht="27" customHeight="1" thickBot="1">
      <c r="B10" s="685"/>
      <c r="C10" s="686"/>
      <c r="D10" s="686"/>
      <c r="E10" s="842" t="s">
        <v>58</v>
      </c>
      <c r="F10" s="687">
        <f>SUM(F11:F13)</f>
        <v>0</v>
      </c>
      <c r="G10" s="687">
        <f t="shared" ref="G10:N10" si="0">SUM(G11:G13)</f>
        <v>0</v>
      </c>
      <c r="H10" s="687">
        <f t="shared" si="0"/>
        <v>0</v>
      </c>
      <c r="I10" s="687">
        <f t="shared" si="0"/>
        <v>0</v>
      </c>
      <c r="J10" s="687">
        <f t="shared" si="0"/>
        <v>0</v>
      </c>
      <c r="K10" s="687">
        <f t="shared" si="0"/>
        <v>0</v>
      </c>
      <c r="L10" s="687">
        <f t="shared" si="0"/>
        <v>0</v>
      </c>
      <c r="M10" s="687">
        <f t="shared" si="0"/>
        <v>0</v>
      </c>
      <c r="N10" s="687">
        <f t="shared" si="0"/>
        <v>0</v>
      </c>
      <c r="O10" s="77">
        <f>SUM(O11:O13)</f>
        <v>0</v>
      </c>
      <c r="P10" s="856">
        <f>SUM(P11:P13)</f>
        <v>0</v>
      </c>
      <c r="Q10" s="857"/>
    </row>
    <row r="11" spans="2:21" ht="22.5" customHeight="1">
      <c r="B11" s="126"/>
      <c r="C11" s="127"/>
      <c r="D11" s="127"/>
      <c r="E11" s="869" t="s">
        <v>318</v>
      </c>
      <c r="F11" s="870">
        <f>SUM(F15:F26)</f>
        <v>0</v>
      </c>
      <c r="G11" s="870">
        <f t="shared" ref="G11:N11" si="1">SUM(G15:G26)</f>
        <v>0</v>
      </c>
      <c r="H11" s="871">
        <f t="shared" si="1"/>
        <v>0</v>
      </c>
      <c r="I11" s="870">
        <f t="shared" si="1"/>
        <v>0</v>
      </c>
      <c r="J11" s="872">
        <f t="shared" si="1"/>
        <v>0</v>
      </c>
      <c r="K11" s="873">
        <f t="shared" si="1"/>
        <v>0</v>
      </c>
      <c r="L11" s="874">
        <f t="shared" si="1"/>
        <v>0</v>
      </c>
      <c r="M11" s="874">
        <f t="shared" si="1"/>
        <v>0</v>
      </c>
      <c r="N11" s="875">
        <f t="shared" si="1"/>
        <v>0</v>
      </c>
      <c r="O11" s="865">
        <f>SUM(F11:N11)</f>
        <v>0</v>
      </c>
      <c r="P11" s="866">
        <f>K11*$K$8+L11*$L$8+M11*$M$8+N11*$N$8+F11*$F$8+G11*$G$8+H11*$H$8+I11*$I$8+J11*$J$8</f>
        <v>0</v>
      </c>
      <c r="Q11" s="868"/>
    </row>
    <row r="12" spans="2:21" ht="22.5" customHeight="1">
      <c r="B12" s="126"/>
      <c r="C12" s="127"/>
      <c r="D12" s="127"/>
      <c r="E12" s="869" t="s">
        <v>320</v>
      </c>
      <c r="F12" s="870">
        <f>F27</f>
        <v>0</v>
      </c>
      <c r="G12" s="870">
        <f t="shared" ref="G12:N12" si="2">G27</f>
        <v>0</v>
      </c>
      <c r="H12" s="870">
        <f t="shared" si="2"/>
        <v>0</v>
      </c>
      <c r="I12" s="870">
        <f t="shared" si="2"/>
        <v>0</v>
      </c>
      <c r="J12" s="872">
        <f t="shared" si="2"/>
        <v>0</v>
      </c>
      <c r="K12" s="873">
        <f t="shared" si="2"/>
        <v>0</v>
      </c>
      <c r="L12" s="874">
        <f t="shared" si="2"/>
        <v>0</v>
      </c>
      <c r="M12" s="874">
        <f t="shared" si="2"/>
        <v>0</v>
      </c>
      <c r="N12" s="873">
        <f t="shared" si="2"/>
        <v>0</v>
      </c>
      <c r="O12" s="865">
        <f>SUM(F12:N12)</f>
        <v>0</v>
      </c>
      <c r="P12" s="866">
        <f>K12*$K$8+L12*$L$8+M12*$M$8+N12*$N$8+F12*$F$8+G12*$G$8+H12*$H$8+I12*$I$8+J12*$J$8</f>
        <v>0</v>
      </c>
      <c r="Q12" s="868"/>
      <c r="S12" s="878"/>
    </row>
    <row r="13" spans="2:21" ht="22.5" customHeight="1" thickBot="1">
      <c r="B13" s="126"/>
      <c r="C13" s="127"/>
      <c r="D13" s="127"/>
      <c r="E13" s="869" t="s">
        <v>321</v>
      </c>
      <c r="F13" s="870">
        <f>F32</f>
        <v>0</v>
      </c>
      <c r="G13" s="870">
        <f t="shared" ref="G13:N13" si="3">G32</f>
        <v>0</v>
      </c>
      <c r="H13" s="870">
        <f t="shared" si="3"/>
        <v>0</v>
      </c>
      <c r="I13" s="870">
        <f t="shared" si="3"/>
        <v>0</v>
      </c>
      <c r="J13" s="872">
        <f t="shared" si="3"/>
        <v>0</v>
      </c>
      <c r="K13" s="873">
        <f t="shared" si="3"/>
        <v>0</v>
      </c>
      <c r="L13" s="874">
        <f t="shared" si="3"/>
        <v>0</v>
      </c>
      <c r="M13" s="874">
        <f t="shared" si="3"/>
        <v>0</v>
      </c>
      <c r="N13" s="873">
        <f t="shared" si="3"/>
        <v>0</v>
      </c>
      <c r="O13" s="865">
        <f>SUM(F13:N13)</f>
        <v>0</v>
      </c>
      <c r="P13" s="866">
        <f>K13*$K$8+L13*$L$8+M13*$M$8+N13*$N$8+F13*$F$8+G13*$G$8+H13*$H$8+I13*$I$8+J13*$J$8</f>
        <v>0</v>
      </c>
      <c r="Q13" s="868"/>
      <c r="S13" s="878"/>
    </row>
    <row r="14" spans="2:21" ht="27" customHeight="1">
      <c r="B14" s="890"/>
      <c r="C14" s="891"/>
      <c r="D14" s="891"/>
      <c r="E14" s="644" t="s">
        <v>51</v>
      </c>
      <c r="F14" s="645"/>
      <c r="G14" s="645"/>
      <c r="H14" s="645"/>
      <c r="I14" s="645"/>
      <c r="J14" s="645"/>
      <c r="K14" s="645"/>
      <c r="L14" s="645"/>
      <c r="M14" s="645"/>
      <c r="N14" s="645"/>
      <c r="O14" s="645"/>
      <c r="P14" s="646"/>
      <c r="Q14" s="893"/>
    </row>
    <row r="15" spans="2:21" s="32" customFormat="1" ht="15.75" customHeight="1">
      <c r="B15" s="1625" t="s">
        <v>59</v>
      </c>
      <c r="C15" s="1626"/>
      <c r="D15" s="129">
        <v>1</v>
      </c>
      <c r="E15" s="709" t="s">
        <v>323</v>
      </c>
      <c r="F15" s="1015"/>
      <c r="G15" s="1015"/>
      <c r="H15" s="1015"/>
      <c r="I15" s="37"/>
      <c r="J15" s="37"/>
      <c r="K15" s="131"/>
      <c r="L15" s="131"/>
      <c r="M15" s="37"/>
      <c r="N15" s="36"/>
      <c r="O15" s="650">
        <f t="shared" ref="O15:O40" si="4">SUM(F15:N15)</f>
        <v>0</v>
      </c>
      <c r="P15" s="898">
        <f t="shared" ref="P15:P40" si="5">K15*$K$8+L15*$L$8+M15*$M$8+N15*$N$8+F15*$F$8+G15*$G$8+H15*$H$8+I15*$I$8+J15*$J$8</f>
        <v>0</v>
      </c>
      <c r="Q15" s="88"/>
    </row>
    <row r="16" spans="2:21" s="32" customFormat="1" ht="15.75" customHeight="1">
      <c r="B16" s="1627"/>
      <c r="C16" s="1628"/>
      <c r="D16" s="118">
        <v>2</v>
      </c>
      <c r="E16" s="95" t="s">
        <v>324</v>
      </c>
      <c r="F16" s="1016"/>
      <c r="G16" s="1016"/>
      <c r="H16" s="1016"/>
      <c r="I16" s="42"/>
      <c r="J16" s="42"/>
      <c r="K16" s="48"/>
      <c r="L16" s="48"/>
      <c r="M16" s="42"/>
      <c r="N16" s="41"/>
      <c r="O16" s="654">
        <f t="shared" si="4"/>
        <v>0</v>
      </c>
      <c r="P16" s="904">
        <f t="shared" si="5"/>
        <v>0</v>
      </c>
      <c r="Q16" s="39"/>
    </row>
    <row r="17" spans="2:17" s="32" customFormat="1" ht="15.75" customHeight="1">
      <c r="B17" s="1627"/>
      <c r="C17" s="1628"/>
      <c r="D17" s="118">
        <v>3</v>
      </c>
      <c r="E17" s="95" t="s">
        <v>325</v>
      </c>
      <c r="F17" s="1016"/>
      <c r="G17" s="1016"/>
      <c r="H17" s="1016"/>
      <c r="I17" s="42"/>
      <c r="J17" s="42"/>
      <c r="K17" s="48"/>
      <c r="L17" s="48"/>
      <c r="M17" s="42"/>
      <c r="N17" s="41"/>
      <c r="O17" s="654">
        <f t="shared" si="4"/>
        <v>0</v>
      </c>
      <c r="P17" s="904">
        <f t="shared" si="5"/>
        <v>0</v>
      </c>
      <c r="Q17" s="39"/>
    </row>
    <row r="18" spans="2:17" s="32" customFormat="1" ht="15.75" customHeight="1">
      <c r="B18" s="1627"/>
      <c r="C18" s="1628"/>
      <c r="D18" s="118">
        <v>4</v>
      </c>
      <c r="E18" s="95" t="s">
        <v>326</v>
      </c>
      <c r="F18" s="1016"/>
      <c r="G18" s="1016"/>
      <c r="H18" s="1016"/>
      <c r="I18" s="42"/>
      <c r="J18" s="42"/>
      <c r="K18" s="48"/>
      <c r="L18" s="48"/>
      <c r="M18" s="42"/>
      <c r="N18" s="41"/>
      <c r="O18" s="654">
        <f t="shared" si="4"/>
        <v>0</v>
      </c>
      <c r="P18" s="904">
        <f t="shared" si="5"/>
        <v>0</v>
      </c>
      <c r="Q18" s="39"/>
    </row>
    <row r="19" spans="2:17" s="32" customFormat="1" ht="15.75" customHeight="1">
      <c r="B19" s="1627"/>
      <c r="C19" s="1628"/>
      <c r="D19" s="118">
        <v>5</v>
      </c>
      <c r="E19" s="95" t="s">
        <v>327</v>
      </c>
      <c r="F19" s="1016"/>
      <c r="G19" s="1016"/>
      <c r="H19" s="1016"/>
      <c r="I19" s="42"/>
      <c r="J19" s="42"/>
      <c r="K19" s="48"/>
      <c r="L19" s="48"/>
      <c r="M19" s="42"/>
      <c r="N19" s="41"/>
      <c r="O19" s="654">
        <f t="shared" si="4"/>
        <v>0</v>
      </c>
      <c r="P19" s="904">
        <f t="shared" si="5"/>
        <v>0</v>
      </c>
      <c r="Q19" s="39"/>
    </row>
    <row r="20" spans="2:17" s="32" customFormat="1" ht="15.75" customHeight="1">
      <c r="B20" s="1627"/>
      <c r="C20" s="1628"/>
      <c r="D20" s="118">
        <v>6</v>
      </c>
      <c r="E20" s="95" t="s">
        <v>328</v>
      </c>
      <c r="F20" s="1016"/>
      <c r="G20" s="1016"/>
      <c r="H20" s="1016"/>
      <c r="I20" s="42"/>
      <c r="J20" s="42"/>
      <c r="K20" s="48"/>
      <c r="L20" s="48"/>
      <c r="M20" s="42"/>
      <c r="N20" s="41"/>
      <c r="O20" s="654">
        <f t="shared" si="4"/>
        <v>0</v>
      </c>
      <c r="P20" s="904">
        <f t="shared" si="5"/>
        <v>0</v>
      </c>
      <c r="Q20" s="39"/>
    </row>
    <row r="21" spans="2:17" s="32" customFormat="1" ht="15.75" customHeight="1">
      <c r="B21" s="1627"/>
      <c r="C21" s="1628"/>
      <c r="D21" s="118">
        <v>7</v>
      </c>
      <c r="E21" s="95" t="s">
        <v>329</v>
      </c>
      <c r="F21" s="1016"/>
      <c r="G21" s="1016"/>
      <c r="H21" s="1016"/>
      <c r="I21" s="42"/>
      <c r="J21" s="42"/>
      <c r="K21" s="48"/>
      <c r="L21" s="48"/>
      <c r="M21" s="42"/>
      <c r="N21" s="41"/>
      <c r="O21" s="654">
        <f t="shared" si="4"/>
        <v>0</v>
      </c>
      <c r="P21" s="904">
        <f t="shared" si="5"/>
        <v>0</v>
      </c>
      <c r="Q21" s="39"/>
    </row>
    <row r="22" spans="2:17" s="32" customFormat="1" ht="15.75" customHeight="1">
      <c r="B22" s="1627"/>
      <c r="C22" s="1628"/>
      <c r="D22" s="118">
        <v>8</v>
      </c>
      <c r="E22" s="95" t="s">
        <v>330</v>
      </c>
      <c r="F22" s="1016"/>
      <c r="G22" s="1016"/>
      <c r="H22" s="1016"/>
      <c r="I22" s="42"/>
      <c r="J22" s="42"/>
      <c r="K22" s="48"/>
      <c r="L22" s="48"/>
      <c r="M22" s="42"/>
      <c r="N22" s="41"/>
      <c r="O22" s="654">
        <f t="shared" si="4"/>
        <v>0</v>
      </c>
      <c r="P22" s="904">
        <f t="shared" si="5"/>
        <v>0</v>
      </c>
      <c r="Q22" s="39"/>
    </row>
    <row r="23" spans="2:17" s="32" customFormat="1" ht="15.75" customHeight="1">
      <c r="B23" s="1627"/>
      <c r="C23" s="1628"/>
      <c r="D23" s="118">
        <v>9</v>
      </c>
      <c r="E23" s="95" t="s">
        <v>331</v>
      </c>
      <c r="F23" s="1016"/>
      <c r="G23" s="1016"/>
      <c r="H23" s="1016"/>
      <c r="I23" s="42"/>
      <c r="J23" s="42"/>
      <c r="K23" s="48"/>
      <c r="L23" s="48"/>
      <c r="M23" s="42"/>
      <c r="N23" s="41"/>
      <c r="O23" s="654">
        <f t="shared" si="4"/>
        <v>0</v>
      </c>
      <c r="P23" s="904">
        <f t="shared" si="5"/>
        <v>0</v>
      </c>
      <c r="Q23" s="39"/>
    </row>
    <row r="24" spans="2:17" s="32" customFormat="1" ht="15.75" customHeight="1">
      <c r="B24" s="1627"/>
      <c r="C24" s="1628"/>
      <c r="D24" s="118">
        <v>10</v>
      </c>
      <c r="E24" s="95" t="s">
        <v>52</v>
      </c>
      <c r="F24" s="1016"/>
      <c r="G24" s="1016"/>
      <c r="H24" s="1016"/>
      <c r="I24" s="42"/>
      <c r="J24" s="42"/>
      <c r="K24" s="48"/>
      <c r="L24" s="48"/>
      <c r="M24" s="42"/>
      <c r="N24" s="41"/>
      <c r="O24" s="654">
        <f t="shared" si="4"/>
        <v>0</v>
      </c>
      <c r="P24" s="904">
        <f t="shared" si="5"/>
        <v>0</v>
      </c>
      <c r="Q24" s="39"/>
    </row>
    <row r="25" spans="2:17" s="32" customFormat="1" ht="15.75" customHeight="1">
      <c r="B25" s="1627"/>
      <c r="C25" s="1628"/>
      <c r="D25" s="118">
        <v>11</v>
      </c>
      <c r="E25" s="712" t="s">
        <v>332</v>
      </c>
      <c r="F25" s="1016"/>
      <c r="G25" s="1016"/>
      <c r="H25" s="1016"/>
      <c r="I25" s="42"/>
      <c r="J25" s="42"/>
      <c r="K25" s="48"/>
      <c r="L25" s="48"/>
      <c r="M25" s="42"/>
      <c r="N25" s="41"/>
      <c r="O25" s="714">
        <f t="shared" si="4"/>
        <v>0</v>
      </c>
      <c r="P25" s="904">
        <f t="shared" si="5"/>
        <v>0</v>
      </c>
      <c r="Q25" s="114"/>
    </row>
    <row r="26" spans="2:17" s="32" customFormat="1" ht="15.75" customHeight="1" thickBot="1">
      <c r="B26" s="1629"/>
      <c r="C26" s="1630"/>
      <c r="D26" s="906">
        <v>12</v>
      </c>
      <c r="E26" s="907" t="s">
        <v>333</v>
      </c>
      <c r="F26" s="1017"/>
      <c r="G26" s="1017"/>
      <c r="H26" s="1017"/>
      <c r="I26" s="121"/>
      <c r="J26" s="121"/>
      <c r="K26" s="912"/>
      <c r="L26" s="912"/>
      <c r="M26" s="121"/>
      <c r="N26" s="913"/>
      <c r="O26" s="723">
        <f t="shared" si="4"/>
        <v>0</v>
      </c>
      <c r="P26" s="1001">
        <f t="shared" si="5"/>
        <v>0</v>
      </c>
      <c r="Q26" s="916"/>
    </row>
    <row r="27" spans="2:17" ht="27.75" customHeight="1">
      <c r="B27" s="1569" t="s">
        <v>54</v>
      </c>
      <c r="C27" s="1570"/>
      <c r="D27" s="1570"/>
      <c r="E27" s="1571"/>
      <c r="F27" s="956">
        <f>SUM(F28:F31)</f>
        <v>0</v>
      </c>
      <c r="G27" s="956">
        <f t="shared" ref="G27:I27" si="6">SUM(G28:G31)</f>
        <v>0</v>
      </c>
      <c r="H27" s="956">
        <f t="shared" si="6"/>
        <v>0</v>
      </c>
      <c r="I27" s="956">
        <f t="shared" si="6"/>
        <v>0</v>
      </c>
      <c r="J27" s="956">
        <f>SUM(J28:J31)</f>
        <v>0</v>
      </c>
      <c r="K27" s="955">
        <f>SUM(K28:K31)</f>
        <v>0</v>
      </c>
      <c r="L27" s="955">
        <f>SUM(L28:L31)</f>
        <v>0</v>
      </c>
      <c r="M27" s="955">
        <f>SUM(M28:M31)</f>
        <v>0</v>
      </c>
      <c r="N27" s="956">
        <f>SUM(N28:N31)</f>
        <v>0</v>
      </c>
      <c r="O27" s="958">
        <f t="shared" si="4"/>
        <v>0</v>
      </c>
      <c r="P27" s="959">
        <f>K27*$K$8+L27*$L$8+M27*$M$8+N27*$N$8+F27*$F$8+G27*$G$8+H27*$H$8+I27*$I$8+J27*$J$8</f>
        <v>0</v>
      </c>
      <c r="Q27" s="962"/>
    </row>
    <row r="28" spans="2:17" ht="15.75" customHeight="1">
      <c r="B28" s="35"/>
      <c r="C28" s="129"/>
      <c r="D28" s="963">
        <v>1</v>
      </c>
      <c r="E28" s="964"/>
      <c r="F28" s="1028"/>
      <c r="G28" s="1028"/>
      <c r="H28" s="1015"/>
      <c r="I28" s="37"/>
      <c r="J28" s="37"/>
      <c r="K28" s="131"/>
      <c r="L28" s="131"/>
      <c r="M28" s="37"/>
      <c r="N28" s="36"/>
      <c r="O28" s="650">
        <f t="shared" si="4"/>
        <v>0</v>
      </c>
      <c r="P28" s="879">
        <f t="shared" si="5"/>
        <v>0</v>
      </c>
      <c r="Q28" s="966"/>
    </row>
    <row r="29" spans="2:17" ht="15.75" customHeight="1">
      <c r="B29" s="40"/>
      <c r="C29" s="118"/>
      <c r="D29" s="967">
        <v>2</v>
      </c>
      <c r="E29" s="968"/>
      <c r="F29" s="1019"/>
      <c r="G29" s="1019"/>
      <c r="H29" s="1020"/>
      <c r="I29" s="46"/>
      <c r="J29" s="46"/>
      <c r="K29" s="61"/>
      <c r="L29" s="61"/>
      <c r="M29" s="46"/>
      <c r="N29" s="45"/>
      <c r="O29" s="654">
        <f t="shared" si="4"/>
        <v>0</v>
      </c>
      <c r="P29" s="904">
        <f t="shared" si="5"/>
        <v>0</v>
      </c>
      <c r="Q29" s="62"/>
    </row>
    <row r="30" spans="2:17" ht="15.75" customHeight="1">
      <c r="B30" s="49"/>
      <c r="C30" s="119"/>
      <c r="D30" s="969">
        <v>3</v>
      </c>
      <c r="E30" s="968"/>
      <c r="F30" s="1029"/>
      <c r="G30" s="1029"/>
      <c r="H30" s="1022"/>
      <c r="I30" s="64"/>
      <c r="J30" s="64"/>
      <c r="K30" s="65"/>
      <c r="L30" s="65"/>
      <c r="M30" s="64"/>
      <c r="N30" s="96"/>
      <c r="O30" s="654">
        <f t="shared" si="4"/>
        <v>0</v>
      </c>
      <c r="P30" s="904">
        <f t="shared" si="5"/>
        <v>0</v>
      </c>
      <c r="Q30" s="62"/>
    </row>
    <row r="31" spans="2:17" ht="15.75" customHeight="1">
      <c r="B31" s="49"/>
      <c r="C31" s="119"/>
      <c r="D31" s="969">
        <v>4</v>
      </c>
      <c r="E31" s="968"/>
      <c r="F31" s="1029"/>
      <c r="G31" s="1029"/>
      <c r="H31" s="1022"/>
      <c r="I31" s="64"/>
      <c r="J31" s="64"/>
      <c r="K31" s="65"/>
      <c r="L31" s="65"/>
      <c r="M31" s="64"/>
      <c r="N31" s="96"/>
      <c r="O31" s="714">
        <f t="shared" si="4"/>
        <v>0</v>
      </c>
      <c r="P31" s="938">
        <f t="shared" si="5"/>
        <v>0</v>
      </c>
      <c r="Q31" s="754"/>
    </row>
    <row r="32" spans="2:17" ht="27" customHeight="1">
      <c r="B32" s="1557" t="s">
        <v>53</v>
      </c>
      <c r="C32" s="1558"/>
      <c r="D32" s="1558"/>
      <c r="E32" s="1559"/>
      <c r="F32" s="759">
        <f>SUM(F33:F40)</f>
        <v>0</v>
      </c>
      <c r="G32" s="759">
        <f t="shared" ref="G32:I32" si="7">SUM(G33:G40)</f>
        <v>0</v>
      </c>
      <c r="H32" s="759">
        <f>SUM(H33:H40)</f>
        <v>0</v>
      </c>
      <c r="I32" s="759">
        <f t="shared" si="7"/>
        <v>0</v>
      </c>
      <c r="J32" s="759">
        <f>SUM(J33:J40)</f>
        <v>0</v>
      </c>
      <c r="K32" s="975">
        <f>SUM(K33:K40)</f>
        <v>0</v>
      </c>
      <c r="L32" s="975">
        <f>SUM(L33:L40)</f>
        <v>0</v>
      </c>
      <c r="M32" s="975">
        <f>SUM(M33:M40)</f>
        <v>0</v>
      </c>
      <c r="N32" s="759">
        <f>SUM(N33:N40)</f>
        <v>0</v>
      </c>
      <c r="O32" s="977">
        <f t="shared" si="4"/>
        <v>0</v>
      </c>
      <c r="P32" s="978">
        <f t="shared" si="5"/>
        <v>0</v>
      </c>
      <c r="Q32" s="980"/>
    </row>
    <row r="33" spans="2:17" ht="15.75" customHeight="1">
      <c r="B33" s="658"/>
      <c r="C33" s="704"/>
      <c r="D33" s="981">
        <v>1</v>
      </c>
      <c r="E33" s="982"/>
      <c r="F33" s="1032"/>
      <c r="G33" s="1032"/>
      <c r="H33" s="1033"/>
      <c r="I33" s="53"/>
      <c r="J33" s="53"/>
      <c r="K33" s="52"/>
      <c r="L33" s="52"/>
      <c r="M33" s="53"/>
      <c r="N33" s="50"/>
      <c r="O33" s="728">
        <f t="shared" si="4"/>
        <v>0</v>
      </c>
      <c r="P33" s="879">
        <f t="shared" si="5"/>
        <v>0</v>
      </c>
      <c r="Q33" s="100"/>
    </row>
    <row r="34" spans="2:17" ht="15.75" customHeight="1">
      <c r="B34" s="49"/>
      <c r="C34" s="119"/>
      <c r="D34" s="967">
        <v>2</v>
      </c>
      <c r="E34" s="968"/>
      <c r="F34" s="1029"/>
      <c r="G34" s="1029"/>
      <c r="H34" s="1022"/>
      <c r="I34" s="64"/>
      <c r="J34" s="64"/>
      <c r="K34" s="65"/>
      <c r="L34" s="65"/>
      <c r="M34" s="64"/>
      <c r="N34" s="96"/>
      <c r="O34" s="654">
        <f t="shared" si="4"/>
        <v>0</v>
      </c>
      <c r="P34" s="904">
        <f t="shared" si="5"/>
        <v>0</v>
      </c>
      <c r="Q34" s="62"/>
    </row>
    <row r="35" spans="2:17" ht="15.75" customHeight="1">
      <c r="B35" s="49"/>
      <c r="C35" s="119"/>
      <c r="D35" s="967">
        <v>3</v>
      </c>
      <c r="E35" s="968"/>
      <c r="F35" s="1029"/>
      <c r="G35" s="1029"/>
      <c r="H35" s="1022"/>
      <c r="I35" s="64"/>
      <c r="J35" s="64"/>
      <c r="K35" s="65"/>
      <c r="L35" s="65"/>
      <c r="M35" s="64"/>
      <c r="N35" s="96"/>
      <c r="O35" s="654">
        <f t="shared" si="4"/>
        <v>0</v>
      </c>
      <c r="P35" s="904">
        <f t="shared" si="5"/>
        <v>0</v>
      </c>
      <c r="Q35" s="62"/>
    </row>
    <row r="36" spans="2:17" ht="15.75" customHeight="1">
      <c r="B36" s="49"/>
      <c r="C36" s="119"/>
      <c r="D36" s="967">
        <v>4</v>
      </c>
      <c r="E36" s="968"/>
      <c r="F36" s="1029"/>
      <c r="G36" s="1029"/>
      <c r="H36" s="1022"/>
      <c r="I36" s="64"/>
      <c r="J36" s="64"/>
      <c r="K36" s="65"/>
      <c r="L36" s="65"/>
      <c r="M36" s="64"/>
      <c r="N36" s="96"/>
      <c r="O36" s="654">
        <f t="shared" si="4"/>
        <v>0</v>
      </c>
      <c r="P36" s="904">
        <f t="shared" si="5"/>
        <v>0</v>
      </c>
      <c r="Q36" s="62"/>
    </row>
    <row r="37" spans="2:17" ht="15.75" customHeight="1">
      <c r="B37" s="49"/>
      <c r="C37" s="119"/>
      <c r="D37" s="967">
        <v>5</v>
      </c>
      <c r="E37" s="968"/>
      <c r="F37" s="1029"/>
      <c r="G37" s="1029"/>
      <c r="H37" s="1022"/>
      <c r="I37" s="64"/>
      <c r="J37" s="64"/>
      <c r="K37" s="65"/>
      <c r="L37" s="65"/>
      <c r="M37" s="64"/>
      <c r="N37" s="96"/>
      <c r="O37" s="654">
        <f t="shared" si="4"/>
        <v>0</v>
      </c>
      <c r="P37" s="904">
        <f t="shared" si="5"/>
        <v>0</v>
      </c>
      <c r="Q37" s="62"/>
    </row>
    <row r="38" spans="2:17" ht="15.75" customHeight="1">
      <c r="B38" s="49"/>
      <c r="C38" s="119"/>
      <c r="D38" s="967">
        <v>6</v>
      </c>
      <c r="E38" s="968"/>
      <c r="F38" s="1029"/>
      <c r="G38" s="1029"/>
      <c r="H38" s="1022"/>
      <c r="I38" s="64"/>
      <c r="J38" s="64"/>
      <c r="K38" s="65"/>
      <c r="L38" s="65"/>
      <c r="M38" s="64"/>
      <c r="N38" s="96"/>
      <c r="O38" s="654">
        <f t="shared" si="4"/>
        <v>0</v>
      </c>
      <c r="P38" s="904">
        <f t="shared" si="5"/>
        <v>0</v>
      </c>
      <c r="Q38" s="62"/>
    </row>
    <row r="39" spans="2:17" ht="15.75" customHeight="1">
      <c r="B39" s="49"/>
      <c r="C39" s="119"/>
      <c r="D39" s="967">
        <v>7</v>
      </c>
      <c r="E39" s="968"/>
      <c r="F39" s="1029"/>
      <c r="G39" s="1029"/>
      <c r="H39" s="1022"/>
      <c r="I39" s="64"/>
      <c r="J39" s="64"/>
      <c r="K39" s="65"/>
      <c r="L39" s="65"/>
      <c r="M39" s="64"/>
      <c r="N39" s="96"/>
      <c r="O39" s="654">
        <f t="shared" si="4"/>
        <v>0</v>
      </c>
      <c r="P39" s="904">
        <f t="shared" si="5"/>
        <v>0</v>
      </c>
      <c r="Q39" s="62"/>
    </row>
    <row r="40" spans="2:17" ht="15.75" customHeight="1" thickBot="1">
      <c r="B40" s="157"/>
      <c r="C40" s="988"/>
      <c r="D40" s="989">
        <v>8</v>
      </c>
      <c r="E40" s="990"/>
      <c r="F40" s="1034"/>
      <c r="G40" s="1034"/>
      <c r="H40" s="1035"/>
      <c r="I40" s="120"/>
      <c r="J40" s="120"/>
      <c r="K40" s="158"/>
      <c r="L40" s="158"/>
      <c r="M40" s="120"/>
      <c r="N40" s="115"/>
      <c r="O40" s="996">
        <f t="shared" si="4"/>
        <v>0</v>
      </c>
      <c r="P40" s="997">
        <f t="shared" si="5"/>
        <v>0</v>
      </c>
      <c r="Q40" s="159"/>
    </row>
    <row r="41" spans="2:17" ht="14" thickTop="1">
      <c r="E41" s="840"/>
      <c r="F41" s="840"/>
      <c r="G41" s="840"/>
      <c r="H41" s="840"/>
      <c r="I41" s="839"/>
      <c r="J41" s="839"/>
      <c r="K41" s="839"/>
      <c r="L41" s="839"/>
      <c r="M41" s="839"/>
      <c r="N41" s="839"/>
      <c r="O41" s="841"/>
      <c r="P41" s="841"/>
    </row>
    <row r="42" spans="2:17" ht="18">
      <c r="B42" s="1037" t="s">
        <v>340</v>
      </c>
      <c r="C42" s="1006"/>
      <c r="D42" s="1038" t="s">
        <v>341</v>
      </c>
      <c r="E42" s="1007"/>
      <c r="F42" s="106"/>
      <c r="G42" s="106"/>
      <c r="H42" s="106"/>
      <c r="I42" s="162"/>
      <c r="J42" s="162"/>
      <c r="K42" s="162"/>
      <c r="L42" s="106"/>
      <c r="M42" s="106"/>
      <c r="N42" s="107"/>
      <c r="O42" s="106"/>
      <c r="P42" s="106"/>
    </row>
    <row r="43" spans="2:17">
      <c r="E43" s="106"/>
      <c r="F43" s="106"/>
      <c r="G43" s="106"/>
      <c r="H43" s="106"/>
      <c r="I43" s="161"/>
      <c r="J43" s="162"/>
      <c r="K43" s="162"/>
      <c r="L43" s="106"/>
      <c r="M43" s="106"/>
      <c r="N43" s="107"/>
      <c r="O43" s="106"/>
      <c r="P43" s="106"/>
    </row>
    <row r="44" spans="2:17">
      <c r="E44" s="106"/>
      <c r="F44" s="106"/>
      <c r="G44" s="106"/>
      <c r="H44" s="106"/>
      <c r="I44" s="162"/>
      <c r="J44" s="162"/>
      <c r="K44" s="162"/>
      <c r="L44" s="106"/>
      <c r="M44" s="106"/>
      <c r="N44" s="107"/>
      <c r="O44" s="106"/>
      <c r="P44" s="106"/>
    </row>
    <row r="45" spans="2:17"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</row>
  </sheetData>
  <sheetProtection sheet="1" formatRows="0"/>
  <mergeCells count="13">
    <mergeCell ref="B15:C26"/>
    <mergeCell ref="B27:E27"/>
    <mergeCell ref="B32:E32"/>
    <mergeCell ref="E2:N2"/>
    <mergeCell ref="B3:Q3"/>
    <mergeCell ref="N4:Q4"/>
    <mergeCell ref="B5:E9"/>
    <mergeCell ref="F5:N5"/>
    <mergeCell ref="O5:O9"/>
    <mergeCell ref="P5:P9"/>
    <mergeCell ref="Q5:Q9"/>
    <mergeCell ref="F7:N7"/>
    <mergeCell ref="F9:N9"/>
  </mergeCells>
  <dataValidations count="1">
    <dataValidation allowBlank="1" showInputMessage="1" showErrorMessage="1" sqref="E33:E40" xr:uid="{331CB3AE-85D5-4E7F-95D8-5614B6B71B31}"/>
  </dataValidations>
  <printOptions horizontalCentered="1"/>
  <pageMargins left="0.74803149606299213" right="0.31496062992125984" top="0.51181102362204722" bottom="0.70866141732283472" header="0.51181102362204722" footer="0.51181102362204722"/>
  <pageSetup paperSize="9" scale="50" orientation="portrait" horizontalDpi="4294967293" verticalDpi="4294967293" r:id="rId1"/>
  <headerFooter alignWithMargins="0">
    <oddFooter xml:space="preserve">&amp;L&amp;7CEA-arkusz organizacyjny na rok szkolny 2022/2023,  nr teczki &amp;F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EFD7-864A-4529-B6FC-D2A743BA0809}">
  <sheetPr>
    <tabColor rgb="FFFF0000"/>
    <pageSetUpPr fitToPage="1"/>
  </sheetPr>
  <dimension ref="B1:L72"/>
  <sheetViews>
    <sheetView showGridLines="0" view="pageBreakPreview" zoomScale="70" zoomScaleNormal="100" zoomScaleSheetLayoutView="70" workbookViewId="0">
      <selection activeCell="C1" sqref="C1"/>
    </sheetView>
  </sheetViews>
  <sheetFormatPr baseColWidth="10" defaultColWidth="8.1640625" defaultRowHeight="13"/>
  <cols>
    <col min="1" max="1" width="4" style="25" customWidth="1"/>
    <col min="2" max="2" width="3.83203125" style="25" customWidth="1"/>
    <col min="3" max="3" width="40.33203125" style="25" customWidth="1"/>
    <col min="4" max="7" width="5" style="25" customWidth="1"/>
    <col min="8" max="8" width="7.83203125" style="25" customWidth="1"/>
    <col min="9" max="9" width="9.33203125" style="25" customWidth="1"/>
    <col min="10" max="10" width="10.33203125" style="25" customWidth="1"/>
    <col min="11" max="11" width="3.1640625" style="25" customWidth="1"/>
    <col min="12" max="12" width="19.6640625" style="25" customWidth="1"/>
    <col min="13" max="16384" width="8.1640625" style="25"/>
  </cols>
  <sheetData>
    <row r="1" spans="2:12" ht="18">
      <c r="B1" s="26"/>
      <c r="C1" s="27" t="str">
        <f>'Strona Tytułowa'!G5</f>
        <v>??</v>
      </c>
      <c r="D1" s="72"/>
      <c r="E1" s="72"/>
      <c r="F1" s="28"/>
    </row>
    <row r="2" spans="2:12" ht="20">
      <c r="B2" s="28"/>
      <c r="E2" s="73"/>
      <c r="F2" s="28"/>
      <c r="H2" s="1042" t="s">
        <v>47</v>
      </c>
      <c r="I2" s="1634" t="str">
        <f>'Strona Tytułowa'!D2</f>
        <v>2022/2023</v>
      </c>
      <c r="J2" s="1634"/>
    </row>
    <row r="3" spans="2:12" ht="20">
      <c r="B3" s="1045" t="s">
        <v>343</v>
      </c>
      <c r="E3" s="73"/>
      <c r="F3" s="28"/>
      <c r="H3" s="1042"/>
      <c r="I3" s="108"/>
    </row>
    <row r="4" spans="2:12" ht="18.75" customHeight="1">
      <c r="B4" s="29"/>
      <c r="C4" s="1635"/>
      <c r="D4" s="1635"/>
      <c r="E4" s="1635"/>
      <c r="F4" s="1635"/>
      <c r="G4" s="1635"/>
      <c r="H4" s="1635"/>
      <c r="I4" s="1635"/>
      <c r="J4" s="1635"/>
    </row>
    <row r="5" spans="2:12" ht="18.75" customHeight="1">
      <c r="B5" s="1046" t="s">
        <v>344</v>
      </c>
      <c r="C5" s="1041"/>
      <c r="D5" s="1041"/>
      <c r="E5" s="1041"/>
      <c r="F5" s="1041"/>
      <c r="G5" s="1041"/>
      <c r="H5" s="1041"/>
      <c r="I5" s="1041"/>
      <c r="J5" s="1041"/>
    </row>
    <row r="6" spans="2:12" ht="21" customHeight="1" thickBot="1">
      <c r="B6" s="1047"/>
      <c r="C6" s="1636" t="s">
        <v>118</v>
      </c>
      <c r="D6" s="1636"/>
      <c r="E6" s="1636"/>
      <c r="F6" s="1636"/>
      <c r="G6" s="1047"/>
    </row>
    <row r="7" spans="2:12" ht="5.25" customHeight="1">
      <c r="B7" s="1362" t="s">
        <v>48</v>
      </c>
      <c r="C7" s="1363"/>
      <c r="D7" s="1637" t="s">
        <v>345</v>
      </c>
      <c r="E7" s="1638"/>
      <c r="F7" s="1638"/>
      <c r="G7" s="1639"/>
      <c r="H7" s="1646" t="s">
        <v>55</v>
      </c>
      <c r="I7" s="1647" t="s">
        <v>49</v>
      </c>
      <c r="J7" s="1425" t="s">
        <v>50</v>
      </c>
    </row>
    <row r="8" spans="2:12" ht="9" customHeight="1">
      <c r="B8" s="1364"/>
      <c r="C8" s="1365"/>
      <c r="D8" s="1640"/>
      <c r="E8" s="1641"/>
      <c r="F8" s="1641"/>
      <c r="G8" s="1642"/>
      <c r="H8" s="1522"/>
      <c r="I8" s="1648"/>
      <c r="J8" s="1426"/>
    </row>
    <row r="9" spans="2:12" ht="12.75" customHeight="1">
      <c r="B9" s="1364"/>
      <c r="C9" s="1365"/>
      <c r="D9" s="1643"/>
      <c r="E9" s="1644"/>
      <c r="F9" s="1644"/>
      <c r="G9" s="1645"/>
      <c r="H9" s="1522"/>
      <c r="I9" s="1648"/>
      <c r="J9" s="1426"/>
    </row>
    <row r="10" spans="2:12" ht="12.75" customHeight="1">
      <c r="B10" s="1364"/>
      <c r="C10" s="1365"/>
      <c r="D10" s="1043" t="s">
        <v>20</v>
      </c>
      <c r="E10" s="300" t="s">
        <v>21</v>
      </c>
      <c r="F10" s="298" t="s">
        <v>22</v>
      </c>
      <c r="G10" s="299" t="s">
        <v>23</v>
      </c>
      <c r="H10" s="1522"/>
      <c r="I10" s="1648"/>
      <c r="J10" s="1426"/>
    </row>
    <row r="11" spans="2:12" ht="12.75" customHeight="1">
      <c r="B11" s="1364"/>
      <c r="C11" s="1365"/>
      <c r="D11" s="1439" t="s">
        <v>346</v>
      </c>
      <c r="E11" s="1332"/>
      <c r="F11" s="1332"/>
      <c r="G11" s="1440"/>
      <c r="H11" s="1522"/>
      <c r="I11" s="1648"/>
      <c r="J11" s="1426"/>
    </row>
    <row r="12" spans="2:12" ht="12.75" customHeight="1">
      <c r="B12" s="1364"/>
      <c r="C12" s="1365"/>
      <c r="D12" s="1071"/>
      <c r="E12" s="1071"/>
      <c r="F12" s="1071"/>
      <c r="G12" s="1071"/>
      <c r="H12" s="1522"/>
      <c r="I12" s="1648"/>
      <c r="J12" s="1426"/>
    </row>
    <row r="13" spans="2:12" ht="16.5" customHeight="1" thickBot="1">
      <c r="B13" s="1366"/>
      <c r="C13" s="1367"/>
      <c r="D13" s="1441" t="s">
        <v>347</v>
      </c>
      <c r="E13" s="1442"/>
      <c r="F13" s="1442"/>
      <c r="G13" s="1443"/>
      <c r="H13" s="1524"/>
      <c r="I13" s="1649"/>
      <c r="J13" s="1624"/>
    </row>
    <row r="14" spans="2:12" ht="27" customHeight="1" thickBot="1">
      <c r="B14" s="685"/>
      <c r="C14" s="1044" t="s">
        <v>58</v>
      </c>
      <c r="D14" s="852">
        <f t="shared" ref="D14:G14" si="0">D16+D15</f>
        <v>0</v>
      </c>
      <c r="E14" s="687">
        <f t="shared" si="0"/>
        <v>0</v>
      </c>
      <c r="F14" s="687">
        <f t="shared" si="0"/>
        <v>0</v>
      </c>
      <c r="G14" s="853">
        <f t="shared" si="0"/>
        <v>0</v>
      </c>
      <c r="H14" s="1048">
        <f>SUM(D14:G14)</f>
        <v>0</v>
      </c>
      <c r="I14" s="77">
        <f>SUM(I15:I16)</f>
        <v>0</v>
      </c>
      <c r="J14" s="78"/>
    </row>
    <row r="15" spans="2:12" ht="23.25" customHeight="1">
      <c r="B15" s="635"/>
      <c r="C15" s="128" t="s">
        <v>263</v>
      </c>
      <c r="D15" s="690">
        <f>SUM(D18:D53)</f>
        <v>0</v>
      </c>
      <c r="E15" s="690">
        <f t="shared" ref="E15:G15" si="1">SUM(E18:E53)</f>
        <v>0</v>
      </c>
      <c r="F15" s="690">
        <f t="shared" si="1"/>
        <v>0</v>
      </c>
      <c r="G15" s="1049">
        <f t="shared" si="1"/>
        <v>0</v>
      </c>
      <c r="H15" s="1050">
        <f>SUM(D15:G15)/2</f>
        <v>0</v>
      </c>
      <c r="I15" s="1051">
        <f>D15*$D$12+E15*$E$12+F15*$F$12+G15*$G$12</f>
        <v>0</v>
      </c>
      <c r="J15" s="84"/>
    </row>
    <row r="16" spans="2:12" ht="21" customHeight="1">
      <c r="B16" s="817"/>
      <c r="C16" s="818" t="s">
        <v>348</v>
      </c>
      <c r="D16" s="1052">
        <f>SUM(D55:D64)</f>
        <v>0</v>
      </c>
      <c r="E16" s="700">
        <f>SUM(E55:E64)</f>
        <v>0</v>
      </c>
      <c r="F16" s="700">
        <f>SUM(F55:F64)</f>
        <v>0</v>
      </c>
      <c r="G16" s="1053">
        <f>SUM(G55:G64)</f>
        <v>0</v>
      </c>
      <c r="H16" s="701">
        <f>SUM(D16:G16)/2</f>
        <v>0</v>
      </c>
      <c r="I16" s="1054">
        <f>D16*$D$12+E16*$E$12+F16*$F$12+G16*$G$12</f>
        <v>0</v>
      </c>
      <c r="J16" s="819"/>
      <c r="L16" s="1633" t="s">
        <v>349</v>
      </c>
    </row>
    <row r="17" spans="2:12" ht="19.5" customHeight="1">
      <c r="B17" s="1055"/>
      <c r="C17" s="705" t="s">
        <v>350</v>
      </c>
      <c r="D17" s="706"/>
      <c r="E17" s="706"/>
      <c r="F17" s="706"/>
      <c r="G17" s="706"/>
      <c r="H17" s="706"/>
      <c r="I17" s="707"/>
      <c r="J17" s="820"/>
      <c r="L17" s="1633"/>
    </row>
    <row r="18" spans="2:12" s="32" customFormat="1" ht="14" customHeight="1">
      <c r="B18" s="1056">
        <v>1</v>
      </c>
      <c r="C18" s="1057"/>
      <c r="D18" s="130"/>
      <c r="E18" s="37"/>
      <c r="F18" s="37"/>
      <c r="G18" s="36"/>
      <c r="H18" s="650">
        <f>SUM(D18:G18)/2</f>
        <v>0</v>
      </c>
      <c r="I18" s="324">
        <f>D18*$D$12+E18*$E$12+F18*$F$12+G18*$G$12</f>
        <v>0</v>
      </c>
      <c r="J18" s="88"/>
      <c r="L18" s="1633"/>
    </row>
    <row r="19" spans="2:12" s="32" customFormat="1" ht="14" customHeight="1">
      <c r="B19" s="828">
        <v>2</v>
      </c>
      <c r="C19" s="343"/>
      <c r="D19" s="134"/>
      <c r="E19" s="42"/>
      <c r="F19" s="42"/>
      <c r="G19" s="41"/>
      <c r="H19" s="654">
        <f>SUM(D19:G19)/2</f>
        <v>0</v>
      </c>
      <c r="I19" s="330">
        <f t="shared" ref="I19:I41" si="2">D19*$D$12+E19*$E$12+F19*$F$12+G19*$G$12</f>
        <v>0</v>
      </c>
      <c r="J19" s="39"/>
      <c r="L19" s="1633"/>
    </row>
    <row r="20" spans="2:12" s="32" customFormat="1" ht="14" customHeight="1">
      <c r="B20" s="828">
        <v>3</v>
      </c>
      <c r="C20" s="343"/>
      <c r="D20" s="134"/>
      <c r="E20" s="42"/>
      <c r="F20" s="42"/>
      <c r="G20" s="41"/>
      <c r="H20" s="654">
        <f t="shared" ref="H20:H53" si="3">SUM(D20:G20)/2</f>
        <v>0</v>
      </c>
      <c r="I20" s="330">
        <f>D20*$D$12+E20*$E$12+F20*$F$12+G20*$G$12</f>
        <v>0</v>
      </c>
      <c r="J20" s="39"/>
      <c r="L20" s="1633"/>
    </row>
    <row r="21" spans="2:12" s="32" customFormat="1" ht="14" customHeight="1">
      <c r="B21" s="828">
        <v>4</v>
      </c>
      <c r="C21" s="343"/>
      <c r="D21" s="134"/>
      <c r="E21" s="42"/>
      <c r="F21" s="42"/>
      <c r="G21" s="41"/>
      <c r="H21" s="654">
        <f t="shared" si="3"/>
        <v>0</v>
      </c>
      <c r="I21" s="330">
        <f t="shared" si="2"/>
        <v>0</v>
      </c>
      <c r="J21" s="39"/>
      <c r="L21" s="1633"/>
    </row>
    <row r="22" spans="2:12" s="32" customFormat="1" ht="14" customHeight="1">
      <c r="B22" s="828">
        <v>5</v>
      </c>
      <c r="C22" s="343"/>
      <c r="D22" s="134"/>
      <c r="E22" s="42"/>
      <c r="F22" s="42"/>
      <c r="G22" s="41"/>
      <c r="H22" s="654">
        <f t="shared" si="3"/>
        <v>0</v>
      </c>
      <c r="I22" s="330">
        <f t="shared" si="2"/>
        <v>0</v>
      </c>
      <c r="J22" s="39"/>
      <c r="L22" s="1633"/>
    </row>
    <row r="23" spans="2:12" s="32" customFormat="1" ht="14" customHeight="1">
      <c r="B23" s="828">
        <v>6</v>
      </c>
      <c r="C23" s="343"/>
      <c r="D23" s="134"/>
      <c r="E23" s="42"/>
      <c r="F23" s="42"/>
      <c r="G23" s="41"/>
      <c r="H23" s="654">
        <f t="shared" si="3"/>
        <v>0</v>
      </c>
      <c r="I23" s="330">
        <f t="shared" si="2"/>
        <v>0</v>
      </c>
      <c r="J23" s="39"/>
      <c r="L23" s="1633"/>
    </row>
    <row r="24" spans="2:12" s="32" customFormat="1" ht="14" customHeight="1">
      <c r="B24" s="828">
        <v>7</v>
      </c>
      <c r="C24" s="343"/>
      <c r="D24" s="134"/>
      <c r="E24" s="42"/>
      <c r="F24" s="42"/>
      <c r="G24" s="41"/>
      <c r="H24" s="654">
        <f t="shared" si="3"/>
        <v>0</v>
      </c>
      <c r="I24" s="330">
        <f t="shared" si="2"/>
        <v>0</v>
      </c>
      <c r="J24" s="39"/>
      <c r="L24" s="1633"/>
    </row>
    <row r="25" spans="2:12" s="32" customFormat="1" ht="14" customHeight="1">
      <c r="B25" s="828">
        <v>8</v>
      </c>
      <c r="C25" s="343"/>
      <c r="D25" s="134"/>
      <c r="E25" s="42"/>
      <c r="F25" s="42"/>
      <c r="G25" s="41"/>
      <c r="H25" s="654">
        <f t="shared" si="3"/>
        <v>0</v>
      </c>
      <c r="I25" s="330">
        <f t="shared" si="2"/>
        <v>0</v>
      </c>
      <c r="J25" s="39"/>
    </row>
    <row r="26" spans="2:12" s="32" customFormat="1" ht="14" customHeight="1">
      <c r="B26" s="828">
        <v>9</v>
      </c>
      <c r="C26" s="343"/>
      <c r="D26" s="134"/>
      <c r="E26" s="42"/>
      <c r="F26" s="42"/>
      <c r="G26" s="41"/>
      <c r="H26" s="654">
        <f t="shared" si="3"/>
        <v>0</v>
      </c>
      <c r="I26" s="330">
        <f t="shared" si="2"/>
        <v>0</v>
      </c>
      <c r="J26" s="39"/>
    </row>
    <row r="27" spans="2:12" s="32" customFormat="1" ht="14" customHeight="1">
      <c r="B27" s="828">
        <v>10</v>
      </c>
      <c r="C27" s="343"/>
      <c r="D27" s="134"/>
      <c r="E27" s="42"/>
      <c r="F27" s="42"/>
      <c r="G27" s="41"/>
      <c r="H27" s="654">
        <f t="shared" si="3"/>
        <v>0</v>
      </c>
      <c r="I27" s="330">
        <f t="shared" si="2"/>
        <v>0</v>
      </c>
      <c r="J27" s="39"/>
    </row>
    <row r="28" spans="2:12" s="32" customFormat="1" ht="14" customHeight="1">
      <c r="B28" s="828">
        <v>11</v>
      </c>
      <c r="C28" s="343"/>
      <c r="D28" s="134"/>
      <c r="E28" s="42"/>
      <c r="F28" s="42"/>
      <c r="G28" s="41"/>
      <c r="H28" s="654">
        <f t="shared" ref="H28:H33" si="4">SUM(D28:G28)/2</f>
        <v>0</v>
      </c>
      <c r="I28" s="330">
        <f t="shared" si="2"/>
        <v>0</v>
      </c>
      <c r="J28" s="39"/>
    </row>
    <row r="29" spans="2:12" s="32" customFormat="1" ht="14" customHeight="1">
      <c r="B29" s="828">
        <v>12</v>
      </c>
      <c r="C29" s="343"/>
      <c r="D29" s="134"/>
      <c r="E29" s="42"/>
      <c r="F29" s="42"/>
      <c r="G29" s="41"/>
      <c r="H29" s="654">
        <f t="shared" si="4"/>
        <v>0</v>
      </c>
      <c r="I29" s="330">
        <f t="shared" si="2"/>
        <v>0</v>
      </c>
      <c r="J29" s="39"/>
    </row>
    <row r="30" spans="2:12" s="32" customFormat="1" ht="14" customHeight="1">
      <c r="B30" s="828">
        <v>13</v>
      </c>
      <c r="C30" s="343"/>
      <c r="D30" s="134"/>
      <c r="E30" s="42"/>
      <c r="F30" s="42"/>
      <c r="G30" s="41"/>
      <c r="H30" s="654">
        <f t="shared" si="4"/>
        <v>0</v>
      </c>
      <c r="I30" s="330">
        <f t="shared" si="2"/>
        <v>0</v>
      </c>
      <c r="J30" s="39"/>
    </row>
    <row r="31" spans="2:12" s="32" customFormat="1" ht="14" customHeight="1">
      <c r="B31" s="828">
        <v>14</v>
      </c>
      <c r="C31" s="343"/>
      <c r="D31" s="134"/>
      <c r="E31" s="42"/>
      <c r="F31" s="42"/>
      <c r="G31" s="41"/>
      <c r="H31" s="654">
        <f t="shared" si="4"/>
        <v>0</v>
      </c>
      <c r="I31" s="330">
        <f t="shared" si="2"/>
        <v>0</v>
      </c>
      <c r="J31" s="39"/>
    </row>
    <row r="32" spans="2:12" s="32" customFormat="1" ht="14" customHeight="1">
      <c r="B32" s="828">
        <v>15</v>
      </c>
      <c r="C32" s="343"/>
      <c r="D32" s="134"/>
      <c r="E32" s="42"/>
      <c r="F32" s="42"/>
      <c r="G32" s="41"/>
      <c r="H32" s="654">
        <f t="shared" si="4"/>
        <v>0</v>
      </c>
      <c r="I32" s="330">
        <f t="shared" si="2"/>
        <v>0</v>
      </c>
      <c r="J32" s="39"/>
    </row>
    <row r="33" spans="2:10" s="32" customFormat="1" ht="14" customHeight="1">
      <c r="B33" s="828">
        <v>16</v>
      </c>
      <c r="C33" s="343"/>
      <c r="D33" s="134"/>
      <c r="E33" s="42"/>
      <c r="F33" s="42"/>
      <c r="G33" s="41"/>
      <c r="H33" s="654">
        <f t="shared" si="4"/>
        <v>0</v>
      </c>
      <c r="I33" s="330">
        <f t="shared" si="2"/>
        <v>0</v>
      </c>
      <c r="J33" s="39"/>
    </row>
    <row r="34" spans="2:10" s="32" customFormat="1" ht="14" customHeight="1">
      <c r="B34" s="828">
        <v>17</v>
      </c>
      <c r="C34" s="343"/>
      <c r="D34" s="134"/>
      <c r="E34" s="42"/>
      <c r="F34" s="42"/>
      <c r="G34" s="41"/>
      <c r="H34" s="654">
        <f t="shared" si="3"/>
        <v>0</v>
      </c>
      <c r="I34" s="330">
        <f t="shared" si="2"/>
        <v>0</v>
      </c>
      <c r="J34" s="39"/>
    </row>
    <row r="35" spans="2:10" s="32" customFormat="1" ht="14" customHeight="1">
      <c r="B35" s="828">
        <v>18</v>
      </c>
      <c r="C35" s="343"/>
      <c r="D35" s="134"/>
      <c r="E35" s="42"/>
      <c r="F35" s="42"/>
      <c r="G35" s="41"/>
      <c r="H35" s="654">
        <f t="shared" si="3"/>
        <v>0</v>
      </c>
      <c r="I35" s="330">
        <f t="shared" si="2"/>
        <v>0</v>
      </c>
      <c r="J35" s="39"/>
    </row>
    <row r="36" spans="2:10" s="32" customFormat="1" ht="14" customHeight="1">
      <c r="B36" s="828">
        <v>19</v>
      </c>
      <c r="C36" s="343"/>
      <c r="D36" s="134"/>
      <c r="E36" s="42"/>
      <c r="F36" s="42"/>
      <c r="G36" s="41"/>
      <c r="H36" s="654">
        <f t="shared" si="3"/>
        <v>0</v>
      </c>
      <c r="I36" s="330">
        <f t="shared" si="2"/>
        <v>0</v>
      </c>
      <c r="J36" s="39"/>
    </row>
    <row r="37" spans="2:10" s="32" customFormat="1" ht="14" customHeight="1">
      <c r="B37" s="828">
        <v>20</v>
      </c>
      <c r="C37" s="343"/>
      <c r="D37" s="134"/>
      <c r="E37" s="42"/>
      <c r="F37" s="42"/>
      <c r="G37" s="41"/>
      <c r="H37" s="654">
        <f t="shared" si="3"/>
        <v>0</v>
      </c>
      <c r="I37" s="330">
        <f t="shared" si="2"/>
        <v>0</v>
      </c>
      <c r="J37" s="39"/>
    </row>
    <row r="38" spans="2:10" s="32" customFormat="1" ht="14" customHeight="1">
      <c r="B38" s="828">
        <v>21</v>
      </c>
      <c r="C38" s="343"/>
      <c r="D38" s="134"/>
      <c r="E38" s="42"/>
      <c r="F38" s="42"/>
      <c r="G38" s="41"/>
      <c r="H38" s="654">
        <f t="shared" si="3"/>
        <v>0</v>
      </c>
      <c r="I38" s="330">
        <f t="shared" si="2"/>
        <v>0</v>
      </c>
      <c r="J38" s="39"/>
    </row>
    <row r="39" spans="2:10" s="32" customFormat="1" ht="14" customHeight="1">
      <c r="B39" s="828">
        <v>22</v>
      </c>
      <c r="C39" s="343"/>
      <c r="D39" s="134"/>
      <c r="E39" s="42"/>
      <c r="F39" s="42"/>
      <c r="G39" s="41"/>
      <c r="H39" s="654">
        <f t="shared" si="3"/>
        <v>0</v>
      </c>
      <c r="I39" s="330">
        <f t="shared" si="2"/>
        <v>0</v>
      </c>
      <c r="J39" s="39"/>
    </row>
    <row r="40" spans="2:10" s="32" customFormat="1" ht="14" customHeight="1">
      <c r="B40" s="828">
        <v>23</v>
      </c>
      <c r="C40" s="343"/>
      <c r="D40" s="134"/>
      <c r="E40" s="42"/>
      <c r="F40" s="42"/>
      <c r="G40" s="41"/>
      <c r="H40" s="654">
        <f t="shared" si="3"/>
        <v>0</v>
      </c>
      <c r="I40" s="330">
        <f t="shared" si="2"/>
        <v>0</v>
      </c>
      <c r="J40" s="39"/>
    </row>
    <row r="41" spans="2:10" s="32" customFormat="1" ht="14" customHeight="1">
      <c r="B41" s="828">
        <v>24</v>
      </c>
      <c r="C41" s="343"/>
      <c r="D41" s="134"/>
      <c r="E41" s="42"/>
      <c r="F41" s="42"/>
      <c r="G41" s="41"/>
      <c r="H41" s="654">
        <f t="shared" si="3"/>
        <v>0</v>
      </c>
      <c r="I41" s="330">
        <f t="shared" si="2"/>
        <v>0</v>
      </c>
      <c r="J41" s="39"/>
    </row>
    <row r="42" spans="2:10" s="32" customFormat="1" ht="14" customHeight="1">
      <c r="B42" s="828">
        <v>25</v>
      </c>
      <c r="C42" s="60"/>
      <c r="D42" s="134"/>
      <c r="E42" s="42"/>
      <c r="F42" s="42"/>
      <c r="G42" s="41"/>
      <c r="H42" s="654">
        <f t="shared" si="3"/>
        <v>0</v>
      </c>
      <c r="I42" s="330">
        <f>D42*$D$12+E42*$E$12+F42*$F$12+G42*$G$12</f>
        <v>0</v>
      </c>
      <c r="J42" s="39"/>
    </row>
    <row r="43" spans="2:10" s="32" customFormat="1" ht="14" customHeight="1">
      <c r="B43" s="828">
        <v>26</v>
      </c>
      <c r="C43" s="60"/>
      <c r="D43" s="134"/>
      <c r="E43" s="42"/>
      <c r="F43" s="42"/>
      <c r="G43" s="41"/>
      <c r="H43" s="654">
        <f t="shared" si="3"/>
        <v>0</v>
      </c>
      <c r="I43" s="330">
        <f t="shared" ref="I43:I52" si="5">D43*$D$12+E43*$E$12+F43*$F$12+G43*$G$12</f>
        <v>0</v>
      </c>
      <c r="J43" s="39"/>
    </row>
    <row r="44" spans="2:10" s="32" customFormat="1" ht="14" customHeight="1">
      <c r="B44" s="828">
        <v>27</v>
      </c>
      <c r="C44" s="60"/>
      <c r="D44" s="134"/>
      <c r="E44" s="42"/>
      <c r="F44" s="42"/>
      <c r="G44" s="41"/>
      <c r="H44" s="654">
        <f t="shared" si="3"/>
        <v>0</v>
      </c>
      <c r="I44" s="330">
        <f t="shared" si="5"/>
        <v>0</v>
      </c>
      <c r="J44" s="39"/>
    </row>
    <row r="45" spans="2:10" s="32" customFormat="1" ht="14" customHeight="1">
      <c r="B45" s="828">
        <v>28</v>
      </c>
      <c r="C45" s="60"/>
      <c r="D45" s="134"/>
      <c r="E45" s="42"/>
      <c r="F45" s="42"/>
      <c r="G45" s="41"/>
      <c r="H45" s="654">
        <f t="shared" si="3"/>
        <v>0</v>
      </c>
      <c r="I45" s="330">
        <f t="shared" si="5"/>
        <v>0</v>
      </c>
      <c r="J45" s="39"/>
    </row>
    <row r="46" spans="2:10" s="32" customFormat="1" ht="14" customHeight="1">
      <c r="B46" s="828">
        <v>29</v>
      </c>
      <c r="C46" s="60"/>
      <c r="D46" s="134"/>
      <c r="E46" s="42"/>
      <c r="F46" s="42"/>
      <c r="G46" s="41"/>
      <c r="H46" s="654">
        <f t="shared" si="3"/>
        <v>0</v>
      </c>
      <c r="I46" s="330">
        <f t="shared" si="5"/>
        <v>0</v>
      </c>
      <c r="J46" s="39"/>
    </row>
    <row r="47" spans="2:10" s="32" customFormat="1" ht="14" customHeight="1">
      <c r="B47" s="828">
        <v>30</v>
      </c>
      <c r="C47" s="60"/>
      <c r="D47" s="134"/>
      <c r="E47" s="42"/>
      <c r="F47" s="42"/>
      <c r="G47" s="41"/>
      <c r="H47" s="654">
        <f t="shared" si="3"/>
        <v>0</v>
      </c>
      <c r="I47" s="330">
        <f t="shared" si="5"/>
        <v>0</v>
      </c>
      <c r="J47" s="39"/>
    </row>
    <row r="48" spans="2:10" s="32" customFormat="1" ht="14" customHeight="1">
      <c r="B48" s="828">
        <v>31</v>
      </c>
      <c r="C48" s="60"/>
      <c r="D48" s="134"/>
      <c r="E48" s="42"/>
      <c r="F48" s="42"/>
      <c r="G48" s="41"/>
      <c r="H48" s="654">
        <f t="shared" si="3"/>
        <v>0</v>
      </c>
      <c r="I48" s="330">
        <f t="shared" si="5"/>
        <v>0</v>
      </c>
      <c r="J48" s="39"/>
    </row>
    <row r="49" spans="2:10" s="32" customFormat="1" ht="14" customHeight="1">
      <c r="B49" s="828">
        <v>32</v>
      </c>
      <c r="C49" s="60"/>
      <c r="D49" s="134"/>
      <c r="E49" s="42"/>
      <c r="F49" s="42"/>
      <c r="G49" s="41"/>
      <c r="H49" s="654">
        <f t="shared" si="3"/>
        <v>0</v>
      </c>
      <c r="I49" s="330">
        <f t="shared" si="5"/>
        <v>0</v>
      </c>
      <c r="J49" s="39"/>
    </row>
    <row r="50" spans="2:10" s="32" customFormat="1" ht="14" customHeight="1">
      <c r="B50" s="828">
        <v>33</v>
      </c>
      <c r="C50" s="60"/>
      <c r="D50" s="134"/>
      <c r="E50" s="42"/>
      <c r="F50" s="42"/>
      <c r="G50" s="41"/>
      <c r="H50" s="654">
        <f t="shared" si="3"/>
        <v>0</v>
      </c>
      <c r="I50" s="330">
        <f t="shared" si="5"/>
        <v>0</v>
      </c>
      <c r="J50" s="39"/>
    </row>
    <row r="51" spans="2:10" s="32" customFormat="1" ht="14" customHeight="1">
      <c r="B51" s="828">
        <v>34</v>
      </c>
      <c r="C51" s="60"/>
      <c r="D51" s="134"/>
      <c r="E51" s="42"/>
      <c r="F51" s="42"/>
      <c r="G51" s="41"/>
      <c r="H51" s="654">
        <f t="shared" si="3"/>
        <v>0</v>
      </c>
      <c r="I51" s="330">
        <f t="shared" si="5"/>
        <v>0</v>
      </c>
      <c r="J51" s="39"/>
    </row>
    <row r="52" spans="2:10" s="32" customFormat="1" ht="14" customHeight="1">
      <c r="B52" s="828">
        <v>35</v>
      </c>
      <c r="C52" s="60"/>
      <c r="D52" s="134"/>
      <c r="E52" s="42"/>
      <c r="F52" s="42"/>
      <c r="G52" s="41"/>
      <c r="H52" s="654">
        <f t="shared" si="3"/>
        <v>0</v>
      </c>
      <c r="I52" s="330">
        <f t="shared" si="5"/>
        <v>0</v>
      </c>
      <c r="J52" s="39"/>
    </row>
    <row r="53" spans="2:10" s="32" customFormat="1" ht="14" customHeight="1">
      <c r="B53" s="1058">
        <v>36</v>
      </c>
      <c r="C53" s="1059"/>
      <c r="D53" s="508"/>
      <c r="E53" s="99"/>
      <c r="F53" s="99"/>
      <c r="G53" s="137"/>
      <c r="H53" s="733">
        <f t="shared" si="3"/>
        <v>0</v>
      </c>
      <c r="I53" s="1060">
        <f>D53*$D$12+E53*$E$12+F53*$F$12+G53*$G$12</f>
        <v>0</v>
      </c>
      <c r="J53" s="822"/>
    </row>
    <row r="54" spans="2:10" ht="27.75" customHeight="1">
      <c r="B54" s="1061"/>
      <c r="C54" s="1062" t="s">
        <v>351</v>
      </c>
      <c r="D54" s="1063"/>
      <c r="E54" s="1063"/>
      <c r="F54" s="1063"/>
      <c r="G54" s="1063"/>
      <c r="H54" s="1064"/>
      <c r="I54" s="1065"/>
      <c r="J54" s="1066"/>
    </row>
    <row r="55" spans="2:10" ht="14" customHeight="1">
      <c r="B55" s="1056">
        <v>1</v>
      </c>
      <c r="C55" s="1057"/>
      <c r="D55" s="130"/>
      <c r="E55" s="37"/>
      <c r="F55" s="37"/>
      <c r="G55" s="36"/>
      <c r="H55" s="1067">
        <f>SUM(D55:G55)/2</f>
        <v>0</v>
      </c>
      <c r="I55" s="324">
        <f>D55*$D$12+E55*$E$12+F55*$F$12+G55*$G$12</f>
        <v>0</v>
      </c>
      <c r="J55" s="966"/>
    </row>
    <row r="56" spans="2:10" ht="14" customHeight="1">
      <c r="B56" s="670">
        <v>2</v>
      </c>
      <c r="C56" s="343"/>
      <c r="D56" s="142"/>
      <c r="E56" s="46"/>
      <c r="F56" s="46"/>
      <c r="G56" s="45"/>
      <c r="H56" s="654">
        <f>SUM(D56:G56)/2</f>
        <v>0</v>
      </c>
      <c r="I56" s="330">
        <f>D56*$D$12+E56*$E$12+F56*$F$12+G56*$G$12</f>
        <v>0</v>
      </c>
      <c r="J56" s="62"/>
    </row>
    <row r="57" spans="2:10" ht="14" customHeight="1">
      <c r="B57" s="670">
        <v>3</v>
      </c>
      <c r="C57" s="343"/>
      <c r="D57" s="142"/>
      <c r="E57" s="46"/>
      <c r="F57" s="46"/>
      <c r="G57" s="45"/>
      <c r="H57" s="654">
        <f t="shared" ref="H57:H63" si="6">SUM(D57:G57)/2</f>
        <v>0</v>
      </c>
      <c r="I57" s="330">
        <f t="shared" ref="I57:I63" si="7">D57*$D$12+E57*$E$12+F57*$F$12+G57*$G$12</f>
        <v>0</v>
      </c>
      <c r="J57" s="62"/>
    </row>
    <row r="58" spans="2:10" ht="14" customHeight="1">
      <c r="B58" s="670">
        <v>4</v>
      </c>
      <c r="C58" s="343"/>
      <c r="D58" s="142"/>
      <c r="E58" s="46"/>
      <c r="F58" s="46"/>
      <c r="G58" s="45"/>
      <c r="H58" s="654">
        <f t="shared" si="6"/>
        <v>0</v>
      </c>
      <c r="I58" s="330">
        <f t="shared" si="7"/>
        <v>0</v>
      </c>
      <c r="J58" s="62"/>
    </row>
    <row r="59" spans="2:10" ht="14" customHeight="1">
      <c r="B59" s="670">
        <v>5</v>
      </c>
      <c r="C59" s="343"/>
      <c r="D59" s="142"/>
      <c r="E59" s="46"/>
      <c r="F59" s="46"/>
      <c r="G59" s="45"/>
      <c r="H59" s="654">
        <f t="shared" si="6"/>
        <v>0</v>
      </c>
      <c r="I59" s="330">
        <f t="shared" si="7"/>
        <v>0</v>
      </c>
      <c r="J59" s="62"/>
    </row>
    <row r="60" spans="2:10" ht="14" customHeight="1">
      <c r="B60" s="670">
        <v>6</v>
      </c>
      <c r="C60" s="343"/>
      <c r="D60" s="142"/>
      <c r="E60" s="46"/>
      <c r="F60" s="46"/>
      <c r="G60" s="45"/>
      <c r="H60" s="654">
        <f t="shared" si="6"/>
        <v>0</v>
      </c>
      <c r="I60" s="330">
        <f t="shared" si="7"/>
        <v>0</v>
      </c>
      <c r="J60" s="62"/>
    </row>
    <row r="61" spans="2:10" ht="14" customHeight="1">
      <c r="B61" s="670">
        <v>7</v>
      </c>
      <c r="C61" s="343"/>
      <c r="D61" s="142"/>
      <c r="E61" s="46"/>
      <c r="F61" s="46"/>
      <c r="G61" s="45"/>
      <c r="H61" s="654">
        <f t="shared" si="6"/>
        <v>0</v>
      </c>
      <c r="I61" s="330">
        <f t="shared" si="7"/>
        <v>0</v>
      </c>
      <c r="J61" s="62"/>
    </row>
    <row r="62" spans="2:10" ht="14" customHeight="1">
      <c r="B62" s="670">
        <v>8</v>
      </c>
      <c r="C62" s="343"/>
      <c r="D62" s="142"/>
      <c r="E62" s="46"/>
      <c r="F62" s="46"/>
      <c r="G62" s="45"/>
      <c r="H62" s="654">
        <f>SUM(D62:G62)/2</f>
        <v>0</v>
      </c>
      <c r="I62" s="330">
        <f t="shared" si="7"/>
        <v>0</v>
      </c>
      <c r="J62" s="62"/>
    </row>
    <row r="63" spans="2:10" ht="14" customHeight="1">
      <c r="B63" s="670">
        <v>9</v>
      </c>
      <c r="C63" s="1068"/>
      <c r="D63" s="142"/>
      <c r="E63" s="46"/>
      <c r="F63" s="46"/>
      <c r="G63" s="45"/>
      <c r="H63" s="654">
        <f t="shared" si="6"/>
        <v>0</v>
      </c>
      <c r="I63" s="330">
        <f t="shared" si="7"/>
        <v>0</v>
      </c>
      <c r="J63" s="62"/>
    </row>
    <row r="64" spans="2:10" ht="14" customHeight="1" thickBot="1">
      <c r="B64" s="1069">
        <v>10</v>
      </c>
      <c r="C64" s="1070"/>
      <c r="D64" s="1000"/>
      <c r="E64" s="69"/>
      <c r="F64" s="69"/>
      <c r="G64" s="678"/>
      <c r="H64" s="723">
        <f>SUM(D64:G64)/2</f>
        <v>0</v>
      </c>
      <c r="I64" s="351">
        <f>D64*$D$12+E64*$E$12+F64*$F$12+G64*$G$12</f>
        <v>0</v>
      </c>
      <c r="J64" s="71"/>
    </row>
    <row r="65" spans="2:5">
      <c r="B65" s="101"/>
      <c r="C65" s="1501"/>
      <c r="D65" s="1502"/>
      <c r="E65" s="1502"/>
    </row>
    <row r="66" spans="2:5">
      <c r="C66" s="1554"/>
      <c r="D66" s="1507"/>
      <c r="E66" s="1507"/>
    </row>
    <row r="67" spans="2:5">
      <c r="C67" s="1506"/>
      <c r="D67" s="1507"/>
      <c r="E67" s="1507"/>
    </row>
    <row r="68" spans="2:5">
      <c r="C68" s="104"/>
      <c r="D68" s="105"/>
      <c r="E68" s="105"/>
    </row>
    <row r="69" spans="2:5">
      <c r="C69" s="106"/>
      <c r="D69" s="107"/>
      <c r="E69" s="107"/>
    </row>
    <row r="70" spans="2:5">
      <c r="C70" s="106"/>
      <c r="D70" s="107"/>
      <c r="E70" s="107"/>
    </row>
    <row r="71" spans="2:5">
      <c r="C71" s="106"/>
      <c r="D71" s="107"/>
      <c r="E71" s="107"/>
    </row>
    <row r="72" spans="2:5">
      <c r="C72" s="101"/>
      <c r="D72" s="101"/>
      <c r="E72" s="101"/>
    </row>
  </sheetData>
  <sheetProtection sheet="1" formatRows="0" insertRows="0"/>
  <mergeCells count="14">
    <mergeCell ref="L16:L24"/>
    <mergeCell ref="C65:E65"/>
    <mergeCell ref="C66:E66"/>
    <mergeCell ref="C67:E67"/>
    <mergeCell ref="I2:J2"/>
    <mergeCell ref="C4:J4"/>
    <mergeCell ref="C6:F6"/>
    <mergeCell ref="B7:C13"/>
    <mergeCell ref="D7:G9"/>
    <mergeCell ref="H7:H13"/>
    <mergeCell ref="I7:I13"/>
    <mergeCell ref="J7:J13"/>
    <mergeCell ref="D11:G11"/>
    <mergeCell ref="D13:G13"/>
  </mergeCells>
  <dataValidations count="1">
    <dataValidation allowBlank="1" showInputMessage="1" showErrorMessage="1" sqref="C6:F6 C18:C53 C55:C64" xr:uid="{DA2E0443-C03C-4570-A034-7160519EF521}"/>
  </dataValidations>
  <printOptions horizontalCentered="1"/>
  <pageMargins left="0.94488188976377963" right="0.39370078740157483" top="0.9055118110236221" bottom="0.70866141732283472" header="0.51181102362204722" footer="0.51181102362204722"/>
  <pageSetup paperSize="9" scale="76" orientation="portrait" horizontalDpi="4294967293" verticalDpi="4294967293" r:id="rId1"/>
  <headerFooter alignWithMargins="0">
    <oddFooter>&amp;L&amp;7CEA - arkusz organizacyjny na rok szkolny 2018/19    nr teczki: 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8C9F-A990-49A5-960D-9E8BD194ADFB}">
  <sheetPr>
    <tabColor theme="9"/>
    <pageSetUpPr fitToPage="1"/>
  </sheetPr>
  <dimension ref="B1:L66"/>
  <sheetViews>
    <sheetView showGridLines="0" view="pageBreakPreview" zoomScale="80" zoomScaleNormal="100" zoomScaleSheetLayoutView="80" workbookViewId="0">
      <selection activeCell="C1" sqref="C1"/>
    </sheetView>
  </sheetViews>
  <sheetFormatPr baseColWidth="10" defaultColWidth="8.1640625" defaultRowHeight="13"/>
  <cols>
    <col min="1" max="1" width="4" style="25" customWidth="1"/>
    <col min="2" max="2" width="3.83203125" style="25" customWidth="1"/>
    <col min="3" max="3" width="40.33203125" style="25" customWidth="1"/>
    <col min="4" max="7" width="5" style="25" customWidth="1"/>
    <col min="8" max="8" width="7.83203125" style="25" customWidth="1"/>
    <col min="9" max="9" width="9.33203125" style="25" customWidth="1"/>
    <col min="10" max="10" width="10.33203125" style="25" customWidth="1"/>
    <col min="11" max="11" width="3.1640625" style="25" customWidth="1"/>
    <col min="12" max="12" width="19.6640625" style="25" customWidth="1"/>
    <col min="13" max="16384" width="8.1640625" style="25"/>
  </cols>
  <sheetData>
    <row r="1" spans="2:12" ht="18">
      <c r="B1" s="26"/>
      <c r="C1" s="27" t="str">
        <f>'Strona Tytułowa'!G5</f>
        <v>??</v>
      </c>
      <c r="D1" s="72"/>
      <c r="E1" s="72"/>
      <c r="F1" s="28"/>
    </row>
    <row r="2" spans="2:12" ht="20">
      <c r="B2" s="28"/>
      <c r="E2" s="73"/>
      <c r="F2" s="28"/>
      <c r="H2" s="1042" t="s">
        <v>47</v>
      </c>
      <c r="I2" s="1634" t="str">
        <f>'Strona Tytułowa'!D2</f>
        <v>2022/2023</v>
      </c>
      <c r="J2" s="1634"/>
    </row>
    <row r="3" spans="2:12" ht="20">
      <c r="B3" s="1045" t="s">
        <v>343</v>
      </c>
      <c r="E3" s="73"/>
      <c r="F3" s="28"/>
      <c r="H3" s="1042"/>
      <c r="I3" s="108"/>
    </row>
    <row r="4" spans="2:12" ht="18.75" customHeight="1">
      <c r="B4" s="29"/>
      <c r="C4" s="1635" t="s">
        <v>118</v>
      </c>
      <c r="D4" s="1635"/>
      <c r="E4" s="1635"/>
      <c r="F4" s="1635"/>
      <c r="G4" s="1635"/>
      <c r="H4" s="1635"/>
      <c r="I4" s="1635"/>
      <c r="J4" s="1635"/>
    </row>
    <row r="5" spans="2:12" ht="18.75" customHeight="1">
      <c r="B5" s="1046" t="s">
        <v>344</v>
      </c>
      <c r="C5" s="1041"/>
      <c r="D5" s="1041"/>
      <c r="E5" s="1041"/>
      <c r="F5" s="1041"/>
      <c r="G5" s="1041"/>
      <c r="H5" s="1041"/>
      <c r="I5" s="1041"/>
      <c r="J5" s="1041"/>
    </row>
    <row r="6" spans="2:12" ht="21" customHeight="1" thickBot="1">
      <c r="B6" s="1047"/>
      <c r="C6" s="1636" t="s">
        <v>118</v>
      </c>
      <c r="D6" s="1636"/>
      <c r="E6" s="1636"/>
      <c r="F6" s="1636"/>
      <c r="G6" s="1047"/>
    </row>
    <row r="7" spans="2:12" ht="5.25" customHeight="1">
      <c r="B7" s="1362" t="s">
        <v>48</v>
      </c>
      <c r="C7" s="1363"/>
      <c r="D7" s="1637" t="s">
        <v>345</v>
      </c>
      <c r="E7" s="1638"/>
      <c r="F7" s="1638"/>
      <c r="G7" s="1639"/>
      <c r="H7" s="1646" t="s">
        <v>55</v>
      </c>
      <c r="I7" s="1647" t="s">
        <v>49</v>
      </c>
      <c r="J7" s="1425" t="s">
        <v>50</v>
      </c>
    </row>
    <row r="8" spans="2:12" ht="9" customHeight="1">
      <c r="B8" s="1364"/>
      <c r="C8" s="1365"/>
      <c r="D8" s="1640"/>
      <c r="E8" s="1641"/>
      <c r="F8" s="1641"/>
      <c r="G8" s="1642"/>
      <c r="H8" s="1522"/>
      <c r="I8" s="1648"/>
      <c r="J8" s="1426"/>
    </row>
    <row r="9" spans="2:12" ht="12.75" customHeight="1">
      <c r="B9" s="1364"/>
      <c r="C9" s="1365"/>
      <c r="D9" s="1643"/>
      <c r="E9" s="1644"/>
      <c r="F9" s="1644"/>
      <c r="G9" s="1645"/>
      <c r="H9" s="1522"/>
      <c r="I9" s="1648"/>
      <c r="J9" s="1426"/>
    </row>
    <row r="10" spans="2:12" ht="12.75" customHeight="1">
      <c r="B10" s="1364"/>
      <c r="C10" s="1365"/>
      <c r="D10" s="1043" t="s">
        <v>20</v>
      </c>
      <c r="E10" s="300" t="s">
        <v>21</v>
      </c>
      <c r="F10" s="298" t="s">
        <v>22</v>
      </c>
      <c r="G10" s="299" t="s">
        <v>23</v>
      </c>
      <c r="H10" s="1522"/>
      <c r="I10" s="1648"/>
      <c r="J10" s="1426"/>
    </row>
    <row r="11" spans="2:12" ht="12.75" customHeight="1">
      <c r="B11" s="1364"/>
      <c r="C11" s="1365"/>
      <c r="D11" s="1439" t="s">
        <v>346</v>
      </c>
      <c r="E11" s="1332"/>
      <c r="F11" s="1332"/>
      <c r="G11" s="1440"/>
      <c r="H11" s="1522"/>
      <c r="I11" s="1648"/>
      <c r="J11" s="1426"/>
    </row>
    <row r="12" spans="2:12" ht="12.75" customHeight="1">
      <c r="B12" s="1364"/>
      <c r="C12" s="1365"/>
      <c r="D12" s="1071"/>
      <c r="E12" s="1071"/>
      <c r="F12" s="1071"/>
      <c r="G12" s="1071"/>
      <c r="H12" s="1522"/>
      <c r="I12" s="1648"/>
      <c r="J12" s="1426"/>
    </row>
    <row r="13" spans="2:12" ht="16.5" customHeight="1" thickBot="1">
      <c r="B13" s="1366"/>
      <c r="C13" s="1367"/>
      <c r="D13" s="1441" t="s">
        <v>347</v>
      </c>
      <c r="E13" s="1442"/>
      <c r="F13" s="1442"/>
      <c r="G13" s="1443"/>
      <c r="H13" s="1524"/>
      <c r="I13" s="1649"/>
      <c r="J13" s="1624"/>
    </row>
    <row r="14" spans="2:12" ht="27" customHeight="1" thickBot="1">
      <c r="B14" s="685"/>
      <c r="C14" s="1044" t="s">
        <v>58</v>
      </c>
      <c r="D14" s="852">
        <f t="shared" ref="D14:G14" si="0">D16+D15</f>
        <v>0</v>
      </c>
      <c r="E14" s="687">
        <f t="shared" si="0"/>
        <v>0</v>
      </c>
      <c r="F14" s="687">
        <f t="shared" si="0"/>
        <v>0</v>
      </c>
      <c r="G14" s="853">
        <f t="shared" si="0"/>
        <v>0</v>
      </c>
      <c r="H14" s="1048">
        <f>SUM(D14:G14)</f>
        <v>0</v>
      </c>
      <c r="I14" s="77">
        <f>SUM(I15:I16)</f>
        <v>0</v>
      </c>
      <c r="J14" s="78"/>
    </row>
    <row r="15" spans="2:12" ht="23.25" customHeight="1">
      <c r="B15" s="635"/>
      <c r="C15" s="128" t="s">
        <v>263</v>
      </c>
      <c r="D15" s="690">
        <f t="shared" ref="D15:G15" si="1">SUM(D18:D47)</f>
        <v>0</v>
      </c>
      <c r="E15" s="690">
        <f t="shared" si="1"/>
        <v>0</v>
      </c>
      <c r="F15" s="690">
        <f t="shared" si="1"/>
        <v>0</v>
      </c>
      <c r="G15" s="1049">
        <f t="shared" si="1"/>
        <v>0</v>
      </c>
      <c r="H15" s="1050">
        <f>SUM(D15:G15)/2</f>
        <v>0</v>
      </c>
      <c r="I15" s="1051">
        <f>D15*$D$12+E15*$E$12+F15*$F$12+G15*$G$12</f>
        <v>0</v>
      </c>
      <c r="J15" s="84"/>
    </row>
    <row r="16" spans="2:12" ht="21" customHeight="1">
      <c r="B16" s="817"/>
      <c r="C16" s="818" t="s">
        <v>348</v>
      </c>
      <c r="D16" s="1052">
        <f>SUM(D49:D58)</f>
        <v>0</v>
      </c>
      <c r="E16" s="700">
        <f>SUM(E49:E58)</f>
        <v>0</v>
      </c>
      <c r="F16" s="700">
        <f>SUM(F49:F58)</f>
        <v>0</v>
      </c>
      <c r="G16" s="1053">
        <f>SUM(G49:G58)</f>
        <v>0</v>
      </c>
      <c r="H16" s="701">
        <f>SUM(D16:G16)/2</f>
        <v>0</v>
      </c>
      <c r="I16" s="1054">
        <f>D16*$D$12+E16*$E$12+F16*$F$12+G16*$G$12</f>
        <v>0</v>
      </c>
      <c r="J16" s="819"/>
      <c r="L16" s="1633" t="s">
        <v>349</v>
      </c>
    </row>
    <row r="17" spans="2:12" ht="19.5" customHeight="1">
      <c r="B17" s="1055"/>
      <c r="C17" s="705" t="s">
        <v>350</v>
      </c>
      <c r="D17" s="706"/>
      <c r="E17" s="706"/>
      <c r="F17" s="706"/>
      <c r="G17" s="706"/>
      <c r="H17" s="706"/>
      <c r="I17" s="707"/>
      <c r="J17" s="820"/>
      <c r="L17" s="1633"/>
    </row>
    <row r="18" spans="2:12" s="32" customFormat="1" ht="14" customHeight="1">
      <c r="B18" s="1056">
        <v>1</v>
      </c>
      <c r="C18" s="1057"/>
      <c r="D18" s="130"/>
      <c r="E18" s="37"/>
      <c r="F18" s="37"/>
      <c r="G18" s="36"/>
      <c r="H18" s="650">
        <f>SUM(D18:G18)/2</f>
        <v>0</v>
      </c>
      <c r="I18" s="324">
        <f>D18*$D$12+E18*$E$12+F18*$F$12+G18*$G$12</f>
        <v>0</v>
      </c>
      <c r="J18" s="88"/>
      <c r="L18" s="1633"/>
    </row>
    <row r="19" spans="2:12" s="32" customFormat="1" ht="14" customHeight="1">
      <c r="B19" s="828">
        <v>2</v>
      </c>
      <c r="C19" s="343"/>
      <c r="D19" s="134"/>
      <c r="E19" s="42"/>
      <c r="F19" s="42"/>
      <c r="G19" s="41"/>
      <c r="H19" s="654">
        <f>SUM(D19:G19)/2</f>
        <v>0</v>
      </c>
      <c r="I19" s="330">
        <f t="shared" ref="I19:I35" si="2">D19*$D$12+E19*$E$12+F19*$F$12+G19*$G$12</f>
        <v>0</v>
      </c>
      <c r="J19" s="39"/>
      <c r="L19" s="1633"/>
    </row>
    <row r="20" spans="2:12" s="32" customFormat="1" ht="14" customHeight="1">
      <c r="B20" s="828">
        <v>3</v>
      </c>
      <c r="C20" s="343"/>
      <c r="D20" s="134"/>
      <c r="E20" s="42"/>
      <c r="F20" s="42"/>
      <c r="G20" s="41"/>
      <c r="H20" s="654">
        <f t="shared" ref="H20:H47" si="3">SUM(D20:G20)/2</f>
        <v>0</v>
      </c>
      <c r="I20" s="330">
        <f>D20*$D$12+E20*$E$12+F20*$F$12+G20*$G$12</f>
        <v>0</v>
      </c>
      <c r="J20" s="39"/>
      <c r="L20" s="1633"/>
    </row>
    <row r="21" spans="2:12" s="32" customFormat="1" ht="14" customHeight="1">
      <c r="B21" s="828">
        <v>4</v>
      </c>
      <c r="C21" s="343"/>
      <c r="D21" s="134"/>
      <c r="E21" s="42"/>
      <c r="F21" s="42"/>
      <c r="G21" s="41"/>
      <c r="H21" s="654">
        <f t="shared" si="3"/>
        <v>0</v>
      </c>
      <c r="I21" s="330">
        <f t="shared" si="2"/>
        <v>0</v>
      </c>
      <c r="J21" s="39"/>
      <c r="L21" s="1633"/>
    </row>
    <row r="22" spans="2:12" s="32" customFormat="1" ht="14" customHeight="1">
      <c r="B22" s="828">
        <v>5</v>
      </c>
      <c r="C22" s="343"/>
      <c r="D22" s="134"/>
      <c r="E22" s="42"/>
      <c r="F22" s="42"/>
      <c r="G22" s="41"/>
      <c r="H22" s="654">
        <f t="shared" si="3"/>
        <v>0</v>
      </c>
      <c r="I22" s="330">
        <f t="shared" si="2"/>
        <v>0</v>
      </c>
      <c r="J22" s="39"/>
      <c r="L22" s="1633"/>
    </row>
    <row r="23" spans="2:12" s="32" customFormat="1" ht="14" customHeight="1">
      <c r="B23" s="828">
        <v>6</v>
      </c>
      <c r="C23" s="343"/>
      <c r="D23" s="134"/>
      <c r="E23" s="42"/>
      <c r="F23" s="42"/>
      <c r="G23" s="41"/>
      <c r="H23" s="654">
        <f t="shared" si="3"/>
        <v>0</v>
      </c>
      <c r="I23" s="330">
        <f t="shared" si="2"/>
        <v>0</v>
      </c>
      <c r="J23" s="39"/>
      <c r="L23" s="1633"/>
    </row>
    <row r="24" spans="2:12" s="32" customFormat="1" ht="14" customHeight="1">
      <c r="B24" s="828">
        <v>7</v>
      </c>
      <c r="C24" s="343"/>
      <c r="D24" s="134"/>
      <c r="E24" s="42"/>
      <c r="F24" s="42"/>
      <c r="G24" s="41"/>
      <c r="H24" s="654">
        <f t="shared" si="3"/>
        <v>0</v>
      </c>
      <c r="I24" s="330">
        <f t="shared" si="2"/>
        <v>0</v>
      </c>
      <c r="J24" s="39"/>
      <c r="L24" s="1633"/>
    </row>
    <row r="25" spans="2:12" s="32" customFormat="1" ht="14" customHeight="1">
      <c r="B25" s="828">
        <v>8</v>
      </c>
      <c r="C25" s="343"/>
      <c r="D25" s="134"/>
      <c r="E25" s="42"/>
      <c r="F25" s="42"/>
      <c r="G25" s="41"/>
      <c r="H25" s="654">
        <f t="shared" si="3"/>
        <v>0</v>
      </c>
      <c r="I25" s="330">
        <f t="shared" si="2"/>
        <v>0</v>
      </c>
      <c r="J25" s="39"/>
    </row>
    <row r="26" spans="2:12" s="32" customFormat="1" ht="14" customHeight="1">
      <c r="B26" s="828">
        <v>9</v>
      </c>
      <c r="C26" s="343"/>
      <c r="D26" s="134"/>
      <c r="E26" s="42"/>
      <c r="F26" s="42"/>
      <c r="G26" s="41"/>
      <c r="H26" s="654">
        <f t="shared" si="3"/>
        <v>0</v>
      </c>
      <c r="I26" s="330">
        <f t="shared" si="2"/>
        <v>0</v>
      </c>
      <c r="J26" s="39"/>
    </row>
    <row r="27" spans="2:12" s="32" customFormat="1" ht="14" customHeight="1">
      <c r="B27" s="828">
        <v>10</v>
      </c>
      <c r="C27" s="343"/>
      <c r="D27" s="134"/>
      <c r="E27" s="42"/>
      <c r="F27" s="42"/>
      <c r="G27" s="41"/>
      <c r="H27" s="654">
        <f t="shared" si="3"/>
        <v>0</v>
      </c>
      <c r="I27" s="330">
        <f t="shared" si="2"/>
        <v>0</v>
      </c>
      <c r="J27" s="39"/>
    </row>
    <row r="28" spans="2:12" s="32" customFormat="1" ht="14" customHeight="1">
      <c r="B28" s="828">
        <v>11</v>
      </c>
      <c r="C28" s="343"/>
      <c r="D28" s="134"/>
      <c r="E28" s="42"/>
      <c r="F28" s="42"/>
      <c r="G28" s="41"/>
      <c r="H28" s="654">
        <f t="shared" si="3"/>
        <v>0</v>
      </c>
      <c r="I28" s="330">
        <f t="shared" si="2"/>
        <v>0</v>
      </c>
      <c r="J28" s="39"/>
    </row>
    <row r="29" spans="2:12" s="32" customFormat="1" ht="14" customHeight="1">
      <c r="B29" s="828">
        <v>12</v>
      </c>
      <c r="C29" s="343"/>
      <c r="D29" s="134"/>
      <c r="E29" s="42"/>
      <c r="F29" s="42"/>
      <c r="G29" s="41"/>
      <c r="H29" s="654">
        <f t="shared" si="3"/>
        <v>0</v>
      </c>
      <c r="I29" s="330">
        <f t="shared" si="2"/>
        <v>0</v>
      </c>
      <c r="J29" s="39"/>
    </row>
    <row r="30" spans="2:12" s="32" customFormat="1" ht="14" customHeight="1">
      <c r="B30" s="828">
        <v>13</v>
      </c>
      <c r="C30" s="343"/>
      <c r="D30" s="134"/>
      <c r="E30" s="42"/>
      <c r="F30" s="42"/>
      <c r="G30" s="41"/>
      <c r="H30" s="654">
        <f t="shared" si="3"/>
        <v>0</v>
      </c>
      <c r="I30" s="330">
        <f t="shared" si="2"/>
        <v>0</v>
      </c>
      <c r="J30" s="39"/>
    </row>
    <row r="31" spans="2:12" s="32" customFormat="1" ht="14" customHeight="1">
      <c r="B31" s="828">
        <v>14</v>
      </c>
      <c r="C31" s="343"/>
      <c r="D31" s="134"/>
      <c r="E31" s="42"/>
      <c r="F31" s="42"/>
      <c r="G31" s="41"/>
      <c r="H31" s="654">
        <f t="shared" si="3"/>
        <v>0</v>
      </c>
      <c r="I31" s="330">
        <f t="shared" si="2"/>
        <v>0</v>
      </c>
      <c r="J31" s="39"/>
    </row>
    <row r="32" spans="2:12" s="32" customFormat="1" ht="14" customHeight="1">
      <c r="B32" s="828">
        <v>15</v>
      </c>
      <c r="C32" s="343"/>
      <c r="D32" s="134"/>
      <c r="E32" s="42"/>
      <c r="F32" s="42"/>
      <c r="G32" s="41"/>
      <c r="H32" s="654">
        <f t="shared" si="3"/>
        <v>0</v>
      </c>
      <c r="I32" s="330">
        <f t="shared" si="2"/>
        <v>0</v>
      </c>
      <c r="J32" s="39"/>
    </row>
    <row r="33" spans="2:10" s="32" customFormat="1" ht="14" customHeight="1">
      <c r="B33" s="828">
        <v>16</v>
      </c>
      <c r="C33" s="343"/>
      <c r="D33" s="134"/>
      <c r="E33" s="42"/>
      <c r="F33" s="42"/>
      <c r="G33" s="41"/>
      <c r="H33" s="654">
        <f t="shared" si="3"/>
        <v>0</v>
      </c>
      <c r="I33" s="330">
        <f t="shared" si="2"/>
        <v>0</v>
      </c>
      <c r="J33" s="39"/>
    </row>
    <row r="34" spans="2:10" s="32" customFormat="1" ht="14" customHeight="1">
      <c r="B34" s="828">
        <v>17</v>
      </c>
      <c r="C34" s="343"/>
      <c r="D34" s="134"/>
      <c r="E34" s="42"/>
      <c r="F34" s="42"/>
      <c r="G34" s="41"/>
      <c r="H34" s="654">
        <f t="shared" si="3"/>
        <v>0</v>
      </c>
      <c r="I34" s="330">
        <f t="shared" si="2"/>
        <v>0</v>
      </c>
      <c r="J34" s="39"/>
    </row>
    <row r="35" spans="2:10" s="32" customFormat="1" ht="14" customHeight="1">
      <c r="B35" s="828">
        <v>18</v>
      </c>
      <c r="C35" s="343"/>
      <c r="D35" s="134"/>
      <c r="E35" s="42"/>
      <c r="F35" s="42"/>
      <c r="G35" s="41"/>
      <c r="H35" s="654">
        <f t="shared" si="3"/>
        <v>0</v>
      </c>
      <c r="I35" s="330">
        <f t="shared" si="2"/>
        <v>0</v>
      </c>
      <c r="J35" s="39"/>
    </row>
    <row r="36" spans="2:10" s="32" customFormat="1" ht="14" customHeight="1">
      <c r="B36" s="828">
        <v>19</v>
      </c>
      <c r="C36" s="60"/>
      <c r="D36" s="134"/>
      <c r="E36" s="42"/>
      <c r="F36" s="42"/>
      <c r="G36" s="41"/>
      <c r="H36" s="654">
        <f t="shared" si="3"/>
        <v>0</v>
      </c>
      <c r="I36" s="330">
        <f>D36*$D$12+E36*$E$12+F36*$F$12+G36*$G$12</f>
        <v>0</v>
      </c>
      <c r="J36" s="39"/>
    </row>
    <row r="37" spans="2:10" s="32" customFormat="1" ht="14" customHeight="1">
      <c r="B37" s="828">
        <v>20</v>
      </c>
      <c r="C37" s="60"/>
      <c r="D37" s="134"/>
      <c r="E37" s="42"/>
      <c r="F37" s="42"/>
      <c r="G37" s="41"/>
      <c r="H37" s="654">
        <f t="shared" si="3"/>
        <v>0</v>
      </c>
      <c r="I37" s="330">
        <f t="shared" ref="I37:I46" si="4">D37*$D$12+E37*$E$12+F37*$F$12+G37*$G$12</f>
        <v>0</v>
      </c>
      <c r="J37" s="39"/>
    </row>
    <row r="38" spans="2:10" s="32" customFormat="1" ht="14" customHeight="1">
      <c r="B38" s="828">
        <v>21</v>
      </c>
      <c r="C38" s="60"/>
      <c r="D38" s="134"/>
      <c r="E38" s="42"/>
      <c r="F38" s="42"/>
      <c r="G38" s="41"/>
      <c r="H38" s="654">
        <f t="shared" si="3"/>
        <v>0</v>
      </c>
      <c r="I38" s="330">
        <f t="shared" si="4"/>
        <v>0</v>
      </c>
      <c r="J38" s="39"/>
    </row>
    <row r="39" spans="2:10" s="32" customFormat="1" ht="14" customHeight="1">
      <c r="B39" s="828">
        <v>22</v>
      </c>
      <c r="C39" s="60"/>
      <c r="D39" s="134"/>
      <c r="E39" s="42"/>
      <c r="F39" s="42"/>
      <c r="G39" s="41"/>
      <c r="H39" s="654">
        <f t="shared" si="3"/>
        <v>0</v>
      </c>
      <c r="I39" s="330">
        <f t="shared" si="4"/>
        <v>0</v>
      </c>
      <c r="J39" s="39"/>
    </row>
    <row r="40" spans="2:10" s="32" customFormat="1" ht="14" customHeight="1">
      <c r="B40" s="828">
        <v>23</v>
      </c>
      <c r="C40" s="60"/>
      <c r="D40" s="134"/>
      <c r="E40" s="42"/>
      <c r="F40" s="42"/>
      <c r="G40" s="41"/>
      <c r="H40" s="654">
        <f t="shared" si="3"/>
        <v>0</v>
      </c>
      <c r="I40" s="330">
        <f t="shared" si="4"/>
        <v>0</v>
      </c>
      <c r="J40" s="39"/>
    </row>
    <row r="41" spans="2:10" s="32" customFormat="1" ht="14" customHeight="1">
      <c r="B41" s="828">
        <v>24</v>
      </c>
      <c r="C41" s="60"/>
      <c r="D41" s="134"/>
      <c r="E41" s="42"/>
      <c r="F41" s="42"/>
      <c r="G41" s="41"/>
      <c r="H41" s="654">
        <f t="shared" si="3"/>
        <v>0</v>
      </c>
      <c r="I41" s="330">
        <f t="shared" si="4"/>
        <v>0</v>
      </c>
      <c r="J41" s="39"/>
    </row>
    <row r="42" spans="2:10" s="32" customFormat="1" ht="14" customHeight="1">
      <c r="B42" s="828">
        <v>25</v>
      </c>
      <c r="C42" s="60"/>
      <c r="D42" s="134"/>
      <c r="E42" s="42"/>
      <c r="F42" s="42"/>
      <c r="G42" s="41"/>
      <c r="H42" s="654">
        <f t="shared" si="3"/>
        <v>0</v>
      </c>
      <c r="I42" s="330">
        <f t="shared" si="4"/>
        <v>0</v>
      </c>
      <c r="J42" s="39"/>
    </row>
    <row r="43" spans="2:10" s="32" customFormat="1" ht="14" customHeight="1">
      <c r="B43" s="828">
        <v>26</v>
      </c>
      <c r="C43" s="60"/>
      <c r="D43" s="134"/>
      <c r="E43" s="42"/>
      <c r="F43" s="42"/>
      <c r="G43" s="41"/>
      <c r="H43" s="654">
        <f t="shared" si="3"/>
        <v>0</v>
      </c>
      <c r="I43" s="330">
        <f t="shared" si="4"/>
        <v>0</v>
      </c>
      <c r="J43" s="39"/>
    </row>
    <row r="44" spans="2:10" s="32" customFormat="1" ht="14" customHeight="1">
      <c r="B44" s="828">
        <v>27</v>
      </c>
      <c r="C44" s="60"/>
      <c r="D44" s="134"/>
      <c r="E44" s="42"/>
      <c r="F44" s="42"/>
      <c r="G44" s="41"/>
      <c r="H44" s="654">
        <f t="shared" si="3"/>
        <v>0</v>
      </c>
      <c r="I44" s="330">
        <f t="shared" si="4"/>
        <v>0</v>
      </c>
      <c r="J44" s="39"/>
    </row>
    <row r="45" spans="2:10" s="32" customFormat="1" ht="14" customHeight="1">
      <c r="B45" s="828">
        <v>28</v>
      </c>
      <c r="C45" s="60"/>
      <c r="D45" s="134"/>
      <c r="E45" s="42"/>
      <c r="F45" s="42"/>
      <c r="G45" s="41"/>
      <c r="H45" s="654">
        <f t="shared" si="3"/>
        <v>0</v>
      </c>
      <c r="I45" s="330">
        <f t="shared" si="4"/>
        <v>0</v>
      </c>
      <c r="J45" s="39"/>
    </row>
    <row r="46" spans="2:10" s="32" customFormat="1" ht="14" customHeight="1">
      <c r="B46" s="828">
        <v>29</v>
      </c>
      <c r="C46" s="60"/>
      <c r="D46" s="134"/>
      <c r="E46" s="42"/>
      <c r="F46" s="42"/>
      <c r="G46" s="41"/>
      <c r="H46" s="654">
        <f t="shared" si="3"/>
        <v>0</v>
      </c>
      <c r="I46" s="330">
        <f t="shared" si="4"/>
        <v>0</v>
      </c>
      <c r="J46" s="39"/>
    </row>
    <row r="47" spans="2:10" s="32" customFormat="1" ht="14" customHeight="1">
      <c r="B47" s="1058">
        <v>30</v>
      </c>
      <c r="C47" s="1059"/>
      <c r="D47" s="508"/>
      <c r="E47" s="99"/>
      <c r="F47" s="99"/>
      <c r="G47" s="137"/>
      <c r="H47" s="733">
        <f t="shared" si="3"/>
        <v>0</v>
      </c>
      <c r="I47" s="1060">
        <f>D47*$D$12+E47*$E$12+F47*$F$12+G47*$G$12</f>
        <v>0</v>
      </c>
      <c r="J47" s="822"/>
    </row>
    <row r="48" spans="2:10" ht="27.75" customHeight="1">
      <c r="B48" s="1061"/>
      <c r="C48" s="1062" t="s">
        <v>352</v>
      </c>
      <c r="D48" s="1063"/>
      <c r="E48" s="1063"/>
      <c r="F48" s="1063"/>
      <c r="G48" s="1063"/>
      <c r="H48" s="1064"/>
      <c r="I48" s="1065"/>
      <c r="J48" s="1066"/>
    </row>
    <row r="49" spans="2:10" ht="14" customHeight="1">
      <c r="B49" s="1056">
        <v>1</v>
      </c>
      <c r="C49" s="1057"/>
      <c r="D49" s="130"/>
      <c r="E49" s="37"/>
      <c r="F49" s="37"/>
      <c r="G49" s="36"/>
      <c r="H49" s="1067">
        <f>SUM(D49:G49)/2</f>
        <v>0</v>
      </c>
      <c r="I49" s="324">
        <f>D49*$D$12+E49*$E$12+F49*$F$12+G49*$G$12</f>
        <v>0</v>
      </c>
      <c r="J49" s="966"/>
    </row>
    <row r="50" spans="2:10" ht="14" customHeight="1">
      <c r="B50" s="670">
        <v>2</v>
      </c>
      <c r="C50" s="343"/>
      <c r="D50" s="142"/>
      <c r="E50" s="46"/>
      <c r="F50" s="46"/>
      <c r="G50" s="45"/>
      <c r="H50" s="654">
        <f>SUM(D50:G50)/2</f>
        <v>0</v>
      </c>
      <c r="I50" s="330">
        <f>D50*$D$12+E50*$E$12+F50*$F$12+G50*$G$12</f>
        <v>0</v>
      </c>
      <c r="J50" s="62"/>
    </row>
    <row r="51" spans="2:10" ht="14" customHeight="1">
      <c r="B51" s="670">
        <v>3</v>
      </c>
      <c r="C51" s="343"/>
      <c r="D51" s="142"/>
      <c r="E51" s="46"/>
      <c r="F51" s="46"/>
      <c r="G51" s="45"/>
      <c r="H51" s="654">
        <f t="shared" ref="H51:H57" si="5">SUM(D51:G51)/2</f>
        <v>0</v>
      </c>
      <c r="I51" s="330">
        <f t="shared" ref="I51:I57" si="6">D51*$D$12+E51*$E$12+F51*$F$12+G51*$G$12</f>
        <v>0</v>
      </c>
      <c r="J51" s="62"/>
    </row>
    <row r="52" spans="2:10" ht="14" customHeight="1">
      <c r="B52" s="670">
        <v>4</v>
      </c>
      <c r="C52" s="343"/>
      <c r="D52" s="142"/>
      <c r="E52" s="46"/>
      <c r="F52" s="46"/>
      <c r="G52" s="45"/>
      <c r="H52" s="654">
        <f t="shared" si="5"/>
        <v>0</v>
      </c>
      <c r="I52" s="330">
        <f t="shared" si="6"/>
        <v>0</v>
      </c>
      <c r="J52" s="62"/>
    </row>
    <row r="53" spans="2:10" ht="14" customHeight="1">
      <c r="B53" s="670">
        <v>5</v>
      </c>
      <c r="C53" s="343"/>
      <c r="D53" s="142"/>
      <c r="E53" s="46"/>
      <c r="F53" s="46"/>
      <c r="G53" s="45"/>
      <c r="H53" s="654">
        <f t="shared" si="5"/>
        <v>0</v>
      </c>
      <c r="I53" s="330">
        <f t="shared" si="6"/>
        <v>0</v>
      </c>
      <c r="J53" s="62"/>
    </row>
    <row r="54" spans="2:10" ht="14" customHeight="1">
      <c r="B54" s="670">
        <v>6</v>
      </c>
      <c r="C54" s="343"/>
      <c r="D54" s="142"/>
      <c r="E54" s="46"/>
      <c r="F54" s="46"/>
      <c r="G54" s="45"/>
      <c r="H54" s="654">
        <f t="shared" si="5"/>
        <v>0</v>
      </c>
      <c r="I54" s="330">
        <f t="shared" si="6"/>
        <v>0</v>
      </c>
      <c r="J54" s="62"/>
    </row>
    <row r="55" spans="2:10" ht="14" customHeight="1">
      <c r="B55" s="670">
        <v>7</v>
      </c>
      <c r="C55" s="343"/>
      <c r="D55" s="142"/>
      <c r="E55" s="46"/>
      <c r="F55" s="46"/>
      <c r="G55" s="45"/>
      <c r="H55" s="654">
        <f t="shared" si="5"/>
        <v>0</v>
      </c>
      <c r="I55" s="330">
        <f t="shared" si="6"/>
        <v>0</v>
      </c>
      <c r="J55" s="62"/>
    </row>
    <row r="56" spans="2:10" ht="14" customHeight="1">
      <c r="B56" s="670">
        <v>8</v>
      </c>
      <c r="C56" s="343"/>
      <c r="D56" s="142"/>
      <c r="E56" s="46"/>
      <c r="F56" s="46"/>
      <c r="G56" s="45"/>
      <c r="H56" s="654">
        <f>SUM(D56:G56)/2</f>
        <v>0</v>
      </c>
      <c r="I56" s="330">
        <f t="shared" si="6"/>
        <v>0</v>
      </c>
      <c r="J56" s="62"/>
    </row>
    <row r="57" spans="2:10" ht="14" customHeight="1">
      <c r="B57" s="670">
        <v>9</v>
      </c>
      <c r="C57" s="1068"/>
      <c r="D57" s="142"/>
      <c r="E57" s="46"/>
      <c r="F57" s="46"/>
      <c r="G57" s="45"/>
      <c r="H57" s="654">
        <f t="shared" si="5"/>
        <v>0</v>
      </c>
      <c r="I57" s="330">
        <f t="shared" si="6"/>
        <v>0</v>
      </c>
      <c r="J57" s="62"/>
    </row>
    <row r="58" spans="2:10" ht="14" customHeight="1" thickBot="1">
      <c r="B58" s="1069">
        <v>10</v>
      </c>
      <c r="C58" s="1070"/>
      <c r="D58" s="1000"/>
      <c r="E58" s="69"/>
      <c r="F58" s="69"/>
      <c r="G58" s="678"/>
      <c r="H58" s="723">
        <f>SUM(D58:G58)/2</f>
        <v>0</v>
      </c>
      <c r="I58" s="351">
        <f>D58*$D$12+E58*$E$12+F58*$F$12+G58*$G$12</f>
        <v>0</v>
      </c>
      <c r="J58" s="71"/>
    </row>
    <row r="59" spans="2:10">
      <c r="B59" s="101"/>
      <c r="C59" s="1501"/>
      <c r="D59" s="1502"/>
      <c r="E59" s="1502"/>
    </row>
    <row r="60" spans="2:10">
      <c r="C60" s="1554"/>
      <c r="D60" s="1507"/>
      <c r="E60" s="1507"/>
    </row>
    <row r="61" spans="2:10">
      <c r="C61" s="1506"/>
      <c r="D61" s="1507"/>
      <c r="E61" s="1507"/>
    </row>
    <row r="62" spans="2:10">
      <c r="C62" s="104"/>
      <c r="D62" s="105"/>
      <c r="E62" s="105"/>
    </row>
    <row r="63" spans="2:10">
      <c r="C63" s="106"/>
      <c r="D63" s="107"/>
      <c r="E63" s="107"/>
    </row>
    <row r="64" spans="2:10">
      <c r="C64" s="106"/>
      <c r="D64" s="107"/>
      <c r="E64" s="107"/>
    </row>
    <row r="65" spans="3:5">
      <c r="C65" s="106"/>
      <c r="D65" s="107"/>
      <c r="E65" s="107"/>
    </row>
    <row r="66" spans="3:5">
      <c r="C66" s="101"/>
      <c r="D66" s="101"/>
      <c r="E66" s="101"/>
    </row>
  </sheetData>
  <sheetProtection sheet="1" formatRows="0" insertRows="0"/>
  <mergeCells count="14">
    <mergeCell ref="L16:L24"/>
    <mergeCell ref="C59:E59"/>
    <mergeCell ref="C60:E60"/>
    <mergeCell ref="C61:E61"/>
    <mergeCell ref="I2:J2"/>
    <mergeCell ref="C4:J4"/>
    <mergeCell ref="C6:F6"/>
    <mergeCell ref="B7:C13"/>
    <mergeCell ref="D7:G9"/>
    <mergeCell ref="H7:H13"/>
    <mergeCell ref="I7:I13"/>
    <mergeCell ref="J7:J13"/>
    <mergeCell ref="D11:G11"/>
    <mergeCell ref="D13:G13"/>
  </mergeCells>
  <dataValidations count="1">
    <dataValidation allowBlank="1" showInputMessage="1" showErrorMessage="1" sqref="C18:C47 C49:C58 C6:F6" xr:uid="{35DE1692-3513-4EDA-B6A5-3F36D966F206}"/>
  </dataValidations>
  <printOptions horizontalCentered="1"/>
  <pageMargins left="0.94488188976377963" right="0.39370078740157483" top="0.9055118110236221" bottom="0.70866141732283472" header="0.51181102362204722" footer="0.51181102362204722"/>
  <pageSetup paperSize="9" scale="83" orientation="portrait" horizontalDpi="4294967293" verticalDpi="4294967293" r:id="rId1"/>
  <headerFooter alignWithMargins="0">
    <oddFooter>&amp;L&amp;7CEA - arkusz organizacyjny na rok szkolny 2018/19    nr teczki: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MF37"/>
  <sheetViews>
    <sheetView workbookViewId="0"/>
  </sheetViews>
  <sheetFormatPr baseColWidth="10" defaultColWidth="8.83203125" defaultRowHeight="15"/>
  <cols>
    <col min="1" max="1" width="37.6640625" style="3" customWidth="1"/>
    <col min="2" max="1020" width="8.5" style="3" customWidth="1"/>
    <col min="1021" max="1024" width="8.5" customWidth="1"/>
  </cols>
  <sheetData>
    <row r="1" spans="1:1020" ht="16" thickBot="1">
      <c r="A1" s="3" t="s">
        <v>43</v>
      </c>
    </row>
    <row r="2" spans="1:1020" ht="16" thickBot="1">
      <c r="A2" s="1201" t="s">
        <v>40</v>
      </c>
      <c r="B2" s="1202"/>
      <c r="C2" s="1202"/>
      <c r="D2" s="1202"/>
      <c r="E2" s="1202"/>
      <c r="F2" s="1202"/>
      <c r="G2" s="1202"/>
      <c r="H2" s="1202"/>
      <c r="I2" s="1202"/>
      <c r="J2" s="1203"/>
    </row>
    <row r="3" spans="1:1020" ht="23.25" customHeight="1">
      <c r="A3" s="1213" t="s">
        <v>19</v>
      </c>
      <c r="B3" s="1211" t="s">
        <v>41</v>
      </c>
      <c r="C3" s="1211"/>
      <c r="D3" s="1211"/>
      <c r="E3" s="1211"/>
      <c r="F3" s="1211"/>
      <c r="G3" s="1212"/>
      <c r="H3" s="13"/>
      <c r="I3" s="13"/>
      <c r="J3" s="13"/>
    </row>
    <row r="4" spans="1:1020" ht="34.5" customHeight="1">
      <c r="A4" s="1211"/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8" t="s">
        <v>25</v>
      </c>
      <c r="H4" s="11" t="s">
        <v>34</v>
      </c>
      <c r="I4" s="11" t="s">
        <v>35</v>
      </c>
      <c r="J4" s="11" t="s">
        <v>36</v>
      </c>
    </row>
    <row r="5" spans="1:1020" ht="30.75" customHeight="1">
      <c r="A5" s="2"/>
      <c r="B5" s="7"/>
      <c r="C5" s="7"/>
      <c r="D5" s="7"/>
      <c r="E5" s="7"/>
      <c r="F5" s="7"/>
      <c r="G5" s="9"/>
      <c r="H5" s="10"/>
      <c r="I5" s="10"/>
      <c r="J5" s="10"/>
    </row>
    <row r="6" spans="1:1020" ht="30.75" customHeight="1">
      <c r="A6" s="2"/>
      <c r="B6" s="7"/>
      <c r="C6" s="7"/>
      <c r="D6" s="7"/>
      <c r="E6" s="7"/>
      <c r="F6" s="7"/>
      <c r="G6" s="9"/>
      <c r="H6" s="10"/>
      <c r="I6" s="10"/>
      <c r="J6" s="10"/>
    </row>
    <row r="7" spans="1:1020" ht="30.75" customHeight="1">
      <c r="A7" s="2"/>
      <c r="B7" s="7"/>
      <c r="C7" s="7"/>
      <c r="D7" s="7"/>
      <c r="E7" s="7"/>
      <c r="F7" s="7"/>
      <c r="G7" s="9"/>
      <c r="H7" s="10"/>
      <c r="I7" s="10"/>
      <c r="J7" s="10"/>
    </row>
    <row r="8" spans="1:1020" ht="30.75" customHeight="1">
      <c r="A8" s="2"/>
      <c r="B8" s="7"/>
      <c r="C8" s="7"/>
      <c r="D8" s="7"/>
      <c r="E8" s="7"/>
      <c r="F8" s="7"/>
      <c r="G8" s="9"/>
      <c r="H8" s="10"/>
      <c r="I8" s="10"/>
      <c r="J8" s="10"/>
    </row>
    <row r="9" spans="1:1020" ht="30.75" customHeight="1">
      <c r="A9" s="2"/>
      <c r="B9" s="7"/>
      <c r="C9" s="7"/>
      <c r="D9" s="7"/>
      <c r="E9" s="7"/>
      <c r="F9" s="7"/>
      <c r="G9" s="9"/>
      <c r="H9" s="10"/>
      <c r="I9" s="10"/>
      <c r="J9" s="10"/>
    </row>
    <row r="10" spans="1:1020" ht="30.75" customHeight="1">
      <c r="A10" s="2"/>
      <c r="B10" s="7"/>
      <c r="C10" s="7"/>
      <c r="D10" s="7"/>
      <c r="E10" s="7"/>
      <c r="F10" s="7"/>
      <c r="G10" s="9"/>
      <c r="H10" s="10"/>
      <c r="I10" s="10"/>
      <c r="J10" s="10"/>
    </row>
    <row r="11" spans="1:1020" ht="30.75" customHeight="1">
      <c r="A11" s="2"/>
      <c r="B11" s="7"/>
      <c r="C11" s="7"/>
      <c r="D11" s="7"/>
      <c r="E11" s="7"/>
      <c r="F11" s="7"/>
      <c r="G11" s="9"/>
      <c r="H11" s="10"/>
      <c r="I11" s="10"/>
      <c r="J11" s="10"/>
    </row>
    <row r="12" spans="1:1020" ht="30.75" customHeight="1">
      <c r="A12" s="2"/>
      <c r="B12" s="7"/>
      <c r="C12" s="7"/>
      <c r="D12" s="7"/>
      <c r="E12" s="7"/>
      <c r="F12" s="7"/>
      <c r="G12" s="9"/>
      <c r="H12" s="10"/>
      <c r="I12" s="10"/>
      <c r="J12" s="10"/>
    </row>
    <row r="13" spans="1:1020" ht="16" thickBot="1"/>
    <row r="14" spans="1:1020" ht="16" thickBot="1">
      <c r="A14" s="1201" t="s">
        <v>42</v>
      </c>
      <c r="B14" s="1202"/>
      <c r="C14" s="1202"/>
      <c r="D14" s="1202"/>
      <c r="E14" s="1203"/>
    </row>
    <row r="15" spans="1:1020">
      <c r="A15" s="1213" t="s">
        <v>19</v>
      </c>
      <c r="B15" s="1204" t="s">
        <v>41</v>
      </c>
      <c r="C15" s="1205"/>
      <c r="D15" s="1205"/>
      <c r="E15" s="1206"/>
    </row>
    <row r="16" spans="1:1020" ht="16">
      <c r="A16" s="1211"/>
      <c r="B16" s="6" t="s">
        <v>20</v>
      </c>
      <c r="C16" s="6" t="s">
        <v>21</v>
      </c>
      <c r="D16" s="6" t="s">
        <v>22</v>
      </c>
      <c r="E16" s="6" t="s">
        <v>23</v>
      </c>
      <c r="AME16"/>
      <c r="AMF16"/>
    </row>
    <row r="17" spans="1:1020">
      <c r="A17" s="2"/>
      <c r="B17" s="7"/>
      <c r="C17" s="7"/>
      <c r="D17" s="7"/>
      <c r="E17" s="7"/>
      <c r="AME17"/>
      <c r="AMF17"/>
    </row>
    <row r="18" spans="1:1020">
      <c r="A18" s="2"/>
      <c r="B18" s="7"/>
      <c r="C18" s="7"/>
      <c r="D18" s="7"/>
      <c r="E18" s="7"/>
      <c r="AME18"/>
      <c r="AMF18"/>
    </row>
    <row r="19" spans="1:1020">
      <c r="A19" s="2"/>
      <c r="B19" s="7"/>
      <c r="C19" s="7"/>
      <c r="D19" s="7"/>
      <c r="E19" s="7"/>
      <c r="AME19"/>
      <c r="AMF19"/>
    </row>
    <row r="20" spans="1:1020">
      <c r="A20" s="2"/>
      <c r="B20" s="7"/>
      <c r="C20" s="7"/>
      <c r="D20" s="7"/>
      <c r="E20" s="7"/>
      <c r="AME20"/>
      <c r="AMF20"/>
    </row>
    <row r="21" spans="1:1020">
      <c r="A21" s="2"/>
      <c r="B21" s="7"/>
      <c r="C21" s="7"/>
      <c r="D21" s="7"/>
      <c r="E21" s="7"/>
      <c r="AME21"/>
      <c r="AMF21"/>
    </row>
    <row r="22" spans="1:1020">
      <c r="A22" s="2"/>
      <c r="B22" s="7"/>
      <c r="C22" s="7"/>
      <c r="D22" s="7"/>
      <c r="E22" s="7"/>
      <c r="AME22"/>
      <c r="AMF22"/>
    </row>
    <row r="23" spans="1:1020">
      <c r="A23" s="2"/>
      <c r="B23" s="7"/>
      <c r="C23" s="7"/>
      <c r="D23" s="7"/>
      <c r="E23" s="7"/>
      <c r="AME23"/>
      <c r="AMF23"/>
    </row>
    <row r="24" spans="1:1020">
      <c r="A24" s="2"/>
      <c r="B24" s="7"/>
      <c r="C24" s="7"/>
      <c r="D24" s="7"/>
      <c r="E24" s="7"/>
      <c r="AME24"/>
      <c r="AMF24"/>
    </row>
    <row r="25" spans="1:1020">
      <c r="A25" s="16"/>
      <c r="B25" s="17"/>
      <c r="C25" s="17"/>
      <c r="D25" s="17"/>
      <c r="E25" s="17"/>
      <c r="AME25"/>
      <c r="AMF25"/>
    </row>
    <row r="26" spans="1:1020" ht="16" thickBot="1">
      <c r="A26" s="16"/>
      <c r="B26" s="17"/>
      <c r="C26" s="17"/>
      <c r="D26" s="17"/>
      <c r="E26" s="17"/>
      <c r="AME26"/>
      <c r="AMF26"/>
    </row>
    <row r="27" spans="1:1020" ht="16" thickBot="1">
      <c r="A27" s="1207" t="s">
        <v>45</v>
      </c>
      <c r="B27" s="1202"/>
      <c r="C27" s="1202"/>
      <c r="D27" s="1202"/>
      <c r="E27" s="1202"/>
      <c r="F27" s="1202"/>
      <c r="G27" s="1203"/>
    </row>
    <row r="28" spans="1:1020" ht="16" thickBot="1">
      <c r="A28" s="1214" t="s">
        <v>46</v>
      </c>
      <c r="B28" s="1208" t="s">
        <v>44</v>
      </c>
      <c r="C28" s="1209"/>
      <c r="D28" s="1209"/>
      <c r="E28" s="1209"/>
      <c r="F28" s="1209"/>
      <c r="G28" s="1210"/>
    </row>
    <row r="29" spans="1:1020" ht="16">
      <c r="A29" s="1215"/>
      <c r="B29" s="18" t="s">
        <v>20</v>
      </c>
      <c r="C29" s="18" t="s">
        <v>21</v>
      </c>
      <c r="D29" s="18" t="s">
        <v>22</v>
      </c>
      <c r="E29" s="18" t="s">
        <v>23</v>
      </c>
      <c r="F29" s="18" t="s">
        <v>24</v>
      </c>
      <c r="G29" s="19" t="s">
        <v>25</v>
      </c>
    </row>
    <row r="30" spans="1:1020">
      <c r="A30" s="20"/>
      <c r="B30" s="7"/>
      <c r="C30" s="7"/>
      <c r="D30" s="7"/>
      <c r="E30" s="7"/>
      <c r="F30" s="7"/>
      <c r="G30" s="21"/>
    </row>
    <row r="31" spans="1:1020">
      <c r="A31" s="20"/>
      <c r="B31" s="7"/>
      <c r="C31" s="7"/>
      <c r="D31" s="7"/>
      <c r="E31" s="7"/>
      <c r="F31" s="7"/>
      <c r="G31" s="21"/>
    </row>
    <row r="32" spans="1:1020">
      <c r="A32" s="20"/>
      <c r="B32" s="7"/>
      <c r="C32" s="7"/>
      <c r="D32" s="7"/>
      <c r="E32" s="7"/>
      <c r="F32" s="7"/>
      <c r="G32" s="21"/>
    </row>
    <row r="33" spans="1:7">
      <c r="A33" s="20"/>
      <c r="B33" s="7"/>
      <c r="C33" s="7"/>
      <c r="D33" s="7"/>
      <c r="E33" s="7"/>
      <c r="F33" s="7"/>
      <c r="G33" s="21"/>
    </row>
    <row r="34" spans="1:7">
      <c r="A34" s="20"/>
      <c r="B34" s="7"/>
      <c r="C34" s="7"/>
      <c r="D34" s="7"/>
      <c r="E34" s="7"/>
      <c r="F34" s="7"/>
      <c r="G34" s="21"/>
    </row>
    <row r="35" spans="1:7">
      <c r="A35" s="20"/>
      <c r="B35" s="7"/>
      <c r="C35" s="7"/>
      <c r="D35" s="7"/>
      <c r="E35" s="7"/>
      <c r="F35" s="7"/>
      <c r="G35" s="21"/>
    </row>
    <row r="36" spans="1:7">
      <c r="A36" s="20"/>
      <c r="B36" s="7"/>
      <c r="C36" s="7"/>
      <c r="D36" s="7"/>
      <c r="E36" s="7"/>
      <c r="F36" s="7"/>
      <c r="G36" s="21"/>
    </row>
    <row r="37" spans="1:7" ht="16" thickBot="1">
      <c r="A37" s="22"/>
      <c r="B37" s="23"/>
      <c r="C37" s="23"/>
      <c r="D37" s="23"/>
      <c r="E37" s="23"/>
      <c r="F37" s="23"/>
      <c r="G37" s="24"/>
    </row>
  </sheetData>
  <sheetProtection sheet="1" objects="1" scenarios="1"/>
  <mergeCells count="9">
    <mergeCell ref="A2:J2"/>
    <mergeCell ref="A14:E14"/>
    <mergeCell ref="B15:E15"/>
    <mergeCell ref="A27:G27"/>
    <mergeCell ref="B28:G28"/>
    <mergeCell ref="B3:G3"/>
    <mergeCell ref="A3:A4"/>
    <mergeCell ref="A15:A16"/>
    <mergeCell ref="A28:A29"/>
  </mergeCells>
  <pageMargins left="0.70826771653543297" right="0.70826771653543297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B673-8BE7-4F55-8EB0-BB70CFB4A3AA}">
  <sheetPr>
    <tabColor rgb="FFFFFF00"/>
    <pageSetUpPr fitToPage="1"/>
  </sheetPr>
  <dimension ref="A1:L62"/>
  <sheetViews>
    <sheetView view="pageBreakPreview" zoomScaleNormal="100" zoomScaleSheetLayoutView="100" workbookViewId="0">
      <selection activeCell="B1" sqref="B1:G1"/>
    </sheetView>
  </sheetViews>
  <sheetFormatPr baseColWidth="10" defaultColWidth="8.6640625" defaultRowHeight="14"/>
  <cols>
    <col min="1" max="1" width="1.6640625" style="169" customWidth="1"/>
    <col min="2" max="2" width="3.6640625" style="169" customWidth="1"/>
    <col min="3" max="3" width="8.6640625" style="169" customWidth="1"/>
    <col min="4" max="4" width="16.5" style="169" customWidth="1"/>
    <col min="5" max="5" width="21.33203125" style="169" customWidth="1"/>
    <col min="6" max="6" width="7.6640625" style="169" customWidth="1"/>
    <col min="7" max="7" width="20.33203125" style="169" customWidth="1"/>
    <col min="8" max="16384" width="8.6640625" style="169"/>
  </cols>
  <sheetData>
    <row r="1" spans="1:12" s="166" customFormat="1" ht="13.5" customHeight="1">
      <c r="A1" s="165"/>
      <c r="B1" s="1248" t="str">
        <f>'Strona Tytułowa'!A5</f>
        <v>???</v>
      </c>
      <c r="C1" s="1248"/>
      <c r="D1" s="1248"/>
      <c r="E1" s="1248"/>
      <c r="F1" s="1248"/>
      <c r="G1" s="1248"/>
    </row>
    <row r="2" spans="1:12" ht="24.75" customHeight="1">
      <c r="A2" s="167"/>
      <c r="B2" s="1255" t="s">
        <v>96</v>
      </c>
      <c r="C2" s="1255"/>
      <c r="D2" s="1255"/>
      <c r="E2" s="1255"/>
      <c r="F2" s="1255"/>
      <c r="G2" s="168" t="str">
        <f>'Strona Tytułowa'!D2</f>
        <v>2022/2023</v>
      </c>
    </row>
    <row r="3" spans="1:12" ht="13.5" customHeight="1">
      <c r="B3" s="170"/>
      <c r="C3" s="268"/>
      <c r="D3" s="171"/>
      <c r="E3" s="172"/>
      <c r="F3" s="1249" t="s">
        <v>97</v>
      </c>
      <c r="G3" s="1249"/>
    </row>
    <row r="4" spans="1:12" ht="14" customHeight="1">
      <c r="B4" s="173">
        <v>1</v>
      </c>
      <c r="C4" s="174" t="s">
        <v>98</v>
      </c>
      <c r="D4" s="175"/>
      <c r="E4" s="176"/>
      <c r="F4" s="1219" t="s">
        <v>179</v>
      </c>
      <c r="G4" s="1220"/>
    </row>
    <row r="5" spans="1:12" ht="14" customHeight="1">
      <c r="B5" s="173">
        <v>2</v>
      </c>
      <c r="C5" s="174" t="s">
        <v>99</v>
      </c>
      <c r="D5" s="175"/>
      <c r="E5" s="176"/>
      <c r="F5" s="1219" t="s">
        <v>178</v>
      </c>
      <c r="G5" s="1220"/>
    </row>
    <row r="6" spans="1:12" ht="14" customHeight="1">
      <c r="B6" s="1239">
        <v>3</v>
      </c>
      <c r="C6" s="1221" t="s">
        <v>100</v>
      </c>
      <c r="D6" s="1222"/>
      <c r="E6" s="177" t="s">
        <v>101</v>
      </c>
      <c r="F6" s="1219" t="s">
        <v>177</v>
      </c>
      <c r="G6" s="1220"/>
    </row>
    <row r="7" spans="1:12" ht="14" customHeight="1">
      <c r="B7" s="1240"/>
      <c r="C7" s="1223"/>
      <c r="D7" s="1224"/>
      <c r="E7" s="177" t="s">
        <v>102</v>
      </c>
      <c r="F7" s="1219" t="s">
        <v>176</v>
      </c>
      <c r="G7" s="1220"/>
    </row>
    <row r="8" spans="1:12" ht="14" customHeight="1">
      <c r="B8" s="1239">
        <v>4</v>
      </c>
      <c r="C8" s="1221" t="s">
        <v>103</v>
      </c>
      <c r="D8" s="1222"/>
      <c r="E8" s="177" t="s">
        <v>104</v>
      </c>
      <c r="F8" s="1219" t="s">
        <v>105</v>
      </c>
      <c r="G8" s="1220"/>
    </row>
    <row r="9" spans="1:12" ht="14" customHeight="1">
      <c r="B9" s="1240"/>
      <c r="C9" s="1223"/>
      <c r="D9" s="1224"/>
      <c r="E9" s="177" t="s">
        <v>106</v>
      </c>
      <c r="F9" s="1219" t="s">
        <v>175</v>
      </c>
      <c r="G9" s="1220"/>
    </row>
    <row r="10" spans="1:12" ht="14" customHeight="1">
      <c r="B10" s="173">
        <v>5</v>
      </c>
      <c r="C10" s="174" t="s">
        <v>107</v>
      </c>
      <c r="D10" s="175"/>
      <c r="E10" s="176"/>
      <c r="F10" s="1219" t="s">
        <v>105</v>
      </c>
      <c r="G10" s="1220"/>
    </row>
    <row r="11" spans="1:12" ht="14" customHeight="1">
      <c r="B11" s="173">
        <v>6</v>
      </c>
      <c r="C11" s="1245" t="s">
        <v>108</v>
      </c>
      <c r="D11" s="1246"/>
      <c r="E11" s="1247"/>
      <c r="F11" s="1219" t="s">
        <v>105</v>
      </c>
      <c r="G11" s="1220"/>
    </row>
    <row r="12" spans="1:12" ht="14" customHeight="1">
      <c r="B12" s="173">
        <v>7</v>
      </c>
      <c r="C12" s="1244" t="s">
        <v>110</v>
      </c>
      <c r="D12" s="1242"/>
      <c r="E12" s="1243"/>
      <c r="F12" s="1225" t="s">
        <v>105</v>
      </c>
      <c r="G12" s="1226"/>
    </row>
    <row r="13" spans="1:12" ht="14" customHeight="1">
      <c r="B13" s="173">
        <v>8</v>
      </c>
      <c r="C13" s="1241" t="s">
        <v>109</v>
      </c>
      <c r="D13" s="1242"/>
      <c r="E13" s="1243"/>
      <c r="F13" s="1219"/>
      <c r="G13" s="1220"/>
      <c r="J13" s="178"/>
      <c r="K13" s="178"/>
    </row>
    <row r="14" spans="1:12" ht="14" customHeight="1">
      <c r="B14" s="173">
        <v>9</v>
      </c>
      <c r="C14" s="1244"/>
      <c r="D14" s="1242"/>
      <c r="E14" s="1243"/>
      <c r="F14" s="1253"/>
      <c r="G14" s="1253"/>
    </row>
    <row r="15" spans="1:12" ht="14" customHeight="1">
      <c r="B15" s="179"/>
      <c r="C15" s="1267"/>
      <c r="D15" s="1268"/>
      <c r="E15" s="1269"/>
      <c r="F15" s="1250"/>
      <c r="G15" s="1250"/>
    </row>
    <row r="16" spans="1:12" s="180" customFormat="1" ht="24.75" customHeight="1">
      <c r="B16" s="1254" t="s">
        <v>111</v>
      </c>
      <c r="C16" s="1254"/>
      <c r="D16" s="1254"/>
      <c r="E16" s="1254"/>
      <c r="F16" s="1254"/>
      <c r="G16" s="1254"/>
      <c r="L16" s="181"/>
    </row>
    <row r="17" spans="2:12" s="180" customFormat="1" ht="19.5" customHeight="1">
      <c r="B17" s="1256" t="s">
        <v>112</v>
      </c>
      <c r="C17" s="1257"/>
      <c r="D17" s="1257"/>
      <c r="E17" s="1258"/>
      <c r="F17" s="267" t="s">
        <v>113</v>
      </c>
      <c r="G17" s="182" t="s">
        <v>114</v>
      </c>
      <c r="L17" s="181"/>
    </row>
    <row r="18" spans="2:12">
      <c r="B18" s="1230" t="s">
        <v>115</v>
      </c>
      <c r="C18" s="1231"/>
      <c r="D18" s="1232"/>
      <c r="E18" s="183" t="s">
        <v>174</v>
      </c>
      <c r="F18" s="266">
        <f>SUM(F19:F21)</f>
        <v>3</v>
      </c>
      <c r="G18" s="184"/>
    </row>
    <row r="19" spans="2:12" ht="13" customHeight="1">
      <c r="B19" s="1259" t="s">
        <v>116</v>
      </c>
      <c r="C19" s="1234" t="s">
        <v>117</v>
      </c>
      <c r="D19" s="1235"/>
      <c r="E19" s="265" t="s">
        <v>118</v>
      </c>
      <c r="F19" s="186">
        <v>1</v>
      </c>
      <c r="G19" s="184"/>
    </row>
    <row r="20" spans="2:12" ht="13" customHeight="1">
      <c r="B20" s="1260"/>
      <c r="C20" s="1251" t="s">
        <v>172</v>
      </c>
      <c r="D20" s="1252"/>
      <c r="E20" s="183"/>
      <c r="F20" s="187">
        <v>2</v>
      </c>
      <c r="G20" s="184"/>
    </row>
    <row r="21" spans="2:12" ht="13" customHeight="1">
      <c r="B21" s="1261"/>
      <c r="C21" s="1251"/>
      <c r="D21" s="1252"/>
      <c r="E21" s="183"/>
      <c r="F21" s="188"/>
      <c r="G21" s="184"/>
    </row>
    <row r="22" spans="2:12" ht="18.75" customHeight="1">
      <c r="B22" s="1230" t="s">
        <v>119</v>
      </c>
      <c r="C22" s="1231"/>
      <c r="D22" s="1232"/>
      <c r="E22" s="183" t="s">
        <v>118</v>
      </c>
      <c r="F22" s="266">
        <f>SUM(F23:F29)-F24</f>
        <v>21</v>
      </c>
      <c r="G22" s="184"/>
    </row>
    <row r="23" spans="2:12" ht="13" customHeight="1">
      <c r="B23" s="1233" t="s">
        <v>120</v>
      </c>
      <c r="C23" s="1234" t="s">
        <v>117</v>
      </c>
      <c r="D23" s="1235"/>
      <c r="E23" s="265" t="s">
        <v>118</v>
      </c>
      <c r="F23" s="189">
        <v>21</v>
      </c>
      <c r="G23" s="184"/>
    </row>
    <row r="24" spans="2:12" ht="13" customHeight="1">
      <c r="B24" s="1233"/>
      <c r="C24" s="1236" t="s">
        <v>173</v>
      </c>
      <c r="D24" s="1235"/>
      <c r="E24" s="265" t="s">
        <v>118</v>
      </c>
      <c r="F24" s="190">
        <v>6</v>
      </c>
      <c r="G24" s="184"/>
    </row>
    <row r="25" spans="2:12" ht="13" customHeight="1">
      <c r="B25" s="1233"/>
      <c r="C25" s="1237" t="s">
        <v>172</v>
      </c>
      <c r="D25" s="1237"/>
      <c r="E25" s="265" t="s">
        <v>118</v>
      </c>
      <c r="F25" s="190"/>
      <c r="G25" s="184"/>
    </row>
    <row r="26" spans="2:12" ht="13" customHeight="1">
      <c r="B26" s="1233"/>
      <c r="C26" s="1237" t="s">
        <v>171</v>
      </c>
      <c r="D26" s="1237"/>
      <c r="E26" s="265" t="s">
        <v>118</v>
      </c>
      <c r="F26" s="190"/>
      <c r="G26" s="184"/>
    </row>
    <row r="27" spans="2:12" ht="13" customHeight="1">
      <c r="B27" s="1233"/>
      <c r="C27" s="1237" t="s">
        <v>170</v>
      </c>
      <c r="D27" s="1237"/>
      <c r="E27" s="185"/>
      <c r="F27" s="190"/>
      <c r="G27" s="184"/>
      <c r="H27" s="192"/>
    </row>
    <row r="28" spans="2:12" ht="13" customHeight="1">
      <c r="B28" s="1233"/>
      <c r="C28" s="1238"/>
      <c r="D28" s="1238"/>
      <c r="E28" s="191"/>
      <c r="F28" s="189"/>
      <c r="G28" s="184"/>
    </row>
    <row r="29" spans="2:12" ht="13" customHeight="1">
      <c r="B29" s="1233"/>
      <c r="C29" s="1238"/>
      <c r="D29" s="1238"/>
      <c r="E29" s="191"/>
      <c r="F29" s="189"/>
      <c r="G29" s="184"/>
    </row>
    <row r="30" spans="2:12" ht="22" customHeight="1">
      <c r="B30" s="166"/>
      <c r="C30" s="193"/>
      <c r="D30" s="194"/>
      <c r="E30" s="195" t="s">
        <v>121</v>
      </c>
      <c r="F30" s="196">
        <f>F18+F22</f>
        <v>24</v>
      </c>
      <c r="G30" s="197" t="s">
        <v>122</v>
      </c>
    </row>
    <row r="31" spans="2:12" ht="15" customHeight="1">
      <c r="C31" s="1270" t="s">
        <v>123</v>
      </c>
      <c r="D31" s="1271"/>
      <c r="E31" s="1271"/>
      <c r="F31" s="198">
        <f>IF(F10="","",F24+F18)</f>
        <v>9</v>
      </c>
      <c r="G31" s="199" t="s">
        <v>122</v>
      </c>
    </row>
    <row r="32" spans="2:12" ht="15" customHeight="1">
      <c r="B32" s="264" t="s">
        <v>66</v>
      </c>
      <c r="C32" s="263" t="s">
        <v>169</v>
      </c>
      <c r="D32" s="167"/>
      <c r="E32" s="167"/>
      <c r="F32" s="262"/>
      <c r="G32" s="261"/>
    </row>
    <row r="33" spans="1:7" ht="28.5" customHeight="1">
      <c r="A33" s="200"/>
      <c r="B33" s="1262" t="s">
        <v>124</v>
      </c>
      <c r="C33" s="1262"/>
      <c r="D33" s="1262"/>
      <c r="E33" s="1262"/>
      <c r="F33" s="1262"/>
      <c r="G33" s="1262"/>
    </row>
    <row r="34" spans="1:7" ht="15" customHeight="1">
      <c r="A34" s="200"/>
      <c r="B34" s="1272" t="s">
        <v>125</v>
      </c>
      <c r="C34" s="1272"/>
      <c r="D34" s="1272"/>
      <c r="E34" s="201" t="s">
        <v>126</v>
      </c>
      <c r="F34" s="260"/>
      <c r="G34" s="260"/>
    </row>
    <row r="35" spans="1:7" s="256" customFormat="1" ht="13" customHeight="1">
      <c r="B35" s="1227" t="s">
        <v>127</v>
      </c>
      <c r="C35" s="1228"/>
      <c r="D35" s="1229"/>
      <c r="E35" s="257">
        <f>$F$30*3</f>
        <v>72</v>
      </c>
      <c r="F35" s="1273"/>
      <c r="G35" s="1274"/>
    </row>
    <row r="36" spans="1:7" s="256" customFormat="1" ht="13" customHeight="1">
      <c r="B36" s="1227" t="s">
        <v>128</v>
      </c>
      <c r="C36" s="1228"/>
      <c r="D36" s="1229"/>
      <c r="E36" s="257">
        <f>$F$30*7</f>
        <v>168</v>
      </c>
      <c r="F36" s="1273"/>
      <c r="G36" s="1274"/>
    </row>
    <row r="37" spans="1:7" s="256" customFormat="1" ht="13" customHeight="1">
      <c r="B37" s="1227" t="s">
        <v>168</v>
      </c>
      <c r="C37" s="1228"/>
      <c r="D37" s="1229"/>
      <c r="E37" s="257">
        <f>$F$30*10</f>
        <v>240</v>
      </c>
      <c r="F37" s="259"/>
      <c r="G37" s="258"/>
    </row>
    <row r="38" spans="1:7" s="256" customFormat="1" ht="13" customHeight="1">
      <c r="B38" s="1227" t="s">
        <v>167</v>
      </c>
      <c r="C38" s="1228"/>
      <c r="D38" s="1229"/>
      <c r="E38" s="257">
        <f>$F$30*12</f>
        <v>288</v>
      </c>
      <c r="F38" s="259"/>
      <c r="G38" s="258"/>
    </row>
    <row r="39" spans="1:7" s="256" customFormat="1" ht="13" customHeight="1">
      <c r="B39" s="1227" t="s">
        <v>129</v>
      </c>
      <c r="C39" s="1228"/>
      <c r="D39" s="1229"/>
      <c r="E39" s="257">
        <f>$F$30*14</f>
        <v>336</v>
      </c>
      <c r="F39" s="259"/>
      <c r="G39" s="258"/>
    </row>
    <row r="40" spans="1:7" s="256" customFormat="1" ht="13" customHeight="1">
      <c r="B40" s="1227" t="s">
        <v>130</v>
      </c>
      <c r="C40" s="1228"/>
      <c r="D40" s="1229"/>
      <c r="E40" s="257">
        <f>$F$30*15</f>
        <v>360</v>
      </c>
      <c r="F40" s="1273"/>
      <c r="G40" s="1274"/>
    </row>
    <row r="41" spans="1:7" s="256" customFormat="1" ht="13" customHeight="1">
      <c r="B41" s="1227" t="s">
        <v>131</v>
      </c>
      <c r="C41" s="1228"/>
      <c r="D41" s="1229"/>
      <c r="E41" s="257">
        <f>$F$30*18</f>
        <v>432</v>
      </c>
      <c r="F41" s="1273"/>
      <c r="G41" s="1274"/>
    </row>
    <row r="42" spans="1:7" s="256" customFormat="1" ht="13" customHeight="1">
      <c r="B42" s="1227" t="s">
        <v>132</v>
      </c>
      <c r="C42" s="1228"/>
      <c r="D42" s="1229"/>
      <c r="E42" s="257">
        <f>$F$30*20</f>
        <v>480</v>
      </c>
      <c r="F42" s="1273"/>
      <c r="G42" s="1274"/>
    </row>
    <row r="43" spans="1:7" s="256" customFormat="1" ht="13" customHeight="1">
      <c r="B43" s="1227" t="s">
        <v>133</v>
      </c>
      <c r="C43" s="1228"/>
      <c r="D43" s="1229"/>
      <c r="E43" s="257">
        <f>$F$30*22</f>
        <v>528</v>
      </c>
      <c r="F43" s="1273"/>
      <c r="G43" s="1274"/>
    </row>
    <row r="44" spans="1:7" s="256" customFormat="1" ht="13" customHeight="1">
      <c r="B44" s="1227" t="s">
        <v>134</v>
      </c>
      <c r="C44" s="1228"/>
      <c r="D44" s="1229"/>
      <c r="E44" s="257">
        <f>$F$30*30</f>
        <v>720</v>
      </c>
      <c r="F44" s="1273"/>
      <c r="G44" s="1274"/>
    </row>
    <row r="45" spans="1:7" ht="8.25" customHeight="1">
      <c r="B45" s="167"/>
      <c r="C45" s="167"/>
      <c r="D45" s="167"/>
      <c r="E45" s="167"/>
      <c r="F45" s="167"/>
      <c r="G45" s="167"/>
    </row>
    <row r="46" spans="1:7" ht="15" customHeight="1">
      <c r="B46" s="1266" t="s">
        <v>135</v>
      </c>
      <c r="C46" s="1266"/>
      <c r="D46" s="1266"/>
      <c r="E46" s="1266"/>
      <c r="F46" s="1266"/>
      <c r="G46" s="1266"/>
    </row>
    <row r="47" spans="1:7" ht="15" customHeight="1">
      <c r="B47" s="1263" t="s">
        <v>136</v>
      </c>
      <c r="C47" s="1264"/>
      <c r="D47" s="1264"/>
      <c r="E47" s="1265"/>
      <c r="F47" s="202" t="s">
        <v>137</v>
      </c>
      <c r="G47" s="203" t="s">
        <v>138</v>
      </c>
    </row>
    <row r="48" spans="1:7" ht="13" customHeight="1">
      <c r="B48" s="204">
        <v>1</v>
      </c>
      <c r="C48" s="1216"/>
      <c r="D48" s="1217"/>
      <c r="E48" s="1218"/>
      <c r="F48" s="205"/>
      <c r="G48" s="206"/>
    </row>
    <row r="49" spans="2:7" ht="13" customHeight="1">
      <c r="B49" s="204">
        <v>2</v>
      </c>
      <c r="C49" s="1216"/>
      <c r="D49" s="1217"/>
      <c r="E49" s="1218"/>
      <c r="F49" s="205"/>
      <c r="G49" s="206"/>
    </row>
    <row r="50" spans="2:7" ht="13" customHeight="1">
      <c r="B50" s="204">
        <v>3</v>
      </c>
      <c r="C50" s="1216"/>
      <c r="D50" s="1217"/>
      <c r="E50" s="1218"/>
      <c r="F50" s="205"/>
      <c r="G50" s="206"/>
    </row>
    <row r="51" spans="2:7" ht="13" customHeight="1">
      <c r="B51" s="204">
        <v>4</v>
      </c>
      <c r="C51" s="1216"/>
      <c r="D51" s="1217"/>
      <c r="E51" s="1218"/>
      <c r="F51" s="205"/>
      <c r="G51" s="207"/>
    </row>
    <row r="52" spans="2:7" ht="13" customHeight="1">
      <c r="B52" s="204"/>
      <c r="C52" s="1216"/>
      <c r="D52" s="1217"/>
      <c r="E52" s="1218"/>
      <c r="F52" s="205"/>
      <c r="G52" s="208"/>
    </row>
    <row r="53" spans="2:7" ht="13" customHeight="1">
      <c r="B53" s="204"/>
      <c r="C53" s="1216"/>
      <c r="D53" s="1217"/>
      <c r="E53" s="1218"/>
      <c r="F53" s="209"/>
      <c r="G53" s="210"/>
    </row>
    <row r="54" spans="2:7" ht="13" customHeight="1">
      <c r="B54" s="204"/>
      <c r="C54" s="1216"/>
      <c r="D54" s="1217"/>
      <c r="E54" s="1218"/>
      <c r="F54" s="205"/>
      <c r="G54" s="208"/>
    </row>
    <row r="55" spans="2:7" ht="13" customHeight="1">
      <c r="B55" s="204"/>
      <c r="C55" s="1216"/>
      <c r="D55" s="1217"/>
      <c r="E55" s="1218"/>
      <c r="F55" s="209"/>
      <c r="G55" s="210"/>
    </row>
    <row r="56" spans="2:7" ht="16">
      <c r="B56" s="211" t="s">
        <v>66</v>
      </c>
      <c r="C56" s="212" t="s">
        <v>139</v>
      </c>
      <c r="D56" s="167"/>
      <c r="E56" s="167"/>
      <c r="F56" s="213">
        <f>SUM(F48:F55)</f>
        <v>0</v>
      </c>
      <c r="G56" s="167" t="s">
        <v>140</v>
      </c>
    </row>
    <row r="57" spans="2:7" ht="12.75" customHeight="1">
      <c r="B57" s="165"/>
      <c r="C57" s="214"/>
      <c r="D57" s="167"/>
      <c r="E57" s="167"/>
      <c r="F57" s="167"/>
      <c r="G57" s="167"/>
    </row>
    <row r="58" spans="2:7" ht="12.75" customHeight="1">
      <c r="B58" s="167"/>
      <c r="C58" s="167"/>
      <c r="D58" s="167"/>
      <c r="E58" s="167"/>
      <c r="F58" s="167"/>
      <c r="G58" s="167"/>
    </row>
    <row r="59" spans="2:7" ht="12.75" customHeight="1">
      <c r="B59" s="167"/>
      <c r="C59" s="167"/>
      <c r="D59" s="167"/>
      <c r="E59" s="167"/>
      <c r="F59" s="167"/>
      <c r="G59" s="167"/>
    </row>
    <row r="60" spans="2:7" ht="12.75" customHeight="1">
      <c r="B60" s="167"/>
      <c r="C60" s="167"/>
      <c r="D60" s="167"/>
      <c r="E60" s="167"/>
      <c r="F60" s="167"/>
      <c r="G60" s="167"/>
    </row>
    <row r="61" spans="2:7" ht="12.75" customHeight="1">
      <c r="B61" s="167"/>
      <c r="C61" s="167"/>
      <c r="D61" s="167"/>
      <c r="E61" s="167"/>
      <c r="F61" s="167"/>
      <c r="G61" s="167"/>
    </row>
    <row r="62" spans="2:7" ht="12.75" customHeight="1"/>
  </sheetData>
  <sheetProtection sheet="1" objects="1" scenarios="1"/>
  <mergeCells count="70">
    <mergeCell ref="B47:E47"/>
    <mergeCell ref="B46:G46"/>
    <mergeCell ref="C15:E15"/>
    <mergeCell ref="C31:E31"/>
    <mergeCell ref="B36:D36"/>
    <mergeCell ref="B35:D35"/>
    <mergeCell ref="B34:D34"/>
    <mergeCell ref="F44:G44"/>
    <mergeCell ref="F43:G43"/>
    <mergeCell ref="F42:G42"/>
    <mergeCell ref="F41:G41"/>
    <mergeCell ref="F40:G40"/>
    <mergeCell ref="F36:G36"/>
    <mergeCell ref="F35:G35"/>
    <mergeCell ref="B44:D44"/>
    <mergeCell ref="B43:D43"/>
    <mergeCell ref="B42:D42"/>
    <mergeCell ref="B41:D41"/>
    <mergeCell ref="B40:D40"/>
    <mergeCell ref="B38:D38"/>
    <mergeCell ref="C26:D26"/>
    <mergeCell ref="B33:G33"/>
    <mergeCell ref="B17:E17"/>
    <mergeCell ref="B19:B21"/>
    <mergeCell ref="B18:D18"/>
    <mergeCell ref="C21:D21"/>
    <mergeCell ref="C25:D25"/>
    <mergeCell ref="B1:G1"/>
    <mergeCell ref="F3:G3"/>
    <mergeCell ref="F15:G15"/>
    <mergeCell ref="C19:D19"/>
    <mergeCell ref="C20:D20"/>
    <mergeCell ref="F14:G14"/>
    <mergeCell ref="B16:G16"/>
    <mergeCell ref="C14:E14"/>
    <mergeCell ref="B2:F2"/>
    <mergeCell ref="F4:G4"/>
    <mergeCell ref="F5:G5"/>
    <mergeCell ref="F6:G6"/>
    <mergeCell ref="F7:G7"/>
    <mergeCell ref="F10:G10"/>
    <mergeCell ref="F11:G11"/>
    <mergeCell ref="F13:G13"/>
    <mergeCell ref="C6:D7"/>
    <mergeCell ref="B6:B7"/>
    <mergeCell ref="C13:E13"/>
    <mergeCell ref="C12:E12"/>
    <mergeCell ref="C11:E11"/>
    <mergeCell ref="B8:B9"/>
    <mergeCell ref="F8:G8"/>
    <mergeCell ref="F9:G9"/>
    <mergeCell ref="C8:D9"/>
    <mergeCell ref="F12:G12"/>
    <mergeCell ref="C50:E50"/>
    <mergeCell ref="C49:E49"/>
    <mergeCell ref="C48:E48"/>
    <mergeCell ref="B37:D37"/>
    <mergeCell ref="B39:D39"/>
    <mergeCell ref="B22:D22"/>
    <mergeCell ref="B23:B29"/>
    <mergeCell ref="C23:D23"/>
    <mergeCell ref="C24:D24"/>
    <mergeCell ref="C27:D27"/>
    <mergeCell ref="C28:D28"/>
    <mergeCell ref="C29:D29"/>
    <mergeCell ref="C55:E55"/>
    <mergeCell ref="C54:E54"/>
    <mergeCell ref="C53:E53"/>
    <mergeCell ref="C52:E52"/>
    <mergeCell ref="C51:E51"/>
  </mergeCells>
  <printOptions horizontalCentered="1" verticalCentered="1"/>
  <pageMargins left="0.98425196850393704" right="0.19685039370078741" top="0.59055118110236227" bottom="0.78740157480314965" header="0.51181102362204722" footer="0.47244094488188981"/>
  <pageSetup paperSize="9" scale="92" orientation="portrait" verticalDpi="300" r:id="rId1"/>
  <headerFooter alignWithMargins="0">
    <oddHeader>&amp;L&amp;W</oddHeader>
    <oddFooter>&amp;L&amp;7CEA - arkusz organizacyjny na rok szkolny 2020/2021, nr teczki: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1:H11"/>
  <sheetViews>
    <sheetView showGridLines="0" view="pageBreakPreview" zoomScaleNormal="100" zoomScaleSheetLayoutView="100" workbookViewId="0">
      <selection activeCell="B2" sqref="B2:C2"/>
    </sheetView>
  </sheetViews>
  <sheetFormatPr baseColWidth="10" defaultColWidth="9" defaultRowHeight="13"/>
  <cols>
    <col min="1" max="1" width="3.1640625" style="215" customWidth="1"/>
    <col min="2" max="2" width="4.1640625" style="215" customWidth="1"/>
    <col min="3" max="3" width="14.1640625" style="215" customWidth="1"/>
    <col min="4" max="4" width="15.33203125" style="215" customWidth="1"/>
    <col min="5" max="5" width="50.1640625" style="215" customWidth="1"/>
    <col min="6" max="7" width="9" style="215"/>
    <col min="8" max="8" width="16.1640625" style="215" customWidth="1"/>
    <col min="9" max="16384" width="9" style="215"/>
  </cols>
  <sheetData>
    <row r="1" spans="2:8">
      <c r="F1" s="216"/>
      <c r="G1" s="217"/>
      <c r="H1" s="218"/>
    </row>
    <row r="2" spans="2:8" ht="16">
      <c r="B2" s="1275" t="str">
        <f>'Strona Tytułowa'!G5</f>
        <v>??</v>
      </c>
      <c r="C2" s="1275"/>
      <c r="E2" s="219" t="s">
        <v>141</v>
      </c>
    </row>
    <row r="3" spans="2:8" ht="16">
      <c r="B3" s="220"/>
      <c r="C3" s="1276" t="s">
        <v>142</v>
      </c>
      <c r="D3" s="1276"/>
      <c r="E3" s="1276"/>
      <c r="F3" s="1276"/>
      <c r="G3" s="1276"/>
      <c r="H3" s="220" t="str">
        <f>'Strona Tytułowa'!D2</f>
        <v>2022/2023</v>
      </c>
    </row>
    <row r="5" spans="2:8" ht="31.5" customHeight="1">
      <c r="B5" s="225" t="s">
        <v>143</v>
      </c>
      <c r="C5" s="225" t="s">
        <v>138</v>
      </c>
      <c r="D5" s="225" t="s">
        <v>144</v>
      </c>
      <c r="E5" s="225" t="s">
        <v>145</v>
      </c>
      <c r="F5" s="225" t="s">
        <v>146</v>
      </c>
      <c r="G5" s="225" t="s">
        <v>147</v>
      </c>
      <c r="H5" s="225" t="s">
        <v>148</v>
      </c>
    </row>
    <row r="6" spans="2:8" s="223" customFormat="1" ht="66" customHeight="1">
      <c r="B6" s="221"/>
      <c r="C6" s="221"/>
      <c r="D6" s="224"/>
      <c r="E6" s="222"/>
      <c r="F6" s="221"/>
      <c r="G6" s="221"/>
      <c r="H6" s="222"/>
    </row>
    <row r="7" spans="2:8" s="223" customFormat="1" ht="66" customHeight="1">
      <c r="B7" s="221"/>
      <c r="C7" s="221"/>
      <c r="D7" s="224"/>
      <c r="E7" s="222"/>
      <c r="F7" s="221"/>
      <c r="G7" s="221"/>
      <c r="H7" s="222"/>
    </row>
    <row r="8" spans="2:8" s="223" customFormat="1" ht="66" customHeight="1">
      <c r="B8" s="221"/>
      <c r="C8" s="221"/>
      <c r="D8" s="224"/>
      <c r="E8" s="222"/>
      <c r="F8" s="221"/>
      <c r="G8" s="221"/>
      <c r="H8" s="222"/>
    </row>
    <row r="9" spans="2:8" s="223" customFormat="1" ht="66" customHeight="1">
      <c r="B9" s="221"/>
      <c r="C9" s="221"/>
      <c r="D9" s="224"/>
      <c r="E9" s="222"/>
      <c r="F9" s="221"/>
      <c r="G9" s="221"/>
      <c r="H9" s="222"/>
    </row>
    <row r="10" spans="2:8" s="223" customFormat="1" ht="66" customHeight="1">
      <c r="B10" s="221"/>
      <c r="C10" s="221"/>
      <c r="D10" s="224"/>
      <c r="E10" s="222"/>
      <c r="F10" s="221"/>
      <c r="G10" s="221"/>
      <c r="H10" s="222"/>
    </row>
    <row r="11" spans="2:8" s="223" customFormat="1" ht="66" customHeight="1">
      <c r="B11" s="221"/>
      <c r="C11" s="221"/>
      <c r="D11" s="224"/>
      <c r="E11" s="222"/>
      <c r="F11" s="221"/>
      <c r="G11" s="221"/>
      <c r="H11" s="222"/>
    </row>
  </sheetData>
  <sheetProtection sheet="1" objects="1" scenarios="1" formatRows="0" insertRows="0" deleteRows="0"/>
  <mergeCells count="2">
    <mergeCell ref="B2:C2"/>
    <mergeCell ref="C3:G3"/>
  </mergeCells>
  <pageMargins left="0.7" right="0.7" top="0.75" bottom="0.75" header="0.3" footer="0.3"/>
  <pageSetup paperSize="9" scale="99" orientation="landscape" r:id="rId1"/>
  <headerFooter>
    <oddFooter xml:space="preserve">&amp;LCEA - arkusz organizacyjny na rok szkolny 2018/19   nr teczki: &amp;F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2B9A-1475-4684-AE21-4DF12DCE55BA}">
  <sheetPr>
    <tabColor rgb="FFFFFF00"/>
  </sheetPr>
  <dimension ref="B1:AY54"/>
  <sheetViews>
    <sheetView showGridLines="0" view="pageBreakPreview" zoomScale="80" zoomScaleNormal="100" zoomScaleSheetLayoutView="80" zoomScalePageLayoutView="90" workbookViewId="0">
      <selection activeCell="C2" sqref="C2"/>
    </sheetView>
  </sheetViews>
  <sheetFormatPr baseColWidth="10" defaultColWidth="9" defaultRowHeight="13"/>
  <cols>
    <col min="1" max="1" width="4.1640625" style="215" customWidth="1"/>
    <col min="2" max="2" width="3.83203125" style="215" customWidth="1"/>
    <col min="3" max="3" width="24.83203125" style="215" customWidth="1"/>
    <col min="4" max="21" width="2.33203125" style="215" customWidth="1"/>
    <col min="22" max="22" width="2.1640625" style="215" customWidth="1"/>
    <col min="23" max="50" width="2.33203125" style="215" customWidth="1"/>
    <col min="51" max="51" width="7.6640625" style="215" customWidth="1"/>
    <col min="52" max="16384" width="9" style="215"/>
  </cols>
  <sheetData>
    <row r="1" spans="2:51" ht="21.75" customHeight="1">
      <c r="C1" s="233"/>
      <c r="D1" s="255"/>
      <c r="E1" s="255"/>
      <c r="F1" s="255"/>
      <c r="G1" s="255"/>
      <c r="H1" s="255"/>
      <c r="I1" s="255"/>
    </row>
    <row r="2" spans="2:51" s="235" customFormat="1" ht="28.5" customHeight="1" thickBot="1">
      <c r="B2" s="269"/>
      <c r="C2" s="1181" t="str">
        <f>'Strona Tytułowa'!G5</f>
        <v>??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1"/>
      <c r="Q2" s="271"/>
      <c r="R2" s="271"/>
      <c r="S2" s="271"/>
      <c r="T2" s="271" t="s">
        <v>180</v>
      </c>
      <c r="U2" s="271"/>
      <c r="V2" s="272" t="str">
        <f>'Strona Tytułowa'!D2</f>
        <v>2022/2023</v>
      </c>
      <c r="W2" s="273"/>
      <c r="X2" s="273"/>
      <c r="Y2" s="273"/>
      <c r="Z2" s="273"/>
      <c r="AA2" s="273"/>
      <c r="AB2" s="273"/>
      <c r="AC2" s="271"/>
      <c r="AD2" s="271"/>
      <c r="AE2" s="271"/>
      <c r="AF2" s="271"/>
      <c r="AG2" s="271"/>
      <c r="AH2" s="274"/>
      <c r="AI2" s="275"/>
      <c r="AJ2" s="276"/>
      <c r="AK2" s="276"/>
      <c r="AL2" s="276"/>
      <c r="AM2" s="276"/>
      <c r="AN2" s="234"/>
      <c r="AO2" s="234"/>
      <c r="AP2" s="1303"/>
      <c r="AQ2" s="1303"/>
      <c r="AR2" s="1303"/>
      <c r="AS2" s="1303"/>
      <c r="AT2" s="1303"/>
      <c r="AU2" s="1303"/>
      <c r="AV2" s="1303"/>
      <c r="AW2" s="1303"/>
      <c r="AX2" s="277"/>
      <c r="AY2" s="277"/>
    </row>
    <row r="3" spans="2:51" ht="20.25" customHeight="1">
      <c r="B3" s="1304" t="s">
        <v>153</v>
      </c>
      <c r="C3" s="1305"/>
      <c r="D3" s="1306" t="s">
        <v>154</v>
      </c>
      <c r="E3" s="1307"/>
      <c r="F3" s="1307"/>
      <c r="G3" s="1307"/>
      <c r="H3" s="1307"/>
      <c r="I3" s="1308"/>
      <c r="J3" s="1309" t="s">
        <v>155</v>
      </c>
      <c r="K3" s="1310"/>
      <c r="L3" s="1310"/>
      <c r="M3" s="1310"/>
      <c r="N3" s="1310"/>
      <c r="O3" s="1310"/>
      <c r="P3" s="1310"/>
      <c r="Q3" s="1310"/>
      <c r="R3" s="1310"/>
      <c r="S3" s="1310"/>
      <c r="T3" s="1310"/>
      <c r="U3" s="1310"/>
      <c r="V3" s="1310"/>
      <c r="W3" s="1310"/>
      <c r="X3" s="1310"/>
      <c r="Y3" s="1310"/>
      <c r="Z3" s="1310"/>
      <c r="AA3" s="1310"/>
      <c r="AB3" s="1310"/>
      <c r="AC3" s="1310"/>
      <c r="AD3" s="1310"/>
      <c r="AE3" s="1310"/>
      <c r="AF3" s="1310"/>
      <c r="AG3" s="1310"/>
      <c r="AH3" s="1310"/>
      <c r="AI3" s="1310"/>
      <c r="AJ3" s="1310"/>
      <c r="AK3" s="1310"/>
      <c r="AL3" s="1310"/>
      <c r="AM3" s="1311"/>
      <c r="AN3" s="1306" t="s">
        <v>156</v>
      </c>
      <c r="AO3" s="1307"/>
      <c r="AP3" s="1307"/>
      <c r="AQ3" s="1307"/>
      <c r="AR3" s="1307"/>
      <c r="AS3" s="1307"/>
      <c r="AT3" s="1307"/>
      <c r="AU3" s="1308"/>
      <c r="AV3" s="1312" t="s">
        <v>157</v>
      </c>
      <c r="AW3" s="1313"/>
      <c r="AX3" s="1314"/>
      <c r="AY3" s="1286" t="s">
        <v>158</v>
      </c>
    </row>
    <row r="4" spans="2:51" ht="14.25" customHeight="1">
      <c r="B4" s="1301" t="s">
        <v>159</v>
      </c>
      <c r="C4" s="1302"/>
      <c r="D4" s="1289" t="s">
        <v>23</v>
      </c>
      <c r="E4" s="1290"/>
      <c r="F4" s="1290"/>
      <c r="G4" s="1290"/>
      <c r="H4" s="1290"/>
      <c r="I4" s="1291"/>
      <c r="J4" s="1289" t="s">
        <v>20</v>
      </c>
      <c r="K4" s="1290"/>
      <c r="L4" s="1290"/>
      <c r="M4" s="1290"/>
      <c r="N4" s="1290"/>
      <c r="O4" s="1291"/>
      <c r="P4" s="1321" t="s">
        <v>21</v>
      </c>
      <c r="Q4" s="1322"/>
      <c r="R4" s="1322"/>
      <c r="S4" s="1322"/>
      <c r="T4" s="1322"/>
      <c r="U4" s="1323"/>
      <c r="V4" s="1289" t="s">
        <v>22</v>
      </c>
      <c r="W4" s="1290"/>
      <c r="X4" s="1290"/>
      <c r="Y4" s="1290"/>
      <c r="Z4" s="1290"/>
      <c r="AA4" s="1291"/>
      <c r="AB4" s="1289" t="s">
        <v>23</v>
      </c>
      <c r="AC4" s="1290"/>
      <c r="AD4" s="1290"/>
      <c r="AE4" s="1290"/>
      <c r="AF4" s="1290"/>
      <c r="AG4" s="1291"/>
      <c r="AH4" s="1289" t="s">
        <v>24</v>
      </c>
      <c r="AI4" s="1290"/>
      <c r="AJ4" s="1290"/>
      <c r="AK4" s="1290"/>
      <c r="AL4" s="1290"/>
      <c r="AM4" s="1291"/>
      <c r="AN4" s="1289" t="s">
        <v>20</v>
      </c>
      <c r="AO4" s="1290"/>
      <c r="AP4" s="1290"/>
      <c r="AQ4" s="1291"/>
      <c r="AR4" s="1289" t="s">
        <v>21</v>
      </c>
      <c r="AS4" s="1290"/>
      <c r="AT4" s="1290"/>
      <c r="AU4" s="1292"/>
      <c r="AV4" s="1315"/>
      <c r="AW4" s="1316"/>
      <c r="AX4" s="1317"/>
      <c r="AY4" s="1287"/>
    </row>
    <row r="5" spans="2:51" ht="17.25" customHeight="1">
      <c r="B5" s="1301" t="s">
        <v>160</v>
      </c>
      <c r="C5" s="1302"/>
      <c r="D5" s="1282"/>
      <c r="E5" s="1283"/>
      <c r="F5" s="1283"/>
      <c r="G5" s="1283"/>
      <c r="H5" s="1283"/>
      <c r="I5" s="1284"/>
      <c r="J5" s="1282"/>
      <c r="K5" s="1283"/>
      <c r="L5" s="1283"/>
      <c r="M5" s="1283"/>
      <c r="N5" s="1283"/>
      <c r="O5" s="1284"/>
      <c r="P5" s="1282"/>
      <c r="Q5" s="1283"/>
      <c r="R5" s="1283"/>
      <c r="S5" s="1283"/>
      <c r="T5" s="1283"/>
      <c r="U5" s="1284"/>
      <c r="V5" s="1279"/>
      <c r="W5" s="1280"/>
      <c r="X5" s="1280"/>
      <c r="Y5" s="1280"/>
      <c r="Z5" s="1280"/>
      <c r="AA5" s="1281"/>
      <c r="AB5" s="1279"/>
      <c r="AC5" s="1280"/>
      <c r="AD5" s="1280"/>
      <c r="AE5" s="1280"/>
      <c r="AF5" s="1280"/>
      <c r="AG5" s="1281"/>
      <c r="AH5" s="1279"/>
      <c r="AI5" s="1280"/>
      <c r="AJ5" s="1280"/>
      <c r="AK5" s="1280"/>
      <c r="AL5" s="1280"/>
      <c r="AM5" s="1281"/>
      <c r="AN5" s="1282"/>
      <c r="AO5" s="1283"/>
      <c r="AP5" s="1283"/>
      <c r="AQ5" s="1284"/>
      <c r="AR5" s="1282"/>
      <c r="AS5" s="1283"/>
      <c r="AT5" s="1283"/>
      <c r="AU5" s="1285"/>
      <c r="AV5" s="1315"/>
      <c r="AW5" s="1316"/>
      <c r="AX5" s="1317"/>
      <c r="AY5" s="1287"/>
    </row>
    <row r="6" spans="2:51" ht="17.25" customHeight="1">
      <c r="B6" s="1301" t="s">
        <v>161</v>
      </c>
      <c r="C6" s="1302"/>
      <c r="D6" s="1282"/>
      <c r="E6" s="1283"/>
      <c r="F6" s="1283"/>
      <c r="G6" s="1283"/>
      <c r="H6" s="1283"/>
      <c r="I6" s="1284"/>
      <c r="J6" s="1282"/>
      <c r="K6" s="1283"/>
      <c r="L6" s="1283"/>
      <c r="M6" s="1283"/>
      <c r="N6" s="1283"/>
      <c r="O6" s="1284"/>
      <c r="P6" s="1282"/>
      <c r="Q6" s="1283"/>
      <c r="R6" s="1283"/>
      <c r="S6" s="1283"/>
      <c r="T6" s="1283"/>
      <c r="U6" s="1284"/>
      <c r="V6" s="1279"/>
      <c r="W6" s="1280"/>
      <c r="X6" s="1280"/>
      <c r="Y6" s="1280"/>
      <c r="Z6" s="1280"/>
      <c r="AA6" s="1281"/>
      <c r="AB6" s="1279"/>
      <c r="AC6" s="1280"/>
      <c r="AD6" s="1280"/>
      <c r="AE6" s="1280"/>
      <c r="AF6" s="1280"/>
      <c r="AG6" s="1281"/>
      <c r="AH6" s="1279"/>
      <c r="AI6" s="1280"/>
      <c r="AJ6" s="1280"/>
      <c r="AK6" s="1280"/>
      <c r="AL6" s="1280"/>
      <c r="AM6" s="1281"/>
      <c r="AN6" s="1282"/>
      <c r="AO6" s="1283"/>
      <c r="AP6" s="1283"/>
      <c r="AQ6" s="1284"/>
      <c r="AR6" s="1282"/>
      <c r="AS6" s="1283"/>
      <c r="AT6" s="1283"/>
      <c r="AU6" s="1285"/>
      <c r="AV6" s="1315"/>
      <c r="AW6" s="1316"/>
      <c r="AX6" s="1317"/>
      <c r="AY6" s="1287"/>
    </row>
    <row r="7" spans="2:51" ht="17.25" customHeight="1">
      <c r="B7" s="1297" t="s">
        <v>162</v>
      </c>
      <c r="C7" s="1298"/>
      <c r="D7" s="278"/>
      <c r="E7" s="279"/>
      <c r="F7" s="279"/>
      <c r="G7" s="280"/>
      <c r="H7" s="280"/>
      <c r="I7" s="281"/>
      <c r="J7" s="278"/>
      <c r="K7" s="279"/>
      <c r="L7" s="279"/>
      <c r="M7" s="280"/>
      <c r="N7" s="280"/>
      <c r="O7" s="281"/>
      <c r="P7" s="278"/>
      <c r="Q7" s="279"/>
      <c r="R7" s="279"/>
      <c r="S7" s="280"/>
      <c r="T7" s="280"/>
      <c r="U7" s="281"/>
      <c r="V7" s="278"/>
      <c r="W7" s="279"/>
      <c r="X7" s="279"/>
      <c r="Y7" s="280"/>
      <c r="Z7" s="280"/>
      <c r="AA7" s="281"/>
      <c r="AB7" s="278"/>
      <c r="AC7" s="279"/>
      <c r="AD7" s="279"/>
      <c r="AE7" s="280"/>
      <c r="AF7" s="280"/>
      <c r="AG7" s="281"/>
      <c r="AH7" s="278"/>
      <c r="AI7" s="279"/>
      <c r="AJ7" s="279"/>
      <c r="AK7" s="280"/>
      <c r="AL7" s="280"/>
      <c r="AM7" s="281"/>
      <c r="AN7" s="278"/>
      <c r="AO7" s="279"/>
      <c r="AP7" s="279"/>
      <c r="AQ7" s="281"/>
      <c r="AR7" s="278"/>
      <c r="AS7" s="279"/>
      <c r="AT7" s="279"/>
      <c r="AU7" s="282"/>
      <c r="AV7" s="1318"/>
      <c r="AW7" s="1319"/>
      <c r="AX7" s="1320"/>
      <c r="AY7" s="1288"/>
    </row>
    <row r="8" spans="2:51" ht="18.75" customHeight="1">
      <c r="B8" s="1299" t="s">
        <v>163</v>
      </c>
      <c r="C8" s="1300"/>
      <c r="D8" s="1293">
        <f>COUNTA(D10:I54)</f>
        <v>0</v>
      </c>
      <c r="E8" s="1294"/>
      <c r="F8" s="1294"/>
      <c r="G8" s="1294"/>
      <c r="H8" s="1294"/>
      <c r="I8" s="1295"/>
      <c r="J8" s="1293">
        <f>COUNTA(J10:O54)</f>
        <v>0</v>
      </c>
      <c r="K8" s="1294"/>
      <c r="L8" s="1294"/>
      <c r="M8" s="1294"/>
      <c r="N8" s="1294"/>
      <c r="O8" s="1295"/>
      <c r="P8" s="1293">
        <f>COUNTA(P10:U54)</f>
        <v>0</v>
      </c>
      <c r="Q8" s="1294"/>
      <c r="R8" s="1294"/>
      <c r="S8" s="1294"/>
      <c r="T8" s="1294"/>
      <c r="U8" s="1295"/>
      <c r="V8" s="1293">
        <f>COUNTA(V10:AA54)</f>
        <v>0</v>
      </c>
      <c r="W8" s="1294"/>
      <c r="X8" s="1294"/>
      <c r="Y8" s="1294"/>
      <c r="Z8" s="1294"/>
      <c r="AA8" s="1295"/>
      <c r="AB8" s="1293">
        <f>COUNTA(AB10:AG54)</f>
        <v>0</v>
      </c>
      <c r="AC8" s="1294"/>
      <c r="AD8" s="1294"/>
      <c r="AE8" s="1294"/>
      <c r="AF8" s="1294"/>
      <c r="AG8" s="1295"/>
      <c r="AH8" s="1293">
        <f>COUNTA(AH10:AM54)</f>
        <v>0</v>
      </c>
      <c r="AI8" s="1294"/>
      <c r="AJ8" s="1294"/>
      <c r="AK8" s="1294"/>
      <c r="AL8" s="1294"/>
      <c r="AM8" s="1295"/>
      <c r="AN8" s="1293">
        <f>COUNTA(AN10:AQ54)</f>
        <v>0</v>
      </c>
      <c r="AO8" s="1294"/>
      <c r="AP8" s="1294"/>
      <c r="AQ8" s="1295"/>
      <c r="AR8" s="1293">
        <f>COUNTA(AR10:AU54)</f>
        <v>0</v>
      </c>
      <c r="AS8" s="1294"/>
      <c r="AT8" s="1294"/>
      <c r="AU8" s="1295"/>
      <c r="AV8" s="1296">
        <f>COUNTA(AV10:AX54)</f>
        <v>0</v>
      </c>
      <c r="AW8" s="1296"/>
      <c r="AX8" s="1296"/>
      <c r="AY8" s="1277">
        <f>SUM(AY10:AY54)</f>
        <v>0</v>
      </c>
    </row>
    <row r="9" spans="2:51" ht="16.5" customHeight="1">
      <c r="B9" s="236" t="s">
        <v>143</v>
      </c>
      <c r="C9" s="237" t="s">
        <v>164</v>
      </c>
      <c r="D9" s="239">
        <v>1</v>
      </c>
      <c r="E9" s="240">
        <v>2</v>
      </c>
      <c r="F9" s="240">
        <v>3</v>
      </c>
      <c r="G9" s="240">
        <v>4</v>
      </c>
      <c r="H9" s="240">
        <v>5</v>
      </c>
      <c r="I9" s="241">
        <v>6</v>
      </c>
      <c r="J9" s="239">
        <v>1</v>
      </c>
      <c r="K9" s="240">
        <v>2</v>
      </c>
      <c r="L9" s="240">
        <v>3</v>
      </c>
      <c r="M9" s="240">
        <v>4</v>
      </c>
      <c r="N9" s="240">
        <v>5</v>
      </c>
      <c r="O9" s="241">
        <v>6</v>
      </c>
      <c r="P9" s="239">
        <v>1</v>
      </c>
      <c r="Q9" s="240">
        <v>2</v>
      </c>
      <c r="R9" s="240">
        <v>3</v>
      </c>
      <c r="S9" s="240">
        <v>4</v>
      </c>
      <c r="T9" s="240">
        <v>5</v>
      </c>
      <c r="U9" s="241">
        <v>6</v>
      </c>
      <c r="V9" s="239">
        <v>1</v>
      </c>
      <c r="W9" s="240">
        <v>2</v>
      </c>
      <c r="X9" s="240">
        <v>3</v>
      </c>
      <c r="Y9" s="240">
        <v>4</v>
      </c>
      <c r="Z9" s="240">
        <v>5</v>
      </c>
      <c r="AA9" s="241">
        <v>6</v>
      </c>
      <c r="AB9" s="239">
        <v>1</v>
      </c>
      <c r="AC9" s="240">
        <v>2</v>
      </c>
      <c r="AD9" s="240">
        <v>3</v>
      </c>
      <c r="AE9" s="240">
        <v>4</v>
      </c>
      <c r="AF9" s="240">
        <v>5</v>
      </c>
      <c r="AG9" s="241">
        <v>6</v>
      </c>
      <c r="AH9" s="239">
        <v>1</v>
      </c>
      <c r="AI9" s="240">
        <v>2</v>
      </c>
      <c r="AJ9" s="240">
        <v>3</v>
      </c>
      <c r="AK9" s="240">
        <v>4</v>
      </c>
      <c r="AL9" s="240">
        <v>5</v>
      </c>
      <c r="AM9" s="241">
        <v>6</v>
      </c>
      <c r="AN9" s="239">
        <v>1</v>
      </c>
      <c r="AO9" s="240">
        <v>2</v>
      </c>
      <c r="AP9" s="240">
        <v>3</v>
      </c>
      <c r="AQ9" s="241">
        <v>4</v>
      </c>
      <c r="AR9" s="239">
        <v>1</v>
      </c>
      <c r="AS9" s="240">
        <v>2</v>
      </c>
      <c r="AT9" s="240">
        <v>3</v>
      </c>
      <c r="AU9" s="242">
        <v>4</v>
      </c>
      <c r="AV9" s="243">
        <v>1</v>
      </c>
      <c r="AW9" s="238">
        <v>2</v>
      </c>
      <c r="AX9" s="244">
        <v>3</v>
      </c>
      <c r="AY9" s="1278"/>
    </row>
    <row r="10" spans="2:51">
      <c r="B10" s="245">
        <v>1</v>
      </c>
      <c r="C10" s="283" t="s">
        <v>72</v>
      </c>
      <c r="D10" s="246"/>
      <c r="E10" s="247"/>
      <c r="F10" s="247"/>
      <c r="G10" s="247"/>
      <c r="H10" s="247"/>
      <c r="I10" s="248"/>
      <c r="J10" s="246"/>
      <c r="K10" s="247"/>
      <c r="L10" s="247"/>
      <c r="M10" s="247"/>
      <c r="N10" s="247"/>
      <c r="O10" s="248"/>
      <c r="P10" s="246"/>
      <c r="Q10" s="247"/>
      <c r="R10" s="247"/>
      <c r="S10" s="247"/>
      <c r="T10" s="247"/>
      <c r="U10" s="248"/>
      <c r="V10" s="246"/>
      <c r="W10" s="247"/>
      <c r="X10" s="247"/>
      <c r="Y10" s="247"/>
      <c r="Z10" s="247"/>
      <c r="AA10" s="248"/>
      <c r="AB10" s="246"/>
      <c r="AC10" s="247"/>
      <c r="AD10" s="247"/>
      <c r="AE10" s="247"/>
      <c r="AF10" s="247"/>
      <c r="AG10" s="248"/>
      <c r="AH10" s="246"/>
      <c r="AI10" s="247"/>
      <c r="AJ10" s="247"/>
      <c r="AK10" s="247"/>
      <c r="AL10" s="247"/>
      <c r="AM10" s="248"/>
      <c r="AN10" s="246"/>
      <c r="AO10" s="247"/>
      <c r="AP10" s="247"/>
      <c r="AQ10" s="248"/>
      <c r="AR10" s="246"/>
      <c r="AS10" s="247"/>
      <c r="AT10" s="247"/>
      <c r="AU10" s="248"/>
      <c r="AV10" s="249"/>
      <c r="AW10" s="247"/>
      <c r="AX10" s="248"/>
      <c r="AY10" s="250">
        <f t="shared" ref="AY10:AY54" si="0">COUNTA(D10:AX10)</f>
        <v>0</v>
      </c>
    </row>
    <row r="11" spans="2:51">
      <c r="B11" s="245">
        <v>2</v>
      </c>
      <c r="C11" s="283" t="s">
        <v>73</v>
      </c>
      <c r="D11" s="246"/>
      <c r="E11" s="247"/>
      <c r="F11" s="247"/>
      <c r="G11" s="247"/>
      <c r="H11" s="247"/>
      <c r="I11" s="248"/>
      <c r="J11" s="246"/>
      <c r="K11" s="247"/>
      <c r="L11" s="247"/>
      <c r="M11" s="247"/>
      <c r="N11" s="247"/>
      <c r="O11" s="248"/>
      <c r="P11" s="246"/>
      <c r="Q11" s="247"/>
      <c r="R11" s="247"/>
      <c r="S11" s="247"/>
      <c r="T11" s="247"/>
      <c r="U11" s="248"/>
      <c r="V11" s="246"/>
      <c r="W11" s="247"/>
      <c r="X11" s="247"/>
      <c r="Y11" s="247"/>
      <c r="Z11" s="247"/>
      <c r="AA11" s="248"/>
      <c r="AB11" s="246"/>
      <c r="AC11" s="247"/>
      <c r="AD11" s="247"/>
      <c r="AE11" s="247"/>
      <c r="AF11" s="247"/>
      <c r="AG11" s="248"/>
      <c r="AH11" s="246"/>
      <c r="AI11" s="247"/>
      <c r="AJ11" s="247"/>
      <c r="AK11" s="247"/>
      <c r="AL11" s="247"/>
      <c r="AM11" s="248"/>
      <c r="AN11" s="246"/>
      <c r="AO11" s="247"/>
      <c r="AP11" s="247"/>
      <c r="AQ11" s="248"/>
      <c r="AR11" s="246"/>
      <c r="AS11" s="251"/>
      <c r="AT11" s="251"/>
      <c r="AU11" s="252"/>
      <c r="AV11" s="249"/>
      <c r="AW11" s="247"/>
      <c r="AX11" s="248"/>
      <c r="AY11" s="250">
        <f t="shared" si="0"/>
        <v>0</v>
      </c>
    </row>
    <row r="12" spans="2:51">
      <c r="B12" s="245">
        <v>3</v>
      </c>
      <c r="C12" s="283" t="s">
        <v>76</v>
      </c>
      <c r="D12" s="246"/>
      <c r="E12" s="247"/>
      <c r="F12" s="247"/>
      <c r="G12" s="247"/>
      <c r="H12" s="247"/>
      <c r="I12" s="248"/>
      <c r="J12" s="246"/>
      <c r="K12" s="247"/>
      <c r="L12" s="247"/>
      <c r="M12" s="247"/>
      <c r="N12" s="247"/>
      <c r="O12" s="248"/>
      <c r="P12" s="246"/>
      <c r="Q12" s="247"/>
      <c r="R12" s="247"/>
      <c r="S12" s="247"/>
      <c r="T12" s="247"/>
      <c r="U12" s="248"/>
      <c r="V12" s="246"/>
      <c r="W12" s="247"/>
      <c r="X12" s="247"/>
      <c r="Y12" s="247"/>
      <c r="Z12" s="247"/>
      <c r="AA12" s="248"/>
      <c r="AB12" s="246"/>
      <c r="AC12" s="247"/>
      <c r="AD12" s="247"/>
      <c r="AE12" s="247"/>
      <c r="AF12" s="247"/>
      <c r="AG12" s="248"/>
      <c r="AH12" s="246"/>
      <c r="AI12" s="247"/>
      <c r="AJ12" s="247"/>
      <c r="AK12" s="247"/>
      <c r="AL12" s="247"/>
      <c r="AM12" s="248"/>
      <c r="AN12" s="246"/>
      <c r="AO12" s="247"/>
      <c r="AP12" s="247"/>
      <c r="AQ12" s="248"/>
      <c r="AR12" s="246"/>
      <c r="AS12" s="251"/>
      <c r="AT12" s="251"/>
      <c r="AU12" s="252"/>
      <c r="AV12" s="249"/>
      <c r="AW12" s="247"/>
      <c r="AX12" s="248"/>
      <c r="AY12" s="250">
        <f t="shared" si="0"/>
        <v>0</v>
      </c>
    </row>
    <row r="13" spans="2:51">
      <c r="B13" s="245">
        <v>4</v>
      </c>
      <c r="C13" s="283" t="s">
        <v>74</v>
      </c>
      <c r="D13" s="246"/>
      <c r="E13" s="247"/>
      <c r="F13" s="247"/>
      <c r="G13" s="247"/>
      <c r="H13" s="247"/>
      <c r="I13" s="248"/>
      <c r="J13" s="246"/>
      <c r="K13" s="247"/>
      <c r="L13" s="247"/>
      <c r="M13" s="247"/>
      <c r="N13" s="247"/>
      <c r="O13" s="248"/>
      <c r="P13" s="246"/>
      <c r="Q13" s="247"/>
      <c r="R13" s="247"/>
      <c r="S13" s="247"/>
      <c r="T13" s="247"/>
      <c r="U13" s="248"/>
      <c r="V13" s="246"/>
      <c r="W13" s="247"/>
      <c r="X13" s="247"/>
      <c r="Y13" s="247"/>
      <c r="Z13" s="247"/>
      <c r="AA13" s="248"/>
      <c r="AB13" s="246"/>
      <c r="AC13" s="247"/>
      <c r="AD13" s="247"/>
      <c r="AE13" s="247"/>
      <c r="AF13" s="247"/>
      <c r="AG13" s="248"/>
      <c r="AH13" s="246"/>
      <c r="AI13" s="247"/>
      <c r="AJ13" s="247"/>
      <c r="AK13" s="247"/>
      <c r="AL13" s="247"/>
      <c r="AM13" s="248"/>
      <c r="AN13" s="246"/>
      <c r="AO13" s="247"/>
      <c r="AP13" s="247"/>
      <c r="AQ13" s="248"/>
      <c r="AR13" s="246"/>
      <c r="AS13" s="251"/>
      <c r="AT13" s="251"/>
      <c r="AU13" s="252"/>
      <c r="AV13" s="249"/>
      <c r="AW13" s="247"/>
      <c r="AX13" s="248"/>
      <c r="AY13" s="250">
        <f t="shared" si="0"/>
        <v>0</v>
      </c>
    </row>
    <row r="14" spans="2:51">
      <c r="B14" s="245">
        <v>5</v>
      </c>
      <c r="C14" s="283" t="s">
        <v>71</v>
      </c>
      <c r="D14" s="246"/>
      <c r="E14" s="247"/>
      <c r="F14" s="247"/>
      <c r="G14" s="247"/>
      <c r="H14" s="247"/>
      <c r="I14" s="248"/>
      <c r="J14" s="246"/>
      <c r="K14" s="247"/>
      <c r="L14" s="247"/>
      <c r="M14" s="247"/>
      <c r="N14" s="247"/>
      <c r="O14" s="248"/>
      <c r="P14" s="246"/>
      <c r="Q14" s="247"/>
      <c r="R14" s="247"/>
      <c r="S14" s="247"/>
      <c r="T14" s="247"/>
      <c r="U14" s="248"/>
      <c r="V14" s="246"/>
      <c r="W14" s="247"/>
      <c r="X14" s="247"/>
      <c r="Y14" s="247"/>
      <c r="Z14" s="247"/>
      <c r="AA14" s="248"/>
      <c r="AB14" s="246"/>
      <c r="AC14" s="247"/>
      <c r="AD14" s="247"/>
      <c r="AE14" s="247"/>
      <c r="AF14" s="247"/>
      <c r="AG14" s="248"/>
      <c r="AH14" s="246"/>
      <c r="AI14" s="247"/>
      <c r="AJ14" s="247"/>
      <c r="AK14" s="247"/>
      <c r="AL14" s="247"/>
      <c r="AM14" s="248"/>
      <c r="AN14" s="246"/>
      <c r="AO14" s="247"/>
      <c r="AP14" s="247"/>
      <c r="AQ14" s="248"/>
      <c r="AR14" s="246"/>
      <c r="AS14" s="251"/>
      <c r="AT14" s="251"/>
      <c r="AU14" s="252"/>
      <c r="AV14" s="249"/>
      <c r="AW14" s="247"/>
      <c r="AX14" s="248"/>
      <c r="AY14" s="250">
        <f t="shared" si="0"/>
        <v>0</v>
      </c>
    </row>
    <row r="15" spans="2:51">
      <c r="B15" s="245">
        <v>6</v>
      </c>
      <c r="C15" s="283" t="s">
        <v>69</v>
      </c>
      <c r="D15" s="246"/>
      <c r="E15" s="247"/>
      <c r="F15" s="247"/>
      <c r="G15" s="247"/>
      <c r="H15" s="247"/>
      <c r="I15" s="248"/>
      <c r="J15" s="246"/>
      <c r="K15" s="247"/>
      <c r="L15" s="247"/>
      <c r="M15" s="247"/>
      <c r="N15" s="247"/>
      <c r="O15" s="248"/>
      <c r="P15" s="246"/>
      <c r="Q15" s="247"/>
      <c r="R15" s="247"/>
      <c r="S15" s="247"/>
      <c r="T15" s="247"/>
      <c r="U15" s="248"/>
      <c r="V15" s="246"/>
      <c r="W15" s="247"/>
      <c r="X15" s="247"/>
      <c r="Y15" s="247"/>
      <c r="Z15" s="247"/>
      <c r="AA15" s="248"/>
      <c r="AB15" s="246"/>
      <c r="AC15" s="247"/>
      <c r="AD15" s="247"/>
      <c r="AE15" s="247"/>
      <c r="AF15" s="247"/>
      <c r="AG15" s="248"/>
      <c r="AH15" s="246"/>
      <c r="AI15" s="247"/>
      <c r="AJ15" s="247"/>
      <c r="AK15" s="247"/>
      <c r="AL15" s="247"/>
      <c r="AM15" s="248"/>
      <c r="AN15" s="246"/>
      <c r="AO15" s="247"/>
      <c r="AP15" s="247"/>
      <c r="AQ15" s="248"/>
      <c r="AR15" s="246"/>
      <c r="AS15" s="251"/>
      <c r="AT15" s="251"/>
      <c r="AU15" s="252"/>
      <c r="AV15" s="249"/>
      <c r="AW15" s="247"/>
      <c r="AX15" s="248"/>
      <c r="AY15" s="250">
        <f t="shared" si="0"/>
        <v>0</v>
      </c>
    </row>
    <row r="16" spans="2:51">
      <c r="B16" s="245">
        <v>7</v>
      </c>
      <c r="C16" s="283" t="s">
        <v>181</v>
      </c>
      <c r="D16" s="246"/>
      <c r="E16" s="247"/>
      <c r="F16" s="247"/>
      <c r="G16" s="247"/>
      <c r="H16" s="247"/>
      <c r="I16" s="248"/>
      <c r="J16" s="246"/>
      <c r="K16" s="247"/>
      <c r="L16" s="247"/>
      <c r="M16" s="247"/>
      <c r="N16" s="247"/>
      <c r="O16" s="248"/>
      <c r="P16" s="246"/>
      <c r="Q16" s="247"/>
      <c r="R16" s="247"/>
      <c r="S16" s="247"/>
      <c r="T16" s="247"/>
      <c r="U16" s="248"/>
      <c r="V16" s="246"/>
      <c r="W16" s="247"/>
      <c r="X16" s="247"/>
      <c r="Y16" s="247"/>
      <c r="Z16" s="247"/>
      <c r="AA16" s="248"/>
      <c r="AB16" s="246"/>
      <c r="AC16" s="247"/>
      <c r="AD16" s="247"/>
      <c r="AE16" s="247"/>
      <c r="AF16" s="247"/>
      <c r="AG16" s="248"/>
      <c r="AH16" s="246"/>
      <c r="AI16" s="247"/>
      <c r="AJ16" s="247"/>
      <c r="AK16" s="247"/>
      <c r="AL16" s="247"/>
      <c r="AM16" s="248"/>
      <c r="AN16" s="246"/>
      <c r="AO16" s="247"/>
      <c r="AP16" s="247"/>
      <c r="AQ16" s="248"/>
      <c r="AR16" s="246"/>
      <c r="AS16" s="251"/>
      <c r="AT16" s="251"/>
      <c r="AU16" s="252"/>
      <c r="AV16" s="249"/>
      <c r="AW16" s="247"/>
      <c r="AX16" s="248"/>
      <c r="AY16" s="250">
        <f t="shared" si="0"/>
        <v>0</v>
      </c>
    </row>
    <row r="17" spans="2:51">
      <c r="B17" s="245">
        <v>8</v>
      </c>
      <c r="C17" s="283" t="s">
        <v>87</v>
      </c>
      <c r="D17" s="246"/>
      <c r="E17" s="247"/>
      <c r="F17" s="247"/>
      <c r="G17" s="247"/>
      <c r="H17" s="247"/>
      <c r="I17" s="248"/>
      <c r="J17" s="246"/>
      <c r="K17" s="247"/>
      <c r="L17" s="247"/>
      <c r="M17" s="247"/>
      <c r="N17" s="247"/>
      <c r="O17" s="248"/>
      <c r="P17" s="246"/>
      <c r="Q17" s="247"/>
      <c r="R17" s="247"/>
      <c r="S17" s="247"/>
      <c r="T17" s="247"/>
      <c r="U17" s="248"/>
      <c r="V17" s="246"/>
      <c r="W17" s="247"/>
      <c r="X17" s="247"/>
      <c r="Y17" s="247"/>
      <c r="Z17" s="247"/>
      <c r="AA17" s="248"/>
      <c r="AB17" s="246"/>
      <c r="AC17" s="247"/>
      <c r="AD17" s="247"/>
      <c r="AE17" s="247"/>
      <c r="AF17" s="247"/>
      <c r="AG17" s="248"/>
      <c r="AH17" s="246"/>
      <c r="AI17" s="247"/>
      <c r="AJ17" s="247"/>
      <c r="AK17" s="247"/>
      <c r="AL17" s="247"/>
      <c r="AM17" s="248"/>
      <c r="AN17" s="246"/>
      <c r="AO17" s="247"/>
      <c r="AP17" s="247"/>
      <c r="AQ17" s="248"/>
      <c r="AR17" s="246"/>
      <c r="AS17" s="251"/>
      <c r="AT17" s="251"/>
      <c r="AU17" s="252"/>
      <c r="AV17" s="249"/>
      <c r="AW17" s="247"/>
      <c r="AX17" s="248"/>
      <c r="AY17" s="250">
        <f t="shared" si="0"/>
        <v>0</v>
      </c>
    </row>
    <row r="18" spans="2:51">
      <c r="B18" s="245">
        <v>9</v>
      </c>
      <c r="C18" s="283" t="s">
        <v>75</v>
      </c>
      <c r="D18" s="246"/>
      <c r="E18" s="247"/>
      <c r="F18" s="247"/>
      <c r="G18" s="247"/>
      <c r="H18" s="247"/>
      <c r="I18" s="248"/>
      <c r="J18" s="246"/>
      <c r="K18" s="247"/>
      <c r="L18" s="247"/>
      <c r="M18" s="247"/>
      <c r="N18" s="247"/>
      <c r="O18" s="248"/>
      <c r="P18" s="246"/>
      <c r="Q18" s="247"/>
      <c r="R18" s="247"/>
      <c r="S18" s="247"/>
      <c r="T18" s="247"/>
      <c r="U18" s="248"/>
      <c r="V18" s="246"/>
      <c r="W18" s="247"/>
      <c r="X18" s="247"/>
      <c r="Y18" s="247"/>
      <c r="Z18" s="247"/>
      <c r="AA18" s="248"/>
      <c r="AB18" s="246"/>
      <c r="AC18" s="247"/>
      <c r="AD18" s="247"/>
      <c r="AE18" s="247"/>
      <c r="AF18" s="247"/>
      <c r="AG18" s="248"/>
      <c r="AH18" s="246"/>
      <c r="AI18" s="247"/>
      <c r="AJ18" s="247"/>
      <c r="AK18" s="247"/>
      <c r="AL18" s="247"/>
      <c r="AM18" s="248"/>
      <c r="AN18" s="246"/>
      <c r="AO18" s="247"/>
      <c r="AP18" s="247"/>
      <c r="AQ18" s="248"/>
      <c r="AR18" s="246"/>
      <c r="AS18" s="251"/>
      <c r="AT18" s="251"/>
      <c r="AU18" s="252"/>
      <c r="AV18" s="249"/>
      <c r="AW18" s="247"/>
      <c r="AX18" s="248"/>
      <c r="AY18" s="250">
        <f t="shared" si="0"/>
        <v>0</v>
      </c>
    </row>
    <row r="19" spans="2:51">
      <c r="B19" s="245">
        <v>10</v>
      </c>
      <c r="C19" s="283" t="s">
        <v>61</v>
      </c>
      <c r="D19" s="246"/>
      <c r="E19" s="247"/>
      <c r="F19" s="247"/>
      <c r="G19" s="247"/>
      <c r="H19" s="247"/>
      <c r="I19" s="248"/>
      <c r="J19" s="246"/>
      <c r="K19" s="247"/>
      <c r="L19" s="247"/>
      <c r="M19" s="247"/>
      <c r="N19" s="247"/>
      <c r="O19" s="248"/>
      <c r="P19" s="246"/>
      <c r="Q19" s="247"/>
      <c r="R19" s="247"/>
      <c r="S19" s="247"/>
      <c r="T19" s="247"/>
      <c r="U19" s="248"/>
      <c r="V19" s="246"/>
      <c r="W19" s="247"/>
      <c r="X19" s="247"/>
      <c r="Y19" s="247"/>
      <c r="Z19" s="247"/>
      <c r="AA19" s="248"/>
      <c r="AB19" s="246"/>
      <c r="AC19" s="247"/>
      <c r="AD19" s="247"/>
      <c r="AE19" s="247"/>
      <c r="AF19" s="247"/>
      <c r="AG19" s="248"/>
      <c r="AH19" s="246"/>
      <c r="AI19" s="247"/>
      <c r="AJ19" s="247"/>
      <c r="AK19" s="247"/>
      <c r="AL19" s="247"/>
      <c r="AM19" s="248"/>
      <c r="AN19" s="246"/>
      <c r="AO19" s="247"/>
      <c r="AP19" s="247"/>
      <c r="AQ19" s="248"/>
      <c r="AR19" s="246"/>
      <c r="AS19" s="251"/>
      <c r="AT19" s="251"/>
      <c r="AU19" s="252"/>
      <c r="AV19" s="249"/>
      <c r="AW19" s="247"/>
      <c r="AX19" s="248"/>
      <c r="AY19" s="250">
        <f t="shared" si="0"/>
        <v>0</v>
      </c>
    </row>
    <row r="20" spans="2:51">
      <c r="B20" s="245">
        <v>11</v>
      </c>
      <c r="C20" s="283" t="s">
        <v>68</v>
      </c>
      <c r="D20" s="246"/>
      <c r="E20" s="247"/>
      <c r="F20" s="247"/>
      <c r="G20" s="247"/>
      <c r="H20" s="247"/>
      <c r="I20" s="248"/>
      <c r="J20" s="246"/>
      <c r="K20" s="247"/>
      <c r="L20" s="247"/>
      <c r="M20" s="247"/>
      <c r="N20" s="247"/>
      <c r="O20" s="248"/>
      <c r="P20" s="246"/>
      <c r="Q20" s="247"/>
      <c r="R20" s="247"/>
      <c r="S20" s="247"/>
      <c r="T20" s="247"/>
      <c r="U20" s="248"/>
      <c r="V20" s="246"/>
      <c r="W20" s="247"/>
      <c r="X20" s="247"/>
      <c r="Y20" s="247"/>
      <c r="Z20" s="247"/>
      <c r="AA20" s="248"/>
      <c r="AB20" s="246"/>
      <c r="AC20" s="247"/>
      <c r="AD20" s="247"/>
      <c r="AE20" s="247"/>
      <c r="AF20" s="247"/>
      <c r="AG20" s="248"/>
      <c r="AH20" s="246"/>
      <c r="AI20" s="247"/>
      <c r="AJ20" s="247"/>
      <c r="AK20" s="247"/>
      <c r="AL20" s="247"/>
      <c r="AM20" s="248"/>
      <c r="AN20" s="246"/>
      <c r="AO20" s="247"/>
      <c r="AP20" s="247"/>
      <c r="AQ20" s="248"/>
      <c r="AR20" s="246"/>
      <c r="AS20" s="251"/>
      <c r="AT20" s="251"/>
      <c r="AU20" s="252"/>
      <c r="AV20" s="249"/>
      <c r="AW20" s="247"/>
      <c r="AX20" s="248"/>
      <c r="AY20" s="250">
        <f t="shared" si="0"/>
        <v>0</v>
      </c>
    </row>
    <row r="21" spans="2:51">
      <c r="B21" s="245">
        <v>12</v>
      </c>
      <c r="C21" s="151" t="s">
        <v>60</v>
      </c>
      <c r="D21" s="246"/>
      <c r="E21" s="247"/>
      <c r="F21" s="247"/>
      <c r="G21" s="247"/>
      <c r="H21" s="247"/>
      <c r="I21" s="248"/>
      <c r="J21" s="246"/>
      <c r="K21" s="247"/>
      <c r="L21" s="247"/>
      <c r="M21" s="247"/>
      <c r="N21" s="247"/>
      <c r="O21" s="248"/>
      <c r="P21" s="246"/>
      <c r="Q21" s="247"/>
      <c r="R21" s="247"/>
      <c r="S21" s="247"/>
      <c r="T21" s="247"/>
      <c r="U21" s="248"/>
      <c r="V21" s="246"/>
      <c r="W21" s="247"/>
      <c r="X21" s="247"/>
      <c r="Y21" s="247"/>
      <c r="Z21" s="247"/>
      <c r="AA21" s="248"/>
      <c r="AB21" s="246"/>
      <c r="AC21" s="247"/>
      <c r="AD21" s="247"/>
      <c r="AE21" s="247"/>
      <c r="AF21" s="247"/>
      <c r="AG21" s="248"/>
      <c r="AH21" s="246"/>
      <c r="AI21" s="247"/>
      <c r="AJ21" s="247"/>
      <c r="AK21" s="247"/>
      <c r="AL21" s="247"/>
      <c r="AM21" s="248"/>
      <c r="AN21" s="246"/>
      <c r="AO21" s="247"/>
      <c r="AP21" s="247"/>
      <c r="AQ21" s="248"/>
      <c r="AR21" s="246"/>
      <c r="AS21" s="251"/>
      <c r="AT21" s="251"/>
      <c r="AU21" s="252"/>
      <c r="AV21" s="249"/>
      <c r="AW21" s="247"/>
      <c r="AX21" s="248"/>
      <c r="AY21" s="250">
        <f t="shared" si="0"/>
        <v>0</v>
      </c>
    </row>
    <row r="22" spans="2:51">
      <c r="B22" s="245">
        <v>13</v>
      </c>
      <c r="C22" s="283" t="s">
        <v>63</v>
      </c>
      <c r="D22" s="246"/>
      <c r="E22" s="247"/>
      <c r="F22" s="247"/>
      <c r="G22" s="247"/>
      <c r="H22" s="247"/>
      <c r="I22" s="248"/>
      <c r="J22" s="246"/>
      <c r="K22" s="247"/>
      <c r="L22" s="247"/>
      <c r="M22" s="247"/>
      <c r="N22" s="247"/>
      <c r="O22" s="248"/>
      <c r="P22" s="246"/>
      <c r="Q22" s="247"/>
      <c r="R22" s="247"/>
      <c r="S22" s="247"/>
      <c r="T22" s="247"/>
      <c r="U22" s="248"/>
      <c r="V22" s="246"/>
      <c r="W22" s="247"/>
      <c r="X22" s="247"/>
      <c r="Y22" s="247"/>
      <c r="Z22" s="247"/>
      <c r="AA22" s="248"/>
      <c r="AB22" s="246"/>
      <c r="AC22" s="247"/>
      <c r="AD22" s="247"/>
      <c r="AE22" s="247"/>
      <c r="AF22" s="247"/>
      <c r="AG22" s="248"/>
      <c r="AH22" s="246"/>
      <c r="AI22" s="247"/>
      <c r="AJ22" s="247"/>
      <c r="AK22" s="247"/>
      <c r="AL22" s="247"/>
      <c r="AM22" s="248"/>
      <c r="AN22" s="246"/>
      <c r="AO22" s="247"/>
      <c r="AP22" s="247"/>
      <c r="AQ22" s="248"/>
      <c r="AR22" s="246"/>
      <c r="AS22" s="251"/>
      <c r="AT22" s="251"/>
      <c r="AU22" s="252"/>
      <c r="AV22" s="249"/>
      <c r="AW22" s="247"/>
      <c r="AX22" s="248"/>
      <c r="AY22" s="250">
        <f t="shared" si="0"/>
        <v>0</v>
      </c>
    </row>
    <row r="23" spans="2:51">
      <c r="B23" s="245">
        <v>14</v>
      </c>
      <c r="C23" s="283" t="s">
        <v>92</v>
      </c>
      <c r="D23" s="246"/>
      <c r="E23" s="247"/>
      <c r="F23" s="247"/>
      <c r="G23" s="247"/>
      <c r="H23" s="247"/>
      <c r="I23" s="248"/>
      <c r="J23" s="246"/>
      <c r="K23" s="247"/>
      <c r="L23" s="247"/>
      <c r="M23" s="247"/>
      <c r="N23" s="247"/>
      <c r="O23" s="248"/>
      <c r="P23" s="246"/>
      <c r="Q23" s="247"/>
      <c r="R23" s="247"/>
      <c r="S23" s="247"/>
      <c r="T23" s="247"/>
      <c r="U23" s="248"/>
      <c r="V23" s="246"/>
      <c r="W23" s="247"/>
      <c r="X23" s="247"/>
      <c r="Y23" s="247"/>
      <c r="Z23" s="247"/>
      <c r="AA23" s="248"/>
      <c r="AB23" s="246"/>
      <c r="AC23" s="247"/>
      <c r="AD23" s="247"/>
      <c r="AE23" s="247"/>
      <c r="AF23" s="247"/>
      <c r="AG23" s="248"/>
      <c r="AH23" s="246"/>
      <c r="AI23" s="247"/>
      <c r="AJ23" s="247"/>
      <c r="AK23" s="247"/>
      <c r="AL23" s="247"/>
      <c r="AM23" s="248"/>
      <c r="AN23" s="246"/>
      <c r="AO23" s="247"/>
      <c r="AP23" s="247"/>
      <c r="AQ23" s="248"/>
      <c r="AR23" s="246"/>
      <c r="AS23" s="251"/>
      <c r="AT23" s="251"/>
      <c r="AU23" s="252"/>
      <c r="AV23" s="249"/>
      <c r="AW23" s="247"/>
      <c r="AX23" s="248"/>
      <c r="AY23" s="250">
        <f t="shared" si="0"/>
        <v>0</v>
      </c>
    </row>
    <row r="24" spans="2:51">
      <c r="B24" s="245">
        <v>15</v>
      </c>
      <c r="C24" s="283" t="s">
        <v>91</v>
      </c>
      <c r="D24" s="246"/>
      <c r="E24" s="247"/>
      <c r="F24" s="247"/>
      <c r="G24" s="247"/>
      <c r="H24" s="247"/>
      <c r="I24" s="248"/>
      <c r="J24" s="246"/>
      <c r="K24" s="247"/>
      <c r="L24" s="247"/>
      <c r="M24" s="247"/>
      <c r="N24" s="247"/>
      <c r="O24" s="248"/>
      <c r="P24" s="246"/>
      <c r="Q24" s="247"/>
      <c r="R24" s="247"/>
      <c r="S24" s="247"/>
      <c r="T24" s="247"/>
      <c r="U24" s="248"/>
      <c r="V24" s="246"/>
      <c r="W24" s="247"/>
      <c r="X24" s="247"/>
      <c r="Y24" s="247"/>
      <c r="Z24" s="247"/>
      <c r="AA24" s="248"/>
      <c r="AB24" s="246"/>
      <c r="AC24" s="247"/>
      <c r="AD24" s="247"/>
      <c r="AE24" s="247"/>
      <c r="AF24" s="247"/>
      <c r="AG24" s="248"/>
      <c r="AH24" s="246"/>
      <c r="AI24" s="247"/>
      <c r="AJ24" s="247"/>
      <c r="AK24" s="247"/>
      <c r="AL24" s="247"/>
      <c r="AM24" s="248"/>
      <c r="AN24" s="246"/>
      <c r="AO24" s="247"/>
      <c r="AP24" s="247"/>
      <c r="AQ24" s="248"/>
      <c r="AR24" s="246"/>
      <c r="AS24" s="251"/>
      <c r="AT24" s="251"/>
      <c r="AU24" s="252"/>
      <c r="AV24" s="249"/>
      <c r="AW24" s="247"/>
      <c r="AX24" s="248"/>
      <c r="AY24" s="250">
        <f t="shared" si="0"/>
        <v>0</v>
      </c>
    </row>
    <row r="25" spans="2:51">
      <c r="B25" s="245">
        <v>16</v>
      </c>
      <c r="C25" s="283" t="s">
        <v>86</v>
      </c>
      <c r="D25" s="246"/>
      <c r="E25" s="247"/>
      <c r="F25" s="247"/>
      <c r="G25" s="247"/>
      <c r="H25" s="247"/>
      <c r="I25" s="248"/>
      <c r="J25" s="246"/>
      <c r="K25" s="247"/>
      <c r="L25" s="247"/>
      <c r="M25" s="247"/>
      <c r="N25" s="247"/>
      <c r="O25" s="248"/>
      <c r="P25" s="246"/>
      <c r="Q25" s="247"/>
      <c r="R25" s="247"/>
      <c r="S25" s="247"/>
      <c r="T25" s="247"/>
      <c r="U25" s="248"/>
      <c r="V25" s="246"/>
      <c r="W25" s="247"/>
      <c r="X25" s="247"/>
      <c r="Y25" s="247"/>
      <c r="Z25" s="247"/>
      <c r="AA25" s="248"/>
      <c r="AB25" s="246"/>
      <c r="AC25" s="247"/>
      <c r="AD25" s="247"/>
      <c r="AE25" s="247"/>
      <c r="AF25" s="247"/>
      <c r="AG25" s="248"/>
      <c r="AH25" s="246"/>
      <c r="AI25" s="247"/>
      <c r="AJ25" s="247"/>
      <c r="AK25" s="247"/>
      <c r="AL25" s="247"/>
      <c r="AM25" s="248"/>
      <c r="AN25" s="246"/>
      <c r="AO25" s="247"/>
      <c r="AP25" s="247"/>
      <c r="AQ25" s="248"/>
      <c r="AR25" s="246"/>
      <c r="AS25" s="251"/>
      <c r="AT25" s="251"/>
      <c r="AU25" s="252"/>
      <c r="AV25" s="249"/>
      <c r="AW25" s="247"/>
      <c r="AX25" s="248"/>
      <c r="AY25" s="250">
        <f t="shared" si="0"/>
        <v>0</v>
      </c>
    </row>
    <row r="26" spans="2:51">
      <c r="B26" s="245">
        <v>17</v>
      </c>
      <c r="C26" s="283" t="s">
        <v>165</v>
      </c>
      <c r="D26" s="246"/>
      <c r="E26" s="247"/>
      <c r="F26" s="247"/>
      <c r="G26" s="247"/>
      <c r="H26" s="247"/>
      <c r="I26" s="248"/>
      <c r="J26" s="246"/>
      <c r="K26" s="247"/>
      <c r="L26" s="247"/>
      <c r="M26" s="247"/>
      <c r="N26" s="247"/>
      <c r="O26" s="248"/>
      <c r="P26" s="246"/>
      <c r="Q26" s="247"/>
      <c r="R26" s="247"/>
      <c r="S26" s="247"/>
      <c r="T26" s="247"/>
      <c r="U26" s="248"/>
      <c r="V26" s="246"/>
      <c r="W26" s="247"/>
      <c r="X26" s="247"/>
      <c r="Y26" s="247"/>
      <c r="Z26" s="247"/>
      <c r="AA26" s="248"/>
      <c r="AB26" s="246"/>
      <c r="AC26" s="247"/>
      <c r="AD26" s="247"/>
      <c r="AE26" s="247"/>
      <c r="AF26" s="247"/>
      <c r="AG26" s="248"/>
      <c r="AH26" s="246"/>
      <c r="AI26" s="247"/>
      <c r="AJ26" s="247"/>
      <c r="AK26" s="247"/>
      <c r="AL26" s="247"/>
      <c r="AM26" s="248"/>
      <c r="AN26" s="246"/>
      <c r="AO26" s="247"/>
      <c r="AP26" s="247"/>
      <c r="AQ26" s="248"/>
      <c r="AR26" s="246"/>
      <c r="AS26" s="251"/>
      <c r="AT26" s="251"/>
      <c r="AU26" s="252"/>
      <c r="AV26" s="249"/>
      <c r="AW26" s="247"/>
      <c r="AX26" s="248"/>
      <c r="AY26" s="250">
        <f t="shared" si="0"/>
        <v>0</v>
      </c>
    </row>
    <row r="27" spans="2:51">
      <c r="B27" s="245">
        <v>18</v>
      </c>
      <c r="C27" s="283" t="s">
        <v>90</v>
      </c>
      <c r="D27" s="246"/>
      <c r="E27" s="247"/>
      <c r="F27" s="247"/>
      <c r="G27" s="247"/>
      <c r="H27" s="247"/>
      <c r="I27" s="248"/>
      <c r="J27" s="246"/>
      <c r="K27" s="247"/>
      <c r="L27" s="247"/>
      <c r="M27" s="247"/>
      <c r="N27" s="247"/>
      <c r="O27" s="248"/>
      <c r="P27" s="246"/>
      <c r="Q27" s="247"/>
      <c r="R27" s="247"/>
      <c r="S27" s="247"/>
      <c r="T27" s="247"/>
      <c r="U27" s="248"/>
      <c r="V27" s="246"/>
      <c r="W27" s="247"/>
      <c r="X27" s="247"/>
      <c r="Y27" s="247"/>
      <c r="Z27" s="247"/>
      <c r="AA27" s="248"/>
      <c r="AB27" s="246"/>
      <c r="AC27" s="247"/>
      <c r="AD27" s="247"/>
      <c r="AE27" s="247"/>
      <c r="AF27" s="247"/>
      <c r="AG27" s="248"/>
      <c r="AH27" s="246"/>
      <c r="AI27" s="247"/>
      <c r="AJ27" s="247"/>
      <c r="AK27" s="247"/>
      <c r="AL27" s="247"/>
      <c r="AM27" s="248"/>
      <c r="AN27" s="246"/>
      <c r="AO27" s="247"/>
      <c r="AP27" s="247"/>
      <c r="AQ27" s="248"/>
      <c r="AR27" s="246"/>
      <c r="AS27" s="251"/>
      <c r="AT27" s="251"/>
      <c r="AU27" s="252"/>
      <c r="AV27" s="249"/>
      <c r="AW27" s="247"/>
      <c r="AX27" s="248"/>
      <c r="AY27" s="250">
        <f t="shared" si="0"/>
        <v>0</v>
      </c>
    </row>
    <row r="28" spans="2:51">
      <c r="B28" s="245">
        <v>19</v>
      </c>
      <c r="C28" s="283" t="s">
        <v>93</v>
      </c>
      <c r="D28" s="246"/>
      <c r="E28" s="247"/>
      <c r="F28" s="247"/>
      <c r="G28" s="247"/>
      <c r="H28" s="247"/>
      <c r="I28" s="248"/>
      <c r="J28" s="246"/>
      <c r="K28" s="247"/>
      <c r="L28" s="247"/>
      <c r="M28" s="247"/>
      <c r="N28" s="247"/>
      <c r="O28" s="248"/>
      <c r="P28" s="246"/>
      <c r="Q28" s="247"/>
      <c r="R28" s="247"/>
      <c r="S28" s="247"/>
      <c r="T28" s="247"/>
      <c r="U28" s="248"/>
      <c r="V28" s="246"/>
      <c r="W28" s="247"/>
      <c r="X28" s="247"/>
      <c r="Y28" s="247"/>
      <c r="Z28" s="247"/>
      <c r="AA28" s="248"/>
      <c r="AB28" s="246"/>
      <c r="AC28" s="247"/>
      <c r="AD28" s="247"/>
      <c r="AE28" s="247"/>
      <c r="AF28" s="247"/>
      <c r="AG28" s="248"/>
      <c r="AH28" s="246"/>
      <c r="AI28" s="247"/>
      <c r="AJ28" s="247"/>
      <c r="AK28" s="247"/>
      <c r="AL28" s="247"/>
      <c r="AM28" s="248"/>
      <c r="AN28" s="246"/>
      <c r="AO28" s="247"/>
      <c r="AP28" s="247"/>
      <c r="AQ28" s="248"/>
      <c r="AR28" s="246"/>
      <c r="AS28" s="251"/>
      <c r="AT28" s="251"/>
      <c r="AU28" s="252"/>
      <c r="AV28" s="249"/>
      <c r="AW28" s="247"/>
      <c r="AX28" s="248"/>
      <c r="AY28" s="250">
        <f t="shared" si="0"/>
        <v>0</v>
      </c>
    </row>
    <row r="29" spans="2:51">
      <c r="B29" s="245">
        <v>20</v>
      </c>
      <c r="C29" s="283" t="s">
        <v>88</v>
      </c>
      <c r="D29" s="246"/>
      <c r="E29" s="247"/>
      <c r="F29" s="247"/>
      <c r="G29" s="247"/>
      <c r="H29" s="247"/>
      <c r="I29" s="248"/>
      <c r="J29" s="246"/>
      <c r="K29" s="247"/>
      <c r="L29" s="247"/>
      <c r="M29" s="247"/>
      <c r="N29" s="247"/>
      <c r="O29" s="248"/>
      <c r="P29" s="246"/>
      <c r="Q29" s="247"/>
      <c r="R29" s="247"/>
      <c r="S29" s="247"/>
      <c r="T29" s="247"/>
      <c r="U29" s="248"/>
      <c r="V29" s="246"/>
      <c r="W29" s="247"/>
      <c r="X29" s="247"/>
      <c r="Y29" s="247"/>
      <c r="Z29" s="247"/>
      <c r="AA29" s="248"/>
      <c r="AB29" s="246"/>
      <c r="AC29" s="247"/>
      <c r="AD29" s="247"/>
      <c r="AE29" s="247"/>
      <c r="AF29" s="247"/>
      <c r="AG29" s="248"/>
      <c r="AH29" s="246"/>
      <c r="AI29" s="247"/>
      <c r="AJ29" s="247"/>
      <c r="AK29" s="247"/>
      <c r="AL29" s="247"/>
      <c r="AM29" s="248"/>
      <c r="AN29" s="246"/>
      <c r="AO29" s="247"/>
      <c r="AP29" s="247"/>
      <c r="AQ29" s="248"/>
      <c r="AR29" s="246"/>
      <c r="AS29" s="251"/>
      <c r="AT29" s="251"/>
      <c r="AU29" s="252"/>
      <c r="AV29" s="249"/>
      <c r="AW29" s="247"/>
      <c r="AX29" s="248"/>
      <c r="AY29" s="250">
        <f t="shared" si="0"/>
        <v>0</v>
      </c>
    </row>
    <row r="30" spans="2:51">
      <c r="B30" s="245">
        <v>21</v>
      </c>
      <c r="C30" s="283" t="s">
        <v>89</v>
      </c>
      <c r="D30" s="246"/>
      <c r="E30" s="247"/>
      <c r="F30" s="247"/>
      <c r="G30" s="247"/>
      <c r="H30" s="247"/>
      <c r="I30" s="248"/>
      <c r="J30" s="246"/>
      <c r="K30" s="247"/>
      <c r="L30" s="247"/>
      <c r="M30" s="247"/>
      <c r="N30" s="247"/>
      <c r="O30" s="248"/>
      <c r="P30" s="246"/>
      <c r="Q30" s="247"/>
      <c r="R30" s="247"/>
      <c r="S30" s="247"/>
      <c r="T30" s="247"/>
      <c r="U30" s="248"/>
      <c r="V30" s="246"/>
      <c r="W30" s="247"/>
      <c r="X30" s="247"/>
      <c r="Y30" s="247"/>
      <c r="Z30" s="247"/>
      <c r="AA30" s="248"/>
      <c r="AB30" s="246"/>
      <c r="AC30" s="247"/>
      <c r="AD30" s="247"/>
      <c r="AE30" s="247"/>
      <c r="AF30" s="247"/>
      <c r="AG30" s="248"/>
      <c r="AH30" s="246"/>
      <c r="AI30" s="247"/>
      <c r="AJ30" s="247"/>
      <c r="AK30" s="247"/>
      <c r="AL30" s="247"/>
      <c r="AM30" s="248"/>
      <c r="AN30" s="246"/>
      <c r="AO30" s="247"/>
      <c r="AP30" s="247"/>
      <c r="AQ30" s="248"/>
      <c r="AR30" s="246"/>
      <c r="AS30" s="251"/>
      <c r="AT30" s="251"/>
      <c r="AU30" s="252"/>
      <c r="AV30" s="249"/>
      <c r="AW30" s="247"/>
      <c r="AX30" s="248"/>
      <c r="AY30" s="250">
        <f t="shared" si="0"/>
        <v>0</v>
      </c>
    </row>
    <row r="31" spans="2:51">
      <c r="B31" s="245">
        <v>22</v>
      </c>
      <c r="C31" s="283" t="s">
        <v>94</v>
      </c>
      <c r="D31" s="246"/>
      <c r="E31" s="247"/>
      <c r="F31" s="247"/>
      <c r="G31" s="247"/>
      <c r="H31" s="247"/>
      <c r="I31" s="248"/>
      <c r="J31" s="246"/>
      <c r="K31" s="247"/>
      <c r="L31" s="247"/>
      <c r="M31" s="247"/>
      <c r="N31" s="247"/>
      <c r="O31" s="248"/>
      <c r="P31" s="246"/>
      <c r="Q31" s="247"/>
      <c r="R31" s="247"/>
      <c r="S31" s="247"/>
      <c r="T31" s="247"/>
      <c r="U31" s="248"/>
      <c r="V31" s="246"/>
      <c r="W31" s="247"/>
      <c r="X31" s="247"/>
      <c r="Y31" s="247"/>
      <c r="Z31" s="247"/>
      <c r="AA31" s="248"/>
      <c r="AB31" s="246"/>
      <c r="AC31" s="247"/>
      <c r="AD31" s="247"/>
      <c r="AE31" s="247"/>
      <c r="AF31" s="247"/>
      <c r="AG31" s="248"/>
      <c r="AH31" s="246"/>
      <c r="AI31" s="247"/>
      <c r="AJ31" s="247"/>
      <c r="AK31" s="247"/>
      <c r="AL31" s="247"/>
      <c r="AM31" s="248"/>
      <c r="AN31" s="246"/>
      <c r="AO31" s="247"/>
      <c r="AP31" s="247"/>
      <c r="AQ31" s="248"/>
      <c r="AR31" s="246"/>
      <c r="AS31" s="251"/>
      <c r="AT31" s="251"/>
      <c r="AU31" s="252"/>
      <c r="AV31" s="249"/>
      <c r="AW31" s="247"/>
      <c r="AX31" s="248"/>
      <c r="AY31" s="250">
        <f t="shared" si="0"/>
        <v>0</v>
      </c>
    </row>
    <row r="32" spans="2:51">
      <c r="B32" s="245">
        <v>23</v>
      </c>
      <c r="C32" s="283" t="s">
        <v>70</v>
      </c>
      <c r="D32" s="246"/>
      <c r="E32" s="247"/>
      <c r="F32" s="247"/>
      <c r="G32" s="247"/>
      <c r="H32" s="247"/>
      <c r="I32" s="248"/>
      <c r="J32" s="246"/>
      <c r="K32" s="247"/>
      <c r="L32" s="247"/>
      <c r="M32" s="247"/>
      <c r="N32" s="247"/>
      <c r="O32" s="248"/>
      <c r="P32" s="246"/>
      <c r="Q32" s="247"/>
      <c r="R32" s="247"/>
      <c r="S32" s="247"/>
      <c r="T32" s="247"/>
      <c r="U32" s="248"/>
      <c r="V32" s="246"/>
      <c r="W32" s="247"/>
      <c r="X32" s="247"/>
      <c r="Y32" s="247"/>
      <c r="Z32" s="247"/>
      <c r="AA32" s="248"/>
      <c r="AB32" s="246"/>
      <c r="AC32" s="247"/>
      <c r="AD32" s="247"/>
      <c r="AE32" s="247"/>
      <c r="AF32" s="247"/>
      <c r="AG32" s="248"/>
      <c r="AH32" s="246"/>
      <c r="AI32" s="247"/>
      <c r="AJ32" s="247"/>
      <c r="AK32" s="247"/>
      <c r="AL32" s="247"/>
      <c r="AM32" s="248"/>
      <c r="AN32" s="246"/>
      <c r="AO32" s="247"/>
      <c r="AP32" s="247"/>
      <c r="AQ32" s="248"/>
      <c r="AR32" s="246"/>
      <c r="AS32" s="251"/>
      <c r="AT32" s="251"/>
      <c r="AU32" s="252"/>
      <c r="AV32" s="249"/>
      <c r="AW32" s="247"/>
      <c r="AX32" s="248"/>
      <c r="AY32" s="250">
        <f t="shared" si="0"/>
        <v>0</v>
      </c>
    </row>
    <row r="33" spans="2:51">
      <c r="B33" s="245">
        <v>24</v>
      </c>
      <c r="C33" s="283" t="s">
        <v>78</v>
      </c>
      <c r="D33" s="246"/>
      <c r="E33" s="247"/>
      <c r="F33" s="247"/>
      <c r="G33" s="247"/>
      <c r="H33" s="247"/>
      <c r="I33" s="248"/>
      <c r="J33" s="246"/>
      <c r="K33" s="247"/>
      <c r="L33" s="247"/>
      <c r="M33" s="247"/>
      <c r="N33" s="247"/>
      <c r="O33" s="248"/>
      <c r="P33" s="246"/>
      <c r="Q33" s="247"/>
      <c r="R33" s="247"/>
      <c r="S33" s="247"/>
      <c r="T33" s="247"/>
      <c r="U33" s="248"/>
      <c r="V33" s="246"/>
      <c r="W33" s="247"/>
      <c r="X33" s="247"/>
      <c r="Y33" s="247"/>
      <c r="Z33" s="247"/>
      <c r="AA33" s="248"/>
      <c r="AB33" s="246"/>
      <c r="AC33" s="247"/>
      <c r="AD33" s="247"/>
      <c r="AE33" s="247"/>
      <c r="AF33" s="247"/>
      <c r="AG33" s="248"/>
      <c r="AH33" s="246"/>
      <c r="AI33" s="247"/>
      <c r="AJ33" s="247"/>
      <c r="AK33" s="247"/>
      <c r="AL33" s="247"/>
      <c r="AM33" s="248"/>
      <c r="AN33" s="246"/>
      <c r="AO33" s="247"/>
      <c r="AP33" s="247"/>
      <c r="AQ33" s="248"/>
      <c r="AR33" s="246"/>
      <c r="AS33" s="251"/>
      <c r="AT33" s="251"/>
      <c r="AU33" s="252"/>
      <c r="AV33" s="249"/>
      <c r="AW33" s="247"/>
      <c r="AX33" s="248"/>
      <c r="AY33" s="250">
        <f t="shared" si="0"/>
        <v>0</v>
      </c>
    </row>
    <row r="34" spans="2:51">
      <c r="B34" s="245">
        <v>25</v>
      </c>
      <c r="C34" s="283" t="s">
        <v>65</v>
      </c>
      <c r="D34" s="246"/>
      <c r="E34" s="247"/>
      <c r="F34" s="247"/>
      <c r="G34" s="247"/>
      <c r="H34" s="247"/>
      <c r="I34" s="248"/>
      <c r="J34" s="246"/>
      <c r="K34" s="247"/>
      <c r="L34" s="247"/>
      <c r="M34" s="247"/>
      <c r="N34" s="247"/>
      <c r="O34" s="248"/>
      <c r="P34" s="246"/>
      <c r="Q34" s="247"/>
      <c r="R34" s="247"/>
      <c r="S34" s="247"/>
      <c r="T34" s="247"/>
      <c r="U34" s="248"/>
      <c r="V34" s="246"/>
      <c r="W34" s="247"/>
      <c r="X34" s="247"/>
      <c r="Y34" s="247"/>
      <c r="Z34" s="247"/>
      <c r="AA34" s="248"/>
      <c r="AB34" s="246"/>
      <c r="AC34" s="247"/>
      <c r="AD34" s="247"/>
      <c r="AE34" s="247"/>
      <c r="AF34" s="247"/>
      <c r="AG34" s="248"/>
      <c r="AH34" s="246"/>
      <c r="AI34" s="247"/>
      <c r="AJ34" s="247"/>
      <c r="AK34" s="247"/>
      <c r="AL34" s="247"/>
      <c r="AM34" s="248"/>
      <c r="AN34" s="246"/>
      <c r="AO34" s="247"/>
      <c r="AP34" s="247"/>
      <c r="AQ34" s="248"/>
      <c r="AR34" s="246"/>
      <c r="AS34" s="251"/>
      <c r="AT34" s="251"/>
      <c r="AU34" s="252"/>
      <c r="AV34" s="249"/>
      <c r="AW34" s="247"/>
      <c r="AX34" s="248"/>
      <c r="AY34" s="250">
        <f t="shared" si="0"/>
        <v>0</v>
      </c>
    </row>
    <row r="35" spans="2:51">
      <c r="B35" s="245">
        <v>26</v>
      </c>
      <c r="C35" s="283" t="s">
        <v>77</v>
      </c>
      <c r="D35" s="246"/>
      <c r="E35" s="247"/>
      <c r="F35" s="247"/>
      <c r="G35" s="247"/>
      <c r="H35" s="247"/>
      <c r="I35" s="248"/>
      <c r="J35" s="246"/>
      <c r="K35" s="247"/>
      <c r="L35" s="247"/>
      <c r="M35" s="247"/>
      <c r="N35" s="247"/>
      <c r="O35" s="248"/>
      <c r="P35" s="246"/>
      <c r="Q35" s="247"/>
      <c r="R35" s="247"/>
      <c r="S35" s="247"/>
      <c r="T35" s="247"/>
      <c r="U35" s="248"/>
      <c r="V35" s="246"/>
      <c r="W35" s="247"/>
      <c r="X35" s="247"/>
      <c r="Y35" s="247"/>
      <c r="Z35" s="247"/>
      <c r="AA35" s="248"/>
      <c r="AB35" s="246"/>
      <c r="AC35" s="247"/>
      <c r="AD35" s="247"/>
      <c r="AE35" s="247"/>
      <c r="AF35" s="247"/>
      <c r="AG35" s="248"/>
      <c r="AH35" s="246"/>
      <c r="AI35" s="247"/>
      <c r="AJ35" s="247"/>
      <c r="AK35" s="247"/>
      <c r="AL35" s="247"/>
      <c r="AM35" s="248"/>
      <c r="AN35" s="246"/>
      <c r="AO35" s="247"/>
      <c r="AP35" s="247"/>
      <c r="AQ35" s="248"/>
      <c r="AR35" s="246"/>
      <c r="AS35" s="251"/>
      <c r="AT35" s="251"/>
      <c r="AU35" s="252"/>
      <c r="AV35" s="249"/>
      <c r="AW35" s="247"/>
      <c r="AX35" s="248"/>
      <c r="AY35" s="250">
        <f t="shared" si="0"/>
        <v>0</v>
      </c>
    </row>
    <row r="36" spans="2:51">
      <c r="B36" s="245">
        <v>27</v>
      </c>
      <c r="C36" s="284"/>
      <c r="D36" s="246"/>
      <c r="E36" s="247"/>
      <c r="F36" s="247"/>
      <c r="G36" s="247"/>
      <c r="H36" s="247"/>
      <c r="I36" s="248"/>
      <c r="J36" s="246"/>
      <c r="K36" s="247"/>
      <c r="L36" s="247"/>
      <c r="M36" s="247"/>
      <c r="N36" s="247"/>
      <c r="O36" s="248"/>
      <c r="P36" s="246"/>
      <c r="Q36" s="247"/>
      <c r="R36" s="247"/>
      <c r="S36" s="247"/>
      <c r="T36" s="247"/>
      <c r="U36" s="248"/>
      <c r="V36" s="246"/>
      <c r="W36" s="247"/>
      <c r="X36" s="247"/>
      <c r="Y36" s="247"/>
      <c r="Z36" s="247"/>
      <c r="AA36" s="248"/>
      <c r="AB36" s="246"/>
      <c r="AC36" s="247"/>
      <c r="AD36" s="247"/>
      <c r="AE36" s="247"/>
      <c r="AF36" s="247"/>
      <c r="AG36" s="248"/>
      <c r="AH36" s="246"/>
      <c r="AI36" s="247"/>
      <c r="AJ36" s="247"/>
      <c r="AK36" s="247"/>
      <c r="AL36" s="247"/>
      <c r="AM36" s="248"/>
      <c r="AN36" s="246"/>
      <c r="AO36" s="247"/>
      <c r="AP36" s="247"/>
      <c r="AQ36" s="248"/>
      <c r="AR36" s="246"/>
      <c r="AS36" s="251"/>
      <c r="AT36" s="251"/>
      <c r="AU36" s="252"/>
      <c r="AV36" s="249"/>
      <c r="AW36" s="247"/>
      <c r="AX36" s="248"/>
      <c r="AY36" s="250">
        <f t="shared" si="0"/>
        <v>0</v>
      </c>
    </row>
    <row r="37" spans="2:51">
      <c r="B37" s="245">
        <v>28</v>
      </c>
      <c r="C37" s="284"/>
      <c r="D37" s="285"/>
      <c r="E37" s="286"/>
      <c r="F37" s="286"/>
      <c r="G37" s="286"/>
      <c r="H37" s="286"/>
      <c r="I37" s="287"/>
      <c r="J37" s="285"/>
      <c r="K37" s="286"/>
      <c r="L37" s="286"/>
      <c r="M37" s="286"/>
      <c r="N37" s="286"/>
      <c r="O37" s="287"/>
      <c r="P37" s="285"/>
      <c r="Q37" s="286"/>
      <c r="R37" s="286"/>
      <c r="S37" s="286"/>
      <c r="T37" s="286"/>
      <c r="U37" s="287"/>
      <c r="V37" s="285"/>
      <c r="W37" s="286"/>
      <c r="X37" s="286"/>
      <c r="Y37" s="286"/>
      <c r="Z37" s="286"/>
      <c r="AA37" s="287"/>
      <c r="AB37" s="285"/>
      <c r="AC37" s="286"/>
      <c r="AD37" s="286"/>
      <c r="AE37" s="286"/>
      <c r="AF37" s="286"/>
      <c r="AG37" s="287"/>
      <c r="AH37" s="285"/>
      <c r="AI37" s="286"/>
      <c r="AJ37" s="286"/>
      <c r="AK37" s="286"/>
      <c r="AL37" s="286"/>
      <c r="AM37" s="287"/>
      <c r="AN37" s="285"/>
      <c r="AO37" s="286"/>
      <c r="AP37" s="286"/>
      <c r="AQ37" s="287"/>
      <c r="AR37" s="285"/>
      <c r="AS37" s="286"/>
      <c r="AT37" s="286"/>
      <c r="AU37" s="287"/>
      <c r="AV37" s="288"/>
      <c r="AW37" s="289"/>
      <c r="AX37" s="290"/>
      <c r="AY37" s="250">
        <f t="shared" si="0"/>
        <v>0</v>
      </c>
    </row>
    <row r="38" spans="2:51">
      <c r="B38" s="245">
        <v>29</v>
      </c>
      <c r="C38" s="291"/>
      <c r="D38" s="292"/>
      <c r="E38" s="289"/>
      <c r="F38" s="289"/>
      <c r="G38" s="289"/>
      <c r="H38" s="289"/>
      <c r="I38" s="290"/>
      <c r="J38" s="292"/>
      <c r="K38" s="289"/>
      <c r="L38" s="289"/>
      <c r="M38" s="289"/>
      <c r="N38" s="289"/>
      <c r="O38" s="290"/>
      <c r="P38" s="292"/>
      <c r="Q38" s="289"/>
      <c r="R38" s="289"/>
      <c r="S38" s="289"/>
      <c r="T38" s="289"/>
      <c r="U38" s="290"/>
      <c r="V38" s="292"/>
      <c r="W38" s="289"/>
      <c r="X38" s="289"/>
      <c r="Y38" s="289"/>
      <c r="Z38" s="289"/>
      <c r="AA38" s="290"/>
      <c r="AB38" s="292"/>
      <c r="AC38" s="289"/>
      <c r="AD38" s="289"/>
      <c r="AE38" s="289"/>
      <c r="AF38" s="289"/>
      <c r="AG38" s="290"/>
      <c r="AH38" s="292"/>
      <c r="AI38" s="289"/>
      <c r="AJ38" s="289"/>
      <c r="AK38" s="289"/>
      <c r="AL38" s="289"/>
      <c r="AM38" s="290"/>
      <c r="AN38" s="292"/>
      <c r="AO38" s="289"/>
      <c r="AP38" s="289"/>
      <c r="AQ38" s="290"/>
      <c r="AR38" s="292"/>
      <c r="AS38" s="289"/>
      <c r="AT38" s="289"/>
      <c r="AU38" s="290"/>
      <c r="AV38" s="288"/>
      <c r="AW38" s="289"/>
      <c r="AX38" s="290"/>
      <c r="AY38" s="250">
        <f t="shared" si="0"/>
        <v>0</v>
      </c>
    </row>
    <row r="39" spans="2:51">
      <c r="B39" s="245">
        <v>30</v>
      </c>
      <c r="C39" s="291"/>
      <c r="D39" s="292"/>
      <c r="E39" s="289"/>
      <c r="F39" s="289"/>
      <c r="G39" s="289"/>
      <c r="H39" s="289"/>
      <c r="I39" s="290"/>
      <c r="J39" s="292"/>
      <c r="K39" s="289"/>
      <c r="L39" s="289"/>
      <c r="M39" s="289"/>
      <c r="N39" s="289"/>
      <c r="O39" s="290"/>
      <c r="P39" s="292"/>
      <c r="Q39" s="289"/>
      <c r="R39" s="289"/>
      <c r="S39" s="289"/>
      <c r="T39" s="289"/>
      <c r="U39" s="290"/>
      <c r="V39" s="292"/>
      <c r="W39" s="289"/>
      <c r="X39" s="289"/>
      <c r="Y39" s="289"/>
      <c r="Z39" s="289"/>
      <c r="AA39" s="290"/>
      <c r="AB39" s="292"/>
      <c r="AC39" s="289"/>
      <c r="AD39" s="289"/>
      <c r="AE39" s="289"/>
      <c r="AF39" s="289"/>
      <c r="AG39" s="290"/>
      <c r="AH39" s="292"/>
      <c r="AI39" s="289"/>
      <c r="AJ39" s="289"/>
      <c r="AK39" s="289"/>
      <c r="AL39" s="289"/>
      <c r="AM39" s="290"/>
      <c r="AN39" s="292"/>
      <c r="AO39" s="289"/>
      <c r="AP39" s="289"/>
      <c r="AQ39" s="290"/>
      <c r="AR39" s="292"/>
      <c r="AS39" s="289"/>
      <c r="AT39" s="289"/>
      <c r="AU39" s="290"/>
      <c r="AV39" s="288"/>
      <c r="AW39" s="289"/>
      <c r="AX39" s="290"/>
      <c r="AY39" s="250">
        <f t="shared" si="0"/>
        <v>0</v>
      </c>
    </row>
    <row r="40" spans="2:51">
      <c r="B40" s="245">
        <v>31</v>
      </c>
      <c r="C40" s="291"/>
      <c r="D40" s="292"/>
      <c r="E40" s="289"/>
      <c r="F40" s="289"/>
      <c r="G40" s="289"/>
      <c r="H40" s="289"/>
      <c r="I40" s="290"/>
      <c r="J40" s="292"/>
      <c r="K40" s="289"/>
      <c r="L40" s="289"/>
      <c r="M40" s="289"/>
      <c r="N40" s="289"/>
      <c r="O40" s="290"/>
      <c r="P40" s="292"/>
      <c r="Q40" s="289"/>
      <c r="R40" s="289"/>
      <c r="S40" s="289"/>
      <c r="T40" s="289"/>
      <c r="U40" s="290"/>
      <c r="V40" s="292"/>
      <c r="W40" s="289"/>
      <c r="X40" s="289"/>
      <c r="Y40" s="289"/>
      <c r="Z40" s="289"/>
      <c r="AA40" s="290"/>
      <c r="AB40" s="292"/>
      <c r="AC40" s="289"/>
      <c r="AD40" s="289"/>
      <c r="AE40" s="289"/>
      <c r="AF40" s="289"/>
      <c r="AG40" s="290"/>
      <c r="AH40" s="292"/>
      <c r="AI40" s="289"/>
      <c r="AJ40" s="289"/>
      <c r="AK40" s="289"/>
      <c r="AL40" s="289"/>
      <c r="AM40" s="290"/>
      <c r="AN40" s="292"/>
      <c r="AO40" s="289"/>
      <c r="AP40" s="289"/>
      <c r="AQ40" s="290"/>
      <c r="AR40" s="292"/>
      <c r="AS40" s="289"/>
      <c r="AT40" s="289"/>
      <c r="AU40" s="290"/>
      <c r="AV40" s="288"/>
      <c r="AW40" s="289"/>
      <c r="AX40" s="290"/>
      <c r="AY40" s="250">
        <f t="shared" si="0"/>
        <v>0</v>
      </c>
    </row>
    <row r="41" spans="2:51">
      <c r="B41" s="245">
        <v>32</v>
      </c>
      <c r="C41" s="291"/>
      <c r="D41" s="292"/>
      <c r="E41" s="289"/>
      <c r="F41" s="289"/>
      <c r="G41" s="289"/>
      <c r="H41" s="289"/>
      <c r="I41" s="290"/>
      <c r="J41" s="292"/>
      <c r="K41" s="289"/>
      <c r="L41" s="289"/>
      <c r="M41" s="289"/>
      <c r="N41" s="289"/>
      <c r="O41" s="290"/>
      <c r="P41" s="292"/>
      <c r="Q41" s="289"/>
      <c r="R41" s="289"/>
      <c r="S41" s="289"/>
      <c r="T41" s="289"/>
      <c r="U41" s="290"/>
      <c r="V41" s="292"/>
      <c r="W41" s="289"/>
      <c r="X41" s="289"/>
      <c r="Y41" s="289"/>
      <c r="Z41" s="289"/>
      <c r="AA41" s="290"/>
      <c r="AB41" s="292"/>
      <c r="AC41" s="289"/>
      <c r="AD41" s="289"/>
      <c r="AE41" s="289"/>
      <c r="AF41" s="289"/>
      <c r="AG41" s="290"/>
      <c r="AH41" s="292"/>
      <c r="AI41" s="289"/>
      <c r="AJ41" s="289"/>
      <c r="AK41" s="289"/>
      <c r="AL41" s="289"/>
      <c r="AM41" s="290"/>
      <c r="AN41" s="292"/>
      <c r="AO41" s="289"/>
      <c r="AP41" s="289"/>
      <c r="AQ41" s="290"/>
      <c r="AR41" s="292"/>
      <c r="AS41" s="289"/>
      <c r="AT41" s="289"/>
      <c r="AU41" s="290"/>
      <c r="AV41" s="288"/>
      <c r="AW41" s="289"/>
      <c r="AX41" s="290"/>
      <c r="AY41" s="250">
        <f t="shared" si="0"/>
        <v>0</v>
      </c>
    </row>
    <row r="42" spans="2:51">
      <c r="B42" s="245">
        <v>33</v>
      </c>
      <c r="C42" s="291"/>
      <c r="D42" s="292"/>
      <c r="E42" s="289"/>
      <c r="F42" s="289"/>
      <c r="G42" s="289"/>
      <c r="H42" s="289"/>
      <c r="I42" s="290"/>
      <c r="J42" s="292"/>
      <c r="K42" s="289"/>
      <c r="L42" s="289"/>
      <c r="M42" s="289"/>
      <c r="N42" s="289"/>
      <c r="O42" s="290"/>
      <c r="P42" s="292"/>
      <c r="Q42" s="289"/>
      <c r="R42" s="289"/>
      <c r="S42" s="289"/>
      <c r="T42" s="289"/>
      <c r="U42" s="290"/>
      <c r="V42" s="292"/>
      <c r="W42" s="289"/>
      <c r="X42" s="289"/>
      <c r="Y42" s="289"/>
      <c r="Z42" s="289"/>
      <c r="AA42" s="290"/>
      <c r="AB42" s="292"/>
      <c r="AC42" s="289"/>
      <c r="AD42" s="289"/>
      <c r="AE42" s="289"/>
      <c r="AF42" s="289"/>
      <c r="AG42" s="290"/>
      <c r="AH42" s="292"/>
      <c r="AI42" s="289"/>
      <c r="AJ42" s="289"/>
      <c r="AK42" s="289"/>
      <c r="AL42" s="289"/>
      <c r="AM42" s="290"/>
      <c r="AN42" s="292"/>
      <c r="AO42" s="289"/>
      <c r="AP42" s="289"/>
      <c r="AQ42" s="290"/>
      <c r="AR42" s="292"/>
      <c r="AS42" s="289"/>
      <c r="AT42" s="289"/>
      <c r="AU42" s="290"/>
      <c r="AV42" s="288"/>
      <c r="AW42" s="289"/>
      <c r="AX42" s="290"/>
      <c r="AY42" s="250">
        <f t="shared" si="0"/>
        <v>0</v>
      </c>
    </row>
    <row r="43" spans="2:51">
      <c r="B43" s="245">
        <v>34</v>
      </c>
      <c r="C43" s="291"/>
      <c r="D43" s="292"/>
      <c r="E43" s="289"/>
      <c r="F43" s="289"/>
      <c r="G43" s="289"/>
      <c r="H43" s="289"/>
      <c r="I43" s="290"/>
      <c r="J43" s="292"/>
      <c r="K43" s="289"/>
      <c r="L43" s="289"/>
      <c r="M43" s="289"/>
      <c r="N43" s="289"/>
      <c r="O43" s="290"/>
      <c r="P43" s="292"/>
      <c r="Q43" s="289"/>
      <c r="R43" s="289"/>
      <c r="S43" s="289"/>
      <c r="T43" s="289"/>
      <c r="U43" s="290"/>
      <c r="V43" s="292"/>
      <c r="W43" s="289"/>
      <c r="X43" s="289"/>
      <c r="Y43" s="289"/>
      <c r="Z43" s="289"/>
      <c r="AA43" s="290"/>
      <c r="AB43" s="292"/>
      <c r="AC43" s="289"/>
      <c r="AD43" s="289"/>
      <c r="AE43" s="289"/>
      <c r="AF43" s="289"/>
      <c r="AG43" s="290"/>
      <c r="AH43" s="292"/>
      <c r="AI43" s="289"/>
      <c r="AJ43" s="289"/>
      <c r="AK43" s="289"/>
      <c r="AL43" s="289"/>
      <c r="AM43" s="290"/>
      <c r="AN43" s="292"/>
      <c r="AO43" s="289"/>
      <c r="AP43" s="289"/>
      <c r="AQ43" s="290"/>
      <c r="AR43" s="292"/>
      <c r="AS43" s="289"/>
      <c r="AT43" s="289"/>
      <c r="AU43" s="290"/>
      <c r="AV43" s="288"/>
      <c r="AW43" s="289"/>
      <c r="AX43" s="290"/>
      <c r="AY43" s="250">
        <f t="shared" si="0"/>
        <v>0</v>
      </c>
    </row>
    <row r="44" spans="2:51">
      <c r="B44" s="245">
        <v>35</v>
      </c>
      <c r="C44" s="291"/>
      <c r="D44" s="292"/>
      <c r="E44" s="289"/>
      <c r="F44" s="289"/>
      <c r="G44" s="289"/>
      <c r="H44" s="289"/>
      <c r="I44" s="290"/>
      <c r="J44" s="292"/>
      <c r="K44" s="289"/>
      <c r="L44" s="289"/>
      <c r="M44" s="289"/>
      <c r="N44" s="289"/>
      <c r="O44" s="290"/>
      <c r="P44" s="292"/>
      <c r="Q44" s="289"/>
      <c r="R44" s="289"/>
      <c r="S44" s="289"/>
      <c r="T44" s="289"/>
      <c r="U44" s="290"/>
      <c r="V44" s="292"/>
      <c r="W44" s="289"/>
      <c r="X44" s="289"/>
      <c r="Y44" s="289"/>
      <c r="Z44" s="289"/>
      <c r="AA44" s="290"/>
      <c r="AB44" s="292"/>
      <c r="AC44" s="289"/>
      <c r="AD44" s="289"/>
      <c r="AE44" s="289"/>
      <c r="AF44" s="289"/>
      <c r="AG44" s="290"/>
      <c r="AH44" s="292"/>
      <c r="AI44" s="289"/>
      <c r="AJ44" s="289"/>
      <c r="AK44" s="289"/>
      <c r="AL44" s="289"/>
      <c r="AM44" s="290"/>
      <c r="AN44" s="292"/>
      <c r="AO44" s="289"/>
      <c r="AP44" s="289"/>
      <c r="AQ44" s="290"/>
      <c r="AR44" s="292"/>
      <c r="AS44" s="289"/>
      <c r="AT44" s="289"/>
      <c r="AU44" s="290"/>
      <c r="AV44" s="288"/>
      <c r="AW44" s="289"/>
      <c r="AX44" s="290"/>
      <c r="AY44" s="250">
        <f t="shared" si="0"/>
        <v>0</v>
      </c>
    </row>
    <row r="45" spans="2:51">
      <c r="B45" s="245">
        <v>36</v>
      </c>
      <c r="C45" s="291"/>
      <c r="D45" s="292"/>
      <c r="E45" s="289"/>
      <c r="F45" s="289"/>
      <c r="G45" s="289"/>
      <c r="H45" s="289"/>
      <c r="I45" s="290"/>
      <c r="J45" s="292"/>
      <c r="K45" s="289"/>
      <c r="L45" s="289"/>
      <c r="M45" s="289"/>
      <c r="N45" s="289"/>
      <c r="O45" s="290"/>
      <c r="P45" s="292"/>
      <c r="Q45" s="289"/>
      <c r="R45" s="289"/>
      <c r="S45" s="289"/>
      <c r="T45" s="289"/>
      <c r="U45" s="290"/>
      <c r="V45" s="292"/>
      <c r="W45" s="289"/>
      <c r="X45" s="289"/>
      <c r="Y45" s="289"/>
      <c r="Z45" s="289"/>
      <c r="AA45" s="290"/>
      <c r="AB45" s="292"/>
      <c r="AC45" s="289"/>
      <c r="AD45" s="289"/>
      <c r="AE45" s="289"/>
      <c r="AF45" s="289"/>
      <c r="AG45" s="290"/>
      <c r="AH45" s="292"/>
      <c r="AI45" s="289"/>
      <c r="AJ45" s="289"/>
      <c r="AK45" s="289"/>
      <c r="AL45" s="289"/>
      <c r="AM45" s="290"/>
      <c r="AN45" s="292"/>
      <c r="AO45" s="289"/>
      <c r="AP45" s="289"/>
      <c r="AQ45" s="290"/>
      <c r="AR45" s="292"/>
      <c r="AS45" s="289"/>
      <c r="AT45" s="289"/>
      <c r="AU45" s="290"/>
      <c r="AV45" s="288"/>
      <c r="AW45" s="289"/>
      <c r="AX45" s="290"/>
      <c r="AY45" s="250">
        <f t="shared" si="0"/>
        <v>0</v>
      </c>
    </row>
    <row r="46" spans="2:51">
      <c r="B46" s="245">
        <v>37</v>
      </c>
      <c r="C46" s="291"/>
      <c r="D46" s="292"/>
      <c r="E46" s="289"/>
      <c r="F46" s="289"/>
      <c r="G46" s="289"/>
      <c r="H46" s="289"/>
      <c r="I46" s="290"/>
      <c r="J46" s="292"/>
      <c r="K46" s="289"/>
      <c r="L46" s="289"/>
      <c r="M46" s="289"/>
      <c r="N46" s="289"/>
      <c r="O46" s="290"/>
      <c r="P46" s="292"/>
      <c r="Q46" s="289"/>
      <c r="R46" s="289"/>
      <c r="S46" s="289"/>
      <c r="T46" s="289"/>
      <c r="U46" s="290"/>
      <c r="V46" s="292"/>
      <c r="W46" s="289"/>
      <c r="X46" s="289"/>
      <c r="Y46" s="289"/>
      <c r="Z46" s="289"/>
      <c r="AA46" s="290"/>
      <c r="AB46" s="292"/>
      <c r="AC46" s="289"/>
      <c r="AD46" s="289"/>
      <c r="AE46" s="289"/>
      <c r="AF46" s="289"/>
      <c r="AG46" s="290"/>
      <c r="AH46" s="292"/>
      <c r="AI46" s="289"/>
      <c r="AJ46" s="289"/>
      <c r="AK46" s="289"/>
      <c r="AL46" s="289"/>
      <c r="AM46" s="290"/>
      <c r="AN46" s="292"/>
      <c r="AO46" s="289"/>
      <c r="AP46" s="289"/>
      <c r="AQ46" s="290"/>
      <c r="AR46" s="292"/>
      <c r="AS46" s="289"/>
      <c r="AT46" s="289"/>
      <c r="AU46" s="290"/>
      <c r="AV46" s="288"/>
      <c r="AW46" s="289"/>
      <c r="AX46" s="290"/>
      <c r="AY46" s="250">
        <f t="shared" si="0"/>
        <v>0</v>
      </c>
    </row>
    <row r="47" spans="2:51">
      <c r="B47" s="245">
        <v>38</v>
      </c>
      <c r="C47" s="291"/>
      <c r="D47" s="292"/>
      <c r="E47" s="289"/>
      <c r="F47" s="289"/>
      <c r="G47" s="289"/>
      <c r="H47" s="289"/>
      <c r="I47" s="290"/>
      <c r="J47" s="292"/>
      <c r="K47" s="289"/>
      <c r="L47" s="289"/>
      <c r="M47" s="289"/>
      <c r="N47" s="289"/>
      <c r="O47" s="290"/>
      <c r="P47" s="292"/>
      <c r="Q47" s="289"/>
      <c r="R47" s="289"/>
      <c r="S47" s="289"/>
      <c r="T47" s="289"/>
      <c r="U47" s="290"/>
      <c r="V47" s="292"/>
      <c r="W47" s="289"/>
      <c r="X47" s="289"/>
      <c r="Y47" s="289"/>
      <c r="Z47" s="289"/>
      <c r="AA47" s="290"/>
      <c r="AB47" s="292"/>
      <c r="AC47" s="289"/>
      <c r="AD47" s="289"/>
      <c r="AE47" s="289"/>
      <c r="AF47" s="289"/>
      <c r="AG47" s="290"/>
      <c r="AH47" s="292"/>
      <c r="AI47" s="289"/>
      <c r="AJ47" s="289"/>
      <c r="AK47" s="289"/>
      <c r="AL47" s="289"/>
      <c r="AM47" s="290"/>
      <c r="AN47" s="292"/>
      <c r="AO47" s="289"/>
      <c r="AP47" s="289"/>
      <c r="AQ47" s="290"/>
      <c r="AR47" s="292"/>
      <c r="AS47" s="289"/>
      <c r="AT47" s="289"/>
      <c r="AU47" s="290"/>
      <c r="AV47" s="288"/>
      <c r="AW47" s="289"/>
      <c r="AX47" s="290"/>
      <c r="AY47" s="250">
        <f t="shared" si="0"/>
        <v>0</v>
      </c>
    </row>
    <row r="48" spans="2:51">
      <c r="B48" s="245">
        <v>39</v>
      </c>
      <c r="C48" s="291"/>
      <c r="D48" s="292"/>
      <c r="E48" s="289"/>
      <c r="F48" s="289"/>
      <c r="G48" s="289"/>
      <c r="H48" s="289"/>
      <c r="I48" s="290"/>
      <c r="J48" s="292"/>
      <c r="K48" s="289"/>
      <c r="L48" s="289"/>
      <c r="M48" s="289"/>
      <c r="N48" s="289"/>
      <c r="O48" s="290"/>
      <c r="P48" s="292"/>
      <c r="Q48" s="289"/>
      <c r="R48" s="289"/>
      <c r="S48" s="289"/>
      <c r="T48" s="289"/>
      <c r="U48" s="290"/>
      <c r="V48" s="292"/>
      <c r="W48" s="289"/>
      <c r="X48" s="289"/>
      <c r="Y48" s="289"/>
      <c r="Z48" s="289"/>
      <c r="AA48" s="290"/>
      <c r="AB48" s="292"/>
      <c r="AC48" s="289"/>
      <c r="AD48" s="289"/>
      <c r="AE48" s="289"/>
      <c r="AF48" s="289"/>
      <c r="AG48" s="290"/>
      <c r="AH48" s="292"/>
      <c r="AI48" s="289"/>
      <c r="AJ48" s="289"/>
      <c r="AK48" s="289"/>
      <c r="AL48" s="289"/>
      <c r="AM48" s="290"/>
      <c r="AN48" s="292"/>
      <c r="AO48" s="289"/>
      <c r="AP48" s="289"/>
      <c r="AQ48" s="290"/>
      <c r="AR48" s="292"/>
      <c r="AS48" s="289"/>
      <c r="AT48" s="289"/>
      <c r="AU48" s="290"/>
      <c r="AV48" s="288"/>
      <c r="AW48" s="289"/>
      <c r="AX48" s="290"/>
      <c r="AY48" s="250">
        <f t="shared" si="0"/>
        <v>0</v>
      </c>
    </row>
    <row r="49" spans="2:51">
      <c r="B49" s="245">
        <v>40</v>
      </c>
      <c r="C49" s="291"/>
      <c r="D49" s="292"/>
      <c r="E49" s="289"/>
      <c r="F49" s="289"/>
      <c r="G49" s="289"/>
      <c r="H49" s="289"/>
      <c r="I49" s="290"/>
      <c r="J49" s="292"/>
      <c r="K49" s="289"/>
      <c r="L49" s="289"/>
      <c r="M49" s="289"/>
      <c r="N49" s="289"/>
      <c r="O49" s="290"/>
      <c r="P49" s="292"/>
      <c r="Q49" s="289"/>
      <c r="R49" s="289"/>
      <c r="S49" s="289"/>
      <c r="T49" s="289"/>
      <c r="U49" s="290"/>
      <c r="V49" s="292"/>
      <c r="W49" s="289"/>
      <c r="X49" s="289"/>
      <c r="Y49" s="289"/>
      <c r="Z49" s="289"/>
      <c r="AA49" s="290"/>
      <c r="AB49" s="292"/>
      <c r="AC49" s="289"/>
      <c r="AD49" s="289"/>
      <c r="AE49" s="289"/>
      <c r="AF49" s="289"/>
      <c r="AG49" s="290"/>
      <c r="AH49" s="292"/>
      <c r="AI49" s="289"/>
      <c r="AJ49" s="289"/>
      <c r="AK49" s="289"/>
      <c r="AL49" s="289"/>
      <c r="AM49" s="290"/>
      <c r="AN49" s="292"/>
      <c r="AO49" s="289"/>
      <c r="AP49" s="289"/>
      <c r="AQ49" s="290"/>
      <c r="AR49" s="292"/>
      <c r="AS49" s="289"/>
      <c r="AT49" s="289"/>
      <c r="AU49" s="290"/>
      <c r="AV49" s="288"/>
      <c r="AW49" s="289"/>
      <c r="AX49" s="290"/>
      <c r="AY49" s="250">
        <f t="shared" si="0"/>
        <v>0</v>
      </c>
    </row>
    <row r="50" spans="2:51">
      <c r="B50" s="245">
        <v>41</v>
      </c>
      <c r="C50" s="291"/>
      <c r="D50" s="292"/>
      <c r="E50" s="289"/>
      <c r="F50" s="289"/>
      <c r="G50" s="289"/>
      <c r="H50" s="289"/>
      <c r="I50" s="290"/>
      <c r="J50" s="292"/>
      <c r="K50" s="289"/>
      <c r="L50" s="289"/>
      <c r="M50" s="289"/>
      <c r="N50" s="289"/>
      <c r="O50" s="290"/>
      <c r="P50" s="292"/>
      <c r="Q50" s="289"/>
      <c r="R50" s="289"/>
      <c r="S50" s="289"/>
      <c r="T50" s="289"/>
      <c r="U50" s="290"/>
      <c r="V50" s="292"/>
      <c r="W50" s="289"/>
      <c r="X50" s="289"/>
      <c r="Y50" s="289"/>
      <c r="Z50" s="289"/>
      <c r="AA50" s="290"/>
      <c r="AB50" s="292"/>
      <c r="AC50" s="289"/>
      <c r="AD50" s="289"/>
      <c r="AE50" s="289"/>
      <c r="AF50" s="289"/>
      <c r="AG50" s="290"/>
      <c r="AH50" s="292"/>
      <c r="AI50" s="289"/>
      <c r="AJ50" s="289"/>
      <c r="AK50" s="289"/>
      <c r="AL50" s="289"/>
      <c r="AM50" s="290"/>
      <c r="AN50" s="292"/>
      <c r="AO50" s="289"/>
      <c r="AP50" s="289"/>
      <c r="AQ50" s="290"/>
      <c r="AR50" s="292"/>
      <c r="AS50" s="289"/>
      <c r="AT50" s="289"/>
      <c r="AU50" s="290"/>
      <c r="AV50" s="288"/>
      <c r="AW50" s="289"/>
      <c r="AX50" s="290"/>
      <c r="AY50" s="250">
        <f t="shared" si="0"/>
        <v>0</v>
      </c>
    </row>
    <row r="51" spans="2:51">
      <c r="B51" s="245">
        <v>42</v>
      </c>
      <c r="C51" s="291"/>
      <c r="D51" s="292"/>
      <c r="E51" s="289"/>
      <c r="F51" s="289"/>
      <c r="G51" s="289"/>
      <c r="H51" s="289"/>
      <c r="I51" s="290"/>
      <c r="J51" s="292"/>
      <c r="K51" s="289"/>
      <c r="L51" s="289"/>
      <c r="M51" s="289"/>
      <c r="N51" s="289"/>
      <c r="O51" s="290"/>
      <c r="P51" s="292"/>
      <c r="Q51" s="289"/>
      <c r="R51" s="289"/>
      <c r="S51" s="289"/>
      <c r="T51" s="289"/>
      <c r="U51" s="290"/>
      <c r="V51" s="292"/>
      <c r="W51" s="289"/>
      <c r="X51" s="289"/>
      <c r="Y51" s="289"/>
      <c r="Z51" s="289"/>
      <c r="AA51" s="290"/>
      <c r="AB51" s="292"/>
      <c r="AC51" s="289"/>
      <c r="AD51" s="289"/>
      <c r="AE51" s="289"/>
      <c r="AF51" s="289"/>
      <c r="AG51" s="290"/>
      <c r="AH51" s="292"/>
      <c r="AI51" s="289"/>
      <c r="AJ51" s="289"/>
      <c r="AK51" s="289"/>
      <c r="AL51" s="289"/>
      <c r="AM51" s="290"/>
      <c r="AN51" s="292"/>
      <c r="AO51" s="289"/>
      <c r="AP51" s="289"/>
      <c r="AQ51" s="290"/>
      <c r="AR51" s="292"/>
      <c r="AS51" s="289"/>
      <c r="AT51" s="289"/>
      <c r="AU51" s="290"/>
      <c r="AV51" s="288"/>
      <c r="AW51" s="289"/>
      <c r="AX51" s="290"/>
      <c r="AY51" s="250">
        <f t="shared" si="0"/>
        <v>0</v>
      </c>
    </row>
    <row r="52" spans="2:51">
      <c r="B52" s="245">
        <v>43</v>
      </c>
      <c r="C52" s="291"/>
      <c r="D52" s="292"/>
      <c r="E52" s="289"/>
      <c r="F52" s="289"/>
      <c r="G52" s="289"/>
      <c r="H52" s="289"/>
      <c r="I52" s="290"/>
      <c r="J52" s="292"/>
      <c r="K52" s="289"/>
      <c r="L52" s="289"/>
      <c r="M52" s="289"/>
      <c r="N52" s="289"/>
      <c r="O52" s="290"/>
      <c r="P52" s="292"/>
      <c r="Q52" s="289"/>
      <c r="R52" s="289"/>
      <c r="S52" s="289"/>
      <c r="T52" s="289"/>
      <c r="U52" s="290"/>
      <c r="V52" s="292"/>
      <c r="W52" s="289"/>
      <c r="X52" s="289"/>
      <c r="Y52" s="289"/>
      <c r="Z52" s="289"/>
      <c r="AA52" s="290"/>
      <c r="AB52" s="292"/>
      <c r="AC52" s="289"/>
      <c r="AD52" s="289"/>
      <c r="AE52" s="289"/>
      <c r="AF52" s="289"/>
      <c r="AG52" s="290"/>
      <c r="AH52" s="292"/>
      <c r="AI52" s="289"/>
      <c r="AJ52" s="289"/>
      <c r="AK52" s="289"/>
      <c r="AL52" s="289"/>
      <c r="AM52" s="290"/>
      <c r="AN52" s="292"/>
      <c r="AO52" s="289"/>
      <c r="AP52" s="289"/>
      <c r="AQ52" s="290"/>
      <c r="AR52" s="292"/>
      <c r="AS52" s="289"/>
      <c r="AT52" s="289"/>
      <c r="AU52" s="290"/>
      <c r="AV52" s="288"/>
      <c r="AW52" s="289"/>
      <c r="AX52" s="290"/>
      <c r="AY52" s="250">
        <f t="shared" si="0"/>
        <v>0</v>
      </c>
    </row>
    <row r="53" spans="2:51">
      <c r="B53" s="245">
        <v>44</v>
      </c>
      <c r="C53" s="291"/>
      <c r="D53" s="292"/>
      <c r="E53" s="289"/>
      <c r="F53" s="289"/>
      <c r="G53" s="289"/>
      <c r="H53" s="289"/>
      <c r="I53" s="290"/>
      <c r="J53" s="292"/>
      <c r="K53" s="289"/>
      <c r="L53" s="289"/>
      <c r="M53" s="289"/>
      <c r="N53" s="289"/>
      <c r="O53" s="290"/>
      <c r="P53" s="292"/>
      <c r="Q53" s="289"/>
      <c r="R53" s="289"/>
      <c r="S53" s="289"/>
      <c r="T53" s="289"/>
      <c r="U53" s="290"/>
      <c r="V53" s="292"/>
      <c r="W53" s="289"/>
      <c r="X53" s="289"/>
      <c r="Y53" s="289"/>
      <c r="Z53" s="289"/>
      <c r="AA53" s="290"/>
      <c r="AB53" s="292"/>
      <c r="AC53" s="289"/>
      <c r="AD53" s="289"/>
      <c r="AE53" s="289"/>
      <c r="AF53" s="289"/>
      <c r="AG53" s="290"/>
      <c r="AH53" s="292"/>
      <c r="AI53" s="289"/>
      <c r="AJ53" s="289"/>
      <c r="AK53" s="289"/>
      <c r="AL53" s="289"/>
      <c r="AM53" s="290"/>
      <c r="AN53" s="292"/>
      <c r="AO53" s="289"/>
      <c r="AP53" s="289"/>
      <c r="AQ53" s="290"/>
      <c r="AR53" s="292"/>
      <c r="AS53" s="289"/>
      <c r="AT53" s="289"/>
      <c r="AU53" s="290"/>
      <c r="AV53" s="288"/>
      <c r="AW53" s="289"/>
      <c r="AX53" s="290"/>
      <c r="AY53" s="250">
        <f t="shared" si="0"/>
        <v>0</v>
      </c>
    </row>
    <row r="54" spans="2:51" ht="14" thickBot="1">
      <c r="B54" s="245">
        <v>45</v>
      </c>
      <c r="C54" s="293"/>
      <c r="D54" s="294"/>
      <c r="E54" s="295"/>
      <c r="F54" s="295"/>
      <c r="G54" s="295"/>
      <c r="H54" s="295"/>
      <c r="I54" s="296"/>
      <c r="J54" s="294"/>
      <c r="K54" s="295"/>
      <c r="L54" s="295"/>
      <c r="M54" s="295"/>
      <c r="N54" s="295"/>
      <c r="O54" s="296"/>
      <c r="P54" s="294"/>
      <c r="Q54" s="295"/>
      <c r="R54" s="295"/>
      <c r="S54" s="295"/>
      <c r="T54" s="295"/>
      <c r="U54" s="296"/>
      <c r="V54" s="294"/>
      <c r="W54" s="295"/>
      <c r="X54" s="295"/>
      <c r="Y54" s="295"/>
      <c r="Z54" s="295"/>
      <c r="AA54" s="296"/>
      <c r="AB54" s="294"/>
      <c r="AC54" s="295"/>
      <c r="AD54" s="295"/>
      <c r="AE54" s="295"/>
      <c r="AF54" s="295"/>
      <c r="AG54" s="296"/>
      <c r="AH54" s="294"/>
      <c r="AI54" s="295"/>
      <c r="AJ54" s="295"/>
      <c r="AK54" s="295"/>
      <c r="AL54" s="295"/>
      <c r="AM54" s="296"/>
      <c r="AN54" s="294"/>
      <c r="AO54" s="295"/>
      <c r="AP54" s="295"/>
      <c r="AQ54" s="296"/>
      <c r="AR54" s="294"/>
      <c r="AS54" s="295"/>
      <c r="AT54" s="295"/>
      <c r="AU54" s="296"/>
      <c r="AV54" s="297"/>
      <c r="AW54" s="295"/>
      <c r="AX54" s="296"/>
      <c r="AY54" s="253">
        <f t="shared" si="0"/>
        <v>0</v>
      </c>
    </row>
  </sheetData>
  <sheetProtection sheet="1" formatRows="0"/>
  <mergeCells count="46">
    <mergeCell ref="AP2:AW2"/>
    <mergeCell ref="B3:C3"/>
    <mergeCell ref="D3:I3"/>
    <mergeCell ref="J3:AM3"/>
    <mergeCell ref="AN3:AU3"/>
    <mergeCell ref="AV3:AX7"/>
    <mergeCell ref="B5:C5"/>
    <mergeCell ref="D5:I5"/>
    <mergeCell ref="J5:O5"/>
    <mergeCell ref="P5:U5"/>
    <mergeCell ref="B4:C4"/>
    <mergeCell ref="D4:I4"/>
    <mergeCell ref="J4:O4"/>
    <mergeCell ref="P4:U4"/>
    <mergeCell ref="V4:AA4"/>
    <mergeCell ref="AR5:AU5"/>
    <mergeCell ref="B6:C6"/>
    <mergeCell ref="D6:I6"/>
    <mergeCell ref="J6:O6"/>
    <mergeCell ref="P6:U6"/>
    <mergeCell ref="V6:AA6"/>
    <mergeCell ref="V8:AA8"/>
    <mergeCell ref="V5:AA5"/>
    <mergeCell ref="AB5:AG5"/>
    <mergeCell ref="AH5:AM5"/>
    <mergeCell ref="AN5:AQ5"/>
    <mergeCell ref="B7:C7"/>
    <mergeCell ref="B8:C8"/>
    <mergeCell ref="D8:I8"/>
    <mergeCell ref="J8:O8"/>
    <mergeCell ref="P8:U8"/>
    <mergeCell ref="AY8:AY9"/>
    <mergeCell ref="AB6:AG6"/>
    <mergeCell ref="AH6:AM6"/>
    <mergeCell ref="AN6:AQ6"/>
    <mergeCell ref="AR6:AU6"/>
    <mergeCell ref="AY3:AY7"/>
    <mergeCell ref="AB4:AG4"/>
    <mergeCell ref="AH4:AM4"/>
    <mergeCell ref="AN4:AQ4"/>
    <mergeCell ref="AR4:AU4"/>
    <mergeCell ref="AB8:AG8"/>
    <mergeCell ref="AH8:AM8"/>
    <mergeCell ref="AN8:AQ8"/>
    <mergeCell ref="AR8:AU8"/>
    <mergeCell ref="AV8:AX8"/>
  </mergeCells>
  <dataValidations count="2">
    <dataValidation allowBlank="1" showInputMessage="1" showErrorMessage="1" prompt="wpisz liczbę uczniów w grupie" sqref="D10:AX10" xr:uid="{61706455-204E-4EC6-B141-5F44725334C7}"/>
    <dataValidation allowBlank="1" showInputMessage="1" showErrorMessage="1" prompt="wpisz liczbę uczniów w odziałach" sqref="V7:X7 AB7:AD7 AH7:AJ7 AN7:AP7 AR7:AT7 J7:L7 D7:F7 P7:R7" xr:uid="{6FEE534C-39BB-4E7D-BDD4-354E867AB32A}"/>
  </dataValidations>
  <printOptions horizontalCentered="1"/>
  <pageMargins left="0.39370078740157483" right="0.11811023622047245" top="0.78740157480314965" bottom="0.59055118110236227" header="0.51181102362204722" footer="0.31496062992125984"/>
  <pageSetup paperSize="9" scale="56" orientation="landscape" horizontalDpi="4294967293" verticalDpi="4294967293" r:id="rId1"/>
  <headerFooter scaleWithDoc="0" alignWithMargins="0">
    <oddFooter>&amp;L&amp;7CEA - arkusz organizacyjny na rok szkolny 2022/2023    nr teczki: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E7C81-869C-4BFD-9DE5-F8F9BC83A7ED}">
  <sheetPr>
    <tabColor rgb="FFFF7C80"/>
    <pageSetUpPr fitToPage="1"/>
  </sheetPr>
  <dimension ref="B1:T40"/>
  <sheetViews>
    <sheetView showGridLines="0" view="pageBreakPreview" zoomScaleNormal="100" zoomScaleSheetLayoutView="100" workbookViewId="0">
      <selection activeCell="C2" sqref="C2"/>
    </sheetView>
  </sheetViews>
  <sheetFormatPr baseColWidth="10" defaultColWidth="8.1640625" defaultRowHeight="13"/>
  <cols>
    <col min="1" max="1" width="2.1640625" style="25" customWidth="1"/>
    <col min="2" max="2" width="3.83203125" style="25" customWidth="1"/>
    <col min="3" max="3" width="38.5" style="25" customWidth="1"/>
    <col min="4" max="9" width="5.1640625" style="25" customWidth="1"/>
    <col min="10" max="15" width="5.83203125" style="25" customWidth="1"/>
    <col min="16" max="16" width="9.6640625" style="25" customWidth="1"/>
    <col min="17" max="17" width="9.1640625" style="25" customWidth="1"/>
    <col min="18" max="19" width="8.1640625" style="25" customWidth="1"/>
    <col min="20" max="20" width="23" style="25" customWidth="1"/>
    <col min="21" max="16384" width="8.1640625" style="25"/>
  </cols>
  <sheetData>
    <row r="1" spans="2:20" ht="32.25" customHeight="1">
      <c r="B1" s="302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4"/>
      <c r="Q1" s="303"/>
    </row>
    <row r="2" spans="2:20" ht="18">
      <c r="B2" s="26"/>
      <c r="C2" s="27" t="str">
        <f>'Strona Tytułowa'!G5</f>
        <v>??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336"/>
      <c r="Q2" s="1336"/>
    </row>
    <row r="3" spans="2:20" ht="20">
      <c r="B3" s="28"/>
      <c r="C3" s="1337" t="s">
        <v>47</v>
      </c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272" t="str">
        <f>'Strona Tytułowa'!D2</f>
        <v>2022/2023</v>
      </c>
      <c r="Q3" s="28"/>
    </row>
    <row r="4" spans="2:20" ht="18.75" customHeight="1">
      <c r="B4" s="29"/>
      <c r="C4" s="1338" t="s">
        <v>182</v>
      </c>
      <c r="D4" s="1339"/>
      <c r="E4" s="1339"/>
      <c r="F4" s="1339"/>
      <c r="G4" s="1339"/>
      <c r="H4" s="1339"/>
      <c r="I4" s="1339"/>
      <c r="J4" s="1339"/>
      <c r="K4" s="1339"/>
      <c r="L4" s="1339"/>
      <c r="M4" s="1339"/>
      <c r="N4" s="1339"/>
      <c r="O4" s="1339"/>
      <c r="P4" s="1339"/>
      <c r="Q4" s="28"/>
    </row>
    <row r="5" spans="2:20" ht="21.75" customHeight="1" thickBot="1">
      <c r="B5" s="305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28"/>
    </row>
    <row r="6" spans="2:20" ht="12.75" customHeight="1">
      <c r="B6" s="1340" t="s">
        <v>48</v>
      </c>
      <c r="C6" s="1341"/>
      <c r="D6" s="1346"/>
      <c r="E6" s="1346"/>
      <c r="F6" s="1346"/>
      <c r="G6" s="1346"/>
      <c r="H6" s="1346"/>
      <c r="I6" s="1346"/>
      <c r="J6" s="1346"/>
      <c r="K6" s="1346"/>
      <c r="L6" s="1346"/>
      <c r="M6" s="1346"/>
      <c r="N6" s="1346"/>
      <c r="O6" s="1347"/>
      <c r="P6" s="1348" t="s">
        <v>49</v>
      </c>
      <c r="Q6" s="1351" t="s">
        <v>50</v>
      </c>
    </row>
    <row r="7" spans="2:20" ht="12.75" customHeight="1">
      <c r="B7" s="1342"/>
      <c r="C7" s="1343"/>
      <c r="D7" s="1354"/>
      <c r="E7" s="1354"/>
      <c r="F7" s="1354"/>
      <c r="G7" s="1354"/>
      <c r="H7" s="1354"/>
      <c r="I7" s="1354"/>
      <c r="J7" s="1354"/>
      <c r="K7" s="1354"/>
      <c r="L7" s="1354"/>
      <c r="M7" s="1354"/>
      <c r="N7" s="1354"/>
      <c r="O7" s="1355"/>
      <c r="P7" s="1349"/>
      <c r="Q7" s="1352"/>
    </row>
    <row r="8" spans="2:20" ht="12.75" customHeight="1">
      <c r="B8" s="1342"/>
      <c r="C8" s="1343"/>
      <c r="D8" s="1356" t="s">
        <v>183</v>
      </c>
      <c r="E8" s="1356"/>
      <c r="F8" s="1356"/>
      <c r="G8" s="1356"/>
      <c r="H8" s="1356"/>
      <c r="I8" s="1356"/>
      <c r="J8" s="1357" t="s">
        <v>184</v>
      </c>
      <c r="K8" s="1328" t="s">
        <v>185</v>
      </c>
      <c r="L8" s="1328"/>
      <c r="M8" s="1328"/>
      <c r="N8" s="1328"/>
      <c r="O8" s="1329" t="s">
        <v>186</v>
      </c>
      <c r="P8" s="1349"/>
      <c r="Q8" s="1352"/>
    </row>
    <row r="9" spans="2:20" ht="12.75" customHeight="1">
      <c r="B9" s="1342"/>
      <c r="C9" s="1343"/>
      <c r="D9" s="300" t="s">
        <v>20</v>
      </c>
      <c r="E9" s="300" t="s">
        <v>21</v>
      </c>
      <c r="F9" s="300" t="s">
        <v>22</v>
      </c>
      <c r="G9" s="298" t="s">
        <v>23</v>
      </c>
      <c r="H9" s="298" t="s">
        <v>24</v>
      </c>
      <c r="I9" s="31" t="s">
        <v>25</v>
      </c>
      <c r="J9" s="1358"/>
      <c r="K9" s="306" t="s">
        <v>20</v>
      </c>
      <c r="L9" s="300" t="s">
        <v>21</v>
      </c>
      <c r="M9" s="300" t="s">
        <v>22</v>
      </c>
      <c r="N9" s="31" t="s">
        <v>23</v>
      </c>
      <c r="O9" s="1330"/>
      <c r="P9" s="1349"/>
      <c r="Q9" s="1352"/>
    </row>
    <row r="10" spans="2:20" ht="12.75" customHeight="1">
      <c r="B10" s="1342"/>
      <c r="C10" s="1343"/>
      <c r="D10" s="1332" t="s">
        <v>187</v>
      </c>
      <c r="E10" s="1332"/>
      <c r="F10" s="1332"/>
      <c r="G10" s="1332"/>
      <c r="H10" s="1332"/>
      <c r="I10" s="1333"/>
      <c r="J10" s="1358"/>
      <c r="K10" s="1332" t="s">
        <v>187</v>
      </c>
      <c r="L10" s="1332"/>
      <c r="M10" s="1332"/>
      <c r="N10" s="1333"/>
      <c r="O10" s="1330"/>
      <c r="P10" s="1349"/>
      <c r="Q10" s="1352"/>
    </row>
    <row r="11" spans="2:20" ht="12.75" customHeight="1">
      <c r="B11" s="1342"/>
      <c r="C11" s="1343"/>
      <c r="D11" s="164"/>
      <c r="E11" s="164"/>
      <c r="F11" s="164"/>
      <c r="G11" s="164"/>
      <c r="H11" s="164"/>
      <c r="I11" s="164"/>
      <c r="J11" s="1358"/>
      <c r="K11" s="164"/>
      <c r="L11" s="164"/>
      <c r="M11" s="164"/>
      <c r="N11" s="164"/>
      <c r="O11" s="1330"/>
      <c r="P11" s="1349"/>
      <c r="Q11" s="1352"/>
      <c r="T11" s="32"/>
    </row>
    <row r="12" spans="2:20" ht="16.5" customHeight="1" thickBot="1">
      <c r="B12" s="1344"/>
      <c r="C12" s="1345"/>
      <c r="D12" s="1334" t="s">
        <v>188</v>
      </c>
      <c r="E12" s="1334"/>
      <c r="F12" s="1334"/>
      <c r="G12" s="1334"/>
      <c r="H12" s="1334"/>
      <c r="I12" s="1335"/>
      <c r="J12" s="1359"/>
      <c r="K12" s="1334" t="s">
        <v>188</v>
      </c>
      <c r="L12" s="1334"/>
      <c r="M12" s="1334"/>
      <c r="N12" s="1335"/>
      <c r="O12" s="1331"/>
      <c r="P12" s="1350"/>
      <c r="Q12" s="1353"/>
    </row>
    <row r="13" spans="2:20" ht="23.25" customHeight="1">
      <c r="B13" s="307"/>
      <c r="C13" s="308" t="s">
        <v>189</v>
      </c>
      <c r="D13" s="33">
        <f t="shared" ref="D13:I13" si="0">D14+D22+D30</f>
        <v>0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309">
        <f>SUM(D13:I13)</f>
        <v>0</v>
      </c>
      <c r="K13" s="33">
        <f>K14+K22+K30</f>
        <v>0</v>
      </c>
      <c r="L13" s="33">
        <f>L14+L22+L30</f>
        <v>0</v>
      </c>
      <c r="M13" s="33">
        <f>M14+M22+M30</f>
        <v>0</v>
      </c>
      <c r="N13" s="33">
        <f>N14+N22+N30</f>
        <v>0</v>
      </c>
      <c r="O13" s="310">
        <f>SUM(K13:N13)</f>
        <v>0</v>
      </c>
      <c r="P13" s="311">
        <f>P14+P22+P30</f>
        <v>0</v>
      </c>
      <c r="Q13" s="312"/>
      <c r="R13" s="34"/>
    </row>
    <row r="14" spans="2:20" ht="19.5" customHeight="1">
      <c r="B14" s="1324" t="s">
        <v>51</v>
      </c>
      <c r="C14" s="1325"/>
      <c r="D14" s="313">
        <f t="shared" ref="D14:I14" si="1">SUM(D15:D21)</f>
        <v>0</v>
      </c>
      <c r="E14" s="313">
        <f t="shared" si="1"/>
        <v>0</v>
      </c>
      <c r="F14" s="313">
        <f t="shared" si="1"/>
        <v>0</v>
      </c>
      <c r="G14" s="313">
        <f t="shared" si="1"/>
        <v>0</v>
      </c>
      <c r="H14" s="313">
        <f t="shared" si="1"/>
        <v>0</v>
      </c>
      <c r="I14" s="314">
        <f t="shared" si="1"/>
        <v>0</v>
      </c>
      <c r="J14" s="315">
        <f>SUM(D14:I14)</f>
        <v>0</v>
      </c>
      <c r="K14" s="313">
        <f>SUM(K15:K21)</f>
        <v>0</v>
      </c>
      <c r="L14" s="313">
        <f>SUM(L15:L21)</f>
        <v>0</v>
      </c>
      <c r="M14" s="313">
        <f>SUM(M15:M21)</f>
        <v>0</v>
      </c>
      <c r="N14" s="313">
        <f>SUM(N15:N21)</f>
        <v>0</v>
      </c>
      <c r="O14" s="315">
        <f t="shared" ref="O14:O28" si="2">SUM(K14:N14)</f>
        <v>0</v>
      </c>
      <c r="P14" s="316">
        <f t="shared" ref="P14" si="3">G14*$G$11+H14*$H$11+I14*$I$11+L14*$L$11+M14*$M$11+N14*$N$11+K14*$K$11+D14*$D$11+E14*$E$11+F14*$F$11</f>
        <v>0</v>
      </c>
      <c r="Q14" s="317"/>
      <c r="R14" s="318"/>
    </row>
    <row r="15" spans="2:20" s="32" customFormat="1" ht="14" customHeight="1">
      <c r="B15" s="35">
        <v>1</v>
      </c>
      <c r="C15" s="319" t="s">
        <v>190</v>
      </c>
      <c r="D15" s="320"/>
      <c r="E15" s="321"/>
      <c r="F15" s="321"/>
      <c r="G15" s="36"/>
      <c r="H15" s="36"/>
      <c r="I15" s="37"/>
      <c r="J15" s="322">
        <f t="shared" ref="J15:J20" si="4">SUM(D15:I15)</f>
        <v>0</v>
      </c>
      <c r="K15" s="37"/>
      <c r="L15" s="37"/>
      <c r="M15" s="37"/>
      <c r="N15" s="323"/>
      <c r="O15" s="38">
        <f t="shared" si="2"/>
        <v>0</v>
      </c>
      <c r="P15" s="324">
        <f>G15*$G$11+H15*$H$11+I15*$I$11+L15*$L$11+M15*$M$11+N15*$N$11+K15*$K$11+D15*$D$11+E15*$E$11+F15*$F$11</f>
        <v>0</v>
      </c>
      <c r="Q15" s="39"/>
      <c r="R15" s="318"/>
      <c r="T15" s="325"/>
    </row>
    <row r="16" spans="2:20" s="32" customFormat="1" ht="14" customHeight="1">
      <c r="B16" s="40">
        <v>2</v>
      </c>
      <c r="C16" s="326" t="s">
        <v>191</v>
      </c>
      <c r="D16" s="327"/>
      <c r="E16" s="328"/>
      <c r="F16" s="328"/>
      <c r="G16" s="41"/>
      <c r="H16" s="41"/>
      <c r="I16" s="42"/>
      <c r="J16" s="43">
        <f t="shared" si="4"/>
        <v>0</v>
      </c>
      <c r="K16" s="42"/>
      <c r="L16" s="42"/>
      <c r="M16" s="42"/>
      <c r="N16" s="329"/>
      <c r="O16" s="44">
        <f t="shared" si="2"/>
        <v>0</v>
      </c>
      <c r="P16" s="330">
        <f t="shared" ref="P16:P40" si="5">G16*$G$11+H16*$H$11+I16*$I$11+L16*$L$11+M16*$M$11+N16*$N$11+K16*$K$11+D16*$D$11+E16*$E$11+F16*$F$11</f>
        <v>0</v>
      </c>
      <c r="Q16" s="39"/>
      <c r="R16" s="34"/>
      <c r="T16" s="325"/>
    </row>
    <row r="17" spans="2:20" s="32" customFormat="1" ht="14" customHeight="1">
      <c r="B17" s="40">
        <v>3</v>
      </c>
      <c r="C17" s="326" t="s">
        <v>192</v>
      </c>
      <c r="D17" s="327"/>
      <c r="E17" s="328"/>
      <c r="F17" s="328"/>
      <c r="G17" s="41"/>
      <c r="H17" s="41"/>
      <c r="I17" s="42"/>
      <c r="J17" s="43">
        <f t="shared" si="4"/>
        <v>0</v>
      </c>
      <c r="K17" s="331"/>
      <c r="L17" s="331"/>
      <c r="M17" s="331"/>
      <c r="N17" s="332"/>
      <c r="O17" s="44">
        <f t="shared" si="2"/>
        <v>0</v>
      </c>
      <c r="P17" s="330">
        <f t="shared" si="5"/>
        <v>0</v>
      </c>
      <c r="Q17" s="39"/>
      <c r="R17" s="34"/>
      <c r="T17" s="333"/>
    </row>
    <row r="18" spans="2:20" s="32" customFormat="1" ht="14" customHeight="1">
      <c r="B18" s="40">
        <v>4</v>
      </c>
      <c r="C18" s="326" t="s">
        <v>193</v>
      </c>
      <c r="D18" s="327"/>
      <c r="E18" s="328"/>
      <c r="F18" s="328"/>
      <c r="G18" s="41"/>
      <c r="H18" s="41"/>
      <c r="I18" s="42"/>
      <c r="J18" s="44">
        <f t="shared" si="4"/>
        <v>0</v>
      </c>
      <c r="K18" s="42"/>
      <c r="L18" s="42"/>
      <c r="M18" s="42"/>
      <c r="N18" s="329"/>
      <c r="O18" s="44">
        <f t="shared" si="2"/>
        <v>0</v>
      </c>
      <c r="P18" s="330">
        <f>G18*$G$11+H18*$H$11+I18*$I$11+L18*$L$11+M18*$M$11+N18*$N$11+K18*$K$11+D18*$D$11+E18*$E$11+F18*$F$11</f>
        <v>0</v>
      </c>
      <c r="Q18" s="39"/>
      <c r="R18" s="34"/>
    </row>
    <row r="19" spans="2:20" s="32" customFormat="1" ht="14" customHeight="1">
      <c r="B19" s="40">
        <v>5</v>
      </c>
      <c r="C19" s="326" t="s">
        <v>194</v>
      </c>
      <c r="D19" s="334"/>
      <c r="E19" s="335"/>
      <c r="F19" s="335"/>
      <c r="G19" s="45"/>
      <c r="H19" s="45"/>
      <c r="I19" s="46"/>
      <c r="J19" s="44">
        <f t="shared" si="4"/>
        <v>0</v>
      </c>
      <c r="K19" s="46"/>
      <c r="L19" s="46"/>
      <c r="M19" s="46"/>
      <c r="N19" s="336"/>
      <c r="O19" s="44">
        <f t="shared" si="2"/>
        <v>0</v>
      </c>
      <c r="P19" s="330">
        <f t="shared" si="5"/>
        <v>0</v>
      </c>
      <c r="Q19" s="47"/>
      <c r="R19" s="34"/>
    </row>
    <row r="20" spans="2:20" s="32" customFormat="1" ht="14" customHeight="1">
      <c r="B20" s="40">
        <v>6</v>
      </c>
      <c r="C20" s="326" t="s">
        <v>52</v>
      </c>
      <c r="D20" s="327"/>
      <c r="E20" s="328"/>
      <c r="F20" s="328"/>
      <c r="G20" s="41"/>
      <c r="H20" s="41"/>
      <c r="I20" s="41"/>
      <c r="J20" s="44">
        <f t="shared" si="4"/>
        <v>0</v>
      </c>
      <c r="K20" s="48"/>
      <c r="L20" s="42"/>
      <c r="M20" s="42"/>
      <c r="N20" s="329"/>
      <c r="O20" s="44">
        <f t="shared" si="2"/>
        <v>0</v>
      </c>
      <c r="P20" s="330">
        <f t="shared" si="5"/>
        <v>0</v>
      </c>
      <c r="Q20" s="47"/>
      <c r="R20" s="34"/>
    </row>
    <row r="21" spans="2:20" s="32" customFormat="1" ht="14" customHeight="1">
      <c r="B21" s="49">
        <v>7</v>
      </c>
      <c r="C21" s="337" t="s">
        <v>195</v>
      </c>
      <c r="D21" s="338"/>
      <c r="E21" s="339"/>
      <c r="F21" s="339"/>
      <c r="G21" s="50"/>
      <c r="H21" s="50"/>
      <c r="I21" s="50"/>
      <c r="J21" s="51">
        <f>SUM(D21:I21)</f>
        <v>0</v>
      </c>
      <c r="K21" s="52"/>
      <c r="L21" s="53"/>
      <c r="M21" s="53"/>
      <c r="N21" s="340"/>
      <c r="O21" s="51">
        <f t="shared" si="2"/>
        <v>0</v>
      </c>
      <c r="P21" s="341">
        <f t="shared" si="5"/>
        <v>0</v>
      </c>
      <c r="Q21" s="54"/>
      <c r="R21" s="34"/>
    </row>
    <row r="22" spans="2:20" s="32" customFormat="1" ht="19.5" customHeight="1">
      <c r="B22" s="1326" t="s">
        <v>53</v>
      </c>
      <c r="C22" s="1327"/>
      <c r="D22" s="313">
        <f>SUM(D23:D29)</f>
        <v>0</v>
      </c>
      <c r="E22" s="313">
        <f>SUM(E23:E29)</f>
        <v>0</v>
      </c>
      <c r="F22" s="313">
        <f t="shared" ref="F22:I22" si="6">SUM(F23:F29)</f>
        <v>0</v>
      </c>
      <c r="G22" s="313">
        <f>SUM(G23:G29)</f>
        <v>0</v>
      </c>
      <c r="H22" s="313">
        <f t="shared" si="6"/>
        <v>0</v>
      </c>
      <c r="I22" s="314">
        <f t="shared" si="6"/>
        <v>0</v>
      </c>
      <c r="J22" s="315">
        <f>SUM(D22:I22)</f>
        <v>0</v>
      </c>
      <c r="K22" s="313">
        <f t="shared" ref="K22:N22" si="7">SUM(K23:K29)</f>
        <v>0</v>
      </c>
      <c r="L22" s="313">
        <f t="shared" si="7"/>
        <v>0</v>
      </c>
      <c r="M22" s="313">
        <f t="shared" si="7"/>
        <v>0</v>
      </c>
      <c r="N22" s="313">
        <f t="shared" si="7"/>
        <v>0</v>
      </c>
      <c r="O22" s="315">
        <f t="shared" si="2"/>
        <v>0</v>
      </c>
      <c r="P22" s="316">
        <f t="shared" si="5"/>
        <v>0</v>
      </c>
      <c r="Q22" s="55"/>
      <c r="R22" s="34"/>
    </row>
    <row r="23" spans="2:20" s="32" customFormat="1" ht="14" customHeight="1">
      <c r="B23" s="56"/>
      <c r="C23" s="342"/>
      <c r="D23" s="328"/>
      <c r="E23" s="328"/>
      <c r="F23" s="328"/>
      <c r="G23" s="41"/>
      <c r="H23" s="41"/>
      <c r="I23" s="329"/>
      <c r="J23" s="57">
        <f t="shared" ref="J23:J29" si="8">SUM(D23:I23)</f>
        <v>0</v>
      </c>
      <c r="K23" s="48"/>
      <c r="L23" s="42"/>
      <c r="M23" s="42"/>
      <c r="N23" s="329"/>
      <c r="O23" s="57">
        <f t="shared" si="2"/>
        <v>0</v>
      </c>
      <c r="P23" s="58">
        <f t="shared" si="5"/>
        <v>0</v>
      </c>
      <c r="Q23" s="39"/>
      <c r="R23" s="34"/>
    </row>
    <row r="24" spans="2:20" ht="14" customHeight="1">
      <c r="B24" s="56"/>
      <c r="C24" s="343"/>
      <c r="D24" s="42"/>
      <c r="E24" s="42"/>
      <c r="F24" s="42"/>
      <c r="G24" s="42"/>
      <c r="H24" s="42"/>
      <c r="I24" s="329"/>
      <c r="J24" s="44">
        <f t="shared" si="8"/>
        <v>0</v>
      </c>
      <c r="K24" s="48"/>
      <c r="L24" s="42"/>
      <c r="M24" s="42"/>
      <c r="N24" s="329"/>
      <c r="O24" s="44">
        <f t="shared" si="2"/>
        <v>0</v>
      </c>
      <c r="P24" s="330">
        <f t="shared" si="5"/>
        <v>0</v>
      </c>
      <c r="Q24" s="47"/>
      <c r="R24" s="34"/>
    </row>
    <row r="25" spans="2:20" ht="14" customHeight="1">
      <c r="B25" s="56"/>
      <c r="C25" s="343"/>
      <c r="D25" s="42"/>
      <c r="E25" s="42"/>
      <c r="F25" s="42"/>
      <c r="G25" s="42"/>
      <c r="H25" s="42"/>
      <c r="I25" s="329"/>
      <c r="J25" s="57">
        <f t="shared" si="8"/>
        <v>0</v>
      </c>
      <c r="K25" s="48"/>
      <c r="L25" s="42"/>
      <c r="M25" s="42"/>
      <c r="N25" s="329"/>
      <c r="O25" s="44">
        <f t="shared" si="2"/>
        <v>0</v>
      </c>
      <c r="P25" s="330">
        <f t="shared" si="5"/>
        <v>0</v>
      </c>
      <c r="Q25" s="47"/>
      <c r="R25" s="34"/>
    </row>
    <row r="26" spans="2:20" ht="14" customHeight="1">
      <c r="B26" s="56"/>
      <c r="C26" s="343"/>
      <c r="D26" s="42"/>
      <c r="E26" s="42"/>
      <c r="F26" s="42"/>
      <c r="G26" s="42"/>
      <c r="H26" s="42"/>
      <c r="I26" s="329"/>
      <c r="J26" s="57">
        <f t="shared" si="8"/>
        <v>0</v>
      </c>
      <c r="K26" s="48"/>
      <c r="L26" s="42"/>
      <c r="M26" s="42"/>
      <c r="N26" s="329"/>
      <c r="O26" s="44">
        <f t="shared" si="2"/>
        <v>0</v>
      </c>
      <c r="P26" s="330">
        <f t="shared" si="5"/>
        <v>0</v>
      </c>
      <c r="Q26" s="47"/>
      <c r="R26" s="34"/>
    </row>
    <row r="27" spans="2:20" ht="14" customHeight="1">
      <c r="B27" s="59"/>
      <c r="C27" s="60"/>
      <c r="D27" s="46"/>
      <c r="E27" s="46"/>
      <c r="F27" s="46"/>
      <c r="G27" s="46"/>
      <c r="H27" s="46"/>
      <c r="I27" s="329"/>
      <c r="J27" s="44">
        <f t="shared" si="8"/>
        <v>0</v>
      </c>
      <c r="K27" s="61"/>
      <c r="L27" s="46"/>
      <c r="M27" s="46"/>
      <c r="N27" s="336"/>
      <c r="O27" s="44">
        <f t="shared" si="2"/>
        <v>0</v>
      </c>
      <c r="P27" s="330">
        <f t="shared" si="5"/>
        <v>0</v>
      </c>
      <c r="Q27" s="62"/>
      <c r="R27" s="34"/>
    </row>
    <row r="28" spans="2:20" ht="14" customHeight="1">
      <c r="B28" s="59"/>
      <c r="C28" s="60"/>
      <c r="D28" s="46"/>
      <c r="E28" s="46"/>
      <c r="F28" s="46"/>
      <c r="G28" s="46"/>
      <c r="H28" s="46"/>
      <c r="I28" s="329"/>
      <c r="J28" s="44">
        <f t="shared" si="8"/>
        <v>0</v>
      </c>
      <c r="K28" s="61"/>
      <c r="L28" s="46"/>
      <c r="M28" s="46"/>
      <c r="N28" s="336"/>
      <c r="O28" s="44">
        <f t="shared" si="2"/>
        <v>0</v>
      </c>
      <c r="P28" s="330">
        <f t="shared" si="5"/>
        <v>0</v>
      </c>
      <c r="Q28" s="62"/>
      <c r="R28" s="34"/>
    </row>
    <row r="29" spans="2:20" ht="14" customHeight="1">
      <c r="B29" s="344"/>
      <c r="C29" s="63"/>
      <c r="D29" s="64"/>
      <c r="E29" s="64"/>
      <c r="F29" s="64"/>
      <c r="G29" s="64"/>
      <c r="H29" s="64"/>
      <c r="I29" s="345"/>
      <c r="J29" s="51">
        <f t="shared" si="8"/>
        <v>0</v>
      </c>
      <c r="K29" s="65"/>
      <c r="L29" s="64"/>
      <c r="M29" s="64"/>
      <c r="N29" s="345"/>
      <c r="O29" s="51">
        <f>SUM(K29:N29)</f>
        <v>0</v>
      </c>
      <c r="P29" s="66">
        <f t="shared" si="5"/>
        <v>0</v>
      </c>
      <c r="Q29" s="346"/>
      <c r="R29" s="34"/>
    </row>
    <row r="30" spans="2:20" ht="21.75" customHeight="1">
      <c r="B30" s="1324" t="s">
        <v>54</v>
      </c>
      <c r="C30" s="1325"/>
      <c r="D30" s="313">
        <f>SUM(D31:D40)</f>
        <v>0</v>
      </c>
      <c r="E30" s="313">
        <f t="shared" ref="E30:N30" si="9">SUM(E31:E40)</f>
        <v>0</v>
      </c>
      <c r="F30" s="313">
        <f>SUM(F31:F40)</f>
        <v>0</v>
      </c>
      <c r="G30" s="313">
        <f t="shared" si="9"/>
        <v>0</v>
      </c>
      <c r="H30" s="313">
        <f t="shared" si="9"/>
        <v>0</v>
      </c>
      <c r="I30" s="313">
        <f t="shared" si="9"/>
        <v>0</v>
      </c>
      <c r="J30" s="313">
        <f>SUM(J31:J40)</f>
        <v>0</v>
      </c>
      <c r="K30" s="313">
        <f t="shared" si="9"/>
        <v>0</v>
      </c>
      <c r="L30" s="313">
        <f t="shared" si="9"/>
        <v>0</v>
      </c>
      <c r="M30" s="313">
        <f t="shared" si="9"/>
        <v>0</v>
      </c>
      <c r="N30" s="313">
        <f t="shared" si="9"/>
        <v>0</v>
      </c>
      <c r="O30" s="347">
        <f>SUM(K30:N30)</f>
        <v>0</v>
      </c>
      <c r="P30" s="316">
        <f t="shared" si="5"/>
        <v>0</v>
      </c>
      <c r="Q30" s="348"/>
    </row>
    <row r="31" spans="2:20">
      <c r="B31" s="56"/>
      <c r="C31" s="342"/>
      <c r="D31" s="328"/>
      <c r="E31" s="328"/>
      <c r="F31" s="328"/>
      <c r="G31" s="41"/>
      <c r="H31" s="41"/>
      <c r="I31" s="329"/>
      <c r="J31" s="57">
        <f t="shared" ref="J31:J40" si="10">SUM(D31:I31)</f>
        <v>0</v>
      </c>
      <c r="K31" s="48"/>
      <c r="L31" s="42"/>
      <c r="M31" s="42"/>
      <c r="N31" s="329"/>
      <c r="O31" s="57">
        <f t="shared" ref="O31:O40" si="11">SUM(K31:N31)</f>
        <v>0</v>
      </c>
      <c r="P31" s="58">
        <f t="shared" si="5"/>
        <v>0</v>
      </c>
      <c r="Q31" s="39"/>
    </row>
    <row r="32" spans="2:20">
      <c r="B32" s="56"/>
      <c r="C32" s="342"/>
      <c r="D32" s="328"/>
      <c r="E32" s="328"/>
      <c r="F32" s="328"/>
      <c r="G32" s="41"/>
      <c r="H32" s="41"/>
      <c r="I32" s="329"/>
      <c r="J32" s="44">
        <f t="shared" si="10"/>
        <v>0</v>
      </c>
      <c r="K32" s="48"/>
      <c r="L32" s="42"/>
      <c r="M32" s="42"/>
      <c r="N32" s="329"/>
      <c r="O32" s="44">
        <f t="shared" si="11"/>
        <v>0</v>
      </c>
      <c r="P32" s="330">
        <f t="shared" si="5"/>
        <v>0</v>
      </c>
      <c r="Q32" s="39"/>
    </row>
    <row r="33" spans="2:17">
      <c r="B33" s="56"/>
      <c r="C33" s="342"/>
      <c r="D33" s="328"/>
      <c r="E33" s="328"/>
      <c r="F33" s="328"/>
      <c r="G33" s="41"/>
      <c r="H33" s="41"/>
      <c r="I33" s="329"/>
      <c r="J33" s="44">
        <f t="shared" si="10"/>
        <v>0</v>
      </c>
      <c r="K33" s="48"/>
      <c r="L33" s="42"/>
      <c r="M33" s="42"/>
      <c r="N33" s="329"/>
      <c r="O33" s="44">
        <f t="shared" si="11"/>
        <v>0</v>
      </c>
      <c r="P33" s="330">
        <f t="shared" si="5"/>
        <v>0</v>
      </c>
      <c r="Q33" s="39"/>
    </row>
    <row r="34" spans="2:17">
      <c r="B34" s="56"/>
      <c r="C34" s="342"/>
      <c r="D34" s="328"/>
      <c r="E34" s="328"/>
      <c r="F34" s="328"/>
      <c r="G34" s="41"/>
      <c r="H34" s="41"/>
      <c r="I34" s="329"/>
      <c r="J34" s="44">
        <f t="shared" si="10"/>
        <v>0</v>
      </c>
      <c r="K34" s="48"/>
      <c r="L34" s="42"/>
      <c r="M34" s="42"/>
      <c r="N34" s="329"/>
      <c r="O34" s="44">
        <f t="shared" si="11"/>
        <v>0</v>
      </c>
      <c r="P34" s="330">
        <f t="shared" si="5"/>
        <v>0</v>
      </c>
      <c r="Q34" s="39"/>
    </row>
    <row r="35" spans="2:17" ht="12" customHeight="1">
      <c r="B35" s="56"/>
      <c r="C35" s="343"/>
      <c r="D35" s="42"/>
      <c r="E35" s="42"/>
      <c r="F35" s="42"/>
      <c r="G35" s="42"/>
      <c r="H35" s="42"/>
      <c r="I35" s="329"/>
      <c r="J35" s="44">
        <f t="shared" si="10"/>
        <v>0</v>
      </c>
      <c r="K35" s="48"/>
      <c r="L35" s="42"/>
      <c r="M35" s="42"/>
      <c r="N35" s="329"/>
      <c r="O35" s="44">
        <f t="shared" si="11"/>
        <v>0</v>
      </c>
      <c r="P35" s="330">
        <f t="shared" si="5"/>
        <v>0</v>
      </c>
      <c r="Q35" s="47"/>
    </row>
    <row r="36" spans="2:17">
      <c r="B36" s="56"/>
      <c r="C36" s="343"/>
      <c r="D36" s="42"/>
      <c r="E36" s="42"/>
      <c r="F36" s="42"/>
      <c r="G36" s="42"/>
      <c r="H36" s="42"/>
      <c r="I36" s="329"/>
      <c r="J36" s="57">
        <f t="shared" si="10"/>
        <v>0</v>
      </c>
      <c r="K36" s="48"/>
      <c r="L36" s="42"/>
      <c r="M36" s="42"/>
      <c r="N36" s="329"/>
      <c r="O36" s="44">
        <f t="shared" si="11"/>
        <v>0</v>
      </c>
      <c r="P36" s="330">
        <f>G36*$G$11+H36*$H$11+I36*$I$11+L36*$L$11+M36*$M$11+N36*$N$11+K36*$K$11+D36*$D$11+E36*$E$11+F36*$F$11</f>
        <v>0</v>
      </c>
      <c r="Q36" s="47"/>
    </row>
    <row r="37" spans="2:17">
      <c r="B37" s="56"/>
      <c r="C37" s="343"/>
      <c r="D37" s="42"/>
      <c r="E37" s="42"/>
      <c r="F37" s="42"/>
      <c r="G37" s="42"/>
      <c r="H37" s="42"/>
      <c r="I37" s="329"/>
      <c r="J37" s="57">
        <f t="shared" si="10"/>
        <v>0</v>
      </c>
      <c r="K37" s="48"/>
      <c r="L37" s="42"/>
      <c r="M37" s="42"/>
      <c r="N37" s="329"/>
      <c r="O37" s="44">
        <f t="shared" si="11"/>
        <v>0</v>
      </c>
      <c r="P37" s="330">
        <f t="shared" si="5"/>
        <v>0</v>
      </c>
      <c r="Q37" s="47"/>
    </row>
    <row r="38" spans="2:17">
      <c r="B38" s="59"/>
      <c r="C38" s="60"/>
      <c r="D38" s="46"/>
      <c r="E38" s="46"/>
      <c r="F38" s="46"/>
      <c r="G38" s="46"/>
      <c r="H38" s="46"/>
      <c r="I38" s="329"/>
      <c r="J38" s="44">
        <f t="shared" si="10"/>
        <v>0</v>
      </c>
      <c r="K38" s="61"/>
      <c r="L38" s="46"/>
      <c r="M38" s="46"/>
      <c r="N38" s="336"/>
      <c r="O38" s="44">
        <f t="shared" si="11"/>
        <v>0</v>
      </c>
      <c r="P38" s="330">
        <f t="shared" si="5"/>
        <v>0</v>
      </c>
      <c r="Q38" s="62"/>
    </row>
    <row r="39" spans="2:17">
      <c r="B39" s="59"/>
      <c r="C39" s="60"/>
      <c r="D39" s="46"/>
      <c r="E39" s="46"/>
      <c r="F39" s="46"/>
      <c r="G39" s="46"/>
      <c r="H39" s="46"/>
      <c r="I39" s="329"/>
      <c r="J39" s="44">
        <f t="shared" si="10"/>
        <v>0</v>
      </c>
      <c r="K39" s="61"/>
      <c r="L39" s="46"/>
      <c r="M39" s="46"/>
      <c r="N39" s="336"/>
      <c r="O39" s="44">
        <f t="shared" si="11"/>
        <v>0</v>
      </c>
      <c r="P39" s="330">
        <f t="shared" si="5"/>
        <v>0</v>
      </c>
      <c r="Q39" s="62"/>
    </row>
    <row r="40" spans="2:17" ht="14" thickBot="1">
      <c r="B40" s="67"/>
      <c r="C40" s="68"/>
      <c r="D40" s="69"/>
      <c r="E40" s="69"/>
      <c r="F40" s="69"/>
      <c r="G40" s="69"/>
      <c r="H40" s="69"/>
      <c r="I40" s="349"/>
      <c r="J40" s="70">
        <f t="shared" si="10"/>
        <v>0</v>
      </c>
      <c r="K40" s="350"/>
      <c r="L40" s="69"/>
      <c r="M40" s="69"/>
      <c r="N40" s="349"/>
      <c r="O40" s="70">
        <f t="shared" si="11"/>
        <v>0</v>
      </c>
      <c r="P40" s="351">
        <f t="shared" si="5"/>
        <v>0</v>
      </c>
      <c r="Q40" s="71"/>
    </row>
  </sheetData>
  <sheetProtection sheet="1" formatRows="0"/>
  <mergeCells count="19">
    <mergeCell ref="P2:Q2"/>
    <mergeCell ref="C3:O3"/>
    <mergeCell ref="C4:P4"/>
    <mergeCell ref="B6:C12"/>
    <mergeCell ref="D6:O6"/>
    <mergeCell ref="P6:P12"/>
    <mergeCell ref="Q6:Q12"/>
    <mergeCell ref="D7:O7"/>
    <mergeCell ref="D8:I8"/>
    <mergeCell ref="J8:J12"/>
    <mergeCell ref="B14:C14"/>
    <mergeCell ref="B22:C22"/>
    <mergeCell ref="B30:C30"/>
    <mergeCell ref="K8:N8"/>
    <mergeCell ref="O8:O12"/>
    <mergeCell ref="D10:I10"/>
    <mergeCell ref="K10:N10"/>
    <mergeCell ref="D12:I12"/>
    <mergeCell ref="K12:N12"/>
  </mergeCells>
  <dataValidations disablePrompts="1" count="1">
    <dataValidation allowBlank="1" showInputMessage="1" showErrorMessage="1" sqref="C31:C40 C23:C29" xr:uid="{DC7F35F9-39D1-4BDE-81EA-8D33E5895075}"/>
  </dataValidations>
  <printOptions horizontalCentered="1"/>
  <pageMargins left="0.74803149606299213" right="0.51181102362204722" top="0.9055118110236221" bottom="0.70866141732283472" header="0.51181102362204722" footer="0.51181102362204722"/>
  <pageSetup paperSize="9" scale="83" orientation="landscape" horizontalDpi="4294967293" verticalDpi="4294967293" r:id="rId1"/>
  <headerFooter alignWithMargins="0">
    <oddFooter>&amp;L&amp;7CEA - arkusz organizacyjny na rok szkolny 2022/2023    nr teczki: 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B3C04-98E6-4DE3-9106-E4382B8FB560}">
  <sheetPr>
    <tabColor rgb="FFFF7C80"/>
    <pageSetUpPr fitToPage="1"/>
  </sheetPr>
  <dimension ref="B1:O49"/>
  <sheetViews>
    <sheetView showGridLines="0" view="pageBreakPreview" topLeftCell="C1" zoomScaleNormal="100" zoomScaleSheetLayoutView="100" workbookViewId="0">
      <selection activeCell="C2" sqref="C2"/>
    </sheetView>
  </sheetViews>
  <sheetFormatPr baseColWidth="10" defaultColWidth="8.1640625" defaultRowHeight="13"/>
  <cols>
    <col min="1" max="1" width="2.1640625" style="25" customWidth="1"/>
    <col min="2" max="2" width="3.83203125" style="25" customWidth="1"/>
    <col min="3" max="3" width="41" style="25" customWidth="1"/>
    <col min="4" max="9" width="5.1640625" style="25" customWidth="1"/>
    <col min="10" max="10" width="5.83203125" style="25" customWidth="1"/>
    <col min="11" max="11" width="9" style="25" customWidth="1"/>
    <col min="12" max="12" width="9.1640625" style="25" customWidth="1"/>
    <col min="13" max="14" width="8.1640625" style="25" customWidth="1"/>
    <col min="15" max="15" width="23" style="25" customWidth="1"/>
    <col min="16" max="16384" width="8.1640625" style="25"/>
  </cols>
  <sheetData>
    <row r="1" spans="2:15" ht="32.25" customHeight="1">
      <c r="B1" s="302"/>
      <c r="C1" s="303"/>
      <c r="D1" s="303"/>
      <c r="E1" s="303"/>
      <c r="F1" s="303"/>
      <c r="G1" s="303"/>
      <c r="H1" s="303"/>
      <c r="I1" s="303"/>
      <c r="J1" s="352"/>
      <c r="K1" s="303"/>
      <c r="L1" s="303"/>
    </row>
    <row r="2" spans="2:15" ht="18">
      <c r="B2" s="26"/>
      <c r="C2" s="27" t="str">
        <f>'Strona Tytułowa'!G5</f>
        <v>??</v>
      </c>
      <c r="D2" s="27"/>
      <c r="E2" s="27"/>
      <c r="F2" s="27"/>
      <c r="G2" s="27"/>
      <c r="H2" s="27"/>
      <c r="I2" s="27"/>
      <c r="J2" s="27"/>
      <c r="K2" s="1336"/>
      <c r="L2" s="1336"/>
    </row>
    <row r="3" spans="2:15" ht="20">
      <c r="B3" s="28"/>
      <c r="C3" s="1337" t="s">
        <v>47</v>
      </c>
      <c r="D3" s="1337"/>
      <c r="E3" s="1337"/>
      <c r="F3" s="1337"/>
      <c r="G3" s="1337"/>
      <c r="H3" s="1337"/>
      <c r="I3" s="1337"/>
      <c r="J3" s="1337"/>
      <c r="K3" s="108" t="str">
        <f>'Strona Tytułowa'!D2</f>
        <v>2022/2023</v>
      </c>
      <c r="L3" s="28"/>
    </row>
    <row r="4" spans="2:15" ht="18.75" customHeight="1">
      <c r="B4" s="353" t="s">
        <v>196</v>
      </c>
      <c r="C4" s="354"/>
      <c r="D4" s="354"/>
      <c r="E4" s="354"/>
      <c r="F4" s="354" t="s">
        <v>197</v>
      </c>
      <c r="G4" s="354"/>
      <c r="H4" s="354"/>
      <c r="I4" s="354"/>
      <c r="J4" s="354"/>
      <c r="K4" s="355"/>
      <c r="L4" s="28"/>
    </row>
    <row r="5" spans="2:15" ht="21.75" customHeight="1" thickBot="1">
      <c r="B5" s="356" t="s">
        <v>198</v>
      </c>
      <c r="C5" s="30"/>
      <c r="D5" s="30"/>
      <c r="E5" s="30"/>
      <c r="F5" s="30"/>
      <c r="G5" s="30"/>
      <c r="H5" s="30"/>
      <c r="I5" s="30"/>
      <c r="J5" s="30"/>
      <c r="K5" s="30"/>
      <c r="L5" s="28"/>
    </row>
    <row r="6" spans="2:15" ht="12.75" customHeight="1">
      <c r="B6" s="1362" t="s">
        <v>48</v>
      </c>
      <c r="C6" s="1363"/>
      <c r="D6" s="1346"/>
      <c r="E6" s="1346"/>
      <c r="F6" s="1346"/>
      <c r="G6" s="1346"/>
      <c r="H6" s="1346"/>
      <c r="I6" s="1346"/>
      <c r="J6" s="1346"/>
      <c r="K6" s="1348" t="s">
        <v>49</v>
      </c>
      <c r="L6" s="1351" t="s">
        <v>50</v>
      </c>
    </row>
    <row r="7" spans="2:15" ht="12.75" customHeight="1">
      <c r="B7" s="1364"/>
      <c r="C7" s="1365"/>
      <c r="D7" s="1354" t="s">
        <v>199</v>
      </c>
      <c r="E7" s="1354"/>
      <c r="F7" s="1354"/>
      <c r="G7" s="1354"/>
      <c r="H7" s="1354"/>
      <c r="I7" s="1354"/>
      <c r="J7" s="1354"/>
      <c r="K7" s="1349"/>
      <c r="L7" s="1352"/>
    </row>
    <row r="8" spans="2:15" ht="12.75" customHeight="1">
      <c r="B8" s="1364"/>
      <c r="C8" s="1365"/>
      <c r="D8" s="1356" t="s">
        <v>183</v>
      </c>
      <c r="E8" s="1356"/>
      <c r="F8" s="1356"/>
      <c r="G8" s="1356"/>
      <c r="H8" s="1356"/>
      <c r="I8" s="1356"/>
      <c r="J8" s="1357" t="s">
        <v>184</v>
      </c>
      <c r="K8" s="1349"/>
      <c r="L8" s="1352"/>
    </row>
    <row r="9" spans="2:15" ht="12.75" customHeight="1">
      <c r="B9" s="1364"/>
      <c r="C9" s="1365"/>
      <c r="D9" s="300" t="s">
        <v>20</v>
      </c>
      <c r="E9" s="300" t="s">
        <v>21</v>
      </c>
      <c r="F9" s="300" t="s">
        <v>22</v>
      </c>
      <c r="G9" s="298" t="s">
        <v>23</v>
      </c>
      <c r="H9" s="298" t="s">
        <v>24</v>
      </c>
      <c r="I9" s="31" t="s">
        <v>25</v>
      </c>
      <c r="J9" s="1358"/>
      <c r="K9" s="1349"/>
      <c r="L9" s="1352"/>
    </row>
    <row r="10" spans="2:15" ht="12.75" customHeight="1">
      <c r="B10" s="1364"/>
      <c r="C10" s="1365"/>
      <c r="D10" s="1332" t="s">
        <v>187</v>
      </c>
      <c r="E10" s="1332"/>
      <c r="F10" s="1332"/>
      <c r="G10" s="1332"/>
      <c r="H10" s="1332"/>
      <c r="I10" s="1333"/>
      <c r="J10" s="1358"/>
      <c r="K10" s="1349"/>
      <c r="L10" s="1352"/>
    </row>
    <row r="11" spans="2:15" ht="12.75" customHeight="1">
      <c r="B11" s="1364"/>
      <c r="C11" s="1365"/>
      <c r="D11" s="164"/>
      <c r="E11" s="164"/>
      <c r="F11" s="164"/>
      <c r="G11" s="164"/>
      <c r="H11" s="164"/>
      <c r="I11" s="164"/>
      <c r="J11" s="1358"/>
      <c r="K11" s="1349"/>
      <c r="L11" s="1352"/>
      <c r="O11" s="32"/>
    </row>
    <row r="12" spans="2:15" ht="16.5" customHeight="1" thickBot="1">
      <c r="B12" s="1366"/>
      <c r="C12" s="1367"/>
      <c r="D12" s="1360" t="s">
        <v>188</v>
      </c>
      <c r="E12" s="1360"/>
      <c r="F12" s="1360"/>
      <c r="G12" s="1360"/>
      <c r="H12" s="1360"/>
      <c r="I12" s="1361"/>
      <c r="J12" s="1359"/>
      <c r="K12" s="1350"/>
      <c r="L12" s="1353"/>
    </row>
    <row r="13" spans="2:15" ht="23.25" customHeight="1">
      <c r="B13" s="307"/>
      <c r="C13" s="308" t="s">
        <v>200</v>
      </c>
      <c r="D13" s="33">
        <f t="shared" ref="D13:I13" si="0">D14+D27+D35</f>
        <v>0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309">
        <f>SUM(D13:I13)</f>
        <v>0</v>
      </c>
      <c r="K13" s="311">
        <f>K14+K27+K35</f>
        <v>0</v>
      </c>
      <c r="L13" s="312"/>
      <c r="M13" s="34"/>
    </row>
    <row r="14" spans="2:15" ht="19.5" customHeight="1">
      <c r="B14" s="357"/>
      <c r="C14" s="358" t="s">
        <v>51</v>
      </c>
      <c r="D14" s="313">
        <f t="shared" ref="D14:I14" si="1">SUM(D15:D26)</f>
        <v>0</v>
      </c>
      <c r="E14" s="313">
        <f t="shared" si="1"/>
        <v>0</v>
      </c>
      <c r="F14" s="313">
        <f t="shared" si="1"/>
        <v>0</v>
      </c>
      <c r="G14" s="313">
        <f t="shared" si="1"/>
        <v>0</v>
      </c>
      <c r="H14" s="313">
        <f t="shared" si="1"/>
        <v>0</v>
      </c>
      <c r="I14" s="314">
        <f t="shared" si="1"/>
        <v>0</v>
      </c>
      <c r="J14" s="315">
        <f>SUM(D14:I14)</f>
        <v>0</v>
      </c>
      <c r="K14" s="316">
        <f>SUM(K15:K26)</f>
        <v>0</v>
      </c>
      <c r="L14" s="359"/>
      <c r="M14" s="360"/>
    </row>
    <row r="15" spans="2:15" s="32" customFormat="1" ht="14" customHeight="1">
      <c r="B15" s="35">
        <v>1</v>
      </c>
      <c r="C15" s="319" t="s">
        <v>190</v>
      </c>
      <c r="D15" s="320"/>
      <c r="E15" s="321"/>
      <c r="F15" s="321"/>
      <c r="G15" s="36"/>
      <c r="H15" s="36"/>
      <c r="I15" s="37"/>
      <c r="J15" s="322">
        <f t="shared" ref="J15:J25" si="2">SUM(D15:I15)</f>
        <v>0</v>
      </c>
      <c r="K15" s="361">
        <f>G15*$G$11+H15*$H$11+I15*$I$11+D15*$D$11+E15*$E$11+F15*$F$11</f>
        <v>0</v>
      </c>
      <c r="L15" s="88"/>
      <c r="M15" s="34"/>
      <c r="O15" s="325"/>
    </row>
    <row r="16" spans="2:15" s="32" customFormat="1" ht="14" customHeight="1">
      <c r="B16" s="109">
        <v>2</v>
      </c>
      <c r="C16" s="326" t="s">
        <v>201</v>
      </c>
      <c r="D16" s="327"/>
      <c r="E16" s="328"/>
      <c r="F16" s="328"/>
      <c r="G16" s="41"/>
      <c r="H16" s="41"/>
      <c r="I16" s="42"/>
      <c r="J16" s="43">
        <f t="shared" ref="J16:J20" si="3">SUM(D16:I16)</f>
        <v>0</v>
      </c>
      <c r="K16" s="362">
        <f t="shared" ref="K16:K49" si="4">G16*$G$11+H16*$H$11+I16*$I$11+D16*$D$11+E16*$E$11+F16*$F$11</f>
        <v>0</v>
      </c>
      <c r="L16" s="39"/>
      <c r="M16" s="34"/>
      <c r="O16" s="325"/>
    </row>
    <row r="17" spans="2:15" s="32" customFormat="1" ht="14" customHeight="1">
      <c r="B17" s="109">
        <v>3</v>
      </c>
      <c r="C17" s="326" t="s">
        <v>194</v>
      </c>
      <c r="D17" s="327"/>
      <c r="E17" s="328"/>
      <c r="F17" s="328"/>
      <c r="G17" s="41"/>
      <c r="H17" s="41"/>
      <c r="I17" s="42"/>
      <c r="J17" s="43">
        <f t="shared" si="3"/>
        <v>0</v>
      </c>
      <c r="K17" s="362">
        <f t="shared" si="4"/>
        <v>0</v>
      </c>
      <c r="L17" s="39"/>
      <c r="M17" s="34"/>
      <c r="O17" s="325"/>
    </row>
    <row r="18" spans="2:15" s="32" customFormat="1" ht="14" customHeight="1">
      <c r="B18" s="109">
        <v>4</v>
      </c>
      <c r="C18" s="326" t="s">
        <v>202</v>
      </c>
      <c r="D18" s="327"/>
      <c r="E18" s="328"/>
      <c r="F18" s="328"/>
      <c r="G18" s="41"/>
      <c r="H18" s="41"/>
      <c r="I18" s="42"/>
      <c r="J18" s="43">
        <f t="shared" si="3"/>
        <v>0</v>
      </c>
      <c r="K18" s="362">
        <f t="shared" si="4"/>
        <v>0</v>
      </c>
      <c r="L18" s="39"/>
      <c r="M18" s="34"/>
      <c r="O18" s="325"/>
    </row>
    <row r="19" spans="2:15" s="32" customFormat="1" ht="14" customHeight="1">
      <c r="B19" s="109">
        <v>5</v>
      </c>
      <c r="C19" s="326" t="s">
        <v>203</v>
      </c>
      <c r="D19" s="327"/>
      <c r="E19" s="328"/>
      <c r="F19" s="328"/>
      <c r="G19" s="41"/>
      <c r="H19" s="41"/>
      <c r="I19" s="42"/>
      <c r="J19" s="43">
        <f t="shared" si="3"/>
        <v>0</v>
      </c>
      <c r="K19" s="362">
        <f t="shared" si="4"/>
        <v>0</v>
      </c>
      <c r="L19" s="39"/>
      <c r="M19" s="34"/>
      <c r="O19" s="325"/>
    </row>
    <row r="20" spans="2:15" s="32" customFormat="1" ht="14" customHeight="1">
      <c r="B20" s="109">
        <v>6</v>
      </c>
      <c r="C20" s="326" t="s">
        <v>204</v>
      </c>
      <c r="D20" s="327"/>
      <c r="E20" s="328"/>
      <c r="F20" s="328"/>
      <c r="G20" s="41"/>
      <c r="H20" s="41"/>
      <c r="I20" s="42"/>
      <c r="J20" s="43">
        <f t="shared" si="3"/>
        <v>0</v>
      </c>
      <c r="K20" s="362">
        <f t="shared" si="4"/>
        <v>0</v>
      </c>
      <c r="L20" s="39"/>
      <c r="M20" s="34"/>
      <c r="O20" s="325"/>
    </row>
    <row r="21" spans="2:15" s="32" customFormat="1" ht="14" customHeight="1">
      <c r="B21" s="109">
        <v>7</v>
      </c>
      <c r="C21" s="326" t="s">
        <v>193</v>
      </c>
      <c r="D21" s="327"/>
      <c r="E21" s="328"/>
      <c r="F21" s="328"/>
      <c r="G21" s="41"/>
      <c r="H21" s="41"/>
      <c r="I21" s="42"/>
      <c r="J21" s="43">
        <f t="shared" si="2"/>
        <v>0</v>
      </c>
      <c r="K21" s="362">
        <f t="shared" si="4"/>
        <v>0</v>
      </c>
      <c r="L21" s="39"/>
      <c r="M21" s="34"/>
      <c r="O21" s="325"/>
    </row>
    <row r="22" spans="2:15" s="32" customFormat="1" ht="14" customHeight="1">
      <c r="B22" s="109">
        <v>8</v>
      </c>
      <c r="C22" s="326" t="s">
        <v>205</v>
      </c>
      <c r="D22" s="327"/>
      <c r="E22" s="328"/>
      <c r="F22" s="328"/>
      <c r="G22" s="41"/>
      <c r="H22" s="41"/>
      <c r="I22" s="42"/>
      <c r="J22" s="43">
        <f t="shared" si="2"/>
        <v>0</v>
      </c>
      <c r="K22" s="362">
        <f t="shared" si="4"/>
        <v>0</v>
      </c>
      <c r="L22" s="39"/>
      <c r="M22" s="34"/>
      <c r="O22" s="333"/>
    </row>
    <row r="23" spans="2:15" s="32" customFormat="1" ht="14" customHeight="1">
      <c r="B23" s="109">
        <v>9</v>
      </c>
      <c r="C23" s="326" t="s">
        <v>206</v>
      </c>
      <c r="D23" s="327"/>
      <c r="E23" s="328"/>
      <c r="F23" s="328"/>
      <c r="G23" s="41"/>
      <c r="H23" s="41"/>
      <c r="I23" s="42"/>
      <c r="J23" s="44">
        <f t="shared" si="2"/>
        <v>0</v>
      </c>
      <c r="K23" s="362">
        <f t="shared" si="4"/>
        <v>0</v>
      </c>
      <c r="L23" s="39"/>
      <c r="M23" s="34"/>
    </row>
    <row r="24" spans="2:15" s="32" customFormat="1" ht="14" customHeight="1">
      <c r="B24" s="109">
        <v>10</v>
      </c>
      <c r="C24" s="326" t="s">
        <v>207</v>
      </c>
      <c r="D24" s="334"/>
      <c r="E24" s="335"/>
      <c r="F24" s="335"/>
      <c r="G24" s="45"/>
      <c r="H24" s="45"/>
      <c r="I24" s="46"/>
      <c r="J24" s="44">
        <f t="shared" si="2"/>
        <v>0</v>
      </c>
      <c r="K24" s="362">
        <f t="shared" si="4"/>
        <v>0</v>
      </c>
      <c r="L24" s="47"/>
      <c r="M24" s="34"/>
    </row>
    <row r="25" spans="2:15" s="32" customFormat="1" ht="14" customHeight="1">
      <c r="B25" s="109">
        <v>11</v>
      </c>
      <c r="C25" s="326" t="s">
        <v>208</v>
      </c>
      <c r="D25" s="327"/>
      <c r="E25" s="328"/>
      <c r="F25" s="328"/>
      <c r="G25" s="41"/>
      <c r="H25" s="41"/>
      <c r="I25" s="41"/>
      <c r="J25" s="44">
        <f t="shared" si="2"/>
        <v>0</v>
      </c>
      <c r="K25" s="362">
        <f t="shared" si="4"/>
        <v>0</v>
      </c>
      <c r="L25" s="47"/>
      <c r="M25" s="34"/>
    </row>
    <row r="26" spans="2:15" s="32" customFormat="1" ht="14" customHeight="1">
      <c r="B26" s="49">
        <v>12</v>
      </c>
      <c r="C26" s="363" t="s">
        <v>209</v>
      </c>
      <c r="D26" s="338"/>
      <c r="E26" s="339"/>
      <c r="F26" s="339"/>
      <c r="G26" s="50"/>
      <c r="H26" s="50"/>
      <c r="I26" s="50"/>
      <c r="J26" s="51">
        <f>SUM(D26:I26)</f>
        <v>0</v>
      </c>
      <c r="K26" s="58">
        <f t="shared" si="4"/>
        <v>0</v>
      </c>
      <c r="L26" s="54"/>
      <c r="M26" s="34"/>
    </row>
    <row r="27" spans="2:15" s="32" customFormat="1" ht="19.5" customHeight="1">
      <c r="B27" s="364"/>
      <c r="C27" s="365" t="s">
        <v>53</v>
      </c>
      <c r="D27" s="313">
        <f>SUM(D28:D34)</f>
        <v>0</v>
      </c>
      <c r="E27" s="313">
        <f>SUM(E28:E34)</f>
        <v>0</v>
      </c>
      <c r="F27" s="313">
        <f t="shared" ref="F27:I27" si="5">SUM(F28:F34)</f>
        <v>0</v>
      </c>
      <c r="G27" s="313">
        <f>SUM(G28:G34)</f>
        <v>0</v>
      </c>
      <c r="H27" s="313">
        <f t="shared" si="5"/>
        <v>0</v>
      </c>
      <c r="I27" s="314">
        <f t="shared" si="5"/>
        <v>0</v>
      </c>
      <c r="J27" s="315">
        <f>SUM(D27:I27)</f>
        <v>0</v>
      </c>
      <c r="K27" s="324">
        <f t="shared" si="4"/>
        <v>0</v>
      </c>
      <c r="L27" s="55"/>
      <c r="M27" s="34"/>
    </row>
    <row r="28" spans="2:15" s="32" customFormat="1" ht="14" customHeight="1">
      <c r="B28" s="56"/>
      <c r="C28" s="342"/>
      <c r="D28" s="328"/>
      <c r="E28" s="328"/>
      <c r="F28" s="328"/>
      <c r="G28" s="41"/>
      <c r="H28" s="41"/>
      <c r="I28" s="329"/>
      <c r="J28" s="57">
        <f t="shared" ref="J28:J34" si="6">SUM(D28:I28)</f>
        <v>0</v>
      </c>
      <c r="K28" s="361">
        <f t="shared" si="4"/>
        <v>0</v>
      </c>
      <c r="L28" s="39"/>
      <c r="M28" s="34"/>
    </row>
    <row r="29" spans="2:15" ht="14" customHeight="1">
      <c r="B29" s="56"/>
      <c r="C29" s="343"/>
      <c r="D29" s="42"/>
      <c r="E29" s="42"/>
      <c r="F29" s="42"/>
      <c r="G29" s="42"/>
      <c r="H29" s="42"/>
      <c r="I29" s="329"/>
      <c r="J29" s="44">
        <f t="shared" si="6"/>
        <v>0</v>
      </c>
      <c r="K29" s="362">
        <f t="shared" si="4"/>
        <v>0</v>
      </c>
      <c r="L29" s="47"/>
      <c r="M29" s="34"/>
    </row>
    <row r="30" spans="2:15" ht="14" customHeight="1">
      <c r="B30" s="56"/>
      <c r="C30" s="343"/>
      <c r="D30" s="42"/>
      <c r="E30" s="42"/>
      <c r="F30" s="42"/>
      <c r="G30" s="42"/>
      <c r="H30" s="42"/>
      <c r="I30" s="329"/>
      <c r="J30" s="57">
        <f t="shared" si="6"/>
        <v>0</v>
      </c>
      <c r="K30" s="362">
        <f t="shared" si="4"/>
        <v>0</v>
      </c>
      <c r="L30" s="47"/>
      <c r="M30" s="34"/>
    </row>
    <row r="31" spans="2:15" ht="14" customHeight="1">
      <c r="B31" s="56"/>
      <c r="C31" s="343"/>
      <c r="D31" s="42"/>
      <c r="E31" s="42"/>
      <c r="F31" s="42"/>
      <c r="G31" s="42"/>
      <c r="H31" s="42"/>
      <c r="I31" s="329"/>
      <c r="J31" s="57">
        <f t="shared" si="6"/>
        <v>0</v>
      </c>
      <c r="K31" s="362">
        <f t="shared" si="4"/>
        <v>0</v>
      </c>
      <c r="L31" s="47"/>
      <c r="M31" s="34"/>
    </row>
    <row r="32" spans="2:15" ht="14" customHeight="1">
      <c r="B32" s="59"/>
      <c r="C32" s="60"/>
      <c r="D32" s="46"/>
      <c r="E32" s="46"/>
      <c r="F32" s="46"/>
      <c r="G32" s="46"/>
      <c r="H32" s="46"/>
      <c r="I32" s="329"/>
      <c r="J32" s="44">
        <f t="shared" si="6"/>
        <v>0</v>
      </c>
      <c r="K32" s="362">
        <f t="shared" si="4"/>
        <v>0</v>
      </c>
      <c r="L32" s="62"/>
      <c r="M32" s="34"/>
    </row>
    <row r="33" spans="2:13" ht="14" customHeight="1">
      <c r="B33" s="59"/>
      <c r="C33" s="60"/>
      <c r="D33" s="46"/>
      <c r="E33" s="46"/>
      <c r="F33" s="46"/>
      <c r="G33" s="46"/>
      <c r="H33" s="46"/>
      <c r="I33" s="329"/>
      <c r="J33" s="44">
        <f t="shared" si="6"/>
        <v>0</v>
      </c>
      <c r="K33" s="362">
        <f t="shared" si="4"/>
        <v>0</v>
      </c>
      <c r="L33" s="62"/>
      <c r="M33" s="34"/>
    </row>
    <row r="34" spans="2:13" ht="14" customHeight="1">
      <c r="B34" s="344"/>
      <c r="C34" s="63"/>
      <c r="D34" s="64"/>
      <c r="E34" s="64"/>
      <c r="F34" s="64"/>
      <c r="G34" s="64"/>
      <c r="H34" s="64"/>
      <c r="I34" s="345"/>
      <c r="J34" s="51">
        <f t="shared" si="6"/>
        <v>0</v>
      </c>
      <c r="K34" s="58">
        <f t="shared" si="4"/>
        <v>0</v>
      </c>
      <c r="L34" s="346"/>
      <c r="M34" s="34"/>
    </row>
    <row r="35" spans="2:13" ht="21.75" customHeight="1">
      <c r="B35" s="366"/>
      <c r="C35" s="110" t="s">
        <v>54</v>
      </c>
      <c r="D35" s="313">
        <f>SUM(D36:D49)</f>
        <v>0</v>
      </c>
      <c r="E35" s="313">
        <f t="shared" ref="E35:I35" si="7">SUM(E36:E49)</f>
        <v>0</v>
      </c>
      <c r="F35" s="313">
        <f>SUM(F36:F49)</f>
        <v>0</v>
      </c>
      <c r="G35" s="313">
        <f t="shared" si="7"/>
        <v>0</v>
      </c>
      <c r="H35" s="313">
        <f t="shared" si="7"/>
        <v>0</v>
      </c>
      <c r="I35" s="313">
        <f t="shared" si="7"/>
        <v>0</v>
      </c>
      <c r="J35" s="313">
        <f>SUM(J36:J49)</f>
        <v>0</v>
      </c>
      <c r="K35" s="324">
        <f t="shared" si="4"/>
        <v>0</v>
      </c>
      <c r="L35" s="348"/>
    </row>
    <row r="36" spans="2:13">
      <c r="B36" s="56"/>
      <c r="C36" s="342"/>
      <c r="D36" s="328"/>
      <c r="E36" s="328"/>
      <c r="F36" s="328"/>
      <c r="G36" s="41"/>
      <c r="H36" s="41"/>
      <c r="I36" s="329"/>
      <c r="J36" s="57">
        <f t="shared" ref="J36:J49" si="8">SUM(D36:I36)</f>
        <v>0</v>
      </c>
      <c r="K36" s="361">
        <f t="shared" si="4"/>
        <v>0</v>
      </c>
      <c r="L36" s="39"/>
    </row>
    <row r="37" spans="2:13" ht="12" customHeight="1">
      <c r="B37" s="56"/>
      <c r="C37" s="343"/>
      <c r="D37" s="42"/>
      <c r="E37" s="42"/>
      <c r="F37" s="42"/>
      <c r="G37" s="42"/>
      <c r="H37" s="42"/>
      <c r="I37" s="329"/>
      <c r="J37" s="44">
        <f t="shared" si="8"/>
        <v>0</v>
      </c>
      <c r="K37" s="362">
        <f t="shared" si="4"/>
        <v>0</v>
      </c>
      <c r="L37" s="47"/>
    </row>
    <row r="38" spans="2:13" ht="12" customHeight="1">
      <c r="B38" s="56"/>
      <c r="C38" s="343"/>
      <c r="D38" s="42"/>
      <c r="E38" s="42"/>
      <c r="F38" s="42"/>
      <c r="G38" s="42"/>
      <c r="H38" s="42"/>
      <c r="I38" s="329"/>
      <c r="J38" s="44">
        <f t="shared" si="8"/>
        <v>0</v>
      </c>
      <c r="K38" s="362">
        <f t="shared" si="4"/>
        <v>0</v>
      </c>
      <c r="L38" s="47"/>
    </row>
    <row r="39" spans="2:13" ht="12" customHeight="1">
      <c r="B39" s="56"/>
      <c r="C39" s="343"/>
      <c r="D39" s="42"/>
      <c r="E39" s="42"/>
      <c r="F39" s="42"/>
      <c r="G39" s="42"/>
      <c r="H39" s="42"/>
      <c r="I39" s="329"/>
      <c r="J39" s="44">
        <f t="shared" si="8"/>
        <v>0</v>
      </c>
      <c r="K39" s="362">
        <f t="shared" si="4"/>
        <v>0</v>
      </c>
      <c r="L39" s="47"/>
    </row>
    <row r="40" spans="2:13" ht="12" customHeight="1">
      <c r="B40" s="56"/>
      <c r="C40" s="343"/>
      <c r="D40" s="42"/>
      <c r="E40" s="42"/>
      <c r="F40" s="42"/>
      <c r="G40" s="42"/>
      <c r="H40" s="42"/>
      <c r="I40" s="329"/>
      <c r="J40" s="44">
        <f t="shared" si="8"/>
        <v>0</v>
      </c>
      <c r="K40" s="362">
        <f t="shared" si="4"/>
        <v>0</v>
      </c>
      <c r="L40" s="47"/>
    </row>
    <row r="41" spans="2:13" ht="12" customHeight="1">
      <c r="B41" s="56"/>
      <c r="C41" s="343"/>
      <c r="D41" s="42"/>
      <c r="E41" s="42"/>
      <c r="F41" s="42"/>
      <c r="G41" s="42"/>
      <c r="H41" s="42"/>
      <c r="I41" s="329"/>
      <c r="J41" s="44">
        <f t="shared" si="8"/>
        <v>0</v>
      </c>
      <c r="K41" s="362">
        <f t="shared" si="4"/>
        <v>0</v>
      </c>
      <c r="L41" s="47"/>
    </row>
    <row r="42" spans="2:13" ht="12" customHeight="1">
      <c r="B42" s="56"/>
      <c r="C42" s="343"/>
      <c r="D42" s="42"/>
      <c r="E42" s="42"/>
      <c r="F42" s="42"/>
      <c r="G42" s="42"/>
      <c r="H42" s="42"/>
      <c r="I42" s="329"/>
      <c r="J42" s="44">
        <f t="shared" si="8"/>
        <v>0</v>
      </c>
      <c r="K42" s="362">
        <f t="shared" si="4"/>
        <v>0</v>
      </c>
      <c r="L42" s="47"/>
    </row>
    <row r="43" spans="2:13" ht="12" customHeight="1">
      <c r="B43" s="56"/>
      <c r="C43" s="343"/>
      <c r="D43" s="42"/>
      <c r="E43" s="42"/>
      <c r="F43" s="42"/>
      <c r="G43" s="42"/>
      <c r="H43" s="42"/>
      <c r="I43" s="329"/>
      <c r="J43" s="44">
        <f t="shared" si="8"/>
        <v>0</v>
      </c>
      <c r="K43" s="362">
        <f t="shared" si="4"/>
        <v>0</v>
      </c>
      <c r="L43" s="47"/>
    </row>
    <row r="44" spans="2:13" ht="12" customHeight="1">
      <c r="B44" s="56"/>
      <c r="C44" s="343"/>
      <c r="D44" s="42"/>
      <c r="E44" s="42"/>
      <c r="F44" s="42"/>
      <c r="G44" s="42"/>
      <c r="H44" s="42"/>
      <c r="I44" s="329"/>
      <c r="J44" s="44">
        <f t="shared" si="8"/>
        <v>0</v>
      </c>
      <c r="K44" s="362">
        <f t="shared" si="4"/>
        <v>0</v>
      </c>
      <c r="L44" s="47"/>
    </row>
    <row r="45" spans="2:13">
      <c r="B45" s="56"/>
      <c r="C45" s="343"/>
      <c r="D45" s="42"/>
      <c r="E45" s="42"/>
      <c r="F45" s="42"/>
      <c r="G45" s="42"/>
      <c r="H45" s="42"/>
      <c r="I45" s="329"/>
      <c r="J45" s="57">
        <f t="shared" si="8"/>
        <v>0</v>
      </c>
      <c r="K45" s="362">
        <f t="shared" si="4"/>
        <v>0</v>
      </c>
      <c r="L45" s="47"/>
    </row>
    <row r="46" spans="2:13">
      <c r="B46" s="56"/>
      <c r="C46" s="343"/>
      <c r="D46" s="42"/>
      <c r="E46" s="42"/>
      <c r="F46" s="42"/>
      <c r="G46" s="42"/>
      <c r="H46" s="42"/>
      <c r="I46" s="329"/>
      <c r="J46" s="57">
        <f t="shared" si="8"/>
        <v>0</v>
      </c>
      <c r="K46" s="362">
        <f t="shared" si="4"/>
        <v>0</v>
      </c>
      <c r="L46" s="47"/>
    </row>
    <row r="47" spans="2:13">
      <c r="B47" s="59"/>
      <c r="C47" s="60"/>
      <c r="D47" s="46"/>
      <c r="E47" s="46"/>
      <c r="F47" s="46"/>
      <c r="G47" s="46"/>
      <c r="H47" s="46"/>
      <c r="I47" s="329"/>
      <c r="J47" s="44">
        <f t="shared" si="8"/>
        <v>0</v>
      </c>
      <c r="K47" s="362">
        <f t="shared" si="4"/>
        <v>0</v>
      </c>
      <c r="L47" s="62"/>
    </row>
    <row r="48" spans="2:13">
      <c r="B48" s="59"/>
      <c r="C48" s="60"/>
      <c r="D48" s="46"/>
      <c r="E48" s="46"/>
      <c r="F48" s="46"/>
      <c r="G48" s="46"/>
      <c r="H48" s="46"/>
      <c r="I48" s="329"/>
      <c r="J48" s="44">
        <f t="shared" si="8"/>
        <v>0</v>
      </c>
      <c r="K48" s="362">
        <f t="shared" si="4"/>
        <v>0</v>
      </c>
      <c r="L48" s="62"/>
    </row>
    <row r="49" spans="2:12" ht="14" thickBot="1">
      <c r="B49" s="67"/>
      <c r="C49" s="68"/>
      <c r="D49" s="69"/>
      <c r="E49" s="69"/>
      <c r="F49" s="69"/>
      <c r="G49" s="69"/>
      <c r="H49" s="69"/>
      <c r="I49" s="349"/>
      <c r="J49" s="70">
        <f t="shared" si="8"/>
        <v>0</v>
      </c>
      <c r="K49" s="367">
        <f t="shared" si="4"/>
        <v>0</v>
      </c>
      <c r="L49" s="71"/>
    </row>
  </sheetData>
  <sheetProtection sheet="1" formatRows="0"/>
  <mergeCells count="11">
    <mergeCell ref="D12:I12"/>
    <mergeCell ref="K2:L2"/>
    <mergeCell ref="C3:J3"/>
    <mergeCell ref="B6:C12"/>
    <mergeCell ref="D6:J6"/>
    <mergeCell ref="K6:K12"/>
    <mergeCell ref="L6:L12"/>
    <mergeCell ref="D7:J7"/>
    <mergeCell ref="D8:I8"/>
    <mergeCell ref="J8:J12"/>
    <mergeCell ref="D10:I10"/>
  </mergeCells>
  <dataValidations count="1">
    <dataValidation allowBlank="1" showInputMessage="1" showErrorMessage="1" sqref="C36:C49 C28:C34" xr:uid="{A5143896-A8D3-4139-8EE9-D05D82E2F13E}"/>
  </dataValidations>
  <printOptions horizontalCentered="1"/>
  <pageMargins left="0.74803149606299213" right="0.51181102362204722" top="0.9055118110236221" bottom="0.70866141732283472" header="0.51181102362204722" footer="0.51181102362204722"/>
  <pageSetup paperSize="9" scale="84" orientation="portrait" horizontalDpi="4294967293" verticalDpi="4294967293" r:id="rId1"/>
  <headerFooter alignWithMargins="0">
    <oddFooter>&amp;L&amp;7CEA - arkusz organizacyjny na rok szkolny 2022/2023    nr teczki: 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E5C5-96D9-4C04-8308-1A2250E9FE86}">
  <sheetPr>
    <tabColor rgb="FFFF0000"/>
    <pageSetUpPr fitToPage="1"/>
  </sheetPr>
  <dimension ref="B1:T78"/>
  <sheetViews>
    <sheetView showGridLines="0" view="pageBreakPreview" zoomScale="110" zoomScaleNormal="90" zoomScaleSheetLayoutView="110" workbookViewId="0">
      <selection activeCell="D2" sqref="D2"/>
    </sheetView>
  </sheetViews>
  <sheetFormatPr baseColWidth="10" defaultColWidth="8.1640625" defaultRowHeight="13"/>
  <cols>
    <col min="1" max="1" width="3.5" style="25" customWidth="1"/>
    <col min="2" max="2" width="5" style="25" customWidth="1"/>
    <col min="3" max="3" width="3.83203125" style="25" customWidth="1"/>
    <col min="4" max="4" width="35.1640625" style="25" customWidth="1"/>
    <col min="5" max="12" width="5" style="25" customWidth="1"/>
    <col min="13" max="13" width="7" style="25" customWidth="1"/>
    <col min="14" max="15" width="6.6640625" style="25" customWidth="1"/>
    <col min="16" max="16" width="8.1640625" style="25" customWidth="1"/>
    <col min="17" max="17" width="9.1640625" style="25" customWidth="1"/>
    <col min="18" max="16384" width="8.1640625" style="25"/>
  </cols>
  <sheetData>
    <row r="1" spans="2:18" ht="32.25" customHeight="1">
      <c r="C1" s="368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70"/>
      <c r="P1" s="369"/>
      <c r="Q1" s="369"/>
    </row>
    <row r="2" spans="2:18" ht="18">
      <c r="C2" s="26"/>
      <c r="D2" s="27" t="str">
        <f>'Strona Tytułowa'!G5</f>
        <v>??</v>
      </c>
      <c r="E2" s="27"/>
      <c r="F2" s="27"/>
      <c r="G2" s="27"/>
      <c r="H2" s="27"/>
      <c r="I2" s="27"/>
      <c r="J2" s="27"/>
      <c r="K2" s="27"/>
      <c r="L2" s="27"/>
      <c r="M2" s="72"/>
      <c r="N2" s="72"/>
      <c r="O2" s="72"/>
      <c r="P2" s="371"/>
      <c r="Q2" s="28"/>
    </row>
    <row r="3" spans="2:18" ht="20">
      <c r="C3" s="28"/>
      <c r="D3" s="1337" t="s">
        <v>47</v>
      </c>
      <c r="E3" s="1337"/>
      <c r="F3" s="1337"/>
      <c r="G3" s="1337"/>
      <c r="H3" s="1337"/>
      <c r="I3" s="1337"/>
      <c r="J3" s="1337"/>
      <c r="K3" s="1337"/>
      <c r="L3" s="1337"/>
      <c r="M3" s="1337"/>
      <c r="N3" s="73" t="str">
        <f>'Strona Tytułowa'!D2</f>
        <v>2022/2023</v>
      </c>
      <c r="O3" s="73"/>
      <c r="P3" s="74"/>
      <c r="Q3" s="28"/>
    </row>
    <row r="4" spans="2:18" ht="18.75" customHeight="1">
      <c r="C4" s="29"/>
      <c r="D4" s="1406" t="s">
        <v>210</v>
      </c>
      <c r="E4" s="1406"/>
      <c r="F4" s="1406"/>
      <c r="G4" s="1406"/>
      <c r="H4" s="1406"/>
      <c r="I4" s="1406"/>
      <c r="J4" s="1406"/>
      <c r="K4" s="1406"/>
      <c r="L4" s="1406"/>
      <c r="M4" s="1406"/>
      <c r="N4" s="1406"/>
      <c r="O4" s="1406"/>
      <c r="P4" s="1406"/>
      <c r="Q4" s="28"/>
    </row>
    <row r="5" spans="2:18" ht="12.75" customHeight="1" thickBot="1">
      <c r="C5" s="305"/>
      <c r="D5" s="30"/>
      <c r="E5" s="30"/>
      <c r="F5" s="30"/>
      <c r="G5" s="30"/>
      <c r="H5" s="30"/>
      <c r="I5" s="30"/>
      <c r="J5" s="30"/>
      <c r="K5" s="30"/>
      <c r="L5" s="30"/>
      <c r="M5" s="75"/>
      <c r="N5" s="76"/>
      <c r="O5" s="76"/>
      <c r="P5" s="30"/>
      <c r="Q5" s="28"/>
    </row>
    <row r="6" spans="2:18" ht="12.75" customHeight="1">
      <c r="B6" s="1340" t="s">
        <v>211</v>
      </c>
      <c r="C6" s="1407"/>
      <c r="D6" s="1341"/>
      <c r="E6" s="1410" t="s">
        <v>183</v>
      </c>
      <c r="F6" s="1410"/>
      <c r="G6" s="1410"/>
      <c r="H6" s="1410"/>
      <c r="I6" s="1410"/>
      <c r="J6" s="1410"/>
      <c r="K6" s="1410"/>
      <c r="L6" s="1410"/>
      <c r="M6" s="1411" t="s">
        <v>55</v>
      </c>
      <c r="N6" s="1414" t="s">
        <v>49</v>
      </c>
      <c r="O6" s="1414"/>
      <c r="P6" s="1415"/>
      <c r="Q6" s="1351" t="s">
        <v>50</v>
      </c>
    </row>
    <row r="7" spans="2:18" ht="12.75" customHeight="1">
      <c r="B7" s="1342"/>
      <c r="C7" s="1408"/>
      <c r="D7" s="1343"/>
      <c r="E7" s="1356" t="s">
        <v>212</v>
      </c>
      <c r="F7" s="1356"/>
      <c r="G7" s="1356"/>
      <c r="H7" s="1356"/>
      <c r="I7" s="1356"/>
      <c r="J7" s="1356"/>
      <c r="K7" s="1356"/>
      <c r="L7" s="1356"/>
      <c r="M7" s="1412"/>
      <c r="N7" s="1416"/>
      <c r="O7" s="1416"/>
      <c r="P7" s="1417"/>
      <c r="Q7" s="1352"/>
    </row>
    <row r="8" spans="2:18" ht="12.75" customHeight="1">
      <c r="B8" s="1342"/>
      <c r="C8" s="1408"/>
      <c r="D8" s="1343"/>
      <c r="E8" s="300" t="s">
        <v>20</v>
      </c>
      <c r="F8" s="300" t="s">
        <v>21</v>
      </c>
      <c r="G8" s="300" t="s">
        <v>22</v>
      </c>
      <c r="H8" s="298" t="s">
        <v>23</v>
      </c>
      <c r="I8" s="298" t="s">
        <v>24</v>
      </c>
      <c r="J8" s="298" t="s">
        <v>25</v>
      </c>
      <c r="K8" s="298" t="s">
        <v>34</v>
      </c>
      <c r="L8" s="31" t="s">
        <v>35</v>
      </c>
      <c r="M8" s="1412"/>
      <c r="N8" s="1416"/>
      <c r="O8" s="1416"/>
      <c r="P8" s="1417"/>
      <c r="Q8" s="1352"/>
    </row>
    <row r="9" spans="2:18" ht="12.75" customHeight="1">
      <c r="B9" s="1342"/>
      <c r="C9" s="1408"/>
      <c r="D9" s="1343"/>
      <c r="E9" s="1332" t="s">
        <v>187</v>
      </c>
      <c r="F9" s="1332"/>
      <c r="G9" s="1332"/>
      <c r="H9" s="1332"/>
      <c r="I9" s="1332"/>
      <c r="J9" s="1332"/>
      <c r="K9" s="1332"/>
      <c r="L9" s="1333"/>
      <c r="M9" s="1412"/>
      <c r="N9" s="1383" t="s">
        <v>213</v>
      </c>
      <c r="O9" s="1386" t="s">
        <v>56</v>
      </c>
      <c r="P9" s="1389" t="s">
        <v>57</v>
      </c>
      <c r="Q9" s="1352"/>
    </row>
    <row r="10" spans="2:18" ht="12.75" customHeight="1">
      <c r="B10" s="1342"/>
      <c r="C10" s="1408"/>
      <c r="D10" s="1343"/>
      <c r="E10" s="164"/>
      <c r="F10" s="164"/>
      <c r="G10" s="164"/>
      <c r="H10" s="164"/>
      <c r="I10" s="164"/>
      <c r="J10" s="164"/>
      <c r="K10" s="164"/>
      <c r="L10" s="164"/>
      <c r="M10" s="1412"/>
      <c r="N10" s="1384"/>
      <c r="O10" s="1387"/>
      <c r="P10" s="1390"/>
      <c r="Q10" s="1352"/>
    </row>
    <row r="11" spans="2:18" ht="16.5" customHeight="1" thickBot="1">
      <c r="B11" s="1344"/>
      <c r="C11" s="1409"/>
      <c r="D11" s="1345"/>
      <c r="E11" s="1334" t="s">
        <v>188</v>
      </c>
      <c r="F11" s="1334"/>
      <c r="G11" s="1334"/>
      <c r="H11" s="1334"/>
      <c r="I11" s="1334"/>
      <c r="J11" s="1334"/>
      <c r="K11" s="1334"/>
      <c r="L11" s="1335"/>
      <c r="M11" s="1413"/>
      <c r="N11" s="1385"/>
      <c r="O11" s="1388"/>
      <c r="P11" s="1391"/>
      <c r="Q11" s="1353"/>
    </row>
    <row r="12" spans="2:18" ht="27" customHeight="1" thickBot="1">
      <c r="B12" s="1392" t="s">
        <v>58</v>
      </c>
      <c r="C12" s="1393"/>
      <c r="D12" s="1394"/>
      <c r="E12" s="372">
        <f>E18+E13+E16+E17</f>
        <v>0</v>
      </c>
      <c r="F12" s="372">
        <f t="shared" ref="F12:K12" si="0">F18+F13+F16+F17</f>
        <v>0</v>
      </c>
      <c r="G12" s="372">
        <f t="shared" si="0"/>
        <v>0</v>
      </c>
      <c r="H12" s="77">
        <f t="shared" si="0"/>
        <v>0</v>
      </c>
      <c r="I12" s="77">
        <f t="shared" si="0"/>
        <v>0</v>
      </c>
      <c r="J12" s="373">
        <f t="shared" si="0"/>
        <v>0</v>
      </c>
      <c r="K12" s="77">
        <f t="shared" si="0"/>
        <v>0</v>
      </c>
      <c r="L12" s="77">
        <f>L18+L13+L16+L17</f>
        <v>0</v>
      </c>
      <c r="M12" s="374">
        <f>M18+M13</f>
        <v>0</v>
      </c>
      <c r="N12" s="375">
        <f>N13+N16+N17+N18</f>
        <v>0</v>
      </c>
      <c r="O12" s="376">
        <f t="shared" ref="O12:P12" si="1">O13+O16+O17+O18</f>
        <v>0</v>
      </c>
      <c r="P12" s="377">
        <f t="shared" si="1"/>
        <v>0</v>
      </c>
      <c r="Q12" s="78"/>
    </row>
    <row r="13" spans="2:18" ht="21" customHeight="1">
      <c r="B13" s="378"/>
      <c r="C13" s="79"/>
      <c r="D13" s="79" t="s">
        <v>214</v>
      </c>
      <c r="E13" s="80">
        <f>SUM(E14:E15)</f>
        <v>0</v>
      </c>
      <c r="F13" s="80">
        <f t="shared" ref="F13:L13" si="2">SUM(F14:F15)</f>
        <v>0</v>
      </c>
      <c r="G13" s="80">
        <f t="shared" si="2"/>
        <v>0</v>
      </c>
      <c r="H13" s="80">
        <f t="shared" si="2"/>
        <v>0</v>
      </c>
      <c r="I13" s="80">
        <f>SUM(I14:I15)</f>
        <v>0</v>
      </c>
      <c r="J13" s="80">
        <f t="shared" ref="J13" si="3">SUM(J14:J15)</f>
        <v>0</v>
      </c>
      <c r="K13" s="80">
        <f t="shared" si="2"/>
        <v>0</v>
      </c>
      <c r="L13" s="80">
        <f t="shared" si="2"/>
        <v>0</v>
      </c>
      <c r="M13" s="379">
        <f>SUM(E13:L13)</f>
        <v>0</v>
      </c>
      <c r="N13" s="81">
        <f>SUM(N14:N15)</f>
        <v>0</v>
      </c>
      <c r="O13" s="81">
        <f>SUM(O14:O15)</f>
        <v>0</v>
      </c>
      <c r="P13" s="111">
        <f>SUM(N13:O13)</f>
        <v>0</v>
      </c>
      <c r="Q13" s="380"/>
      <c r="R13" s="32"/>
    </row>
    <row r="14" spans="2:18" ht="14.25" customHeight="1">
      <c r="B14" s="381"/>
      <c r="C14" s="79"/>
      <c r="D14" s="79" t="s">
        <v>215</v>
      </c>
      <c r="E14" s="82">
        <f>SUM(E20:E31)</f>
        <v>0</v>
      </c>
      <c r="F14" s="82">
        <f t="shared" ref="F14:G14" si="4">SUM(F20:F31)</f>
        <v>0</v>
      </c>
      <c r="G14" s="82">
        <f t="shared" si="4"/>
        <v>0</v>
      </c>
      <c r="H14" s="82">
        <f>SUM(H20:H31)</f>
        <v>0</v>
      </c>
      <c r="I14" s="82">
        <f>SUM(I20:I31)</f>
        <v>0</v>
      </c>
      <c r="J14" s="82">
        <f>SUM(J20:J31)</f>
        <v>0</v>
      </c>
      <c r="K14" s="82">
        <f>SUM(K20:K31)</f>
        <v>0</v>
      </c>
      <c r="L14" s="82">
        <f>SUM(L20:L31)</f>
        <v>0</v>
      </c>
      <c r="M14" s="382">
        <f>SUM(E14:L14)</f>
        <v>0</v>
      </c>
      <c r="N14" s="383">
        <f>E14*E10+F14*$F$10+G14*$G$10</f>
        <v>0</v>
      </c>
      <c r="O14" s="383">
        <f>H14*$H$10+K14*$K$10+L14*$L$10+I14*I$10+J14*J$10</f>
        <v>0</v>
      </c>
      <c r="P14" s="83">
        <f>SUM(N14:O14)</f>
        <v>0</v>
      </c>
      <c r="Q14" s="84"/>
    </row>
    <row r="15" spans="2:18" ht="14.25" customHeight="1">
      <c r="B15" s="381"/>
      <c r="C15" s="79"/>
      <c r="D15" s="79" t="s">
        <v>216</v>
      </c>
      <c r="E15" s="82">
        <f>SUM(E32:E49)</f>
        <v>0</v>
      </c>
      <c r="F15" s="82">
        <f>SUM(F32:F49)</f>
        <v>0</v>
      </c>
      <c r="G15" s="82">
        <f>SUM(G32:G49)</f>
        <v>0</v>
      </c>
      <c r="H15" s="82">
        <f>SUM(H32:H49)</f>
        <v>0</v>
      </c>
      <c r="I15" s="82">
        <f>SUM(I33:I49)</f>
        <v>0</v>
      </c>
      <c r="J15" s="82">
        <f>SUM(J33:J49)</f>
        <v>0</v>
      </c>
      <c r="K15" s="82">
        <f>SUM(K32:K49)</f>
        <v>0</v>
      </c>
      <c r="L15" s="82">
        <f>SUM(L32:L49)</f>
        <v>0</v>
      </c>
      <c r="M15" s="382">
        <f>SUM(E15:L15)</f>
        <v>0</v>
      </c>
      <c r="N15" s="383">
        <f>E15*E10+F15*$F$10+G15*$G$10</f>
        <v>0</v>
      </c>
      <c r="O15" s="383">
        <f t="shared" ref="O15:O18" si="5">H15*$H$10+K15*$K$10+L15*$L$10+I15*I$10+J15*J$10</f>
        <v>0</v>
      </c>
      <c r="P15" s="83">
        <f>SUM(N15:O15)</f>
        <v>0</v>
      </c>
      <c r="Q15" s="384"/>
    </row>
    <row r="16" spans="2:18" ht="14.25" customHeight="1">
      <c r="B16" s="381"/>
      <c r="C16" s="79"/>
      <c r="D16" s="79" t="s">
        <v>217</v>
      </c>
      <c r="E16" s="80">
        <f>E50</f>
        <v>0</v>
      </c>
      <c r="F16" s="80">
        <f t="shared" ref="F16:L16" si="6">F50</f>
        <v>0</v>
      </c>
      <c r="G16" s="80">
        <f t="shared" si="6"/>
        <v>0</v>
      </c>
      <c r="H16" s="80">
        <f>H50</f>
        <v>0</v>
      </c>
      <c r="I16" s="82">
        <f>I50</f>
        <v>0</v>
      </c>
      <c r="J16" s="82">
        <f>J50</f>
        <v>0</v>
      </c>
      <c r="K16" s="80">
        <f t="shared" si="6"/>
        <v>0</v>
      </c>
      <c r="L16" s="80">
        <f t="shared" si="6"/>
        <v>0</v>
      </c>
      <c r="M16" s="382">
        <f>SUM(E16:L16)</f>
        <v>0</v>
      </c>
      <c r="N16" s="383">
        <f>E16*E10+F16*$F$10+G16*$G$10</f>
        <v>0</v>
      </c>
      <c r="O16" s="383">
        <f t="shared" si="5"/>
        <v>0</v>
      </c>
      <c r="P16" s="83">
        <f>SUM(N16:O16)</f>
        <v>0</v>
      </c>
      <c r="Q16" s="84"/>
    </row>
    <row r="17" spans="2:20" ht="14.25" customHeight="1">
      <c r="B17" s="381"/>
      <c r="C17" s="79"/>
      <c r="D17" s="79" t="s">
        <v>218</v>
      </c>
      <c r="E17" s="80">
        <f>E58</f>
        <v>0</v>
      </c>
      <c r="F17" s="80">
        <f t="shared" ref="F17:L17" si="7">F58</f>
        <v>0</v>
      </c>
      <c r="G17" s="80">
        <f t="shared" si="7"/>
        <v>0</v>
      </c>
      <c r="H17" s="80">
        <f t="shared" si="7"/>
        <v>0</v>
      </c>
      <c r="I17" s="80">
        <f>I58</f>
        <v>0</v>
      </c>
      <c r="J17" s="80">
        <f t="shared" si="7"/>
        <v>0</v>
      </c>
      <c r="K17" s="80">
        <f t="shared" si="7"/>
        <v>0</v>
      </c>
      <c r="L17" s="80">
        <f t="shared" si="7"/>
        <v>0</v>
      </c>
      <c r="M17" s="382">
        <v>0</v>
      </c>
      <c r="N17" s="383">
        <f>E17*E10+F17*$F$10+G17*$G$10</f>
        <v>0</v>
      </c>
      <c r="O17" s="383">
        <f t="shared" si="5"/>
        <v>0</v>
      </c>
      <c r="P17" s="83">
        <v>0</v>
      </c>
      <c r="Q17" s="84"/>
    </row>
    <row r="18" spans="2:20" ht="15.75" customHeight="1">
      <c r="B18" s="1395" t="s">
        <v>219</v>
      </c>
      <c r="C18" s="1396"/>
      <c r="D18" s="1397"/>
      <c r="E18" s="112">
        <f>SUM(E64:E67)</f>
        <v>0</v>
      </c>
      <c r="F18" s="112">
        <f t="shared" ref="F18:L18" si="8">SUM(F64:F67)</f>
        <v>0</v>
      </c>
      <c r="G18" s="112">
        <f>SUM(G64:G67)</f>
        <v>0</v>
      </c>
      <c r="H18" s="112">
        <f>SUM(H64:H67)</f>
        <v>0</v>
      </c>
      <c r="I18" s="112">
        <f>SUM(I64:I67)</f>
        <v>0</v>
      </c>
      <c r="J18" s="112">
        <f>SUM(J64:J67)</f>
        <v>0</v>
      </c>
      <c r="K18" s="112">
        <f t="shared" si="8"/>
        <v>0</v>
      </c>
      <c r="L18" s="112">
        <f t="shared" si="8"/>
        <v>0</v>
      </c>
      <c r="M18" s="385">
        <f>SUM(M58:M58)</f>
        <v>0</v>
      </c>
      <c r="N18" s="386">
        <f>E18*E10+F18*$F$10+G18*$G$10</f>
        <v>0</v>
      </c>
      <c r="O18" s="383">
        <f t="shared" si="5"/>
        <v>0</v>
      </c>
      <c r="P18" s="85">
        <f>SUM(N18:O18)</f>
        <v>0</v>
      </c>
      <c r="Q18" s="312"/>
    </row>
    <row r="19" spans="2:20" ht="19.5" customHeight="1">
      <c r="B19" s="1398" t="s">
        <v>51</v>
      </c>
      <c r="C19" s="1399"/>
      <c r="D19" s="1399"/>
      <c r="E19" s="387"/>
      <c r="F19" s="387"/>
      <c r="G19" s="387"/>
      <c r="H19" s="387"/>
      <c r="I19" s="387"/>
      <c r="J19" s="387"/>
      <c r="K19" s="387" t="s">
        <v>220</v>
      </c>
      <c r="L19" s="387"/>
      <c r="M19" s="387"/>
      <c r="N19" s="388"/>
      <c r="O19" s="388"/>
      <c r="P19" s="389"/>
      <c r="Q19" s="390"/>
      <c r="T19" s="32"/>
    </row>
    <row r="20" spans="2:20" s="32" customFormat="1" ht="14" customHeight="1">
      <c r="B20" s="1400" t="s">
        <v>59</v>
      </c>
      <c r="C20" s="391">
        <v>1</v>
      </c>
      <c r="D20" s="392" t="s">
        <v>190</v>
      </c>
      <c r="E20" s="321"/>
      <c r="F20" s="321"/>
      <c r="G20" s="321"/>
      <c r="H20" s="36"/>
      <c r="I20" s="36"/>
      <c r="J20" s="36"/>
      <c r="K20" s="36"/>
      <c r="L20" s="36"/>
      <c r="M20" s="393">
        <f t="shared" ref="M20:M49" si="9">SUM(E20:L20)</f>
        <v>0</v>
      </c>
      <c r="N20" s="86">
        <f t="shared" ref="N20:N67" si="10">F20*$F$10+G20*$G$10+E20*$E$10</f>
        <v>0</v>
      </c>
      <c r="O20" s="394">
        <f t="shared" ref="O20" si="11">H20*$H$10+K20*$K$10+L20*$L$10</f>
        <v>0</v>
      </c>
      <c r="P20" s="87">
        <f t="shared" ref="P20:P49" si="12">SUM(N20:O20)</f>
        <v>0</v>
      </c>
      <c r="Q20" s="88"/>
    </row>
    <row r="21" spans="2:20" s="32" customFormat="1" ht="14" customHeight="1">
      <c r="B21" s="1401"/>
      <c r="C21" s="93">
        <v>2</v>
      </c>
      <c r="D21" s="395" t="s">
        <v>221</v>
      </c>
      <c r="E21" s="328"/>
      <c r="F21" s="328"/>
      <c r="G21" s="328"/>
      <c r="H21" s="41"/>
      <c r="I21" s="41"/>
      <c r="J21" s="41"/>
      <c r="K21" s="41"/>
      <c r="L21" s="41"/>
      <c r="M21" s="396">
        <f t="shared" si="9"/>
        <v>0</v>
      </c>
      <c r="N21" s="89">
        <f t="shared" si="10"/>
        <v>0</v>
      </c>
      <c r="O21" s="113">
        <f>H21*$H$10+K21*$K$10+L21*$L$10+I21*I$10+J21*J$10</f>
        <v>0</v>
      </c>
      <c r="P21" s="90">
        <f t="shared" si="12"/>
        <v>0</v>
      </c>
      <c r="Q21" s="39"/>
    </row>
    <row r="22" spans="2:20" s="32" customFormat="1" ht="14" customHeight="1">
      <c r="B22" s="1401"/>
      <c r="C22" s="93">
        <v>3</v>
      </c>
      <c r="D22" s="395" t="s">
        <v>191</v>
      </c>
      <c r="E22" s="328"/>
      <c r="F22" s="328"/>
      <c r="G22" s="328"/>
      <c r="H22" s="41"/>
      <c r="I22" s="41"/>
      <c r="J22" s="41"/>
      <c r="K22" s="41"/>
      <c r="L22" s="41"/>
      <c r="M22" s="396">
        <f t="shared" si="9"/>
        <v>0</v>
      </c>
      <c r="N22" s="89">
        <f t="shared" si="10"/>
        <v>0</v>
      </c>
      <c r="O22" s="113">
        <f t="shared" ref="O22:O31" si="13">H22*$H$10+K22*$K$10+L22*$L$10+I22*I$10+J22*J$10</f>
        <v>0</v>
      </c>
      <c r="P22" s="90">
        <f t="shared" si="12"/>
        <v>0</v>
      </c>
      <c r="Q22" s="39"/>
      <c r="R22" s="397"/>
    </row>
    <row r="23" spans="2:20" s="32" customFormat="1" ht="14" customHeight="1">
      <c r="B23" s="1401"/>
      <c r="C23" s="93">
        <v>4</v>
      </c>
      <c r="D23" s="395" t="s">
        <v>222</v>
      </c>
      <c r="E23" s="328"/>
      <c r="F23" s="328"/>
      <c r="G23" s="328"/>
      <c r="H23" s="41"/>
      <c r="I23" s="41"/>
      <c r="J23" s="41"/>
      <c r="K23" s="41"/>
      <c r="L23" s="41"/>
      <c r="M23" s="396">
        <f t="shared" si="9"/>
        <v>0</v>
      </c>
      <c r="N23" s="89">
        <f t="shared" si="10"/>
        <v>0</v>
      </c>
      <c r="O23" s="113">
        <f t="shared" si="13"/>
        <v>0</v>
      </c>
      <c r="P23" s="90">
        <f t="shared" si="12"/>
        <v>0</v>
      </c>
      <c r="Q23" s="39"/>
      <c r="R23" s="397"/>
    </row>
    <row r="24" spans="2:20" s="32" customFormat="1" ht="14" customHeight="1">
      <c r="B24" s="1401"/>
      <c r="C24" s="93">
        <v>5</v>
      </c>
      <c r="D24" s="395" t="s">
        <v>223</v>
      </c>
      <c r="E24" s="328"/>
      <c r="F24" s="328"/>
      <c r="G24" s="328"/>
      <c r="H24" s="41"/>
      <c r="I24" s="41"/>
      <c r="J24" s="41"/>
      <c r="K24" s="41"/>
      <c r="L24" s="41"/>
      <c r="M24" s="396">
        <f t="shared" si="9"/>
        <v>0</v>
      </c>
      <c r="N24" s="89">
        <f t="shared" si="10"/>
        <v>0</v>
      </c>
      <c r="O24" s="113">
        <f t="shared" si="13"/>
        <v>0</v>
      </c>
      <c r="P24" s="90">
        <f t="shared" si="12"/>
        <v>0</v>
      </c>
      <c r="Q24" s="39"/>
      <c r="R24" s="397"/>
    </row>
    <row r="25" spans="2:20" s="32" customFormat="1" ht="14" customHeight="1">
      <c r="B25" s="1401"/>
      <c r="C25" s="93">
        <v>6</v>
      </c>
      <c r="D25" s="395" t="s">
        <v>224</v>
      </c>
      <c r="E25" s="328"/>
      <c r="F25" s="328"/>
      <c r="G25" s="328"/>
      <c r="H25" s="41"/>
      <c r="I25" s="41"/>
      <c r="J25" s="41"/>
      <c r="K25" s="41"/>
      <c r="L25" s="41"/>
      <c r="M25" s="396">
        <f t="shared" si="9"/>
        <v>0</v>
      </c>
      <c r="N25" s="89">
        <f t="shared" si="10"/>
        <v>0</v>
      </c>
      <c r="O25" s="113">
        <f t="shared" si="13"/>
        <v>0</v>
      </c>
      <c r="P25" s="90">
        <f t="shared" si="12"/>
        <v>0</v>
      </c>
      <c r="Q25" s="39"/>
      <c r="R25" s="397"/>
    </row>
    <row r="26" spans="2:20" s="32" customFormat="1" ht="14" customHeight="1">
      <c r="B26" s="1401"/>
      <c r="C26" s="93">
        <v>7</v>
      </c>
      <c r="D26" s="395" t="s">
        <v>193</v>
      </c>
      <c r="E26" s="328"/>
      <c r="F26" s="328"/>
      <c r="G26" s="328"/>
      <c r="H26" s="41"/>
      <c r="I26" s="41"/>
      <c r="J26" s="41"/>
      <c r="K26" s="41"/>
      <c r="L26" s="41"/>
      <c r="M26" s="396">
        <f t="shared" si="9"/>
        <v>0</v>
      </c>
      <c r="N26" s="89">
        <f t="shared" si="10"/>
        <v>0</v>
      </c>
      <c r="O26" s="113">
        <f t="shared" si="13"/>
        <v>0</v>
      </c>
      <c r="P26" s="90">
        <f t="shared" si="12"/>
        <v>0</v>
      </c>
      <c r="Q26" s="39"/>
    </row>
    <row r="27" spans="2:20" s="32" customFormat="1" ht="14" customHeight="1">
      <c r="B27" s="1401"/>
      <c r="C27" s="93">
        <v>8</v>
      </c>
      <c r="D27" s="395" t="s">
        <v>194</v>
      </c>
      <c r="E27" s="328"/>
      <c r="F27" s="328"/>
      <c r="G27" s="328"/>
      <c r="H27" s="41"/>
      <c r="I27" s="41"/>
      <c r="J27" s="41"/>
      <c r="K27" s="41"/>
      <c r="L27" s="41"/>
      <c r="M27" s="396">
        <f t="shared" si="9"/>
        <v>0</v>
      </c>
      <c r="N27" s="89">
        <f t="shared" si="10"/>
        <v>0</v>
      </c>
      <c r="O27" s="113">
        <f t="shared" si="13"/>
        <v>0</v>
      </c>
      <c r="P27" s="90">
        <f t="shared" si="12"/>
        <v>0</v>
      </c>
      <c r="Q27" s="39"/>
    </row>
    <row r="28" spans="2:20" s="32" customFormat="1" ht="14" customHeight="1">
      <c r="B28" s="1401"/>
      <c r="C28" s="93">
        <v>9</v>
      </c>
      <c r="D28" s="395" t="s">
        <v>52</v>
      </c>
      <c r="E28" s="328"/>
      <c r="F28" s="328"/>
      <c r="G28" s="328"/>
      <c r="H28" s="41"/>
      <c r="I28" s="41"/>
      <c r="J28" s="41"/>
      <c r="K28" s="41"/>
      <c r="L28" s="41"/>
      <c r="M28" s="396">
        <f t="shared" si="9"/>
        <v>0</v>
      </c>
      <c r="N28" s="89">
        <f t="shared" si="10"/>
        <v>0</v>
      </c>
      <c r="O28" s="113">
        <f t="shared" si="13"/>
        <v>0</v>
      </c>
      <c r="P28" s="90">
        <f t="shared" si="12"/>
        <v>0</v>
      </c>
      <c r="Q28" s="39"/>
    </row>
    <row r="29" spans="2:20" s="32" customFormat="1" ht="14" customHeight="1">
      <c r="B29" s="1401"/>
      <c r="C29" s="93">
        <v>10</v>
      </c>
      <c r="D29" s="398" t="s">
        <v>195</v>
      </c>
      <c r="E29" s="328"/>
      <c r="F29" s="328"/>
      <c r="G29" s="328"/>
      <c r="H29" s="41"/>
      <c r="I29" s="41"/>
      <c r="J29" s="41"/>
      <c r="K29" s="41"/>
      <c r="L29" s="41"/>
      <c r="M29" s="396">
        <f t="shared" si="9"/>
        <v>0</v>
      </c>
      <c r="N29" s="89">
        <f t="shared" si="10"/>
        <v>0</v>
      </c>
      <c r="O29" s="113">
        <f t="shared" si="13"/>
        <v>0</v>
      </c>
      <c r="P29" s="90">
        <f t="shared" si="12"/>
        <v>0</v>
      </c>
      <c r="Q29" s="114"/>
    </row>
    <row r="30" spans="2:20" s="32" customFormat="1" ht="14" customHeight="1">
      <c r="B30" s="1401"/>
      <c r="C30" s="93">
        <v>11</v>
      </c>
      <c r="D30" s="398" t="s">
        <v>207</v>
      </c>
      <c r="E30" s="328"/>
      <c r="F30" s="328"/>
      <c r="G30" s="328"/>
      <c r="H30" s="41"/>
      <c r="I30" s="41"/>
      <c r="J30" s="41"/>
      <c r="K30" s="41"/>
      <c r="L30" s="41"/>
      <c r="M30" s="396">
        <f t="shared" si="9"/>
        <v>0</v>
      </c>
      <c r="N30" s="89">
        <f t="shared" si="10"/>
        <v>0</v>
      </c>
      <c r="O30" s="113">
        <f t="shared" si="13"/>
        <v>0</v>
      </c>
      <c r="P30" s="90">
        <f t="shared" si="12"/>
        <v>0</v>
      </c>
      <c r="Q30" s="114"/>
    </row>
    <row r="31" spans="2:20" s="32" customFormat="1" ht="15" customHeight="1" thickBot="1">
      <c r="B31" s="1402"/>
      <c r="C31" s="399">
        <v>12</v>
      </c>
      <c r="D31" s="400" t="s">
        <v>205</v>
      </c>
      <c r="E31" s="401"/>
      <c r="F31" s="401"/>
      <c r="G31" s="401"/>
      <c r="H31" s="115"/>
      <c r="I31" s="115"/>
      <c r="J31" s="115"/>
      <c r="K31" s="115"/>
      <c r="L31" s="115"/>
      <c r="M31" s="402">
        <f t="shared" si="9"/>
        <v>0</v>
      </c>
      <c r="N31" s="403">
        <f t="shared" si="10"/>
        <v>0</v>
      </c>
      <c r="O31" s="404">
        <f t="shared" si="13"/>
        <v>0</v>
      </c>
      <c r="P31" s="405">
        <f t="shared" si="12"/>
        <v>0</v>
      </c>
      <c r="Q31" s="406"/>
    </row>
    <row r="32" spans="2:20" s="32" customFormat="1" ht="14" customHeight="1" thickTop="1">
      <c r="B32" s="1403" t="s">
        <v>225</v>
      </c>
      <c r="C32" s="407">
        <v>1</v>
      </c>
      <c r="D32" s="94" t="s">
        <v>226</v>
      </c>
      <c r="E32" s="408">
        <f>E69</f>
        <v>0</v>
      </c>
      <c r="F32" s="408">
        <f t="shared" ref="F32:G32" si="14">F69</f>
        <v>0</v>
      </c>
      <c r="G32" s="408">
        <f t="shared" si="14"/>
        <v>0</v>
      </c>
      <c r="H32" s="409"/>
      <c r="I32" s="409"/>
      <c r="J32" s="409"/>
      <c r="K32" s="409"/>
      <c r="L32" s="410"/>
      <c r="M32" s="411">
        <f t="shared" si="9"/>
        <v>0</v>
      </c>
      <c r="N32" s="92">
        <f>F32*$F$10+G32*$G$10+E32*$E$10</f>
        <v>0</v>
      </c>
      <c r="O32" s="386"/>
      <c r="P32" s="85">
        <f t="shared" si="12"/>
        <v>0</v>
      </c>
      <c r="Q32" s="39"/>
    </row>
    <row r="33" spans="2:17" s="32" customFormat="1" ht="14" customHeight="1">
      <c r="B33" s="1404"/>
      <c r="C33" s="93">
        <v>2</v>
      </c>
      <c r="D33" s="94" t="s">
        <v>60</v>
      </c>
      <c r="E33" s="412"/>
      <c r="F33" s="412"/>
      <c r="G33" s="412"/>
      <c r="H33" s="42"/>
      <c r="I33" s="42"/>
      <c r="J33" s="41"/>
      <c r="K33" s="42"/>
      <c r="L33" s="41"/>
      <c r="M33" s="411">
        <f t="shared" si="9"/>
        <v>0</v>
      </c>
      <c r="N33" s="89">
        <f t="shared" si="10"/>
        <v>0</v>
      </c>
      <c r="O33" s="113">
        <f>H33*$H$10+K33*$K$10+L33*$L$10+I33*I$10+J33*J$10</f>
        <v>0</v>
      </c>
      <c r="P33" s="90">
        <f t="shared" si="12"/>
        <v>0</v>
      </c>
      <c r="Q33" s="39"/>
    </row>
    <row r="34" spans="2:17" s="32" customFormat="1" ht="14" customHeight="1">
      <c r="B34" s="1404"/>
      <c r="C34" s="93">
        <v>3</v>
      </c>
      <c r="D34" s="95" t="s">
        <v>61</v>
      </c>
      <c r="E34" s="413"/>
      <c r="F34" s="413"/>
      <c r="G34" s="413"/>
      <c r="H34" s="46"/>
      <c r="I34" s="46"/>
      <c r="J34" s="45"/>
      <c r="K34" s="46"/>
      <c r="L34" s="45"/>
      <c r="M34" s="411">
        <f t="shared" si="9"/>
        <v>0</v>
      </c>
      <c r="N34" s="89">
        <f t="shared" si="10"/>
        <v>0</v>
      </c>
      <c r="O34" s="113">
        <f t="shared" ref="O34:O66" si="15">H34*$H$10+K34*$K$10+L34*$L$10+I34*I$10+J34*J$10</f>
        <v>0</v>
      </c>
      <c r="P34" s="90">
        <f t="shared" si="12"/>
        <v>0</v>
      </c>
      <c r="Q34" s="47"/>
    </row>
    <row r="35" spans="2:17" s="32" customFormat="1" ht="14" customHeight="1">
      <c r="B35" s="1404"/>
      <c r="C35" s="93">
        <v>4</v>
      </c>
      <c r="D35" s="95" t="s">
        <v>68</v>
      </c>
      <c r="E35" s="413"/>
      <c r="F35" s="413"/>
      <c r="G35" s="413"/>
      <c r="H35" s="46"/>
      <c r="I35" s="46"/>
      <c r="J35" s="45"/>
      <c r="K35" s="46"/>
      <c r="L35" s="45"/>
      <c r="M35" s="411">
        <f t="shared" si="9"/>
        <v>0</v>
      </c>
      <c r="N35" s="89">
        <f t="shared" si="10"/>
        <v>0</v>
      </c>
      <c r="O35" s="113">
        <f t="shared" si="15"/>
        <v>0</v>
      </c>
      <c r="P35" s="90">
        <f t="shared" si="12"/>
        <v>0</v>
      </c>
      <c r="Q35" s="47"/>
    </row>
    <row r="36" spans="2:17" s="32" customFormat="1" ht="14" customHeight="1">
      <c r="B36" s="1404"/>
      <c r="C36" s="93">
        <v>5</v>
      </c>
      <c r="D36" s="414" t="s">
        <v>64</v>
      </c>
      <c r="E36" s="415"/>
      <c r="F36" s="415"/>
      <c r="G36" s="415"/>
      <c r="H36" s="45"/>
      <c r="I36" s="45"/>
      <c r="J36" s="45"/>
      <c r="K36" s="45"/>
      <c r="L36" s="45"/>
      <c r="M36" s="411">
        <f t="shared" si="9"/>
        <v>0</v>
      </c>
      <c r="N36" s="89">
        <f t="shared" si="10"/>
        <v>0</v>
      </c>
      <c r="O36" s="113">
        <f t="shared" si="15"/>
        <v>0</v>
      </c>
      <c r="P36" s="90">
        <f t="shared" si="12"/>
        <v>0</v>
      </c>
      <c r="Q36" s="47"/>
    </row>
    <row r="37" spans="2:17" s="32" customFormat="1" ht="14" customHeight="1">
      <c r="B37" s="1404"/>
      <c r="C37" s="93">
        <v>6</v>
      </c>
      <c r="D37" s="116" t="s">
        <v>69</v>
      </c>
      <c r="E37" s="413"/>
      <c r="F37" s="413"/>
      <c r="G37" s="413"/>
      <c r="H37" s="46"/>
      <c r="I37" s="46"/>
      <c r="J37" s="45"/>
      <c r="K37" s="46"/>
      <c r="L37" s="45"/>
      <c r="M37" s="411">
        <f t="shared" si="9"/>
        <v>0</v>
      </c>
      <c r="N37" s="89">
        <f t="shared" si="10"/>
        <v>0</v>
      </c>
      <c r="O37" s="113">
        <f t="shared" si="15"/>
        <v>0</v>
      </c>
      <c r="P37" s="90">
        <f t="shared" si="12"/>
        <v>0</v>
      </c>
      <c r="Q37" s="47"/>
    </row>
    <row r="38" spans="2:17" s="32" customFormat="1" ht="14" customHeight="1">
      <c r="B38" s="1404"/>
      <c r="C38" s="93">
        <v>7</v>
      </c>
      <c r="D38" s="116" t="s">
        <v>70</v>
      </c>
      <c r="E38" s="415"/>
      <c r="F38" s="415"/>
      <c r="G38" s="415"/>
      <c r="H38" s="45"/>
      <c r="I38" s="45"/>
      <c r="J38" s="45"/>
      <c r="K38" s="45"/>
      <c r="L38" s="45"/>
      <c r="M38" s="411">
        <f t="shared" si="9"/>
        <v>0</v>
      </c>
      <c r="N38" s="89">
        <f t="shared" si="10"/>
        <v>0</v>
      </c>
      <c r="O38" s="113">
        <f t="shared" si="15"/>
        <v>0</v>
      </c>
      <c r="P38" s="90">
        <f t="shared" si="12"/>
        <v>0</v>
      </c>
      <c r="Q38" s="47"/>
    </row>
    <row r="39" spans="2:17" s="32" customFormat="1" ht="14" customHeight="1">
      <c r="B39" s="1404"/>
      <c r="C39" s="93">
        <v>8</v>
      </c>
      <c r="D39" s="116" t="s">
        <v>62</v>
      </c>
      <c r="E39" s="415"/>
      <c r="F39" s="415"/>
      <c r="G39" s="415"/>
      <c r="H39" s="45"/>
      <c r="I39" s="45"/>
      <c r="J39" s="45"/>
      <c r="K39" s="45"/>
      <c r="L39" s="45"/>
      <c r="M39" s="411">
        <f t="shared" si="9"/>
        <v>0</v>
      </c>
      <c r="N39" s="89">
        <f t="shared" si="10"/>
        <v>0</v>
      </c>
      <c r="O39" s="113">
        <f t="shared" si="15"/>
        <v>0</v>
      </c>
      <c r="P39" s="90">
        <f t="shared" si="12"/>
        <v>0</v>
      </c>
      <c r="Q39" s="47"/>
    </row>
    <row r="40" spans="2:17" s="32" customFormat="1" ht="14" customHeight="1">
      <c r="B40" s="1404"/>
      <c r="C40" s="93">
        <v>9</v>
      </c>
      <c r="D40" s="116" t="s">
        <v>71</v>
      </c>
      <c r="E40" s="415"/>
      <c r="F40" s="415"/>
      <c r="G40" s="415"/>
      <c r="H40" s="45"/>
      <c r="I40" s="45"/>
      <c r="J40" s="45"/>
      <c r="K40" s="45"/>
      <c r="L40" s="45"/>
      <c r="M40" s="411">
        <f t="shared" si="9"/>
        <v>0</v>
      </c>
      <c r="N40" s="89">
        <f t="shared" si="10"/>
        <v>0</v>
      </c>
      <c r="O40" s="113">
        <f t="shared" si="15"/>
        <v>0</v>
      </c>
      <c r="P40" s="90">
        <f t="shared" si="12"/>
        <v>0</v>
      </c>
      <c r="Q40" s="47"/>
    </row>
    <row r="41" spans="2:17" s="32" customFormat="1" ht="14" customHeight="1">
      <c r="B41" s="1404"/>
      <c r="C41" s="93">
        <v>10</v>
      </c>
      <c r="D41" s="116" t="s">
        <v>72</v>
      </c>
      <c r="E41" s="415"/>
      <c r="F41" s="415"/>
      <c r="G41" s="415"/>
      <c r="H41" s="45"/>
      <c r="I41" s="45"/>
      <c r="J41" s="45"/>
      <c r="K41" s="45"/>
      <c r="L41" s="45"/>
      <c r="M41" s="411">
        <f t="shared" si="9"/>
        <v>0</v>
      </c>
      <c r="N41" s="89">
        <f t="shared" si="10"/>
        <v>0</v>
      </c>
      <c r="O41" s="113">
        <f t="shared" si="15"/>
        <v>0</v>
      </c>
      <c r="P41" s="90">
        <f t="shared" si="12"/>
        <v>0</v>
      </c>
      <c r="Q41" s="47"/>
    </row>
    <row r="42" spans="2:17" s="32" customFormat="1" ht="14" customHeight="1">
      <c r="B42" s="1404"/>
      <c r="C42" s="93">
        <v>11</v>
      </c>
      <c r="D42" s="116" t="s">
        <v>73</v>
      </c>
      <c r="E42" s="415"/>
      <c r="F42" s="415"/>
      <c r="G42" s="415"/>
      <c r="H42" s="45"/>
      <c r="I42" s="45"/>
      <c r="J42" s="45"/>
      <c r="K42" s="45"/>
      <c r="L42" s="45"/>
      <c r="M42" s="411">
        <f t="shared" si="9"/>
        <v>0</v>
      </c>
      <c r="N42" s="89">
        <f t="shared" si="10"/>
        <v>0</v>
      </c>
      <c r="O42" s="113">
        <f t="shared" si="15"/>
        <v>0</v>
      </c>
      <c r="P42" s="90">
        <f t="shared" si="12"/>
        <v>0</v>
      </c>
      <c r="Q42" s="47"/>
    </row>
    <row r="43" spans="2:17" s="32" customFormat="1" ht="14" customHeight="1">
      <c r="B43" s="1404"/>
      <c r="C43" s="93">
        <v>12</v>
      </c>
      <c r="D43" s="116" t="s">
        <v>74</v>
      </c>
      <c r="E43" s="415"/>
      <c r="F43" s="415"/>
      <c r="G43" s="415"/>
      <c r="H43" s="45"/>
      <c r="I43" s="45"/>
      <c r="J43" s="45"/>
      <c r="K43" s="45"/>
      <c r="L43" s="45"/>
      <c r="M43" s="411">
        <f t="shared" si="9"/>
        <v>0</v>
      </c>
      <c r="N43" s="89">
        <f t="shared" si="10"/>
        <v>0</v>
      </c>
      <c r="O43" s="113">
        <f t="shared" si="15"/>
        <v>0</v>
      </c>
      <c r="P43" s="90">
        <f t="shared" si="12"/>
        <v>0</v>
      </c>
      <c r="Q43" s="47"/>
    </row>
    <row r="44" spans="2:17" s="32" customFormat="1" ht="14" customHeight="1">
      <c r="B44" s="1404"/>
      <c r="C44" s="93">
        <v>13</v>
      </c>
      <c r="D44" s="116" t="s">
        <v>63</v>
      </c>
      <c r="E44" s="415"/>
      <c r="F44" s="415"/>
      <c r="G44" s="415"/>
      <c r="H44" s="45"/>
      <c r="I44" s="45"/>
      <c r="J44" s="45"/>
      <c r="K44" s="45"/>
      <c r="L44" s="45"/>
      <c r="M44" s="411">
        <f t="shared" si="9"/>
        <v>0</v>
      </c>
      <c r="N44" s="89">
        <f t="shared" si="10"/>
        <v>0</v>
      </c>
      <c r="O44" s="113">
        <f t="shared" si="15"/>
        <v>0</v>
      </c>
      <c r="P44" s="90">
        <f t="shared" si="12"/>
        <v>0</v>
      </c>
      <c r="Q44" s="47"/>
    </row>
    <row r="45" spans="2:17" s="32" customFormat="1" ht="14" customHeight="1">
      <c r="B45" s="1404"/>
      <c r="C45" s="93">
        <v>14</v>
      </c>
      <c r="D45" s="117" t="s">
        <v>75</v>
      </c>
      <c r="E45" s="415"/>
      <c r="F45" s="415"/>
      <c r="G45" s="415"/>
      <c r="H45" s="45"/>
      <c r="I45" s="45"/>
      <c r="J45" s="45"/>
      <c r="K45" s="45"/>
      <c r="L45" s="45"/>
      <c r="M45" s="411">
        <f t="shared" si="9"/>
        <v>0</v>
      </c>
      <c r="N45" s="89">
        <f t="shared" si="10"/>
        <v>0</v>
      </c>
      <c r="O45" s="113">
        <f t="shared" si="15"/>
        <v>0</v>
      </c>
      <c r="P45" s="90">
        <f t="shared" si="12"/>
        <v>0</v>
      </c>
      <c r="Q45" s="47"/>
    </row>
    <row r="46" spans="2:17" s="32" customFormat="1" ht="14" customHeight="1">
      <c r="B46" s="1404"/>
      <c r="C46" s="93">
        <v>15</v>
      </c>
      <c r="D46" s="416" t="s">
        <v>227</v>
      </c>
      <c r="E46" s="415"/>
      <c r="F46" s="415"/>
      <c r="G46" s="415"/>
      <c r="H46" s="45"/>
      <c r="I46" s="45"/>
      <c r="J46" s="45"/>
      <c r="K46" s="45"/>
      <c r="L46" s="45"/>
      <c r="M46" s="411">
        <f t="shared" si="9"/>
        <v>0</v>
      </c>
      <c r="N46" s="89">
        <f t="shared" si="10"/>
        <v>0</v>
      </c>
      <c r="O46" s="113">
        <f t="shared" si="15"/>
        <v>0</v>
      </c>
      <c r="P46" s="90">
        <f t="shared" si="12"/>
        <v>0</v>
      </c>
      <c r="Q46" s="47"/>
    </row>
    <row r="47" spans="2:17" s="32" customFormat="1" ht="14" customHeight="1">
      <c r="B47" s="1404"/>
      <c r="C47" s="93">
        <v>16</v>
      </c>
      <c r="D47" s="417" t="s">
        <v>65</v>
      </c>
      <c r="E47" s="418"/>
      <c r="F47" s="418"/>
      <c r="G47" s="418"/>
      <c r="H47" s="96"/>
      <c r="I47" s="96"/>
      <c r="J47" s="96"/>
      <c r="K47" s="96"/>
      <c r="L47" s="96"/>
      <c r="M47" s="411">
        <f t="shared" si="9"/>
        <v>0</v>
      </c>
      <c r="N47" s="89">
        <f t="shared" si="10"/>
        <v>0</v>
      </c>
      <c r="O47" s="113">
        <f t="shared" si="15"/>
        <v>0</v>
      </c>
      <c r="P47" s="90">
        <f t="shared" si="12"/>
        <v>0</v>
      </c>
      <c r="Q47" s="54"/>
    </row>
    <row r="48" spans="2:17" s="32" customFormat="1" ht="14" customHeight="1">
      <c r="B48" s="1404"/>
      <c r="C48" s="93">
        <v>17</v>
      </c>
      <c r="D48" s="417" t="s">
        <v>76</v>
      </c>
      <c r="E48" s="418"/>
      <c r="F48" s="418"/>
      <c r="G48" s="418"/>
      <c r="H48" s="96"/>
      <c r="I48" s="96"/>
      <c r="J48" s="96"/>
      <c r="K48" s="96"/>
      <c r="L48" s="96"/>
      <c r="M48" s="411">
        <f t="shared" si="9"/>
        <v>0</v>
      </c>
      <c r="N48" s="89">
        <f t="shared" si="10"/>
        <v>0</v>
      </c>
      <c r="O48" s="113">
        <f t="shared" si="15"/>
        <v>0</v>
      </c>
      <c r="P48" s="90">
        <f t="shared" si="12"/>
        <v>0</v>
      </c>
      <c r="Q48" s="54"/>
    </row>
    <row r="49" spans="2:17" s="32" customFormat="1" ht="14" customHeight="1" thickBot="1">
      <c r="B49" s="1405"/>
      <c r="C49" s="399">
        <v>18</v>
      </c>
      <c r="D49" s="419" t="s">
        <v>77</v>
      </c>
      <c r="E49" s="420"/>
      <c r="F49" s="420"/>
      <c r="G49" s="420"/>
      <c r="H49" s="115"/>
      <c r="I49" s="115"/>
      <c r="J49" s="115"/>
      <c r="K49" s="115"/>
      <c r="L49" s="115"/>
      <c r="M49" s="421">
        <f t="shared" si="9"/>
        <v>0</v>
      </c>
      <c r="N49" s="403">
        <f t="shared" si="10"/>
        <v>0</v>
      </c>
      <c r="O49" s="404">
        <f t="shared" si="15"/>
        <v>0</v>
      </c>
      <c r="P49" s="405">
        <f t="shared" si="12"/>
        <v>0</v>
      </c>
      <c r="Q49" s="406"/>
    </row>
    <row r="50" spans="2:17" s="32" customFormat="1" ht="20.25" customHeight="1" thickTop="1">
      <c r="B50" s="1380" t="s">
        <v>54</v>
      </c>
      <c r="C50" s="1381"/>
      <c r="D50" s="1382"/>
      <c r="E50" s="422">
        <f t="shared" ref="E50:L50" si="16">SUM(E51:E57)</f>
        <v>0</v>
      </c>
      <c r="F50" s="422">
        <f>SUM(F51:F57)</f>
        <v>0</v>
      </c>
      <c r="G50" s="422">
        <f t="shared" si="16"/>
        <v>0</v>
      </c>
      <c r="H50" s="422">
        <f>SUM(H51:H57)</f>
        <v>0</v>
      </c>
      <c r="I50" s="422">
        <f t="shared" ref="I50:J50" si="17">SUM(I51:I57)</f>
        <v>0</v>
      </c>
      <c r="J50" s="422">
        <f t="shared" si="17"/>
        <v>0</v>
      </c>
      <c r="K50" s="422">
        <f t="shared" si="16"/>
        <v>0</v>
      </c>
      <c r="L50" s="422">
        <f t="shared" si="16"/>
        <v>0</v>
      </c>
      <c r="M50" s="423">
        <f>SUM(E50:L50)</f>
        <v>0</v>
      </c>
      <c r="N50" s="424">
        <f t="shared" si="10"/>
        <v>0</v>
      </c>
      <c r="O50" s="425">
        <f t="shared" ref="O50:O58" si="18">H50*$H$10+K50*$K$10+L50*$L$10</f>
        <v>0</v>
      </c>
      <c r="P50" s="426">
        <f>SUM(N50:O50)</f>
        <v>0</v>
      </c>
      <c r="Q50" s="427"/>
    </row>
    <row r="51" spans="2:17" s="32" customFormat="1" ht="14" customHeight="1">
      <c r="B51" s="109"/>
      <c r="C51" s="428">
        <v>1</v>
      </c>
      <c r="D51" s="429"/>
      <c r="E51" s="430"/>
      <c r="F51" s="430"/>
      <c r="G51" s="430"/>
      <c r="H51" s="37"/>
      <c r="I51" s="37"/>
      <c r="J51" s="37"/>
      <c r="K51" s="37"/>
      <c r="L51" s="37"/>
      <c r="M51" s="431">
        <f t="shared" ref="M51:M57" si="19">SUM(E51:L51)</f>
        <v>0</v>
      </c>
      <c r="N51" s="86">
        <f t="shared" si="10"/>
        <v>0</v>
      </c>
      <c r="O51" s="113">
        <f t="shared" si="15"/>
        <v>0</v>
      </c>
      <c r="P51" s="87">
        <f t="shared" ref="P51:P64" si="20">SUM(N51:O51)</f>
        <v>0</v>
      </c>
      <c r="Q51" s="88"/>
    </row>
    <row r="52" spans="2:17" s="32" customFormat="1" ht="14" customHeight="1">
      <c r="B52" s="109"/>
      <c r="C52" s="428">
        <v>2</v>
      </c>
      <c r="D52" s="98"/>
      <c r="E52" s="432"/>
      <c r="F52" s="432"/>
      <c r="G52" s="432"/>
      <c r="H52" s="46"/>
      <c r="I52" s="46"/>
      <c r="J52" s="46"/>
      <c r="K52" s="46"/>
      <c r="L52" s="46"/>
      <c r="M52" s="411">
        <f t="shared" si="19"/>
        <v>0</v>
      </c>
      <c r="N52" s="89">
        <f t="shared" si="10"/>
        <v>0</v>
      </c>
      <c r="O52" s="113">
        <f t="shared" si="15"/>
        <v>0</v>
      </c>
      <c r="P52" s="90">
        <f t="shared" si="20"/>
        <v>0</v>
      </c>
      <c r="Q52" s="47"/>
    </row>
    <row r="53" spans="2:17" s="32" customFormat="1" ht="14" customHeight="1">
      <c r="B53" s="109"/>
      <c r="C53" s="428">
        <v>3</v>
      </c>
      <c r="D53" s="98"/>
      <c r="E53" s="432"/>
      <c r="F53" s="432"/>
      <c r="G53" s="432"/>
      <c r="H53" s="46"/>
      <c r="I53" s="46"/>
      <c r="J53" s="46"/>
      <c r="K53" s="46"/>
      <c r="L53" s="46"/>
      <c r="M53" s="411">
        <f t="shared" si="19"/>
        <v>0</v>
      </c>
      <c r="N53" s="89">
        <f t="shared" si="10"/>
        <v>0</v>
      </c>
      <c r="O53" s="113">
        <f t="shared" si="15"/>
        <v>0</v>
      </c>
      <c r="P53" s="90">
        <f t="shared" si="20"/>
        <v>0</v>
      </c>
      <c r="Q53" s="47"/>
    </row>
    <row r="54" spans="2:17" s="32" customFormat="1" ht="14" customHeight="1">
      <c r="B54" s="40"/>
      <c r="C54" s="118">
        <v>4</v>
      </c>
      <c r="D54" s="98"/>
      <c r="E54" s="432"/>
      <c r="F54" s="432"/>
      <c r="G54" s="432"/>
      <c r="H54" s="46"/>
      <c r="I54" s="46"/>
      <c r="J54" s="46"/>
      <c r="K54" s="46"/>
      <c r="L54" s="46"/>
      <c r="M54" s="411">
        <f t="shared" si="19"/>
        <v>0</v>
      </c>
      <c r="N54" s="89">
        <f t="shared" si="10"/>
        <v>0</v>
      </c>
      <c r="O54" s="113">
        <f t="shared" si="15"/>
        <v>0</v>
      </c>
      <c r="P54" s="90">
        <f t="shared" si="20"/>
        <v>0</v>
      </c>
      <c r="Q54" s="47"/>
    </row>
    <row r="55" spans="2:17" s="32" customFormat="1" ht="14" customHeight="1">
      <c r="B55" s="40"/>
      <c r="C55" s="118">
        <v>5</v>
      </c>
      <c r="D55" s="98"/>
      <c r="E55" s="432"/>
      <c r="F55" s="432"/>
      <c r="G55" s="432"/>
      <c r="H55" s="46"/>
      <c r="I55" s="46"/>
      <c r="J55" s="46"/>
      <c r="K55" s="46"/>
      <c r="L55" s="46"/>
      <c r="M55" s="411">
        <f t="shared" si="19"/>
        <v>0</v>
      </c>
      <c r="N55" s="89">
        <f t="shared" si="10"/>
        <v>0</v>
      </c>
      <c r="O55" s="113">
        <f t="shared" si="15"/>
        <v>0</v>
      </c>
      <c r="P55" s="90">
        <f t="shared" si="20"/>
        <v>0</v>
      </c>
      <c r="Q55" s="47"/>
    </row>
    <row r="56" spans="2:17" s="32" customFormat="1" ht="14" customHeight="1">
      <c r="B56" s="433"/>
      <c r="C56" s="119">
        <v>6</v>
      </c>
      <c r="D56" s="98"/>
      <c r="E56" s="432"/>
      <c r="F56" s="432"/>
      <c r="G56" s="432"/>
      <c r="H56" s="46"/>
      <c r="I56" s="46"/>
      <c r="J56" s="46"/>
      <c r="K56" s="46"/>
      <c r="L56" s="46"/>
      <c r="M56" s="411">
        <f t="shared" si="19"/>
        <v>0</v>
      </c>
      <c r="N56" s="89">
        <f t="shared" si="10"/>
        <v>0</v>
      </c>
      <c r="O56" s="113">
        <f t="shared" si="15"/>
        <v>0</v>
      </c>
      <c r="P56" s="90">
        <f t="shared" si="20"/>
        <v>0</v>
      </c>
      <c r="Q56" s="47"/>
    </row>
    <row r="57" spans="2:17" s="32" customFormat="1" ht="14" customHeight="1" thickBot="1">
      <c r="B57" s="434"/>
      <c r="C57" s="435">
        <v>7</v>
      </c>
      <c r="D57" s="436"/>
      <c r="E57" s="437"/>
      <c r="F57" s="437"/>
      <c r="G57" s="437"/>
      <c r="H57" s="120"/>
      <c r="I57" s="120"/>
      <c r="J57" s="120"/>
      <c r="K57" s="120"/>
      <c r="L57" s="120"/>
      <c r="M57" s="402">
        <f t="shared" si="19"/>
        <v>0</v>
      </c>
      <c r="N57" s="403">
        <f t="shared" si="10"/>
        <v>0</v>
      </c>
      <c r="O57" s="404">
        <f t="shared" si="15"/>
        <v>0</v>
      </c>
      <c r="P57" s="405">
        <f t="shared" si="20"/>
        <v>0</v>
      </c>
      <c r="Q57" s="406"/>
    </row>
    <row r="58" spans="2:17" ht="17.25" customHeight="1" thickTop="1">
      <c r="B58" s="1368" t="s">
        <v>53</v>
      </c>
      <c r="C58" s="1369"/>
      <c r="D58" s="1370"/>
      <c r="E58" s="438">
        <f t="shared" ref="E58:K58" si="21">SUM(E59:E63)</f>
        <v>0</v>
      </c>
      <c r="F58" s="438">
        <f t="shared" si="21"/>
        <v>0</v>
      </c>
      <c r="G58" s="438">
        <f t="shared" si="21"/>
        <v>0</v>
      </c>
      <c r="H58" s="438">
        <f t="shared" si="21"/>
        <v>0</v>
      </c>
      <c r="I58" s="438">
        <f>SUM(I59:I63)</f>
        <v>0</v>
      </c>
      <c r="J58" s="438">
        <f t="shared" si="21"/>
        <v>0</v>
      </c>
      <c r="K58" s="438">
        <f t="shared" si="21"/>
        <v>0</v>
      </c>
      <c r="L58" s="438">
        <f>SUM(L59:L63)</f>
        <v>0</v>
      </c>
      <c r="M58" s="423">
        <f>SUM(E58:L58)</f>
        <v>0</v>
      </c>
      <c r="N58" s="439">
        <f t="shared" si="10"/>
        <v>0</v>
      </c>
      <c r="O58" s="440">
        <f t="shared" si="18"/>
        <v>0</v>
      </c>
      <c r="P58" s="426">
        <f t="shared" si="20"/>
        <v>0</v>
      </c>
      <c r="Q58" s="441"/>
    </row>
    <row r="59" spans="2:17" ht="14" customHeight="1">
      <c r="B59" s="109"/>
      <c r="C59" s="428">
        <v>1</v>
      </c>
      <c r="D59" s="97"/>
      <c r="E59" s="42"/>
      <c r="F59" s="42"/>
      <c r="G59" s="42"/>
      <c r="H59" s="42"/>
      <c r="I59" s="42"/>
      <c r="J59" s="42"/>
      <c r="K59" s="42"/>
      <c r="L59" s="329"/>
      <c r="M59" s="411">
        <f t="shared" ref="M59:M67" si="22">SUM(E59:L59)</f>
        <v>0</v>
      </c>
      <c r="N59" s="92">
        <f t="shared" si="10"/>
        <v>0</v>
      </c>
      <c r="O59" s="113">
        <f t="shared" si="15"/>
        <v>0</v>
      </c>
      <c r="P59" s="85">
        <f t="shared" si="20"/>
        <v>0</v>
      </c>
      <c r="Q59" s="100"/>
    </row>
    <row r="60" spans="2:17" ht="14" customHeight="1">
      <c r="B60" s="109"/>
      <c r="C60" s="428">
        <v>2</v>
      </c>
      <c r="D60" s="98"/>
      <c r="E60" s="46"/>
      <c r="F60" s="46"/>
      <c r="G60" s="46"/>
      <c r="H60" s="46"/>
      <c r="I60" s="46"/>
      <c r="J60" s="46"/>
      <c r="K60" s="46"/>
      <c r="L60" s="336"/>
      <c r="M60" s="411">
        <f t="shared" si="22"/>
        <v>0</v>
      </c>
      <c r="N60" s="89">
        <f t="shared" si="10"/>
        <v>0</v>
      </c>
      <c r="O60" s="113">
        <f t="shared" si="15"/>
        <v>0</v>
      </c>
      <c r="P60" s="90">
        <f>SUM(N60:O60)</f>
        <v>0</v>
      </c>
      <c r="Q60" s="62"/>
    </row>
    <row r="61" spans="2:17" ht="14" customHeight="1">
      <c r="B61" s="109"/>
      <c r="C61" s="428">
        <v>3</v>
      </c>
      <c r="D61" s="98"/>
      <c r="E61" s="46"/>
      <c r="F61" s="46"/>
      <c r="G61" s="46"/>
      <c r="H61" s="46"/>
      <c r="I61" s="46"/>
      <c r="J61" s="46"/>
      <c r="K61" s="46"/>
      <c r="L61" s="336"/>
      <c r="M61" s="411">
        <f t="shared" si="22"/>
        <v>0</v>
      </c>
      <c r="N61" s="89">
        <f t="shared" si="10"/>
        <v>0</v>
      </c>
      <c r="O61" s="113">
        <f t="shared" si="15"/>
        <v>0</v>
      </c>
      <c r="P61" s="90">
        <f t="shared" si="20"/>
        <v>0</v>
      </c>
      <c r="Q61" s="62"/>
    </row>
    <row r="62" spans="2:17" ht="14" customHeight="1">
      <c r="B62" s="40"/>
      <c r="C62" s="118">
        <v>4</v>
      </c>
      <c r="D62" s="98"/>
      <c r="E62" s="46"/>
      <c r="F62" s="46"/>
      <c r="G62" s="46"/>
      <c r="H62" s="46"/>
      <c r="I62" s="46"/>
      <c r="J62" s="46"/>
      <c r="K62" s="46"/>
      <c r="L62" s="336"/>
      <c r="M62" s="411">
        <f t="shared" si="22"/>
        <v>0</v>
      </c>
      <c r="N62" s="89">
        <f t="shared" si="10"/>
        <v>0</v>
      </c>
      <c r="O62" s="113">
        <f t="shared" si="15"/>
        <v>0</v>
      </c>
      <c r="P62" s="90">
        <f t="shared" si="20"/>
        <v>0</v>
      </c>
      <c r="Q62" s="62"/>
    </row>
    <row r="63" spans="2:17" ht="14" customHeight="1" thickBot="1">
      <c r="B63" s="442"/>
      <c r="C63" s="443">
        <v>5</v>
      </c>
      <c r="D63" s="436"/>
      <c r="E63" s="120"/>
      <c r="F63" s="120"/>
      <c r="G63" s="120"/>
      <c r="H63" s="120"/>
      <c r="I63" s="120"/>
      <c r="J63" s="120"/>
      <c r="K63" s="120"/>
      <c r="L63" s="444"/>
      <c r="M63" s="402">
        <f t="shared" si="22"/>
        <v>0</v>
      </c>
      <c r="N63" s="403">
        <f t="shared" si="10"/>
        <v>0</v>
      </c>
      <c r="O63" s="404">
        <f t="shared" si="15"/>
        <v>0</v>
      </c>
      <c r="P63" s="405">
        <f t="shared" si="20"/>
        <v>0</v>
      </c>
      <c r="Q63" s="445"/>
    </row>
    <row r="64" spans="2:17" ht="16.5" customHeight="1" thickTop="1">
      <c r="B64" s="1371" t="s">
        <v>228</v>
      </c>
      <c r="C64" s="1372"/>
      <c r="D64" s="1373"/>
      <c r="E64" s="446"/>
      <c r="F64" s="447"/>
      <c r="G64" s="447"/>
      <c r="H64" s="447"/>
      <c r="I64" s="447"/>
      <c r="J64" s="447"/>
      <c r="K64" s="447"/>
      <c r="L64" s="448"/>
      <c r="M64" s="411">
        <f t="shared" si="22"/>
        <v>0</v>
      </c>
      <c r="N64" s="92">
        <f t="shared" si="10"/>
        <v>0</v>
      </c>
      <c r="O64" s="113">
        <f t="shared" si="15"/>
        <v>0</v>
      </c>
      <c r="P64" s="85">
        <f t="shared" si="20"/>
        <v>0</v>
      </c>
      <c r="Q64" s="100"/>
    </row>
    <row r="65" spans="2:17" ht="14" customHeight="1">
      <c r="B65" s="1374" t="s">
        <v>78</v>
      </c>
      <c r="C65" s="1375"/>
      <c r="D65" s="1376"/>
      <c r="E65" s="449"/>
      <c r="F65" s="46"/>
      <c r="G65" s="46"/>
      <c r="H65" s="46"/>
      <c r="I65" s="46"/>
      <c r="J65" s="46"/>
      <c r="K65" s="46"/>
      <c r="L65" s="450"/>
      <c r="M65" s="411">
        <f t="shared" si="22"/>
        <v>0</v>
      </c>
      <c r="N65" s="89">
        <f t="shared" si="10"/>
        <v>0</v>
      </c>
      <c r="O65" s="113">
        <f t="shared" si="15"/>
        <v>0</v>
      </c>
      <c r="P65" s="90">
        <f>SUM(N65:O65)</f>
        <v>0</v>
      </c>
      <c r="Q65" s="62"/>
    </row>
    <row r="66" spans="2:17" ht="14" customHeight="1">
      <c r="B66" s="1374" t="s">
        <v>229</v>
      </c>
      <c r="C66" s="1375"/>
      <c r="D66" s="1376"/>
      <c r="E66" s="449"/>
      <c r="F66" s="46"/>
      <c r="G66" s="46"/>
      <c r="H66" s="46"/>
      <c r="I66" s="46"/>
      <c r="J66" s="46"/>
      <c r="K66" s="46"/>
      <c r="L66" s="450"/>
      <c r="M66" s="411">
        <f t="shared" si="22"/>
        <v>0</v>
      </c>
      <c r="N66" s="89">
        <f t="shared" si="10"/>
        <v>0</v>
      </c>
      <c r="O66" s="113">
        <f t="shared" si="15"/>
        <v>0</v>
      </c>
      <c r="P66" s="90">
        <f t="shared" ref="P66:P67" si="23">SUM(N66:O66)</f>
        <v>0</v>
      </c>
      <c r="Q66" s="451"/>
    </row>
    <row r="67" spans="2:17" ht="14" customHeight="1" thickBot="1">
      <c r="B67" s="1377" t="s">
        <v>230</v>
      </c>
      <c r="C67" s="1378"/>
      <c r="D67" s="1379"/>
      <c r="E67" s="452"/>
      <c r="F67" s="121"/>
      <c r="G67" s="121"/>
      <c r="H67" s="121"/>
      <c r="I67" s="121"/>
      <c r="J67" s="121"/>
      <c r="K67" s="121"/>
      <c r="L67" s="448"/>
      <c r="M67" s="411">
        <f t="shared" si="22"/>
        <v>0</v>
      </c>
      <c r="N67" s="89">
        <f t="shared" si="10"/>
        <v>0</v>
      </c>
      <c r="O67" s="113">
        <f>H67*$H$10+K67*$K$10+L67*$L$10+I67*I$10+J67*J$10</f>
        <v>0</v>
      </c>
      <c r="P67" s="90">
        <f t="shared" si="23"/>
        <v>0</v>
      </c>
      <c r="Q67" s="453"/>
    </row>
    <row r="68" spans="2:17">
      <c r="C68" s="101"/>
      <c r="D68" s="102"/>
      <c r="E68" s="102"/>
      <c r="F68" s="102"/>
      <c r="G68" s="102"/>
      <c r="H68" s="102"/>
      <c r="I68" s="102"/>
      <c r="J68" s="102"/>
      <c r="K68" s="102"/>
      <c r="L68" s="102"/>
      <c r="M68" s="103"/>
      <c r="N68" s="103"/>
      <c r="O68" s="103"/>
      <c r="P68" s="103"/>
    </row>
    <row r="69" spans="2:17" ht="16">
      <c r="C69" s="454" t="s">
        <v>66</v>
      </c>
      <c r="D69" s="455" t="s">
        <v>67</v>
      </c>
      <c r="E69" s="456">
        <f>SUM(E70:E78)</f>
        <v>0</v>
      </c>
      <c r="F69" s="456">
        <f>SUM(F70:F78)</f>
        <v>0</v>
      </c>
      <c r="G69" s="456">
        <f>SUM(G70:G78)</f>
        <v>0</v>
      </c>
      <c r="H69" s="50"/>
      <c r="I69" s="448"/>
      <c r="J69" s="448"/>
      <c r="K69" s="448"/>
      <c r="L69" s="448"/>
      <c r="M69" s="457"/>
      <c r="N69" s="458"/>
      <c r="O69" s="458"/>
      <c r="P69" s="459"/>
      <c r="Q69" s="460"/>
    </row>
    <row r="70" spans="2:17" ht="14" customHeight="1">
      <c r="C70" s="461">
        <v>1</v>
      </c>
      <c r="D70" s="462" t="s">
        <v>231</v>
      </c>
      <c r="E70" s="463"/>
      <c r="F70" s="463"/>
      <c r="G70" s="463"/>
      <c r="H70" s="104"/>
      <c r="I70" s="104"/>
      <c r="J70" s="104"/>
      <c r="K70" s="104"/>
      <c r="L70" s="104"/>
      <c r="M70" s="301"/>
      <c r="N70" s="301"/>
      <c r="O70" s="301"/>
      <c r="P70" s="301"/>
    </row>
    <row r="71" spans="2:17" ht="14" customHeight="1">
      <c r="C71" s="464">
        <v>2</v>
      </c>
      <c r="D71" s="465" t="s">
        <v>232</v>
      </c>
      <c r="E71" s="466"/>
      <c r="F71" s="466"/>
      <c r="G71" s="466"/>
      <c r="H71" s="104"/>
      <c r="I71" s="104"/>
      <c r="J71" s="104"/>
      <c r="K71" s="104"/>
      <c r="L71" s="104"/>
      <c r="M71" s="105"/>
      <c r="N71" s="104"/>
      <c r="O71" s="104"/>
      <c r="P71" s="104"/>
    </row>
    <row r="72" spans="2:17" ht="14" customHeight="1">
      <c r="C72" s="464">
        <v>3</v>
      </c>
      <c r="D72" s="465" t="s">
        <v>233</v>
      </c>
      <c r="E72" s="467"/>
      <c r="F72" s="467"/>
      <c r="G72" s="467"/>
      <c r="H72" s="106"/>
      <c r="I72" s="106"/>
      <c r="J72" s="106"/>
      <c r="K72" s="106"/>
      <c r="L72" s="106"/>
      <c r="M72" s="107"/>
      <c r="N72" s="106"/>
      <c r="O72" s="106"/>
      <c r="P72" s="106"/>
    </row>
    <row r="73" spans="2:17" ht="14" customHeight="1">
      <c r="C73" s="464">
        <v>4</v>
      </c>
      <c r="D73" s="465" t="s">
        <v>234</v>
      </c>
      <c r="E73" s="467"/>
      <c r="F73" s="467"/>
      <c r="G73" s="467"/>
      <c r="H73" s="106"/>
      <c r="I73" s="106"/>
      <c r="J73" s="106"/>
      <c r="K73" s="106"/>
      <c r="L73" s="106"/>
      <c r="M73" s="107"/>
      <c r="N73" s="106"/>
      <c r="O73" s="106"/>
      <c r="P73" s="106"/>
    </row>
    <row r="74" spans="2:17" ht="14" customHeight="1">
      <c r="C74" s="464">
        <v>5</v>
      </c>
      <c r="D74" s="465" t="s">
        <v>235</v>
      </c>
      <c r="E74" s="467"/>
      <c r="F74" s="467"/>
      <c r="G74" s="467"/>
      <c r="H74" s="106"/>
      <c r="I74" s="106"/>
      <c r="J74" s="106"/>
      <c r="K74" s="106"/>
      <c r="L74" s="106"/>
      <c r="M74" s="107"/>
      <c r="N74" s="106"/>
      <c r="O74" s="106"/>
      <c r="P74" s="106"/>
    </row>
    <row r="75" spans="2:17" ht="14" customHeight="1">
      <c r="C75" s="464">
        <v>6</v>
      </c>
      <c r="D75" s="465" t="s">
        <v>236</v>
      </c>
      <c r="E75" s="468"/>
      <c r="F75" s="468"/>
      <c r="G75" s="468"/>
      <c r="H75" s="101"/>
      <c r="I75" s="101"/>
      <c r="J75" s="101"/>
      <c r="K75" s="101"/>
      <c r="L75" s="101"/>
      <c r="M75" s="101"/>
      <c r="N75" s="101"/>
      <c r="O75" s="101"/>
      <c r="P75" s="101"/>
    </row>
    <row r="76" spans="2:17" ht="14" customHeight="1">
      <c r="C76" s="464">
        <v>7</v>
      </c>
      <c r="D76" s="465" t="s">
        <v>237</v>
      </c>
      <c r="E76" s="469"/>
      <c r="F76" s="469"/>
      <c r="G76" s="469"/>
    </row>
    <row r="77" spans="2:17" ht="14" customHeight="1">
      <c r="C77" s="464">
        <v>8</v>
      </c>
      <c r="D77" s="465" t="s">
        <v>238</v>
      </c>
      <c r="E77" s="469"/>
      <c r="F77" s="469"/>
      <c r="G77" s="469"/>
    </row>
    <row r="78" spans="2:17" ht="14" customHeight="1">
      <c r="C78" s="470">
        <v>9</v>
      </c>
      <c r="D78" s="471" t="s">
        <v>239</v>
      </c>
      <c r="E78" s="472"/>
      <c r="F78" s="472"/>
      <c r="G78" s="472"/>
    </row>
  </sheetData>
  <sheetProtection sheet="1" formatRows="0"/>
  <mergeCells count="24">
    <mergeCell ref="D3:M3"/>
    <mergeCell ref="D4:P4"/>
    <mergeCell ref="B6:D11"/>
    <mergeCell ref="E6:L6"/>
    <mergeCell ref="M6:M11"/>
    <mergeCell ref="N6:P8"/>
    <mergeCell ref="B50:D50"/>
    <mergeCell ref="Q6:Q11"/>
    <mergeCell ref="E7:L7"/>
    <mergeCell ref="E9:L9"/>
    <mergeCell ref="N9:N11"/>
    <mergeCell ref="O9:O11"/>
    <mergeCell ref="P9:P11"/>
    <mergeCell ref="E11:L11"/>
    <mergeCell ref="B12:D12"/>
    <mergeCell ref="B18:D18"/>
    <mergeCell ref="B19:D19"/>
    <mergeCell ref="B20:B31"/>
    <mergeCell ref="B32:B49"/>
    <mergeCell ref="B58:D58"/>
    <mergeCell ref="B64:D64"/>
    <mergeCell ref="B65:D65"/>
    <mergeCell ref="B66:D66"/>
    <mergeCell ref="B67:D67"/>
  </mergeCells>
  <dataValidations count="1">
    <dataValidation allowBlank="1" showInputMessage="1" showErrorMessage="1" sqref="D59:D63 D51:D57" xr:uid="{2794E05E-4259-4DE8-9A21-5E870A07FA68}"/>
  </dataValidations>
  <printOptions horizontalCentered="1"/>
  <pageMargins left="0.94488188976377963" right="0.51181102362204722" top="0.51181102362204722" bottom="0.70866141732283472" header="0.51181102362204722" footer="0.51181102362204722"/>
  <pageSetup paperSize="9" scale="67" orientation="portrait" horizontalDpi="4294967293" verticalDpi="4294967293" r:id="rId1"/>
  <headerFooter alignWithMargins="0">
    <oddFooter>&amp;L&amp;7CEA - arkusz organizacyjny na rok szkolny 2022/2023    nr teczki: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140</TotalTim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21</vt:i4>
      </vt:variant>
    </vt:vector>
  </HeadingPairs>
  <TitlesOfParts>
    <vt:vector size="46" baseType="lpstr">
      <vt:lpstr>Strona Tytułowa</vt:lpstr>
      <vt:lpstr>Kadra Pedagogiczna</vt:lpstr>
      <vt:lpstr>Liczba uczniów</vt:lpstr>
      <vt:lpstr>Kalendarz</vt:lpstr>
      <vt:lpstr>kal.harm.szc.</vt:lpstr>
      <vt:lpstr>Grupy</vt:lpstr>
      <vt:lpstr>SPN SM I</vt:lpstr>
      <vt:lpstr>SPN SM II  instr</vt:lpstr>
      <vt:lpstr>SPN OSM I</vt:lpstr>
      <vt:lpstr>SPN OSM II instr (6)</vt:lpstr>
      <vt:lpstr>SPN OSM II instr (4) </vt:lpstr>
      <vt:lpstr>Lista SPN OSM II (6) </vt:lpstr>
      <vt:lpstr>Lista SPN OSM II (4)</vt:lpstr>
      <vt:lpstr>SPN OP</vt:lpstr>
      <vt:lpstr>SPN LSP(4) </vt:lpstr>
      <vt:lpstr>SPN LSP(2-5)</vt:lpstr>
      <vt:lpstr>SPN LSP(1)</vt:lpstr>
      <vt:lpstr>SPN PSP</vt:lpstr>
      <vt:lpstr>SPN OSB dotych(6)</vt:lpstr>
      <vt:lpstr>SPN OSB dotych (7-9)</vt:lpstr>
      <vt:lpstr>SPN OSB (1-5)</vt:lpstr>
      <vt:lpstr>Lista OSB SPN</vt:lpstr>
      <vt:lpstr>SPN SST</vt:lpstr>
      <vt:lpstr>SPN SSC</vt:lpstr>
      <vt:lpstr>SPN SSC przejsc</vt:lpstr>
      <vt:lpstr>Grupy!Obszar_wydruku</vt:lpstr>
      <vt:lpstr>kal.harm.szc.!Obszar_wydruku</vt:lpstr>
      <vt:lpstr>Kalendarz!Obszar_wydruku</vt:lpstr>
      <vt:lpstr>'Lista SPN OSM II (4)'!Obszar_wydruku</vt:lpstr>
      <vt:lpstr>'Lista SPN OSM II (6) '!Obszar_wydruku</vt:lpstr>
      <vt:lpstr>'SPN LSP(1)'!Obszar_wydruku</vt:lpstr>
      <vt:lpstr>'SPN LSP(2-5)'!Obszar_wydruku</vt:lpstr>
      <vt:lpstr>'SPN LSP(4) '!Obszar_wydruku</vt:lpstr>
      <vt:lpstr>'SPN OP'!Obszar_wydruku</vt:lpstr>
      <vt:lpstr>'SPN OSB (1-5)'!Obszar_wydruku</vt:lpstr>
      <vt:lpstr>'SPN OSB dotych (7-9)'!Obszar_wydruku</vt:lpstr>
      <vt:lpstr>'SPN OSB dotych(6)'!Obszar_wydruku</vt:lpstr>
      <vt:lpstr>'SPN OSM I'!Obszar_wydruku</vt:lpstr>
      <vt:lpstr>'SPN OSM II instr (4) '!Obszar_wydruku</vt:lpstr>
      <vt:lpstr>'SPN OSM II instr (6)'!Obszar_wydruku</vt:lpstr>
      <vt:lpstr>'SPN PSP'!Obszar_wydruku</vt:lpstr>
      <vt:lpstr>'SPN SM I'!Obszar_wydruku</vt:lpstr>
      <vt:lpstr>'SPN SM II  instr'!Obszar_wydruku</vt:lpstr>
      <vt:lpstr>'SPN SSC'!Obszar_wydruku</vt:lpstr>
      <vt:lpstr>'SPN SSC przejsc'!Obszar_wydruku</vt:lpstr>
      <vt:lpstr>'SPN SST'!Obszar_wydruku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Cea-wiz102</dc:creator>
  <cp:lastModifiedBy>Microsoft Office User</cp:lastModifiedBy>
  <cp:revision>18</cp:revision>
  <cp:lastPrinted>2019-03-12T08:38:01Z</cp:lastPrinted>
  <dcterms:created xsi:type="dcterms:W3CDTF">2018-05-09T17:23:21Z</dcterms:created>
  <dcterms:modified xsi:type="dcterms:W3CDTF">2022-06-23T08:37:12Z</dcterms:modified>
</cp:coreProperties>
</file>