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90" yWindow="30" windowWidth="12600" windowHeight="12345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Arkusz13!$A$1:$E$129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45621"/>
</workbook>
</file>

<file path=xl/calcChain.xml><?xml version="1.0" encoding="utf-8"?>
<calcChain xmlns="http://schemas.openxmlformats.org/spreadsheetml/2006/main">
  <c r="P354" i="1" l="1"/>
  <c r="O344" i="1"/>
  <c r="P353" i="1"/>
  <c r="P346" i="1"/>
  <c r="S345" i="1" l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44" i="1"/>
  <c r="P345" i="1"/>
  <c r="P347" i="1"/>
  <c r="P348" i="1"/>
  <c r="P349" i="1"/>
  <c r="P350" i="1"/>
  <c r="P351" i="1"/>
  <c r="P352" i="1"/>
  <c r="P355" i="1"/>
  <c r="P356" i="1"/>
  <c r="P357" i="1"/>
  <c r="P358" i="1"/>
  <c r="P359" i="1"/>
  <c r="P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T345" i="1" l="1"/>
  <c r="U345" i="1" s="1"/>
  <c r="T356" i="1"/>
  <c r="U356" i="1" s="1"/>
  <c r="T352" i="1"/>
  <c r="U352" i="1" s="1"/>
  <c r="T348" i="1"/>
  <c r="U348" i="1" s="1"/>
  <c r="T357" i="1"/>
  <c r="U357" i="1" s="1"/>
  <c r="T353" i="1"/>
  <c r="U353" i="1" s="1"/>
  <c r="T359" i="1"/>
  <c r="U359" i="1" s="1"/>
  <c r="T347" i="1"/>
  <c r="U347" i="1" s="1"/>
  <c r="T358" i="1"/>
  <c r="U358" i="1" s="1"/>
  <c r="T354" i="1"/>
  <c r="U354" i="1" s="1"/>
  <c r="T350" i="1"/>
  <c r="U350" i="1" s="1"/>
  <c r="T355" i="1"/>
  <c r="U355" i="1" s="1"/>
  <c r="T351" i="1"/>
  <c r="U351" i="1" s="1"/>
  <c r="T349" i="1"/>
  <c r="U349" i="1" s="1"/>
  <c r="T344" i="1"/>
  <c r="T346" i="1"/>
  <c r="U346" i="1" s="1"/>
  <c r="J216" i="1"/>
  <c r="V217" i="1" l="1"/>
  <c r="S217" i="1"/>
  <c r="P217" i="1"/>
  <c r="M217" i="1"/>
  <c r="J217" i="1"/>
  <c r="O25" i="1" l="1"/>
  <c r="I23" i="1" l="1"/>
  <c r="O22" i="1"/>
  <c r="T135" i="1" l="1"/>
  <c r="T136" i="1"/>
  <c r="T137" i="1"/>
  <c r="T138" i="1"/>
  <c r="T139" i="1"/>
  <c r="T134" i="1"/>
  <c r="R135" i="1"/>
  <c r="R136" i="1"/>
  <c r="R137" i="1"/>
  <c r="R138" i="1"/>
  <c r="R139" i="1"/>
  <c r="R134" i="1"/>
  <c r="P135" i="1"/>
  <c r="P136" i="1"/>
  <c r="P137" i="1"/>
  <c r="P138" i="1"/>
  <c r="P139" i="1"/>
  <c r="P134" i="1"/>
  <c r="M135" i="1"/>
  <c r="M136" i="1"/>
  <c r="M137" i="1"/>
  <c r="M138" i="1"/>
  <c r="M139" i="1"/>
  <c r="M134" i="1"/>
  <c r="H135" i="1"/>
  <c r="H136" i="1"/>
  <c r="H137" i="1"/>
  <c r="H138" i="1"/>
  <c r="H139" i="1"/>
  <c r="F135" i="1"/>
  <c r="F136" i="1"/>
  <c r="F137" i="1"/>
  <c r="F138" i="1"/>
  <c r="F139" i="1"/>
  <c r="D135" i="1"/>
  <c r="D136" i="1"/>
  <c r="D137" i="1"/>
  <c r="D138" i="1"/>
  <c r="D139" i="1"/>
  <c r="A135" i="1"/>
  <c r="A136" i="1"/>
  <c r="A137" i="1"/>
  <c r="A138" i="1"/>
  <c r="A139" i="1"/>
  <c r="R140" i="1" l="1"/>
  <c r="T140" i="1"/>
  <c r="P140" i="1"/>
  <c r="G413" i="1"/>
  <c r="G404" i="1"/>
  <c r="M286" i="1"/>
  <c r="L342" i="1"/>
  <c r="M252" i="1"/>
  <c r="G157" i="1"/>
  <c r="G19" i="1"/>
  <c r="G168" i="1"/>
  <c r="M131" i="1"/>
  <c r="A131" i="1"/>
  <c r="G51" i="1"/>
  <c r="E9" i="1"/>
  <c r="P417" i="1"/>
  <c r="M417" i="1"/>
  <c r="J417" i="1"/>
  <c r="G417" i="1"/>
  <c r="P416" i="1"/>
  <c r="M416" i="1"/>
  <c r="J416" i="1"/>
  <c r="G416" i="1"/>
  <c r="P415" i="1"/>
  <c r="P418" i="1" s="1"/>
  <c r="M415" i="1"/>
  <c r="M418" i="1" s="1"/>
  <c r="J415" i="1"/>
  <c r="J418" i="1" s="1"/>
  <c r="G415" i="1"/>
  <c r="G418" i="1" s="1"/>
  <c r="P408" i="1"/>
  <c r="M408" i="1"/>
  <c r="J408" i="1"/>
  <c r="G408" i="1"/>
  <c r="J407" i="1"/>
  <c r="M407" i="1"/>
  <c r="P407" i="1"/>
  <c r="G407" i="1"/>
  <c r="P406" i="1"/>
  <c r="M406" i="1"/>
  <c r="M409" i="1" s="1"/>
  <c r="J406" i="1"/>
  <c r="G406" i="1"/>
  <c r="Q387" i="1"/>
  <c r="N387" i="1"/>
  <c r="L387" i="1"/>
  <c r="L344" i="1"/>
  <c r="Q314" i="1"/>
  <c r="O314" i="1"/>
  <c r="Q313" i="1"/>
  <c r="O313" i="1"/>
  <c r="Q312" i="1"/>
  <c r="O312" i="1"/>
  <c r="Q311" i="1"/>
  <c r="O311" i="1"/>
  <c r="Q290" i="1"/>
  <c r="O290" i="1"/>
  <c r="M290" i="1"/>
  <c r="K290" i="1"/>
  <c r="Q289" i="1"/>
  <c r="O289" i="1"/>
  <c r="M289" i="1"/>
  <c r="K289" i="1"/>
  <c r="Q288" i="1"/>
  <c r="Q291" i="1" s="1"/>
  <c r="O288" i="1"/>
  <c r="M288" i="1"/>
  <c r="M291" i="1" s="1"/>
  <c r="K288" i="1"/>
  <c r="Q256" i="1"/>
  <c r="O256" i="1"/>
  <c r="M256" i="1"/>
  <c r="K256" i="1"/>
  <c r="Q255" i="1"/>
  <c r="O255" i="1"/>
  <c r="M255" i="1"/>
  <c r="K255" i="1"/>
  <c r="Q254" i="1"/>
  <c r="O254" i="1"/>
  <c r="M254" i="1"/>
  <c r="K254" i="1"/>
  <c r="Q281" i="1"/>
  <c r="O281" i="1"/>
  <c r="Q280" i="1"/>
  <c r="O280" i="1"/>
  <c r="Q279" i="1"/>
  <c r="O279" i="1"/>
  <c r="Q278" i="1"/>
  <c r="O278" i="1"/>
  <c r="V216" i="1"/>
  <c r="S216" i="1"/>
  <c r="P216" i="1"/>
  <c r="M216" i="1"/>
  <c r="V215" i="1"/>
  <c r="S215" i="1"/>
  <c r="P215" i="1"/>
  <c r="M215" i="1"/>
  <c r="J215" i="1"/>
  <c r="V214" i="1"/>
  <c r="S214" i="1"/>
  <c r="P214" i="1"/>
  <c r="M214" i="1"/>
  <c r="J214" i="1"/>
  <c r="V213" i="1"/>
  <c r="S213" i="1"/>
  <c r="P213" i="1"/>
  <c r="M213" i="1"/>
  <c r="J213" i="1"/>
  <c r="V212" i="1"/>
  <c r="S212" i="1"/>
  <c r="P212" i="1"/>
  <c r="M212" i="1"/>
  <c r="J212" i="1"/>
  <c r="S171" i="1"/>
  <c r="S172" i="1"/>
  <c r="S173" i="1"/>
  <c r="S174" i="1"/>
  <c r="S175" i="1"/>
  <c r="S170" i="1"/>
  <c r="P171" i="1"/>
  <c r="P172" i="1"/>
  <c r="P173" i="1"/>
  <c r="P174" i="1"/>
  <c r="P175" i="1"/>
  <c r="P170" i="1"/>
  <c r="M171" i="1"/>
  <c r="M172" i="1"/>
  <c r="M173" i="1"/>
  <c r="M174" i="1"/>
  <c r="M175" i="1"/>
  <c r="M170" i="1"/>
  <c r="J171" i="1"/>
  <c r="J172" i="1"/>
  <c r="J173" i="1"/>
  <c r="J174" i="1"/>
  <c r="J175" i="1"/>
  <c r="J170" i="1"/>
  <c r="G171" i="1"/>
  <c r="G172" i="1"/>
  <c r="G173" i="1"/>
  <c r="G174" i="1"/>
  <c r="G175" i="1"/>
  <c r="G170" i="1"/>
  <c r="C171" i="1"/>
  <c r="C172" i="1"/>
  <c r="C173" i="1"/>
  <c r="C174" i="1"/>
  <c r="C175" i="1"/>
  <c r="C170" i="1"/>
  <c r="S160" i="1"/>
  <c r="S161" i="1"/>
  <c r="S162" i="1"/>
  <c r="S163" i="1"/>
  <c r="S164" i="1"/>
  <c r="S159" i="1"/>
  <c r="P160" i="1"/>
  <c r="P161" i="1"/>
  <c r="P162" i="1"/>
  <c r="P163" i="1"/>
  <c r="P164" i="1"/>
  <c r="P159" i="1"/>
  <c r="M160" i="1"/>
  <c r="M161" i="1"/>
  <c r="M162" i="1"/>
  <c r="M163" i="1"/>
  <c r="M164" i="1"/>
  <c r="M159" i="1"/>
  <c r="J160" i="1"/>
  <c r="J161" i="1"/>
  <c r="J162" i="1"/>
  <c r="J163" i="1"/>
  <c r="J164" i="1"/>
  <c r="J159" i="1"/>
  <c r="G160" i="1"/>
  <c r="G161" i="1"/>
  <c r="G162" i="1"/>
  <c r="G163" i="1"/>
  <c r="G164" i="1"/>
  <c r="G159" i="1"/>
  <c r="C160" i="1"/>
  <c r="C161" i="1"/>
  <c r="C162" i="1"/>
  <c r="C163" i="1"/>
  <c r="C164" i="1"/>
  <c r="C159" i="1"/>
  <c r="H134" i="1"/>
  <c r="F134" i="1"/>
  <c r="D134" i="1"/>
  <c r="A134" i="1"/>
  <c r="Q55" i="1"/>
  <c r="Q56" i="1"/>
  <c r="Q57" i="1"/>
  <c r="Q58" i="1"/>
  <c r="Q59" i="1"/>
  <c r="Q54" i="1"/>
  <c r="O55" i="1"/>
  <c r="O56" i="1"/>
  <c r="O57" i="1"/>
  <c r="O58" i="1"/>
  <c r="O59" i="1"/>
  <c r="O54" i="1"/>
  <c r="M55" i="1"/>
  <c r="M56" i="1"/>
  <c r="M57" i="1"/>
  <c r="M58" i="1"/>
  <c r="M59" i="1"/>
  <c r="M54" i="1"/>
  <c r="K55" i="1"/>
  <c r="K56" i="1"/>
  <c r="K57" i="1"/>
  <c r="K58" i="1"/>
  <c r="K59" i="1"/>
  <c r="K54" i="1"/>
  <c r="I55" i="1"/>
  <c r="U55" i="1" s="1"/>
  <c r="I56" i="1"/>
  <c r="U56" i="1" s="1"/>
  <c r="I57" i="1"/>
  <c r="U57" i="1" s="1"/>
  <c r="I58" i="1"/>
  <c r="U58" i="1" s="1"/>
  <c r="I59" i="1"/>
  <c r="U59" i="1" s="1"/>
  <c r="I54" i="1"/>
  <c r="U54" i="1" s="1"/>
  <c r="G54" i="1"/>
  <c r="G55" i="1"/>
  <c r="G56" i="1"/>
  <c r="G57" i="1"/>
  <c r="G58" i="1"/>
  <c r="G59" i="1"/>
  <c r="C55" i="1"/>
  <c r="C56" i="1"/>
  <c r="C57" i="1"/>
  <c r="C58" i="1"/>
  <c r="C59" i="1"/>
  <c r="C54" i="1"/>
  <c r="Q23" i="1"/>
  <c r="Q24" i="1"/>
  <c r="Q25" i="1"/>
  <c r="Q26" i="1"/>
  <c r="Q27" i="1"/>
  <c r="Q22" i="1"/>
  <c r="O23" i="1"/>
  <c r="O24" i="1"/>
  <c r="O26" i="1"/>
  <c r="O27" i="1"/>
  <c r="M23" i="1"/>
  <c r="M24" i="1"/>
  <c r="M25" i="1"/>
  <c r="M26" i="1"/>
  <c r="M27" i="1"/>
  <c r="M22" i="1"/>
  <c r="K23" i="1"/>
  <c r="K24" i="1"/>
  <c r="K25" i="1"/>
  <c r="K26" i="1"/>
  <c r="K27" i="1"/>
  <c r="K22" i="1"/>
  <c r="C23" i="1"/>
  <c r="C24" i="1"/>
  <c r="C25" i="1"/>
  <c r="C26" i="1"/>
  <c r="C27" i="1"/>
  <c r="I24" i="1"/>
  <c r="I25" i="1"/>
  <c r="I26" i="1"/>
  <c r="I27" i="1"/>
  <c r="I22" i="1"/>
  <c r="G23" i="1"/>
  <c r="G24" i="1"/>
  <c r="G25" i="1"/>
  <c r="G26" i="1"/>
  <c r="G27" i="1"/>
  <c r="G22" i="1"/>
  <c r="S22" i="1" s="1"/>
  <c r="C22" i="1"/>
  <c r="K291" i="1" l="1"/>
  <c r="J218" i="1"/>
  <c r="V218" i="1"/>
  <c r="S218" i="1"/>
  <c r="U344" i="1"/>
  <c r="P218" i="1"/>
  <c r="M218" i="1"/>
  <c r="S24" i="1"/>
  <c r="O291" i="1"/>
  <c r="G409" i="1"/>
  <c r="J409" i="1"/>
  <c r="Q315" i="1"/>
  <c r="S57" i="1"/>
  <c r="S27" i="1"/>
  <c r="S23" i="1"/>
  <c r="U25" i="1"/>
  <c r="S176" i="1"/>
  <c r="U26" i="1"/>
  <c r="P409" i="1"/>
  <c r="S54" i="1"/>
  <c r="S56" i="1"/>
  <c r="G165" i="1"/>
  <c r="M165" i="1"/>
  <c r="S165" i="1"/>
  <c r="F140" i="1"/>
  <c r="S58" i="1"/>
  <c r="S59" i="1"/>
  <c r="S25" i="1"/>
  <c r="U27" i="1"/>
  <c r="U23" i="1"/>
  <c r="S26" i="1"/>
  <c r="U22" i="1"/>
  <c r="O315" i="1"/>
  <c r="J176" i="1"/>
  <c r="P176" i="1"/>
  <c r="G176" i="1"/>
  <c r="M176" i="1"/>
  <c r="P165" i="1"/>
  <c r="J165" i="1"/>
  <c r="D140" i="1"/>
  <c r="H140" i="1"/>
  <c r="S55" i="1"/>
  <c r="U24" i="1"/>
  <c r="S360" i="1"/>
  <c r="R360" i="1"/>
  <c r="Q360" i="1"/>
  <c r="P360" i="1"/>
  <c r="O360" i="1"/>
  <c r="N360" i="1"/>
  <c r="L360" i="1"/>
  <c r="Q282" i="1"/>
  <c r="O282" i="1"/>
  <c r="Q257" i="1"/>
  <c r="O257" i="1"/>
  <c r="M257" i="1"/>
  <c r="K257" i="1"/>
  <c r="Q60" i="1"/>
  <c r="O60" i="1"/>
  <c r="M60" i="1"/>
  <c r="K60" i="1"/>
  <c r="I60" i="1"/>
  <c r="G60" i="1"/>
  <c r="Q28" i="1"/>
  <c r="O28" i="1"/>
  <c r="M28" i="1"/>
  <c r="K28" i="1"/>
  <c r="I28" i="1"/>
  <c r="G28" i="1"/>
  <c r="T360" i="1" l="1"/>
  <c r="U360" i="1"/>
  <c r="S28" i="1"/>
  <c r="U28" i="1"/>
  <c r="S60" i="1"/>
  <c r="U60" i="1"/>
</calcChain>
</file>

<file path=xl/connections.xml><?xml version="1.0" encoding="utf-8"?>
<connections xmlns="http://schemas.openxmlformats.org/spreadsheetml/2006/main">
  <connection id="1" keepAlive="1" name="SP_Meldunek_parametry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parametry '2016-02-01', '2016-02-29' "/>
  </connection>
  <connection id="2" keepAlive="1" name="SP_Meldunek_sekcja_I_tab_1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_tab_1 '2016-02-01', '2016-02-29' "/>
  </connection>
  <connection id="3" keepAlive="1" name="SP_Meldunek_sekcja_I_tab_2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_tab_2 '2016-02-01', '2016-02-29' "/>
  </connection>
  <connection id="4" keepAlive="1" name="SP_Meldunek_sekcja_II_tab_1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_tab_1 '2016-02-01', '2016-02-29' "/>
  </connection>
  <connection id="5" keepAlive="1" name="SP_Meldunek_sekcja_II_tab_2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_tab_2 '2016-02-01', '2016-02-29' "/>
  </connection>
  <connection id="6" keepAlive="1" name="SP_Meldunek_sekcja_III_tab_1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I_tab_1 '2016-02-01', '2016-02-29' "/>
  </connection>
  <connection id="7" keepAlive="1" name="SP_Meldunek_sekcja_III_tab_2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I_tab_2 '2016-02-01', '2016-02-29' "/>
  </connection>
  <connection id="8" keepAlive="1" name="SP_Meldunek_sekcja_IV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V '2016-02-01', '2016-02-29' "/>
  </connection>
  <connection id="9" keepAlive="1" name="SP_Meldunek_sekcja_IX_tab_1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X_tab_1 '2016-02-01', '2016-02-29' "/>
  </connection>
  <connection id="10" keepAlive="1" name="SP_Meldunek_sekcja_IX_tab_2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X_tab_2 '2016-02-01', '2016-02-29' "/>
  </connection>
  <connection id="11" keepAlive="1" name="SP_Meldunek_sekcja_V_tab_1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1 '2016-02-01', '2016-02-29' "/>
  </connection>
  <connection id="12" keepAlive="1" name="SP_Meldunek_sekcja_V_tab_2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2 '2016-02-01', '2016-02-29' "/>
  </connection>
  <connection id="13" keepAlive="1" name="SP_Meldunek_sekcja_V_tab_3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3 '2016-02-01', '2016-02-29' "/>
  </connection>
  <connection id="14" keepAlive="1" name="SP_Meldunek_sekcja_V_tab_4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4 '2016-02-01', '2016-02-29' "/>
  </connection>
  <connection id="15" keepAlive="1" name="SP_Meldunek_sekcja_VI_tab_1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_tab_1 '2016-02-01', '2016-02-29' "/>
  </connection>
  <connection id="16" keepAlive="1" name="SP_Meldunek_sekcja_VI_tab_2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_tab_2 '2016-02-01', '2016-02-29' "/>
  </connection>
  <connection id="17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keepAlive="1" name="SP_Meldunek_sekcja_VIII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I '2016-02-01', '2016-02-29' "/>
  </connection>
</connections>
</file>

<file path=xl/sharedStrings.xml><?xml version="1.0" encoding="utf-8"?>
<sst xmlns="http://schemas.openxmlformats.org/spreadsheetml/2006/main" count="945" uniqueCount="166">
  <si>
    <t>Obywatelstwo</t>
  </si>
  <si>
    <t>Razem</t>
  </si>
  <si>
    <t>I. Przyjęte wnioski o nadanie statusu uchodźcy w RP:</t>
  </si>
  <si>
    <t>Sprawa</t>
  </si>
  <si>
    <t>wnioski</t>
  </si>
  <si>
    <t>pobyt tolerowany</t>
  </si>
  <si>
    <t>świadczenia poza ośrodkiem</t>
  </si>
  <si>
    <t>opuścili ośrodek</t>
  </si>
  <si>
    <t>nowo przyjęci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</si>
  <si>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</si>
  <si>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</si>
  <si>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</si>
  <si>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</si>
  <si>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</si>
  <si>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</si>
  <si>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</si>
  <si>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</si>
  <si>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</si>
  <si>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</si>
  <si>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</si>
  <si>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fakultatywne</t>
  </si>
  <si>
    <t>pobyt rezyd. UE</t>
  </si>
  <si>
    <t>pozytywne</t>
  </si>
  <si>
    <t>negatywne</t>
  </si>
  <si>
    <t>umorzenia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</si>
  <si>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</si>
  <si>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</si>
  <si>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</si>
  <si>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</si>
  <si>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</si>
  <si>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</si>
  <si>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</si>
  <si>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</si>
  <si>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</si>
  <si>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</si>
  <si>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</si>
  <si>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</si>
  <si>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</si>
  <si>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</si>
  <si>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</si>
  <si>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</si>
  <si>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</si>
  <si>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</si>
  <si>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</si>
  <si>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</si>
  <si>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</si>
  <si>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</si>
  <si>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</si>
  <si>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</si>
  <si>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</si>
  <si>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</si>
  <si>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</si>
  <si>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</si>
  <si>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</si>
  <si>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</si>
  <si>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III. Wydane decyzje w sprawie o nadanie statusu uchodźcy: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</si>
  <si>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</si>
  <si>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</si>
  <si>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</si>
  <si>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</si>
  <si>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</si>
  <si>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</si>
  <si>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V. Wnioski, które wpłynęły do wojewodów w sprawie zezwolenia na pobyt czasowy, pobyt stały i pobyt rezydenta długoterminowego UE oraz wydane w tych sprawach decyzje:
</t>
  </si>
  <si>
    <t xml:space="preserve">Informacja o działalności 
Urzędu do Spraw Cudzoziemców 
</t>
  </si>
  <si>
    <t>Ochrona międzynarodowa</t>
  </si>
  <si>
    <r>
      <t>*</t>
    </r>
    <r>
      <rPr>
        <i/>
        <sz val="6"/>
        <color theme="1"/>
        <rFont val="Tahoma"/>
        <family val="2"/>
        <charset val="238"/>
      </rPr>
      <t xml:space="preserve"> zgodnie z nowym aquis azylowym od 1.01.2014 r. wznowienie postępowania po tzw. transferze dublińskim liczy się jako kolejny wniosek o nadanie statusu uchodźcy</t>
    </r>
  </si>
  <si>
    <t>II. Stosowanie Rozporządzenia  Dublińskiego*: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</si>
  <si>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</si>
  <si>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</si>
  <si>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</si>
  <si>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</si>
  <si>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</si>
  <si>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</si>
  <si>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</si>
  <si>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</si>
  <si>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</si>
  <si>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</si>
  <si>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</si>
  <si>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</si>
  <si>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</si>
  <si>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</si>
  <si>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</si>
  <si>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</si>
  <si>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</si>
  <si>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</si>
  <si>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</si>
  <si>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</si>
  <si>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</si>
  <si>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</si>
  <si>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</si>
  <si>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VI. Odwołania od decyzji wydanych w I instancji w sprawie legalizacji pobytu cudzoziemców na terytorium RP, odpowiedzi na skargi oraz wnioski o udzielenie zezwolenia na pobyt stały dla członków rodzin repatriantów:</t>
  </si>
  <si>
    <t>IV. Cudzoziemcy, w sprawie których wszczęto postępowanie o nadanie statusu uchodźcy i którym zapewniono zakwaterowanie w ośrodkach dla cudzoziemców: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</si>
  <si>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</si>
  <si>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</si>
  <si>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</si>
  <si>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</si>
  <si>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</si>
  <si>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</si>
  <si>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</si>
  <si>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</si>
  <si>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</si>
  <si>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</si>
  <si>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</si>
  <si>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</si>
  <si>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</si>
  <si>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</si>
  <si>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</si>
  <si>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</si>
  <si>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</si>
  <si>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</si>
  <si>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</si>
  <si>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</si>
  <si>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</si>
  <si>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</si>
  <si>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</si>
  <si>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</si>
  <si>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</si>
  <si>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</si>
  <si>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</si>
  <si>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</si>
  <si>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</si>
  <si>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</si>
  <si>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</si>
  <si>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</si>
  <si>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</si>
  <si>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</si>
  <si>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AUSTRIA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</si>
  <si>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</si>
  <si>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</si>
  <si>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</si>
  <si>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</si>
  <si>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</si>
  <si>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</si>
  <si>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</si>
  <si>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</si>
  <si>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WNIOSEK O WYDANIE DOK. POTW. PRAWO STAŁEGO POBYTU</t>
  </si>
  <si>
    <t>WNIOSEK O WYDANIE KP CZŁ. RODZINY OBYWATELA UE</t>
  </si>
  <si>
    <t>WNIOSEK O WYDANIE KSP CZŁ. RODZINY OBYWATELA UE</t>
  </si>
  <si>
    <t>GRUZJA</t>
  </si>
  <si>
    <t>TADŻYKISTAN</t>
  </si>
  <si>
    <t>WZNOWIENIA</t>
  </si>
  <si>
    <t>SZWECJA</t>
  </si>
  <si>
    <t>WĘGRY</t>
  </si>
  <si>
    <t>01.02.2016</t>
  </si>
  <si>
    <t>29.02.2016</t>
  </si>
  <si>
    <t>01.01.2016</t>
  </si>
  <si>
    <t>TURCJA</t>
  </si>
  <si>
    <t>ARMENIA</t>
  </si>
  <si>
    <t>NIDERLANDY</t>
  </si>
  <si>
    <t>23.02.2016 - 29.02.2016</t>
  </si>
  <si>
    <t>16.02.2016 - 22.02.2016</t>
  </si>
  <si>
    <t>09.02.2016 - 15.02.2016</t>
  </si>
  <si>
    <t>02.02.2016 - 08.02.2016</t>
  </si>
  <si>
    <t>26.01.2016 - 01.02.2016</t>
  </si>
  <si>
    <t>Liczba cudzoziemców objętych wnioskami o przejęcie odpowiedzialności za wniosek o udzielenie ochrony złożony na terytorium innego państwa członkowskiego (tzw. IN) w 2016 r.  wyniosła 1 108. Liczba wniosków IN w lutym jest jedną z wyższych na przestrzeni lat 2015-2016. Polska wystąpiła z takim wnioskiem do innych krajów europejskich (OUT) w przypadku 35 osób. Decyzje pozytywne zapadły w przypadku 96% wniosków IN (co stanowi wysoki odsetek) i 43% wniosków OUT. 56% wniosków IN oraz 49% wniosków OUT dotyczy współpracy z Niemcami. Poza tym, osoby, które ubiegały się o ochronę międzynarodową w Polsce składały kolejne wnioski we Francji, Austrii, Niderlandach i Szwecji. Z kolei dalsze wnioski OUT z Polski kierowane były głównie do Francji, Holandii, Węgier i Austrii (Holandia i Austria są nowymi kierunkami, jeśli chodzi o wnioski OUT).</t>
  </si>
  <si>
    <r>
      <rPr>
        <sz val="11"/>
        <rFont val="Calibri"/>
        <family val="2"/>
        <charset val="238"/>
        <scheme val="minor"/>
      </rPr>
      <t>W 2016 r. Szef Urzędu do Spraw Cudzoziemców wydał w sumie 1803 decyzje: udzielił ochrony 31 os. (2% ogółu), 368 os. (20% ogółu) uzyskało decyzję negatywną, a 1404 postępowania (78% ogółu) umorzono. Najliczniejszymi Beneficjentami wszystkich decyzji przyznających ochronę (status uchodźcy, ochrona uzupełniająca i pobyt tolerowany) są obywatele:
* Syrii (11 os., 42% ogółu, prawie wyłącznie status uchodźcy), 
* Rosji (6 os., 19%, głównie ochrona uzupełniająca),
* Ukrainy (4 os., 13%, wyłącznie ochrona uzupełniająca).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Spośród wydanych 16 decyzji o nadaniu statusu uchodźcy najwięcej uzyskali obywatele: Syrii -11 os. (69%), Ugandy (2 os., 13%) oraz pojedyncze osoby z Egiptu, Rwandy oraz bez obywatelstwa. Ochrony uzupełniającej (w sumie 13 decyzji) udzielono obywatelom: Rosji (5 os.), Ukrainy (4 os.), Syrii i Iraku- po 2 os. Pobyt tolerowany otrzymał 1 obywateli Rosji i 1 obywatel Pakistanu. Biorąc pod uwagę liczbę decyzji wydanych miesięcznie od sierpnia 2015 r. można zaobserwować stały spadek ich liczby.
Porównując okres od 1 stycznia do 29 lutego 2016 r. z analogicznym okresem 2015 r. można zaobserwować spadek w zakresie liczby wszystkich typów rozstrzygnięć wniosków o nadanie ochrony międzynarodowej z wyjątkiem umorzeń, których liczba wzrosła. Proporcjonalny udział poszczególnych typów decyzji w stosunku do wszystkich wydanych decyzji pozostał bez większych zmian  w przypadku następujących decyzji: status uchodźcy (1%),  ochrona uzupełniająca-  (1%), natomiast spadł odsetek decyzji nie przyznających żadnej z form ochrony (z 35% ogółu na 20% ogółu) na rzecz wzrostu odsetka umorzeń (z 58% ogółu na 78% ogółu). Szczegółowo widoczny jest:
* wzrost łącznej liczby decyzji wydanych w 2016 r. o 25% (1 803/1 448),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*spadek o 67% łącznej liczby decyzji o udzieleniu ochrony w 2015 r. (31/95),
* spadek o 52% liczby decyzji o nadaniu statusu uchodźcy (16/33),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* spadek o 57% liczby decyzji o przyznaniu ochrony uzupełniającej (13/30),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* wzrost liczby umorzeń postępowań o 67% (1 404/843). Warto zauważyć, że jest on w dużej mierze spowodowany brakiem zainteresowania kontynuacją procedury o udzielenie ochrony międzynarodowej. 96% ogółu umorzeń wydawanych jest w stosunku do wnioskodawców z następujących państw: Rosji (75%), Tadżykistanu (11%), Ukrainy (5%), Armenii (3%) i Gruzji (3%).
* spadek liczby decyzji o nieudzieleniu żadnej z form ochrony o 28% (368/510).
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W 2016 r. uznawalność wynosi 7%, w analogicznym okresie 2015 r. wynosiła 10%, a w całym 2015 r. - 15%.</t>
    </r>
  </si>
  <si>
    <t>W lutym 2016 r. Szef UdSC miał pod swoją opieką średnio ok. 4 185 os. dziennie. Wartość ta  spada stale od połowy grudnia 2015 r. Jednocześnie pomimo zmniejszenia się liczby osób przebywających pod opieką, utrzymuje się wysokie, niezmienne (ok. 2450-2500 os.) zainteresowanie funkcjonowaniem poza ośrodkami dla cudzoziemców: aktualnie średnio 59% świadczeniobiorców wynajmuje mieszkania i utrzymuje się ze środków otrzymywanych z Urzędu. W analogicznym okresie w 2015 r. z możliwości mieszkania poza ośrodkiem korzystało 65% świadczeniobiorców.</t>
  </si>
  <si>
    <r>
      <t>Liczba składanych wniosków legalizacyjnych wykazuje stałą tendencję wzrostową. 
Spośród prawie 18,5 tys. wniosków 89% dotyczy otrzymania zezwolenia na pobyt czasowy, 9% zezwolenia na pobyt stały, a 2% zezwolenia na pobyt rezydenta U</t>
    </r>
    <r>
      <rPr>
        <sz val="11"/>
        <rFont val="Calibri"/>
        <family val="2"/>
        <charset val="238"/>
        <scheme val="minor"/>
      </rPr>
      <t xml:space="preserve">E. W sprawie zezwolenia na pobyt czasowy spośród prawie 17,5 tys. wniosków 63% (10 380) złożyli obywatele Ukrainy, 4%- Chińczycy, po 3%: Wietnamczycy, Turcy, Hindusi, Rosjanie, 2%- Białorusini. O zezwolenie na pobyt stały ubiegało się ponad 1,6 tys. cudzoziemców, w tym 65% (1 066) to obywatele Ukrainy, 15% - Białorusini, 3% - Rosjanie, po 2% -Wietnamczycy oraz Turcy. Wnioski o zezwolenie na pobyt rezydenta długoterminowego UE, (blisko 400 wniosków) zdominowali również obywatele Ukrainy (134) - złożyli 34% wniosków, 12% - Wietnamczycy, 9% - Chińczycy, 8% -Nepalczycy, 5% - Turcy oraz po 4%: Białorusini, Ormianie i Rosjanie. Uwzględniając kryterium obywatelstwa wnioskodawców wyraźnie najczęściej o legalizację pobytu w 2016 r. ubiegali się obywatele Ukrainy 63%- (11 578/18 472),  w analogicznym okresie w 2015 r. odsetek ten był nieco niższy i wynosił 57% (7 813/13 816), natomiast liczba wnioskodawców była znacznie mniejsza. Za opisany wzrost odpowiedzialna jest zwiększona w porównaniu z zeszłym rokiem liczba wniosków o zezwolenie na pobyt czasowy składanych przez obywateli Ukrainy, (+ 65% - z 6 276 w 2015 r. na 10 380 w 2016 r.). Przyrost ten był na tyle duży, że przewyższył spadek zainteresowania cudzoziemców pobytem stałym (-25%, 1 425 w 2015 r, 1 066 w 2016 r.). Ogółem w 2016 r. złożono łącznie 1/3 wniosków legalizacyjnych więcej (+44% wniosków na pobyt czasowy, -18% wniosków na pobyt stały, +2% wniosków na pobyt rezydenta długoterminowego UE). 88% wszystkich procedur zakończyło się decyzją przyznającą zezwolenie pobytowe (88% pobyt czasowy, 89% pobyt stały, 76% pobyt rezydenta długoterminowego UE). 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Biorąc pod uwagę liczbę wniosków składanych miesięcznie, w styczniu 2016 r nastąpił spadek w porównaniu do grudnia 2015 r. (8 193/ 10 313) natomiast luty charakteryzuje się już podobną liczbą wniosków co grudzień 2015 r.(10 275). </t>
    </r>
    <r>
      <rPr>
        <sz val="11"/>
        <color rgb="FFFF0000"/>
        <rFont val="Calibri"/>
        <family val="2"/>
        <charset val="238"/>
        <scheme val="minor"/>
      </rPr>
      <t xml:space="preserve">
</t>
    </r>
  </si>
  <si>
    <r>
      <t>W ciągu pierwszych dwóch miesięcy 2016 r. cudzoziemcy złożyli 895 odwołań od decyzji organów pierwszej inst</t>
    </r>
    <r>
      <rPr>
        <sz val="11"/>
        <rFont val="Calibri"/>
        <family val="2"/>
        <charset val="238"/>
        <scheme val="minor"/>
      </rPr>
      <t>ancji, z czego 72% odwołań dotyczyło pobytu czasowego, a 18% - zobowiązania do powrotu, 8% - pobytu stałego. Cudzoziemcy uzyskali 477 decyzji Szefa UdSC w sprawach o legalizację pobytu na terytorium RP, z czego 36% stanowiło utrzymanie decyzji, od której się odwołano. 6% decyzji uchylono i przekazano do ponownego rozpatrzenia, a w 17% postępowania odwoławcze zakończyły się uchyleniem decyzji organu pierwszej instancji i udzieleniem zezwolenia.
Liczba odwołań z 2016 r. jest ponad dwa razy większa niż w tym samym czasie rok temu (zbliżona do liczby odwołań złożonych przez pierwsze 4 miesiące 2015 r.). Szczególnie dużym wzrostem cechują się odwołania złożone od decyzji w sprawie pobytu czasowego (+163%), pobytu stałego (+62%) oraz zobowiązania do powrotu (+73%).</t>
    </r>
  </si>
  <si>
    <t>VII.  Informacja o Małym Ruchu Granicznym</t>
  </si>
  <si>
    <t>VIII. Ogólne trendy</t>
  </si>
  <si>
    <r>
      <t xml:space="preserve">W 2016 r. 54% zezwoleń MRG wydano na Ukrainie. Pozostałe zostały wydane przez placówkę konsularną w Kaliningradzie. Z odmową wydania </t>
    </r>
    <r>
      <rPr>
        <sz val="11"/>
        <rFont val="Calibri"/>
        <family val="2"/>
        <charset val="238"/>
        <scheme val="minor"/>
      </rPr>
      <t>zezwolenia spotkało się 20 cudzoziemców zamieszkałych na terytorium Ukrainy, a z unieważnieniem zezwolenia - 64 osoby z Ukrainy i 8 Rosji. W porównaniu do poprzedniego miesiąca wydano ogółem o 17% więcej zezwoleń (8,2019/7 023), ale jednocześnie znacząco mniej niż w średnio w II połowie 2015 r.</t>
    </r>
  </si>
  <si>
    <t>Warszawa, 10 marca 2016 r.</t>
  </si>
  <si>
    <t>przygotowała: Małgorzata Jankowska</t>
  </si>
  <si>
    <r>
      <rPr>
        <sz val="11"/>
        <rFont val="Calibri"/>
        <family val="2"/>
        <charset val="238"/>
        <scheme val="minor"/>
      </rPr>
      <t xml:space="preserve">W  2016 r. wnioski o udzielenie ochrony międzynarodowej złożyło 1 506 osób, z czego 88% stanowiły wnioski pierwsze.  88% wniosków zostało złożonych przez obywateli 3 państw: Rosji (872 os., 58%), Tadżykistanu (230 os., 15%) oraz Ukrainy (229 os. 15%). W gronie pozostałych dominujących grup znaleźli się wnioskodawcy z Turcji (48 os., 3% ogółu), Armenii (40 os., 3% ogółu), Gruzji (19 os., 1% ogółu), Syrii (14 os., 1%) oraz Turkmenistanu (9 os, 1%). 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Osoby poszukujące ochrony międzynarodowej przybywają najczęściej na wschodnią granicę kraju: najwięcej wniosków (73% ogółu) przyjęła placówka Straży Granicznej w Terespolu, 6% placówka w Medyce, dalsze 9% Nadwiślański Oddział SG.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Wśród ubiegających się o udzielenie ochrony międzynarodowej 43% stanowiły dzieci (48% dziewczynki, 51% chłopcy), 57% dorośli (po połowie kobiety i mężczyźni). Wynika z tego, że odsetek kobiet oraz dzieci jest równy 72% wnioskodawców w 2016 r.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W porównaniu z tym samym okresem w 2015 r. łączna liczba osób objętych wnioskami wzrosła o 25% (1506/1209). Najważniejsze zmiany, jakie miały miejsce w tym czasie to: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 * wzrost liczby wniosków z Rosji o 83% (872/476). Aktualnie Rosja znajduje się na I pozycji, a odsetek wniosków składanych przez jej obywateli wynosi 58% ogółu, podczas gdy w zeszłym roku w tym samym czasie wynosił 39%, a Rosja znajdowała się na II pozycji, za Ukrainą.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* 4- krotny wzrost liczby wniosków z Tadżykistanu (230/53), w zeszłym roku odsetek tychże  wniosków wynosił 4%, obecnie: 15% -na równi z wnioskodawcami z Ukrainy, podczas gdy w zeszłym wnioski z Tadżykistanu stanowiły 10% wniosków z Ukrainy.
* spadek o 55% liczby wniosków z Ukrainy (109/243). W zeszłym roku w tym samym czasie wnioskodawcy z tego kraju znajdowali się na pierwszym miejscu pod względem liczby składanych wniosków i jednocześnie stanowili 42% ogółu osób ubiegających się o ochronę, podczas gdy w 2016 - są na drugim miejscu na równi z Tadżykistanem, stanowiąc jednocześnie 15% ogółu. Ukraina jest także jedynym państwem z top10 charakteryzującym się stosunkowo wysokim odsetkiem kolejnych wniosków (45%), podczas gdy w przypadku pozostałych państw odsetek ten wynosi maksymalnie 7%.
* pojawienie się w większej niż dotąd liczbie wnioskodawców z Turcji. Liczba wniosków złożonych przez pierwsze dwa miesiące 2016 r. jest równa łącznej liczbie wniosków złożonych w latach 2013-2015.
* wzrost liczby wniosków z Armenii (40/12),
* spadek liczby wniosków z Gruzji( 19/51).
Od września 2015 r. liczba wnioskodawców regularnie spadała osiągnąwszy minimum w styczniu i obecnie rośnie. W porównaniu do stycznia 2016 r. w lutym liczba wnioskodawców wzrosła o 44% (892/618). Jeżeli chodzi o rozkład wnioskodawców ze względu na pochodzenie, dotychczasowe ogólne tendencje pozostają bez zmian. W bardziej szczegółowym ujęciu, największe zmiany dotyczą liczby osób objętych wnioskami będących obywatelami Rosji (+57%, 527/345), Tadżykistanu (+37%, 133/97), Ukrainy (-55%, 120/109) i Turcji (40/8). Pojawiło się także nieco więcej wniosków z Syrii (11/3).</t>
    </r>
  </si>
  <si>
    <r>
      <t xml:space="preserve">* Sytuację migracyjną w Polsce nadal cechuje zwiększony napływ obywateli Ukrainy, a także rosnący na znaczeniu wpływ wniosków o udzielenie ochronny międzynarodowej składanych przez obywateli Rosji i Tadżykistanu. Wzrost liczby obywateli tych państw ubiegających się o ochronę międzynarodową i legalizację pobytu na terytorium RP jest stale monitorowany. Znacząca liczba umorzeń postępowania wobec obywateli Tadżykistanu świadczy o powielaniu przez nich modelu migracyjnego Rosjan i Gruzinów. Procedura o udzielenie ochrony międzynarodowej umożliwia legalny wjazd do Strefy Schengen bez wizy, po czym cudzoziemiec wyjeżdża z Polski do innych państw UE zanim toczące się postępowanie zostanie zakończone.
* Zdecydowana większość obywateli Ukrainy przybywających do Polski preferuje legalizację pobytu umożliwiającą podjęcie pracy i samodzielne utrzymanie rodziny.  O zezwolenie na pobyt stały występują głównie cudzoziemcy, którzy od lat przedłużali swój pobyt czasowy w Polsce. Zdecydowana większość z nich to osoby polskiego pochodzenia, w tym legitymujące się Kartą Polaka bądź małżonkowie obywateli RP. Wśród pobytów czasowych największym zainteresowaniem cieszą się te uzasadniane podjęciem pracy, w tym tzw. jednolite zezwolenia na pobyt i pracę. 
• Dominują migracje czasowe (7 razy więcej wniosków o pobyt czasowy niż stały, 89% wszystkich wniosków legalizacyjnych stanowią wnioski o udzielenie zezwolenia na pobyt stały).
• Szczególnie dużym zainteresowaniem wśród cudzoziemców cieszy się imigracja zarobkowa do Polski (52% wniosków o pobyt czasowy uzasadnionych chęcią podjęcia pracy).
* Od 2014 r. obserwuje się zwiększony napływ wniosków o udzielenie zezwolenia na pobyt czasowy spowodowany:
            -upływem terminu ważności zezwoleń wydanych beneficjentom abolicji 2012,
            -sytuacją na Ukrainie (większe zainteresowanie dłuższym jednolitym zezwoleniem), 
            -wejściem w życie nowej ustawy o cudzoziemcach (uproszczenie procedur). 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* Liczba ważnych dokumentów potwierdzających prawo pobytu na terytorium RP - wg stanu na dzień 1.01.2016 r. - wynosi niemal 212 tys.</t>
    </r>
    <r>
      <rPr>
        <sz val="11"/>
        <color theme="1"/>
        <rFont val="Calibri"/>
        <family val="2"/>
        <charset val="238"/>
        <scheme val="minor"/>
      </rPr>
      <t xml:space="preserve">
* Zapadła decyzja o relokacji 100 osób z Grecji i Włoch w I kwartale br.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</si>
</sst>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zł&quot;* #,##0_);_(&quot;zł&quot;* \(#,##0\);_(&quot;zł&quot;* &quot;-&quot;_);_(@_)"/>
    <numFmt numFmtId="165" formatCode="yyyy/mm/dd;@"/>
  </numFmts>
  <fonts count="3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color theme="1"/>
      <name val="Tahoma"/>
      <family val="2"/>
      <charset val="238"/>
    </font>
    <font>
      <sz val="8"/>
      <name val="Tahoma"/>
      <family val="2"/>
      <charset val="238"/>
    </font>
    <font>
      <sz val="8"/>
      <color theme="1"/>
      <name val="Tahoma"/>
      <family val="2"/>
      <charset val="238"/>
    </font>
    <font>
      <sz val="9"/>
      <color theme="1"/>
      <name val="Tahoma"/>
      <family val="2"/>
      <charset val="238"/>
    </font>
    <font>
      <i/>
      <sz val="9"/>
      <color theme="1"/>
      <name val="Tahoma"/>
      <family val="2"/>
      <charset val="238"/>
    </font>
    <font>
      <i/>
      <sz val="8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8"/>
      <name val="Cambria"/>
      <family val="2"/>
      <charset val="238"/>
      <scheme val="major"/>
    </font>
    <font>
      <b/>
      <sz val="15"/>
      <name val="Calibri"/>
      <family val="2"/>
      <charset val="238"/>
      <scheme val="minor"/>
    </font>
    <font>
      <b/>
      <i/>
      <sz val="14"/>
      <color theme="1"/>
      <name val="Cambria"/>
      <family val="1"/>
      <charset val="238"/>
    </font>
    <font>
      <sz val="11"/>
      <name val="Calibri"/>
      <family val="2"/>
      <charset val="238"/>
      <scheme val="minor"/>
    </font>
    <font>
      <b/>
      <sz val="7"/>
      <name val="Tahoma"/>
      <family val="2"/>
      <charset val="238"/>
    </font>
    <font>
      <sz val="6"/>
      <color theme="1"/>
      <name val="Tahoma"/>
      <family val="2"/>
      <charset val="238"/>
    </font>
    <font>
      <i/>
      <sz val="6"/>
      <color theme="1"/>
      <name val="Tahoma"/>
      <family val="2"/>
      <charset val="238"/>
    </font>
    <font>
      <b/>
      <sz val="8"/>
      <name val="Tahoma"/>
      <family val="2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i/>
      <sz val="9"/>
      <color theme="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E8E8E8"/>
      </left>
      <right style="thin">
        <color rgb="FFE8E8E8"/>
      </right>
      <top style="thin">
        <color rgb="FFE8E8E8"/>
      </top>
      <bottom style="thin">
        <color rgb="FFE8E8E8"/>
      </bottom>
      <diagonal/>
    </border>
    <border>
      <left style="thin">
        <color rgb="FFE8E8E8"/>
      </left>
      <right style="thin">
        <color rgb="FFE8E8E8"/>
      </right>
      <top/>
      <bottom style="thin">
        <color rgb="FFE8E8E8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290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1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0" fillId="0" borderId="0" xfId="0" applyAlignment="1" applyProtection="1">
      <protection locked="0"/>
    </xf>
    <xf numFmtId="0" fontId="29" fillId="0" borderId="0" xfId="0" applyFont="1" applyAlignment="1" applyProtection="1">
      <alignment vertical="center"/>
      <protection locked="0"/>
    </xf>
    <xf numFmtId="0" fontId="30" fillId="0" borderId="0" xfId="0" applyFont="1" applyProtection="1"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19" fillId="0" borderId="0" xfId="43" applyProtection="1">
      <protection locked="0"/>
    </xf>
    <xf numFmtId="0" fontId="0" fillId="0" borderId="44" xfId="0" applyBorder="1" applyProtection="1">
      <protection locked="0"/>
    </xf>
    <xf numFmtId="0" fontId="0" fillId="0" borderId="44" xfId="0" applyFill="1" applyBorder="1" applyProtection="1">
      <protection locked="0"/>
    </xf>
    <xf numFmtId="0" fontId="35" fillId="0" borderId="45" xfId="10" applyFont="1" applyFill="1" applyBorder="1" applyAlignment="1" applyProtection="1">
      <alignment horizontal="left" vertical="center"/>
      <protection locked="0"/>
    </xf>
    <xf numFmtId="0" fontId="35" fillId="0" borderId="45" xfId="10" applyFont="1" applyFill="1" applyBorder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5" fontId="32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165" fontId="0" fillId="0" borderId="0" xfId="0" applyNumberFormat="1" applyAlignment="1" applyProtection="1">
      <alignment wrapText="1"/>
      <protection locked="0"/>
    </xf>
    <xf numFmtId="0" fontId="24" fillId="0" borderId="0" xfId="0" applyFont="1" applyAlignment="1" applyProtection="1">
      <alignment vertical="top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32" fillId="0" borderId="0" xfId="0" applyFont="1" applyAlignment="1" applyProtection="1">
      <alignment horizontal="left" vertical="center" wrapText="1"/>
      <protection locked="0"/>
    </xf>
    <xf numFmtId="0" fontId="31" fillId="35" borderId="46" xfId="24" applyFont="1" applyFill="1" applyBorder="1" applyAlignment="1" applyProtection="1">
      <alignment horizontal="left" vertical="center" wrapText="1" indent="1"/>
      <protection locked="0"/>
    </xf>
    <xf numFmtId="0" fontId="31" fillId="35" borderId="47" xfId="24" applyFont="1" applyFill="1" applyBorder="1" applyAlignment="1" applyProtection="1">
      <alignment horizontal="left" vertical="center" wrapText="1" indent="1"/>
      <protection locked="0"/>
    </xf>
    <xf numFmtId="0" fontId="31" fillId="35" borderId="47" xfId="0" applyFont="1" applyFill="1" applyBorder="1" applyAlignment="1" applyProtection="1">
      <alignment horizontal="center" vertical="center"/>
      <protection locked="0"/>
    </xf>
    <xf numFmtId="3" fontId="31" fillId="35" borderId="47" xfId="0" applyNumberFormat="1" applyFont="1" applyFill="1" applyBorder="1" applyAlignment="1" applyProtection="1">
      <alignment horizontal="center" vertical="center"/>
      <protection locked="0"/>
    </xf>
    <xf numFmtId="3" fontId="31" fillId="35" borderId="47" xfId="43" applyNumberFormat="1" applyFont="1" applyFill="1" applyBorder="1" applyAlignment="1" applyProtection="1">
      <alignment horizontal="center" vertical="center"/>
      <protection locked="0"/>
    </xf>
    <xf numFmtId="0" fontId="0" fillId="0" borderId="47" xfId="0" applyBorder="1" applyProtection="1">
      <protection locked="0"/>
    </xf>
    <xf numFmtId="0" fontId="25" fillId="0" borderId="0" xfId="0" applyFont="1" applyAlignment="1" applyProtection="1">
      <alignment vertical="top"/>
      <protection locked="0"/>
    </xf>
    <xf numFmtId="165" fontId="25" fillId="0" borderId="0" xfId="0" applyNumberFormat="1" applyFont="1" applyAlignment="1" applyProtection="1">
      <alignment vertical="top"/>
      <protection locked="0"/>
    </xf>
    <xf numFmtId="0" fontId="35" fillId="36" borderId="21" xfId="0" applyFont="1" applyFill="1" applyBorder="1" applyAlignment="1" applyProtection="1">
      <alignment horizontal="center" vertical="center" textRotation="90" wrapText="1"/>
      <protection locked="0"/>
    </xf>
    <xf numFmtId="0" fontId="31" fillId="35" borderId="0" xfId="10" applyFont="1" applyFill="1" applyBorder="1" applyAlignment="1" applyProtection="1">
      <alignment horizontal="center" vertical="center" wrapText="1"/>
      <protection locked="0"/>
    </xf>
    <xf numFmtId="0" fontId="31" fillId="35" borderId="0" xfId="10" applyFont="1" applyFill="1" applyBorder="1" applyAlignment="1" applyProtection="1">
      <alignment horizontal="center" vertical="center"/>
      <protection locked="0"/>
    </xf>
    <xf numFmtId="0" fontId="31" fillId="35" borderId="0" xfId="10" applyFont="1" applyFill="1" applyBorder="1" applyAlignment="1" applyProtection="1">
      <alignment horizontal="left" vertical="center" indent="1"/>
      <protection locked="0"/>
    </xf>
    <xf numFmtId="0" fontId="20" fillId="0" borderId="0" xfId="0" applyFont="1" applyAlignment="1" applyProtection="1">
      <alignment horizontal="left"/>
      <protection locked="0"/>
    </xf>
    <xf numFmtId="0" fontId="26" fillId="0" borderId="0" xfId="0" applyFont="1" applyAlignment="1" applyProtection="1">
      <alignment horizontal="left" vertical="top" wrapText="1"/>
      <protection locked="0"/>
    </xf>
    <xf numFmtId="0" fontId="23" fillId="0" borderId="0" xfId="0" applyFont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left" vertical="top" wrapText="1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left" vertical="center" indent="1"/>
      <protection locked="0"/>
    </xf>
    <xf numFmtId="0" fontId="22" fillId="0" borderId="0" xfId="0" applyFont="1" applyAlignment="1" applyProtection="1">
      <alignment horizontal="center"/>
      <protection locked="0"/>
    </xf>
    <xf numFmtId="0" fontId="22" fillId="0" borderId="0" xfId="0" applyFont="1" applyProtection="1"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 applyProtection="1">
      <protection locked="0"/>
    </xf>
    <xf numFmtId="3" fontId="36" fillId="0" borderId="10" xfId="0" applyNumberFormat="1" applyFont="1" applyBorder="1" applyAlignment="1" applyProtection="1">
      <alignment horizontal="right" vertical="center"/>
    </xf>
    <xf numFmtId="3" fontId="35" fillId="35" borderId="49" xfId="10" applyNumberFormat="1" applyFont="1" applyFill="1" applyBorder="1" applyAlignment="1" applyProtection="1">
      <alignment horizontal="center" vertical="center"/>
    </xf>
    <xf numFmtId="3" fontId="36" fillId="0" borderId="10" xfId="0" applyNumberFormat="1" applyFont="1" applyBorder="1" applyAlignment="1" applyProtection="1">
      <alignment horizontal="right" vertical="center"/>
    </xf>
    <xf numFmtId="0" fontId="0" fillId="0" borderId="0" xfId="0" applyProtection="1">
      <protection locked="0"/>
    </xf>
    <xf numFmtId="0" fontId="0" fillId="0" borderId="0" xfId="0" applyProtection="1">
      <protection locked="0"/>
    </xf>
    <xf numFmtId="0" fontId="0" fillId="0" borderId="0" xfId="0" applyProtection="1">
      <protection locked="0"/>
    </xf>
    <xf numFmtId="0" fontId="0" fillId="0" borderId="0" xfId="0" applyProtection="1"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0" fontId="35" fillId="36" borderId="20" xfId="0" applyFont="1" applyFill="1" applyBorder="1" applyAlignment="1" applyProtection="1">
      <alignment horizontal="center" vertical="center"/>
      <protection locked="0"/>
    </xf>
    <xf numFmtId="0" fontId="35" fillId="36" borderId="21" xfId="0" applyFont="1" applyFill="1" applyBorder="1" applyAlignment="1" applyProtection="1">
      <alignment horizontal="center" vertical="center"/>
      <protection locked="0"/>
    </xf>
    <xf numFmtId="0" fontId="35" fillId="36" borderId="25" xfId="0" applyFont="1" applyFill="1" applyBorder="1" applyAlignment="1" applyProtection="1">
      <alignment horizontal="center" vertical="center"/>
      <protection locked="0"/>
    </xf>
    <xf numFmtId="0" fontId="35" fillId="36" borderId="10" xfId="0" applyFont="1" applyFill="1" applyBorder="1" applyAlignment="1" applyProtection="1">
      <alignment horizontal="center" vertical="center"/>
      <protection locked="0"/>
    </xf>
    <xf numFmtId="0" fontId="35" fillId="36" borderId="21" xfId="0" applyFont="1" applyFill="1" applyBorder="1" applyAlignment="1" applyProtection="1">
      <alignment horizontal="center" vertical="center" wrapText="1"/>
    </xf>
    <xf numFmtId="0" fontId="35" fillId="36" borderId="31" xfId="0" applyFont="1" applyFill="1" applyBorder="1" applyAlignment="1" applyProtection="1">
      <alignment horizontal="center" vertical="center" wrapText="1"/>
    </xf>
    <xf numFmtId="3" fontId="36" fillId="36" borderId="17" xfId="0" applyNumberFormat="1" applyFont="1" applyFill="1" applyBorder="1" applyAlignment="1" applyProtection="1">
      <alignment horizontal="right" vertical="center" wrapText="1"/>
    </xf>
    <xf numFmtId="3" fontId="36" fillId="36" borderId="26" xfId="0" applyNumberFormat="1" applyFont="1" applyFill="1" applyBorder="1" applyAlignment="1" applyProtection="1">
      <alignment horizontal="right" vertical="center" wrapText="1"/>
    </xf>
    <xf numFmtId="3" fontId="36" fillId="35" borderId="17" xfId="0" applyNumberFormat="1" applyFont="1" applyFill="1" applyBorder="1" applyAlignment="1" applyProtection="1">
      <alignment horizontal="right" vertical="center" wrapText="1"/>
    </xf>
    <xf numFmtId="3" fontId="36" fillId="35" borderId="26" xfId="0" applyNumberFormat="1" applyFont="1" applyFill="1" applyBorder="1" applyAlignment="1" applyProtection="1">
      <alignment horizontal="right" vertical="center" wrapText="1"/>
    </xf>
    <xf numFmtId="3" fontId="36" fillId="36" borderId="11" xfId="0" applyNumberFormat="1" applyFont="1" applyFill="1" applyBorder="1" applyAlignment="1" applyProtection="1">
      <alignment horizontal="right" vertical="center" wrapText="1"/>
    </xf>
    <xf numFmtId="3" fontId="36" fillId="36" borderId="35" xfId="0" applyNumberFormat="1" applyFont="1" applyFill="1" applyBorder="1" applyAlignment="1" applyProtection="1">
      <alignment horizontal="right" vertical="center" wrapText="1"/>
    </xf>
    <xf numFmtId="3" fontId="35" fillId="35" borderId="49" xfId="0" applyNumberFormat="1" applyFont="1" applyFill="1" applyBorder="1" applyAlignment="1" applyProtection="1">
      <alignment horizontal="center" vertical="center"/>
    </xf>
    <xf numFmtId="3" fontId="35" fillId="35" borderId="50" xfId="0" applyNumberFormat="1" applyFont="1" applyFill="1" applyBorder="1" applyAlignment="1" applyProtection="1">
      <alignment horizontal="center" vertical="center"/>
    </xf>
    <xf numFmtId="0" fontId="16" fillId="36" borderId="38" xfId="0" applyFont="1" applyFill="1" applyBorder="1" applyAlignment="1" applyProtection="1">
      <alignment horizontal="center" vertical="center" textRotation="90" wrapText="1"/>
      <protection locked="0"/>
    </xf>
    <xf numFmtId="0" fontId="16" fillId="36" borderId="39" xfId="0" applyFont="1" applyFill="1" applyBorder="1" applyAlignment="1" applyProtection="1">
      <alignment horizontal="center" vertical="center" textRotation="90" wrapText="1"/>
      <protection locked="0"/>
    </xf>
    <xf numFmtId="0" fontId="16" fillId="36" borderId="14" xfId="0" applyFont="1" applyFill="1" applyBorder="1" applyAlignment="1" applyProtection="1">
      <alignment horizontal="center" vertical="center" textRotation="90" wrapText="1"/>
      <protection locked="0"/>
    </xf>
    <xf numFmtId="0" fontId="16" fillId="36" borderId="36" xfId="0" applyFont="1" applyFill="1" applyBorder="1" applyAlignment="1" applyProtection="1">
      <alignment horizontal="center" vertical="center" textRotation="90" wrapText="1"/>
      <protection locked="0"/>
    </xf>
    <xf numFmtId="0" fontId="20" fillId="0" borderId="40" xfId="0" applyFont="1" applyBorder="1" applyAlignment="1" applyProtection="1">
      <alignment horizontal="center" vertical="center" wrapText="1"/>
    </xf>
    <xf numFmtId="0" fontId="16" fillId="36" borderId="20" xfId="0" applyFont="1" applyFill="1" applyBorder="1" applyAlignment="1" applyProtection="1">
      <alignment horizontal="center" vertical="center"/>
      <protection locked="0"/>
    </xf>
    <xf numFmtId="0" fontId="16" fillId="36" borderId="21" xfId="0" applyFont="1" applyFill="1" applyBorder="1" applyAlignment="1" applyProtection="1">
      <alignment horizontal="center" vertical="center"/>
      <protection locked="0"/>
    </xf>
    <xf numFmtId="0" fontId="16" fillId="36" borderId="25" xfId="0" applyFont="1" applyFill="1" applyBorder="1" applyAlignment="1" applyProtection="1">
      <alignment horizontal="center" vertical="center"/>
      <protection locked="0"/>
    </xf>
    <xf numFmtId="0" fontId="16" fillId="36" borderId="10" xfId="0" applyFont="1" applyFill="1" applyBorder="1" applyAlignment="1" applyProtection="1">
      <alignment horizontal="center" vertical="center"/>
      <protection locked="0"/>
    </xf>
    <xf numFmtId="0" fontId="16" fillId="36" borderId="21" xfId="0" applyFont="1" applyFill="1" applyBorder="1" applyAlignment="1" applyProtection="1">
      <alignment horizontal="center" vertical="center" textRotation="90"/>
      <protection locked="0"/>
    </xf>
    <xf numFmtId="0" fontId="16" fillId="36" borderId="10" xfId="0" applyFont="1" applyFill="1" applyBorder="1" applyAlignment="1" applyProtection="1">
      <alignment horizontal="center" vertical="center" textRotation="90"/>
      <protection locked="0"/>
    </xf>
    <xf numFmtId="0" fontId="36" fillId="35" borderId="25" xfId="0" applyFont="1" applyFill="1" applyBorder="1" applyAlignment="1" applyProtection="1">
      <alignment horizontal="left" vertical="center"/>
    </xf>
    <xf numFmtId="0" fontId="36" fillId="35" borderId="10" xfId="0" applyFont="1" applyFill="1" applyBorder="1" applyAlignment="1" applyProtection="1">
      <alignment horizontal="left" vertical="center"/>
    </xf>
    <xf numFmtId="3" fontId="36" fillId="35" borderId="10" xfId="0" applyNumberFormat="1" applyFont="1" applyFill="1" applyBorder="1" applyAlignment="1" applyProtection="1">
      <alignment horizontal="right" vertical="center" wrapText="1"/>
    </xf>
    <xf numFmtId="0" fontId="36" fillId="36" borderId="25" xfId="0" applyFont="1" applyFill="1" applyBorder="1" applyAlignment="1" applyProtection="1">
      <alignment horizontal="left" vertical="center"/>
    </xf>
    <xf numFmtId="0" fontId="36" fillId="36" borderId="10" xfId="0" applyFont="1" applyFill="1" applyBorder="1" applyAlignment="1" applyProtection="1">
      <alignment horizontal="left" vertical="center"/>
    </xf>
    <xf numFmtId="3" fontId="36" fillId="36" borderId="10" xfId="0" applyNumberFormat="1" applyFont="1" applyFill="1" applyBorder="1" applyAlignment="1" applyProtection="1">
      <alignment horizontal="right" vertical="center" wrapText="1"/>
    </xf>
    <xf numFmtId="0" fontId="36" fillId="0" borderId="41" xfId="0" applyFont="1" applyFill="1" applyBorder="1" applyAlignment="1" applyProtection="1">
      <alignment horizontal="left" vertical="center" wrapText="1"/>
      <protection locked="0"/>
    </xf>
    <xf numFmtId="0" fontId="36" fillId="0" borderId="42" xfId="0" applyFont="1" applyFill="1" applyBorder="1" applyAlignment="1" applyProtection="1">
      <alignment horizontal="left" vertical="center" wrapText="1"/>
      <protection locked="0"/>
    </xf>
    <xf numFmtId="3" fontId="36" fillId="0" borderId="42" xfId="0" applyNumberFormat="1" applyFont="1" applyBorder="1" applyAlignment="1" applyProtection="1">
      <alignment horizontal="right" vertical="center" wrapText="1"/>
    </xf>
    <xf numFmtId="3" fontId="36" fillId="0" borderId="43" xfId="0" applyNumberFormat="1" applyFont="1" applyBorder="1" applyAlignment="1" applyProtection="1">
      <alignment horizontal="right" vertical="center" wrapText="1"/>
    </xf>
    <xf numFmtId="3" fontId="36" fillId="0" borderId="42" xfId="0" applyNumberFormat="1" applyFont="1" applyBorder="1" applyAlignment="1" applyProtection="1">
      <alignment horizontal="right" vertical="center"/>
    </xf>
    <xf numFmtId="0" fontId="20" fillId="0" borderId="0" xfId="0" applyFont="1" applyAlignment="1" applyProtection="1">
      <alignment horizontal="left" vertical="center" wrapText="1"/>
      <protection locked="0"/>
    </xf>
    <xf numFmtId="3" fontId="35" fillId="34" borderId="49" xfId="0" applyNumberFormat="1" applyFont="1" applyFill="1" applyBorder="1" applyAlignment="1" applyProtection="1">
      <alignment horizontal="center" vertical="center"/>
    </xf>
    <xf numFmtId="0" fontId="36" fillId="36" borderId="41" xfId="0" applyFont="1" applyFill="1" applyBorder="1" applyAlignment="1" applyProtection="1">
      <alignment horizontal="left" vertical="center"/>
    </xf>
    <xf numFmtId="0" fontId="36" fillId="36" borderId="42" xfId="0" applyFont="1" applyFill="1" applyBorder="1" applyAlignment="1" applyProtection="1">
      <alignment horizontal="left" vertical="center"/>
    </xf>
    <xf numFmtId="0" fontId="35" fillId="35" borderId="48" xfId="0" applyFont="1" applyFill="1" applyBorder="1" applyAlignment="1" applyProtection="1">
      <alignment horizontal="center" vertical="center"/>
    </xf>
    <xf numFmtId="0" fontId="35" fillId="35" borderId="49" xfId="0" applyFont="1" applyFill="1" applyBorder="1" applyAlignment="1" applyProtection="1">
      <alignment horizontal="center" vertical="center"/>
    </xf>
    <xf numFmtId="3" fontId="35" fillId="35" borderId="51" xfId="24" applyNumberFormat="1" applyFont="1" applyFill="1" applyBorder="1" applyAlignment="1" applyProtection="1">
      <alignment horizontal="center" vertical="center" wrapText="1"/>
    </xf>
    <xf numFmtId="3" fontId="35" fillId="35" borderId="53" xfId="24" applyNumberFormat="1" applyFont="1" applyFill="1" applyBorder="1" applyAlignment="1" applyProtection="1">
      <alignment horizontal="center" vertical="center" wrapText="1"/>
    </xf>
    <xf numFmtId="0" fontId="36" fillId="35" borderId="10" xfId="0" applyFont="1" applyFill="1" applyBorder="1" applyAlignment="1" applyProtection="1">
      <alignment horizontal="right" vertical="center"/>
    </xf>
    <xf numFmtId="0" fontId="36" fillId="35" borderId="32" xfId="0" applyFont="1" applyFill="1" applyBorder="1" applyAlignment="1" applyProtection="1">
      <alignment horizontal="right" vertical="center"/>
    </xf>
    <xf numFmtId="0" fontId="36" fillId="34" borderId="10" xfId="0" applyFont="1" applyFill="1" applyBorder="1" applyAlignment="1" applyProtection="1">
      <alignment horizontal="right" vertical="center"/>
    </xf>
    <xf numFmtId="0" fontId="36" fillId="34" borderId="32" xfId="0" applyFont="1" applyFill="1" applyBorder="1" applyAlignment="1" applyProtection="1">
      <alignment horizontal="right" vertical="center"/>
    </xf>
    <xf numFmtId="0" fontId="35" fillId="36" borderId="10" xfId="0" applyFont="1" applyFill="1" applyBorder="1" applyAlignment="1" applyProtection="1">
      <alignment horizontal="center" vertical="center" textRotation="90"/>
      <protection locked="0"/>
    </xf>
    <xf numFmtId="0" fontId="35" fillId="36" borderId="32" xfId="0" applyFont="1" applyFill="1" applyBorder="1" applyAlignment="1" applyProtection="1">
      <alignment horizontal="center" vertical="center" textRotation="90"/>
      <protection locked="0"/>
    </xf>
    <xf numFmtId="3" fontId="36" fillId="34" borderId="10" xfId="0" applyNumberFormat="1" applyFont="1" applyFill="1" applyBorder="1" applyAlignment="1" applyProtection="1">
      <alignment horizontal="right" vertical="center"/>
    </xf>
    <xf numFmtId="3" fontId="36" fillId="35" borderId="42" xfId="0" applyNumberFormat="1" applyFont="1" applyFill="1" applyBorder="1" applyAlignment="1" applyProtection="1">
      <alignment horizontal="right" vertical="center"/>
    </xf>
    <xf numFmtId="3" fontId="36" fillId="35" borderId="10" xfId="0" applyNumberFormat="1" applyFont="1" applyFill="1" applyBorder="1" applyAlignment="1" applyProtection="1">
      <alignment horizontal="right" vertical="center"/>
    </xf>
    <xf numFmtId="0" fontId="35" fillId="35" borderId="17" xfId="0" applyFont="1" applyFill="1" applyBorder="1" applyAlignment="1" applyProtection="1">
      <alignment horizontal="center" vertical="center" textRotation="90" wrapText="1"/>
      <protection locked="0"/>
    </xf>
    <xf numFmtId="0" fontId="35" fillId="35" borderId="18" xfId="0" applyFont="1" applyFill="1" applyBorder="1" applyAlignment="1" applyProtection="1">
      <alignment horizontal="center" vertical="center" textRotation="90" wrapText="1"/>
      <protection locked="0"/>
    </xf>
    <xf numFmtId="0" fontId="35" fillId="35" borderId="19" xfId="0" applyFont="1" applyFill="1" applyBorder="1" applyAlignment="1" applyProtection="1">
      <alignment horizontal="center" vertical="center" textRotation="90" wrapText="1"/>
      <protection locked="0"/>
    </xf>
    <xf numFmtId="0" fontId="36" fillId="0" borderId="41" xfId="0" applyFont="1" applyFill="1" applyBorder="1" applyAlignment="1" applyProtection="1">
      <alignment horizontal="left" vertical="center" wrapText="1"/>
    </xf>
    <xf numFmtId="0" fontId="36" fillId="0" borderId="42" xfId="0" applyFont="1" applyFill="1" applyBorder="1" applyAlignment="1" applyProtection="1">
      <alignment horizontal="left" vertical="center" wrapText="1"/>
    </xf>
    <xf numFmtId="3" fontId="36" fillId="36" borderId="42" xfId="24" applyNumberFormat="1" applyFont="1" applyFill="1" applyBorder="1" applyAlignment="1" applyProtection="1">
      <alignment horizontal="right" vertical="center" wrapText="1"/>
    </xf>
    <xf numFmtId="0" fontId="35" fillId="35" borderId="17" xfId="44" applyFont="1" applyFill="1" applyBorder="1" applyAlignment="1" applyProtection="1">
      <alignment horizontal="center" vertical="center"/>
      <protection locked="0"/>
    </xf>
    <xf numFmtId="0" fontId="35" fillId="35" borderId="26" xfId="44" applyFont="1" applyFill="1" applyBorder="1" applyAlignment="1" applyProtection="1">
      <alignment horizontal="center" vertical="center"/>
      <protection locked="0"/>
    </xf>
    <xf numFmtId="0" fontId="35" fillId="35" borderId="17" xfId="44" applyFont="1" applyFill="1" applyBorder="1" applyAlignment="1" applyProtection="1">
      <alignment horizontal="center" vertical="center" wrapText="1"/>
      <protection locked="0"/>
    </xf>
    <xf numFmtId="0" fontId="35" fillId="35" borderId="19" xfId="44" applyFont="1" applyFill="1" applyBorder="1" applyAlignment="1" applyProtection="1">
      <alignment horizontal="center" vertical="center" wrapText="1"/>
      <protection locked="0"/>
    </xf>
    <xf numFmtId="0" fontId="35" fillId="35" borderId="18" xfId="44" applyFont="1" applyFill="1" applyBorder="1" applyAlignment="1" applyProtection="1">
      <alignment horizontal="center" vertical="center"/>
      <protection locked="0"/>
    </xf>
    <xf numFmtId="0" fontId="35" fillId="35" borderId="19" xfId="44" applyFont="1" applyFill="1" applyBorder="1" applyAlignment="1" applyProtection="1">
      <alignment horizontal="center" vertical="center"/>
      <protection locked="0"/>
    </xf>
    <xf numFmtId="0" fontId="35" fillId="35" borderId="22" xfId="0" applyFont="1" applyFill="1" applyBorder="1" applyAlignment="1" applyProtection="1">
      <alignment horizontal="center" vertical="center"/>
    </xf>
    <xf numFmtId="0" fontId="35" fillId="35" borderId="23" xfId="0" applyFont="1" applyFill="1" applyBorder="1" applyAlignment="1" applyProtection="1">
      <alignment horizontal="center" vertical="center"/>
    </xf>
    <xf numFmtId="0" fontId="35" fillId="35" borderId="24" xfId="0" applyFont="1" applyFill="1" applyBorder="1" applyAlignment="1" applyProtection="1">
      <alignment horizontal="center" vertical="center"/>
    </xf>
    <xf numFmtId="0" fontId="36" fillId="35" borderId="11" xfId="43" applyFont="1" applyFill="1" applyBorder="1" applyAlignment="1" applyProtection="1">
      <alignment horizontal="right" vertical="center"/>
    </xf>
    <xf numFmtId="0" fontId="36" fillId="35" borderId="35" xfId="43" applyFont="1" applyFill="1" applyBorder="1" applyAlignment="1" applyProtection="1">
      <alignment horizontal="right" vertical="center"/>
    </xf>
    <xf numFmtId="0" fontId="36" fillId="35" borderId="13" xfId="43" applyFont="1" applyFill="1" applyBorder="1" applyAlignment="1" applyProtection="1">
      <alignment horizontal="right" vertical="center"/>
    </xf>
    <xf numFmtId="0" fontId="36" fillId="34" borderId="17" xfId="43" applyFont="1" applyFill="1" applyBorder="1" applyAlignment="1" applyProtection="1">
      <alignment horizontal="right" vertical="center"/>
    </xf>
    <xf numFmtId="0" fontId="36" fillId="34" borderId="26" xfId="43" applyFont="1" applyFill="1" applyBorder="1" applyAlignment="1" applyProtection="1">
      <alignment horizontal="right" vertical="center"/>
    </xf>
    <xf numFmtId="0" fontId="36" fillId="34" borderId="19" xfId="43" applyFont="1" applyFill="1" applyBorder="1" applyAlignment="1" applyProtection="1">
      <alignment horizontal="right" vertical="center"/>
    </xf>
    <xf numFmtId="0" fontId="36" fillId="35" borderId="17" xfId="43" applyFont="1" applyFill="1" applyBorder="1" applyAlignment="1" applyProtection="1">
      <alignment horizontal="right" vertical="center"/>
    </xf>
    <xf numFmtId="0" fontId="36" fillId="35" borderId="26" xfId="43" applyFont="1" applyFill="1" applyBorder="1" applyAlignment="1" applyProtection="1">
      <alignment horizontal="right" vertical="center"/>
    </xf>
    <xf numFmtId="0" fontId="36" fillId="35" borderId="19" xfId="43" applyFont="1" applyFill="1" applyBorder="1" applyAlignment="1" applyProtection="1">
      <alignment horizontal="right" vertical="center"/>
    </xf>
    <xf numFmtId="0" fontId="36" fillId="35" borderId="42" xfId="0" applyFont="1" applyFill="1" applyBorder="1" applyAlignment="1" applyProtection="1">
      <alignment horizontal="right" vertical="center"/>
    </xf>
    <xf numFmtId="0" fontId="36" fillId="35" borderId="43" xfId="0" applyFont="1" applyFill="1" applyBorder="1" applyAlignment="1" applyProtection="1">
      <alignment horizontal="right" vertical="center"/>
    </xf>
    <xf numFmtId="0" fontId="36" fillId="35" borderId="25" xfId="0" applyFont="1" applyFill="1" applyBorder="1" applyAlignment="1" applyProtection="1">
      <alignment horizontal="left" vertical="center" wrapText="1" indent="1"/>
    </xf>
    <xf numFmtId="0" fontId="36" fillId="35" borderId="10" xfId="0" applyFont="1" applyFill="1" applyBorder="1" applyAlignment="1" applyProtection="1">
      <alignment horizontal="left" vertical="center" wrapText="1" indent="1"/>
    </xf>
    <xf numFmtId="0" fontId="36" fillId="35" borderId="25" xfId="0" applyFont="1" applyFill="1" applyBorder="1" applyAlignment="1" applyProtection="1">
      <alignment horizontal="left" vertical="center" wrapText="1"/>
    </xf>
    <xf numFmtId="0" fontId="36" fillId="35" borderId="10" xfId="0" applyFont="1" applyFill="1" applyBorder="1" applyAlignment="1" applyProtection="1">
      <alignment horizontal="left" vertical="center" wrapText="1"/>
    </xf>
    <xf numFmtId="0" fontId="35" fillId="35" borderId="20" xfId="44" applyFont="1" applyFill="1" applyBorder="1" applyAlignment="1" applyProtection="1">
      <alignment horizontal="center" vertical="center"/>
      <protection locked="0"/>
    </xf>
    <xf numFmtId="0" fontId="35" fillId="35" borderId="21" xfId="44" applyFont="1" applyFill="1" applyBorder="1" applyAlignment="1" applyProtection="1">
      <alignment horizontal="center" vertical="center"/>
      <protection locked="0"/>
    </xf>
    <xf numFmtId="0" fontId="35" fillId="35" borderId="25" xfId="44" applyFont="1" applyFill="1" applyBorder="1" applyAlignment="1" applyProtection="1">
      <alignment horizontal="center" vertical="center"/>
      <protection locked="0"/>
    </xf>
    <xf numFmtId="0" fontId="35" fillId="35" borderId="10" xfId="44" applyFont="1" applyFill="1" applyBorder="1" applyAlignment="1" applyProtection="1">
      <alignment horizontal="center" vertical="center"/>
      <protection locked="0"/>
    </xf>
    <xf numFmtId="0" fontId="36" fillId="33" borderId="25" xfId="0" applyFont="1" applyFill="1" applyBorder="1" applyAlignment="1" applyProtection="1">
      <alignment horizontal="left" vertical="center" indent="1"/>
      <protection locked="0"/>
    </xf>
    <xf numFmtId="0" fontId="36" fillId="33" borderId="10" xfId="0" applyFont="1" applyFill="1" applyBorder="1" applyAlignment="1" applyProtection="1">
      <alignment horizontal="left" vertical="center" indent="1"/>
      <protection locked="0"/>
    </xf>
    <xf numFmtId="3" fontId="36" fillId="33" borderId="10" xfId="24" applyNumberFormat="1" applyFont="1" applyFill="1" applyBorder="1" applyAlignment="1" applyProtection="1">
      <alignment horizontal="right" vertical="center"/>
    </xf>
    <xf numFmtId="3" fontId="36" fillId="33" borderId="17" xfId="24" applyNumberFormat="1" applyFont="1" applyFill="1" applyBorder="1" applyAlignment="1" applyProtection="1">
      <alignment horizontal="right" vertical="center"/>
    </xf>
    <xf numFmtId="3" fontId="36" fillId="33" borderId="18" xfId="24" applyNumberFormat="1" applyFont="1" applyFill="1" applyBorder="1" applyAlignment="1" applyProtection="1">
      <alignment horizontal="right" vertical="center"/>
    </xf>
    <xf numFmtId="3" fontId="36" fillId="33" borderId="19" xfId="24" applyNumberFormat="1" applyFont="1" applyFill="1" applyBorder="1" applyAlignment="1" applyProtection="1">
      <alignment horizontal="right" vertical="center"/>
    </xf>
    <xf numFmtId="0" fontId="36" fillId="0" borderId="25" xfId="24" applyFont="1" applyFill="1" applyBorder="1" applyAlignment="1" applyProtection="1">
      <alignment horizontal="left" vertical="center" indent="1"/>
      <protection locked="0"/>
    </xf>
    <xf numFmtId="0" fontId="36" fillId="0" borderId="10" xfId="24" applyFont="1" applyFill="1" applyBorder="1" applyAlignment="1" applyProtection="1">
      <alignment horizontal="left" vertical="center" indent="1"/>
      <protection locked="0"/>
    </xf>
    <xf numFmtId="0" fontId="36" fillId="34" borderId="25" xfId="0" applyFont="1" applyFill="1" applyBorder="1" applyAlignment="1" applyProtection="1">
      <alignment horizontal="left" vertical="center"/>
    </xf>
    <xf numFmtId="0" fontId="36" fillId="34" borderId="10" xfId="0" applyFont="1" applyFill="1" applyBorder="1" applyAlignment="1" applyProtection="1">
      <alignment horizontal="left" vertical="center"/>
    </xf>
    <xf numFmtId="0" fontId="36" fillId="34" borderId="48" xfId="0" applyFont="1" applyFill="1" applyBorder="1" applyAlignment="1" applyProtection="1">
      <alignment horizontal="left" vertical="center"/>
    </xf>
    <xf numFmtId="0" fontId="36" fillId="34" borderId="49" xfId="0" applyFont="1" applyFill="1" applyBorder="1" applyAlignment="1" applyProtection="1">
      <alignment horizontal="left" vertical="center"/>
    </xf>
    <xf numFmtId="0" fontId="36" fillId="35" borderId="41" xfId="0" applyFont="1" applyFill="1" applyBorder="1" applyAlignment="1" applyProtection="1">
      <alignment horizontal="left" vertical="center"/>
    </xf>
    <xf numFmtId="0" fontId="36" fillId="35" borderId="42" xfId="0" applyFont="1" applyFill="1" applyBorder="1" applyAlignment="1" applyProtection="1">
      <alignment horizontal="left" vertical="center"/>
    </xf>
    <xf numFmtId="0" fontId="36" fillId="34" borderId="25" xfId="0" applyFont="1" applyFill="1" applyBorder="1" applyAlignment="1" applyProtection="1">
      <alignment horizontal="left" vertical="center" wrapText="1"/>
      <protection locked="0"/>
    </xf>
    <xf numFmtId="0" fontId="36" fillId="34" borderId="10" xfId="0" applyFont="1" applyFill="1" applyBorder="1" applyAlignment="1" applyProtection="1">
      <alignment horizontal="left" vertical="center" wrapText="1"/>
      <protection locked="0"/>
    </xf>
    <xf numFmtId="0" fontId="36" fillId="0" borderId="25" xfId="0" applyFont="1" applyFill="1" applyBorder="1" applyAlignment="1" applyProtection="1">
      <alignment horizontal="left" vertical="center" wrapText="1"/>
      <protection locked="0"/>
    </xf>
    <xf numFmtId="0" fontId="36" fillId="0" borderId="10" xfId="0" applyFont="1" applyFill="1" applyBorder="1" applyAlignment="1" applyProtection="1">
      <alignment horizontal="left" vertical="center" wrapText="1"/>
      <protection locked="0"/>
    </xf>
    <xf numFmtId="0" fontId="35" fillId="35" borderId="21" xfId="0" applyFont="1" applyFill="1" applyBorder="1" applyAlignment="1" applyProtection="1">
      <alignment horizontal="center" vertical="center" wrapText="1"/>
      <protection locked="0"/>
    </xf>
    <xf numFmtId="3" fontId="36" fillId="35" borderId="28" xfId="0" applyNumberFormat="1" applyFont="1" applyFill="1" applyBorder="1" applyAlignment="1" applyProtection="1">
      <alignment horizontal="right" vertical="center" wrapText="1"/>
    </xf>
    <xf numFmtId="0" fontId="0" fillId="33" borderId="0" xfId="0" applyFont="1" applyFill="1" applyAlignment="1" applyProtection="1">
      <alignment horizontal="left" vertical="top" wrapText="1"/>
      <protection locked="0"/>
    </xf>
    <xf numFmtId="0" fontId="0" fillId="33" borderId="0" xfId="0" applyFont="1" applyFill="1" applyAlignment="1" applyProtection="1">
      <alignment horizontal="left" vertical="top"/>
      <protection locked="0"/>
    </xf>
    <xf numFmtId="0" fontId="36" fillId="34" borderId="41" xfId="0" applyFont="1" applyFill="1" applyBorder="1" applyAlignment="1" applyProtection="1">
      <alignment horizontal="left" vertical="center" wrapText="1"/>
      <protection locked="0"/>
    </xf>
    <xf numFmtId="0" fontId="36" fillId="34" borderId="42" xfId="0" applyFont="1" applyFill="1" applyBorder="1" applyAlignment="1" applyProtection="1">
      <alignment horizontal="left" vertical="center" wrapText="1"/>
      <protection locked="0"/>
    </xf>
    <xf numFmtId="3" fontId="36" fillId="0" borderId="10" xfId="0" applyNumberFormat="1" applyFont="1" applyBorder="1" applyAlignment="1" applyProtection="1">
      <alignment horizontal="right" vertical="center" wrapText="1"/>
    </xf>
    <xf numFmtId="0" fontId="35" fillId="35" borderId="22" xfId="0" applyFont="1" applyFill="1" applyBorder="1" applyAlignment="1" applyProtection="1">
      <alignment horizontal="center" vertical="center" wrapText="1"/>
      <protection locked="0"/>
    </xf>
    <xf numFmtId="0" fontId="35" fillId="35" borderId="23" xfId="0" applyFont="1" applyFill="1" applyBorder="1" applyAlignment="1" applyProtection="1">
      <alignment horizontal="center" vertical="center" wrapText="1"/>
      <protection locked="0"/>
    </xf>
    <xf numFmtId="0" fontId="35" fillId="35" borderId="24" xfId="0" applyFont="1" applyFill="1" applyBorder="1" applyAlignment="1" applyProtection="1">
      <alignment horizontal="center" vertical="center" wrapText="1"/>
      <protection locked="0"/>
    </xf>
    <xf numFmtId="3" fontId="35" fillId="35" borderId="49" xfId="10" applyNumberFormat="1" applyFont="1" applyFill="1" applyBorder="1" applyAlignment="1" applyProtection="1">
      <alignment horizontal="center" vertical="center"/>
    </xf>
    <xf numFmtId="0" fontId="35" fillId="36" borderId="20" xfId="0" applyFont="1" applyFill="1" applyBorder="1" applyAlignment="1" applyProtection="1">
      <alignment horizontal="center" vertical="center" wrapText="1"/>
      <protection locked="0"/>
    </xf>
    <xf numFmtId="0" fontId="35" fillId="36" borderId="21" xfId="0" applyFont="1" applyFill="1" applyBorder="1" applyAlignment="1" applyProtection="1">
      <alignment horizontal="center" vertical="center" wrapText="1"/>
      <protection locked="0"/>
    </xf>
    <xf numFmtId="3" fontId="36" fillId="0" borderId="10" xfId="0" applyNumberFormat="1" applyFont="1" applyFill="1" applyBorder="1" applyAlignment="1" applyProtection="1">
      <alignment horizontal="right" vertical="center"/>
    </xf>
    <xf numFmtId="3" fontId="35" fillId="36" borderId="49" xfId="10" applyNumberFormat="1" applyFont="1" applyFill="1" applyBorder="1" applyAlignment="1" applyProtection="1">
      <alignment horizontal="center" vertical="center"/>
    </xf>
    <xf numFmtId="0" fontId="36" fillId="0" borderId="25" xfId="0" applyFont="1" applyFill="1" applyBorder="1" applyAlignment="1" applyProtection="1">
      <alignment horizontal="left" vertical="center"/>
      <protection locked="0"/>
    </xf>
    <xf numFmtId="0" fontId="36" fillId="0" borderId="10" xfId="0" applyFont="1" applyFill="1" applyBorder="1" applyAlignment="1" applyProtection="1">
      <alignment horizontal="left" vertical="center"/>
      <protection locked="0"/>
    </xf>
    <xf numFmtId="0" fontId="35" fillId="35" borderId="20" xfId="0" applyFont="1" applyFill="1" applyBorder="1" applyAlignment="1" applyProtection="1">
      <alignment horizontal="center" vertical="center" wrapText="1"/>
      <protection locked="0"/>
    </xf>
    <xf numFmtId="0" fontId="36" fillId="34" borderId="25" xfId="24" applyFont="1" applyFill="1" applyBorder="1" applyAlignment="1" applyProtection="1">
      <alignment horizontal="left" vertical="center"/>
      <protection locked="0"/>
    </xf>
    <xf numFmtId="0" fontId="36" fillId="34" borderId="10" xfId="24" applyFont="1" applyFill="1" applyBorder="1" applyAlignment="1" applyProtection="1">
      <alignment horizontal="left" vertical="center"/>
      <protection locked="0"/>
    </xf>
    <xf numFmtId="0" fontId="36" fillId="34" borderId="25" xfId="0" applyFont="1" applyFill="1" applyBorder="1" applyAlignment="1" applyProtection="1">
      <alignment horizontal="left" vertical="center" wrapText="1"/>
    </xf>
    <xf numFmtId="0" fontId="36" fillId="34" borderId="10" xfId="0" applyFont="1" applyFill="1" applyBorder="1" applyAlignment="1" applyProtection="1">
      <alignment horizontal="left" vertical="center" wrapText="1"/>
    </xf>
    <xf numFmtId="0" fontId="35" fillId="35" borderId="21" xfId="0" applyFont="1" applyFill="1" applyBorder="1" applyAlignment="1" applyProtection="1">
      <alignment horizontal="center" vertical="center"/>
    </xf>
    <xf numFmtId="0" fontId="35" fillId="35" borderId="31" xfId="0" applyFont="1" applyFill="1" applyBorder="1" applyAlignment="1" applyProtection="1">
      <alignment horizontal="center" vertical="center"/>
    </xf>
    <xf numFmtId="0" fontId="35" fillId="35" borderId="26" xfId="0" applyFont="1" applyFill="1" applyBorder="1" applyAlignment="1" applyProtection="1">
      <alignment horizontal="center" vertical="center" textRotation="90" wrapText="1"/>
      <protection locked="0"/>
    </xf>
    <xf numFmtId="0" fontId="35" fillId="35" borderId="25" xfId="0" applyFont="1" applyFill="1" applyBorder="1" applyAlignment="1" applyProtection="1">
      <alignment horizontal="center" vertical="center" wrapText="1"/>
      <protection locked="0"/>
    </xf>
    <xf numFmtId="0" fontId="35" fillId="35" borderId="10" xfId="0" applyFont="1" applyFill="1" applyBorder="1" applyAlignment="1" applyProtection="1">
      <alignment horizontal="center" vertical="center" wrapText="1"/>
      <protection locked="0"/>
    </xf>
    <xf numFmtId="0" fontId="36" fillId="35" borderId="41" xfId="0" applyFont="1" applyFill="1" applyBorder="1" applyAlignment="1" applyProtection="1">
      <alignment horizontal="left" vertical="center" wrapText="1"/>
    </xf>
    <xf numFmtId="0" fontId="36" fillId="35" borderId="42" xfId="0" applyFont="1" applyFill="1" applyBorder="1" applyAlignment="1" applyProtection="1">
      <alignment horizontal="left" vertical="center" wrapText="1"/>
    </xf>
    <xf numFmtId="3" fontId="35" fillId="36" borderId="50" xfId="10" applyNumberFormat="1" applyFont="1" applyFill="1" applyBorder="1" applyAlignment="1" applyProtection="1">
      <alignment horizontal="center" vertical="center"/>
    </xf>
    <xf numFmtId="0" fontId="36" fillId="34" borderId="25" xfId="0" applyFont="1" applyFill="1" applyBorder="1" applyAlignment="1" applyProtection="1">
      <alignment horizontal="left" vertical="center" wrapText="1" indent="1"/>
    </xf>
    <xf numFmtId="0" fontId="36" fillId="34" borderId="10" xfId="0" applyFont="1" applyFill="1" applyBorder="1" applyAlignment="1" applyProtection="1">
      <alignment horizontal="left" vertical="center" wrapText="1" indent="1"/>
    </xf>
    <xf numFmtId="0" fontId="35" fillId="36" borderId="49" xfId="10" applyFont="1" applyFill="1" applyBorder="1" applyAlignment="1" applyProtection="1">
      <alignment horizontal="center" vertical="center"/>
    </xf>
    <xf numFmtId="0" fontId="35" fillId="36" borderId="50" xfId="10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center" vertical="center" wrapText="1"/>
      <protection locked="0"/>
    </xf>
    <xf numFmtId="0" fontId="30" fillId="33" borderId="0" xfId="0" applyFont="1" applyFill="1" applyAlignment="1" applyProtection="1">
      <alignment horizontal="left" vertical="top" wrapText="1"/>
      <protection locked="0"/>
    </xf>
    <xf numFmtId="0" fontId="0" fillId="33" borderId="0" xfId="0" applyFill="1" applyAlignment="1" applyProtection="1">
      <alignment horizontal="left" vertical="top" wrapText="1"/>
      <protection locked="0"/>
    </xf>
    <xf numFmtId="0" fontId="36" fillId="35" borderId="41" xfId="0" applyFont="1" applyFill="1" applyBorder="1" applyAlignment="1" applyProtection="1">
      <alignment horizontal="left" vertical="center" wrapText="1" indent="1"/>
    </xf>
    <xf numFmtId="0" fontId="36" fillId="35" borderId="42" xfId="0" applyFont="1" applyFill="1" applyBorder="1" applyAlignment="1" applyProtection="1">
      <alignment horizontal="left" vertical="center" wrapText="1" indent="1"/>
    </xf>
    <xf numFmtId="0" fontId="35" fillId="36" borderId="48" xfId="10" applyFont="1" applyFill="1" applyBorder="1" applyAlignment="1" applyProtection="1">
      <alignment horizontal="left" vertical="center" indent="1"/>
    </xf>
    <xf numFmtId="0" fontId="35" fillId="36" borderId="49" xfId="10" applyFont="1" applyFill="1" applyBorder="1" applyAlignment="1" applyProtection="1">
      <alignment horizontal="left" vertical="center" indent="1"/>
    </xf>
    <xf numFmtId="164" fontId="28" fillId="0" borderId="0" xfId="2" applyNumberFormat="1" applyFont="1" applyBorder="1" applyAlignment="1" applyProtection="1">
      <alignment horizontal="center"/>
    </xf>
    <xf numFmtId="0" fontId="35" fillId="35" borderId="33" xfId="44" applyFont="1" applyFill="1" applyBorder="1" applyAlignment="1" applyProtection="1">
      <alignment horizontal="center" vertical="center" textRotation="90"/>
      <protection locked="0"/>
    </xf>
    <xf numFmtId="0" fontId="35" fillId="35" borderId="12" xfId="44" applyFont="1" applyFill="1" applyBorder="1" applyAlignment="1" applyProtection="1">
      <alignment horizontal="center" vertical="center" textRotation="90"/>
      <protection locked="0"/>
    </xf>
    <xf numFmtId="0" fontId="35" fillId="35" borderId="13" xfId="44" applyFont="1" applyFill="1" applyBorder="1" applyAlignment="1" applyProtection="1">
      <alignment horizontal="center" vertical="center" textRotation="90"/>
      <protection locked="0"/>
    </xf>
    <xf numFmtId="0" fontId="35" fillId="35" borderId="34" xfId="44" applyFont="1" applyFill="1" applyBorder="1" applyAlignment="1" applyProtection="1">
      <alignment horizontal="center" vertical="center" textRotation="90"/>
      <protection locked="0"/>
    </xf>
    <xf numFmtId="0" fontId="35" fillId="35" borderId="15" xfId="44" applyFont="1" applyFill="1" applyBorder="1" applyAlignment="1" applyProtection="1">
      <alignment horizontal="center" vertical="center" textRotation="90"/>
      <protection locked="0"/>
    </xf>
    <xf numFmtId="0" fontId="35" fillId="35" borderId="16" xfId="44" applyFont="1" applyFill="1" applyBorder="1" applyAlignment="1" applyProtection="1">
      <alignment horizontal="center" vertical="center" textRotation="90"/>
      <protection locked="0"/>
    </xf>
    <xf numFmtId="0" fontId="35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35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35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35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35" fillId="36" borderId="48" xfId="10" applyFont="1" applyFill="1" applyBorder="1" applyAlignment="1" applyProtection="1">
      <alignment horizontal="left" vertical="center"/>
    </xf>
    <xf numFmtId="0" fontId="35" fillId="36" borderId="49" xfId="10" applyFont="1" applyFill="1" applyBorder="1" applyAlignment="1" applyProtection="1">
      <alignment horizontal="left" vertical="center"/>
    </xf>
    <xf numFmtId="0" fontId="36" fillId="34" borderId="10" xfId="43" applyFont="1" applyFill="1" applyBorder="1" applyAlignment="1" applyProtection="1">
      <alignment horizontal="right" vertical="center"/>
    </xf>
    <xf numFmtId="0" fontId="35" fillId="35" borderId="20" xfId="0" applyFont="1" applyFill="1" applyBorder="1" applyAlignment="1" applyProtection="1">
      <alignment horizontal="center"/>
    </xf>
    <xf numFmtId="0" fontId="35" fillId="35" borderId="21" xfId="0" applyFont="1" applyFill="1" applyBorder="1" applyAlignment="1" applyProtection="1">
      <alignment horizontal="center"/>
    </xf>
    <xf numFmtId="0" fontId="35" fillId="35" borderId="31" xfId="0" applyFont="1" applyFill="1" applyBorder="1" applyAlignment="1" applyProtection="1">
      <alignment horizontal="center"/>
    </xf>
    <xf numFmtId="0" fontId="35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35" fillId="35" borderId="36" xfId="44" applyFont="1" applyFill="1" applyBorder="1" applyAlignment="1" applyProtection="1">
      <alignment horizontal="center" vertical="center" textRotation="90" wrapText="1"/>
      <protection locked="0"/>
    </xf>
    <xf numFmtId="0" fontId="36" fillId="35" borderId="10" xfId="43" applyFont="1" applyFill="1" applyBorder="1" applyAlignment="1" applyProtection="1">
      <alignment horizontal="right" vertical="center"/>
    </xf>
    <xf numFmtId="0" fontId="35" fillId="36" borderId="51" xfId="10" applyFont="1" applyFill="1" applyBorder="1" applyAlignment="1" applyProtection="1">
      <alignment horizontal="center" vertical="center"/>
    </xf>
    <xf numFmtId="0" fontId="35" fillId="36" borderId="52" xfId="10" applyFont="1" applyFill="1" applyBorder="1" applyAlignment="1" applyProtection="1">
      <alignment horizontal="center" vertical="center"/>
    </xf>
    <xf numFmtId="0" fontId="14" fillId="33" borderId="0" xfId="0" applyFont="1" applyFill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35" fillId="36" borderId="53" xfId="10" applyFont="1" applyFill="1" applyBorder="1" applyAlignment="1" applyProtection="1">
      <alignment horizontal="center" vertical="center"/>
    </xf>
    <xf numFmtId="0" fontId="36" fillId="35" borderId="42" xfId="43" applyFont="1" applyFill="1" applyBorder="1" applyAlignment="1" applyProtection="1">
      <alignment horizontal="right" vertical="center"/>
    </xf>
    <xf numFmtId="0" fontId="35" fillId="35" borderId="10" xfId="44" applyFont="1" applyFill="1" applyBorder="1" applyAlignment="1" applyProtection="1">
      <alignment horizontal="center" vertical="center" wrapText="1"/>
      <protection locked="0"/>
    </xf>
    <xf numFmtId="0" fontId="36" fillId="35" borderId="43" xfId="43" applyFont="1" applyFill="1" applyBorder="1" applyAlignment="1" applyProtection="1">
      <alignment horizontal="right" vertical="center"/>
    </xf>
    <xf numFmtId="0" fontId="27" fillId="35" borderId="0" xfId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35" fillId="35" borderId="32" xfId="44" applyFont="1" applyFill="1" applyBorder="1" applyAlignment="1" applyProtection="1">
      <alignment horizontal="center" vertical="center"/>
      <protection locked="0"/>
    </xf>
    <xf numFmtId="0" fontId="36" fillId="34" borderId="32" xfId="43" applyFont="1" applyFill="1" applyBorder="1" applyAlignment="1" applyProtection="1">
      <alignment horizontal="right" vertical="center"/>
    </xf>
    <xf numFmtId="0" fontId="36" fillId="35" borderId="32" xfId="43" applyFont="1" applyFill="1" applyBorder="1" applyAlignment="1" applyProtection="1">
      <alignment horizontal="right" vertical="center"/>
    </xf>
    <xf numFmtId="0" fontId="36" fillId="0" borderId="25" xfId="0" applyFont="1" applyFill="1" applyBorder="1" applyAlignment="1" applyProtection="1">
      <alignment horizontal="left" vertical="center" wrapText="1"/>
    </xf>
    <xf numFmtId="0" fontId="36" fillId="0" borderId="10" xfId="0" applyFont="1" applyFill="1" applyBorder="1" applyAlignment="1" applyProtection="1">
      <alignment horizontal="left" vertical="center" wrapText="1"/>
    </xf>
    <xf numFmtId="0" fontId="36" fillId="34" borderId="25" xfId="24" applyFont="1" applyFill="1" applyBorder="1" applyAlignment="1" applyProtection="1">
      <alignment horizontal="left" vertical="center" wrapText="1"/>
      <protection locked="0"/>
    </xf>
    <xf numFmtId="0" fontId="36" fillId="34" borderId="10" xfId="24" applyFont="1" applyFill="1" applyBorder="1" applyAlignment="1" applyProtection="1">
      <alignment horizontal="left" vertical="center" wrapText="1"/>
      <protection locked="0"/>
    </xf>
    <xf numFmtId="0" fontId="0" fillId="33" borderId="0" xfId="0" applyFill="1" applyAlignment="1" applyProtection="1">
      <alignment horizontal="left" vertical="top"/>
      <protection locked="0"/>
    </xf>
    <xf numFmtId="3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34" fillId="35" borderId="21" xfId="0" applyFont="1" applyFill="1" applyBorder="1" applyAlignment="1" applyProtection="1">
      <alignment horizontal="center" vertical="center" wrapText="1"/>
    </xf>
    <xf numFmtId="0" fontId="34" fillId="35" borderId="31" xfId="0" applyFont="1" applyFill="1" applyBorder="1" applyAlignment="1" applyProtection="1">
      <alignment horizontal="center" vertical="center" wrapText="1"/>
    </xf>
    <xf numFmtId="3" fontId="36" fillId="0" borderId="42" xfId="0" applyNumberFormat="1" applyFont="1" applyFill="1" applyBorder="1" applyAlignment="1" applyProtection="1">
      <alignment horizontal="right" vertical="center"/>
    </xf>
    <xf numFmtId="3" fontId="35" fillId="34" borderId="50" xfId="0" applyNumberFormat="1" applyFont="1" applyFill="1" applyBorder="1" applyAlignment="1" applyProtection="1">
      <alignment horizontal="center" vertical="center"/>
    </xf>
    <xf numFmtId="3" fontId="35" fillId="36" borderId="49" xfId="0" applyNumberFormat="1" applyFont="1" applyFill="1" applyBorder="1" applyAlignment="1" applyProtection="1">
      <alignment horizontal="center" vertical="center"/>
    </xf>
    <xf numFmtId="3" fontId="35" fillId="36" borderId="50" xfId="0" applyNumberFormat="1" applyFont="1" applyFill="1" applyBorder="1" applyAlignment="1" applyProtection="1">
      <alignment horizontal="center" vertical="center"/>
    </xf>
    <xf numFmtId="3" fontId="36" fillId="0" borderId="10" xfId="0" applyNumberFormat="1" applyFont="1" applyBorder="1" applyAlignment="1" applyProtection="1">
      <alignment horizontal="right" vertical="center"/>
    </xf>
    <xf numFmtId="3" fontId="36" fillId="0" borderId="32" xfId="0" applyNumberFormat="1" applyFont="1" applyBorder="1" applyAlignment="1" applyProtection="1">
      <alignment horizontal="right" vertical="center" wrapText="1"/>
    </xf>
    <xf numFmtId="0" fontId="35" fillId="34" borderId="48" xfId="24" applyFont="1" applyFill="1" applyBorder="1" applyAlignment="1" applyProtection="1">
      <alignment horizontal="center" vertical="center" wrapText="1"/>
      <protection locked="0"/>
    </xf>
    <xf numFmtId="0" fontId="35" fillId="34" borderId="49" xfId="24" applyFont="1" applyFill="1" applyBorder="1" applyAlignment="1" applyProtection="1">
      <alignment horizontal="center" vertical="center" wrapText="1"/>
      <protection locked="0"/>
    </xf>
    <xf numFmtId="0" fontId="35" fillId="36" borderId="48" xfId="0" applyFont="1" applyFill="1" applyBorder="1" applyAlignment="1" applyProtection="1">
      <alignment horizontal="center" vertical="center"/>
    </xf>
    <xf numFmtId="0" fontId="35" fillId="36" borderId="49" xfId="0" applyFont="1" applyFill="1" applyBorder="1" applyAlignment="1" applyProtection="1">
      <alignment horizontal="center" vertical="center"/>
    </xf>
    <xf numFmtId="0" fontId="35" fillId="36" borderId="48" xfId="10" applyFont="1" applyFill="1" applyBorder="1" applyAlignment="1" applyProtection="1">
      <alignment vertical="center" wrapText="1"/>
    </xf>
    <xf numFmtId="0" fontId="35" fillId="36" borderId="49" xfId="10" applyFont="1" applyFill="1" applyBorder="1" applyAlignment="1" applyProtection="1">
      <alignment vertical="center" wrapText="1"/>
    </xf>
    <xf numFmtId="3" fontId="36" fillId="36" borderId="10" xfId="24" applyNumberFormat="1" applyFont="1" applyFill="1" applyBorder="1" applyAlignment="1" applyProtection="1">
      <alignment horizontal="right" vertical="center"/>
    </xf>
    <xf numFmtId="0" fontId="36" fillId="36" borderId="25" xfId="24" applyFont="1" applyFill="1" applyBorder="1" applyAlignment="1" applyProtection="1">
      <alignment horizontal="left" vertical="center" wrapText="1"/>
    </xf>
    <xf numFmtId="0" fontId="36" fillId="36" borderId="10" xfId="24" applyFont="1" applyFill="1" applyBorder="1" applyAlignment="1" applyProtection="1">
      <alignment horizontal="left" vertical="center" wrapText="1"/>
    </xf>
    <xf numFmtId="3" fontId="36" fillId="0" borderId="10" xfId="24" applyNumberFormat="1" applyFont="1" applyFill="1" applyBorder="1" applyAlignment="1" applyProtection="1">
      <alignment horizontal="right" vertical="center"/>
    </xf>
    <xf numFmtId="0" fontId="35" fillId="33" borderId="20" xfId="0" applyFont="1" applyFill="1" applyBorder="1" applyAlignment="1" applyProtection="1">
      <alignment horizontal="center" vertical="center"/>
      <protection locked="0"/>
    </xf>
    <xf numFmtId="0" fontId="35" fillId="33" borderId="21" xfId="0" applyFont="1" applyFill="1" applyBorder="1" applyAlignment="1" applyProtection="1">
      <alignment horizontal="center" vertical="center"/>
      <protection locked="0"/>
    </xf>
    <xf numFmtId="0" fontId="35" fillId="33" borderId="25" xfId="0" applyFont="1" applyFill="1" applyBorder="1" applyAlignment="1" applyProtection="1">
      <alignment horizontal="center" vertical="center"/>
      <protection locked="0"/>
    </xf>
    <xf numFmtId="0" fontId="35" fillId="33" borderId="10" xfId="0" applyFont="1" applyFill="1" applyBorder="1" applyAlignment="1" applyProtection="1">
      <alignment horizontal="center" vertical="center"/>
      <protection locked="0"/>
    </xf>
    <xf numFmtId="0" fontId="35" fillId="33" borderId="21" xfId="0" applyFont="1" applyFill="1" applyBorder="1" applyAlignment="1" applyProtection="1">
      <alignment horizontal="center" vertical="center"/>
    </xf>
    <xf numFmtId="0" fontId="35" fillId="33" borderId="31" xfId="0" applyFont="1" applyFill="1" applyBorder="1" applyAlignment="1" applyProtection="1">
      <alignment horizontal="center" vertical="center"/>
    </xf>
    <xf numFmtId="0" fontId="35" fillId="33" borderId="10" xfId="0" applyFont="1" applyFill="1" applyBorder="1" applyAlignment="1" applyProtection="1">
      <alignment horizontal="center" vertical="center" wrapText="1"/>
      <protection locked="0"/>
    </xf>
    <xf numFmtId="0" fontId="35" fillId="33" borderId="32" xfId="0" applyFont="1" applyFill="1" applyBorder="1" applyAlignment="1" applyProtection="1">
      <alignment horizontal="center" vertical="center" wrapText="1"/>
      <protection locked="0"/>
    </xf>
    <xf numFmtId="3" fontId="35" fillId="33" borderId="49" xfId="10" applyNumberFormat="1" applyFont="1" applyFill="1" applyBorder="1" applyAlignment="1" applyProtection="1">
      <alignment horizontal="center" vertical="center"/>
    </xf>
    <xf numFmtId="3" fontId="35" fillId="33" borderId="50" xfId="10" applyNumberFormat="1" applyFont="1" applyFill="1" applyBorder="1" applyAlignment="1" applyProtection="1">
      <alignment horizontal="center" vertical="center"/>
    </xf>
    <xf numFmtId="3" fontId="36" fillId="0" borderId="42" xfId="24" applyNumberFormat="1" applyFont="1" applyFill="1" applyBorder="1" applyAlignment="1" applyProtection="1">
      <alignment horizontal="right" vertical="center"/>
    </xf>
    <xf numFmtId="0" fontId="35" fillId="33" borderId="48" xfId="10" applyFont="1" applyFill="1" applyBorder="1" applyAlignment="1" applyProtection="1">
      <alignment horizontal="center" vertical="center"/>
      <protection locked="0"/>
    </xf>
    <xf numFmtId="0" fontId="35" fillId="33" borderId="49" xfId="10" applyFont="1" applyFill="1" applyBorder="1" applyAlignment="1" applyProtection="1">
      <alignment horizontal="center" vertical="center"/>
      <protection locked="0"/>
    </xf>
    <xf numFmtId="0" fontId="35" fillId="35" borderId="48" xfId="10" applyFont="1" applyFill="1" applyBorder="1" applyAlignment="1" applyProtection="1">
      <alignment horizontal="center" vertical="center" wrapText="1"/>
      <protection locked="0"/>
    </xf>
    <xf numFmtId="0" fontId="35" fillId="35" borderId="49" xfId="10" applyFont="1" applyFill="1" applyBorder="1" applyAlignment="1" applyProtection="1">
      <alignment horizontal="center" vertical="center" wrapText="1"/>
      <protection locked="0"/>
    </xf>
    <xf numFmtId="0" fontId="35" fillId="35" borderId="21" xfId="0" applyFont="1" applyFill="1" applyBorder="1" applyAlignment="1" applyProtection="1">
      <alignment horizontal="center" vertical="center"/>
      <protection locked="0"/>
    </xf>
    <xf numFmtId="3" fontId="35" fillId="35" borderId="50" xfId="10" applyNumberFormat="1" applyFont="1" applyFill="1" applyBorder="1" applyAlignment="1" applyProtection="1">
      <alignment horizontal="center" vertical="center"/>
    </xf>
    <xf numFmtId="3" fontId="36" fillId="0" borderId="32" xfId="0" applyNumberFormat="1" applyFont="1" applyBorder="1" applyAlignment="1" applyProtection="1">
      <alignment horizontal="right" vertical="center"/>
    </xf>
    <xf numFmtId="0" fontId="36" fillId="0" borderId="41" xfId="24" applyFont="1" applyFill="1" applyBorder="1" applyAlignment="1" applyProtection="1">
      <alignment horizontal="left" vertical="center" indent="1"/>
      <protection locked="0"/>
    </xf>
    <xf numFmtId="0" fontId="36" fillId="0" borderId="42" xfId="24" applyFont="1" applyFill="1" applyBorder="1" applyAlignment="1" applyProtection="1">
      <alignment horizontal="left" vertical="center" indent="1"/>
      <protection locked="0"/>
    </xf>
    <xf numFmtId="0" fontId="36" fillId="35" borderId="27" xfId="0" applyFont="1" applyFill="1" applyBorder="1" applyAlignment="1" applyProtection="1">
      <alignment horizontal="center" vertical="center"/>
      <protection locked="0"/>
    </xf>
    <xf numFmtId="0" fontId="36" fillId="35" borderId="28" xfId="0" applyFont="1" applyFill="1" applyBorder="1" applyAlignment="1" applyProtection="1">
      <alignment horizontal="center" vertical="center"/>
      <protection locked="0"/>
    </xf>
    <xf numFmtId="0" fontId="35" fillId="35" borderId="20" xfId="0" applyFont="1" applyFill="1" applyBorder="1" applyAlignment="1" applyProtection="1">
      <alignment horizontal="center" vertical="center"/>
      <protection locked="0"/>
    </xf>
    <xf numFmtId="3" fontId="36" fillId="35" borderId="29" xfId="0" applyNumberFormat="1" applyFont="1" applyFill="1" applyBorder="1" applyAlignment="1" applyProtection="1">
      <alignment horizontal="right" vertical="center" wrapText="1"/>
    </xf>
    <xf numFmtId="3" fontId="36" fillId="35" borderId="37" xfId="0" applyNumberFormat="1" applyFont="1" applyFill="1" applyBorder="1" applyAlignment="1" applyProtection="1">
      <alignment horizontal="right" vertical="center" wrapText="1"/>
    </xf>
    <xf numFmtId="3" fontId="36" fillId="35" borderId="30" xfId="0" applyNumberFormat="1" applyFont="1" applyFill="1" applyBorder="1" applyAlignment="1" applyProtection="1">
      <alignment horizontal="right" vertical="center" wrapText="1"/>
    </xf>
    <xf numFmtId="0" fontId="35" fillId="36" borderId="21" xfId="0" applyFont="1" applyFill="1" applyBorder="1" applyAlignment="1" applyProtection="1">
      <alignment horizontal="center" vertical="center" textRotation="90" wrapText="1"/>
      <protection locked="0"/>
    </xf>
    <xf numFmtId="0" fontId="35" fillId="36" borderId="31" xfId="0" applyFont="1" applyFill="1" applyBorder="1" applyAlignment="1" applyProtection="1">
      <alignment horizontal="center" vertical="center" textRotation="90" wrapText="1"/>
      <protection locked="0"/>
    </xf>
    <xf numFmtId="3" fontId="36" fillId="36" borderId="10" xfId="24" applyNumberFormat="1" applyFont="1" applyFill="1" applyBorder="1" applyAlignment="1" applyProtection="1">
      <alignment horizontal="right" vertical="center" wrapText="1"/>
    </xf>
    <xf numFmtId="3" fontId="36" fillId="36" borderId="32" xfId="24" applyNumberFormat="1" applyFont="1" applyFill="1" applyBorder="1" applyAlignment="1" applyProtection="1">
      <alignment horizontal="right" vertical="center" wrapText="1"/>
    </xf>
  </cellXfs>
  <cellStyles count="46">
    <cellStyle name="20% - akcent 1 2" xfId="35"/>
    <cellStyle name="20% - akcent 2 2" xfId="36"/>
    <cellStyle name="20% - akcent 3" xfId="24" builtinId="38"/>
    <cellStyle name="20% - akcent 3 2" xfId="37"/>
    <cellStyle name="20% - akcent 4 2" xfId="38"/>
    <cellStyle name="20% - akcent 5" xfId="28" builtinId="46" customBuiltin="1"/>
    <cellStyle name="20% - akcent 6" xfId="32" builtinId="50" customBuiltin="1"/>
    <cellStyle name="40% - akcent 1" xfId="18" builtinId="31" customBuiltin="1"/>
    <cellStyle name="40% - akcent 2" xfId="21" builtinId="35" customBuiltin="1"/>
    <cellStyle name="40% - akcent 3 2" xfId="39"/>
    <cellStyle name="40% - akcent 4" xfId="26" builtinId="43" customBuiltin="1"/>
    <cellStyle name="40% - akcent 5" xfId="29" builtinId="47" customBuiltin="1"/>
    <cellStyle name="40% - akcent 6" xfId="33" builtinId="51" customBuiltin="1"/>
    <cellStyle name="60% - akcent 1" xfId="19" builtinId="32" customBuiltin="1"/>
    <cellStyle name="60% - akcent 2" xfId="22" builtinId="36" customBuiltin="1"/>
    <cellStyle name="60% - akcent 3 2" xfId="40"/>
    <cellStyle name="60% - akcent 4 2" xfId="41"/>
    <cellStyle name="60% - akcent 5" xfId="30" builtinId="48" customBuiltin="1"/>
    <cellStyle name="60% - akcent 6 2" xfId="42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Normalny 2" xfId="43"/>
    <cellStyle name="Normalny 3" xfId="34"/>
    <cellStyle name="Normalny 4" xfId="45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/>
    <cellStyle name="Złe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tygodniowy'!$C$54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tygodniowy'!$G$54:$R$54</c:f>
              <c:numCache>
                <c:formatCode>General</c:formatCode>
                <c:ptCount val="12"/>
                <c:pt idx="0">
                  <c:v>331</c:v>
                </c:pt>
                <c:pt idx="2">
                  <c:v>807</c:v>
                </c:pt>
                <c:pt idx="4">
                  <c:v>39</c:v>
                </c:pt>
                <c:pt idx="6">
                  <c:v>65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'Meldunek tygodniowy'!$C$55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tygodniowy'!$G$55:$R$55</c:f>
              <c:numCache>
                <c:formatCode>General</c:formatCode>
                <c:ptCount val="12"/>
                <c:pt idx="0">
                  <c:v>82</c:v>
                </c:pt>
                <c:pt idx="2">
                  <c:v>229</c:v>
                </c:pt>
                <c:pt idx="4">
                  <c:v>1</c:v>
                </c:pt>
                <c:pt idx="6">
                  <c:v>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'Meldunek tygodniowy'!$C$56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tygodniowy'!$G$56:$R$56</c:f>
              <c:numCache>
                <c:formatCode>General</c:formatCode>
                <c:ptCount val="12"/>
                <c:pt idx="0">
                  <c:v>82</c:v>
                </c:pt>
                <c:pt idx="2">
                  <c:v>123</c:v>
                </c:pt>
                <c:pt idx="4">
                  <c:v>61</c:v>
                </c:pt>
                <c:pt idx="6">
                  <c:v>102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3"/>
          <c:order val="3"/>
          <c:tx>
            <c:strRef>
              <c:f>'Meldunek tygodniowy'!$C$57</c:f>
              <c:strCache>
                <c:ptCount val="1"/>
                <c:pt idx="0">
                  <c:v>TURCJA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tygodniowy'!$G$57:$R$57</c:f>
              <c:numCache>
                <c:formatCode>General</c:formatCode>
                <c:ptCount val="12"/>
                <c:pt idx="0">
                  <c:v>19</c:v>
                </c:pt>
                <c:pt idx="2">
                  <c:v>48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5"/>
          <c:order val="4"/>
          <c:tx>
            <c:strRef>
              <c:f>'Meldunek tygodniowy'!$C$58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tygodniowy'!$G$58:$R$58</c:f>
              <c:numCache>
                <c:formatCode>General</c:formatCode>
                <c:ptCount val="12"/>
                <c:pt idx="0">
                  <c:v>20</c:v>
                </c:pt>
                <c:pt idx="2">
                  <c:v>39</c:v>
                </c:pt>
                <c:pt idx="4">
                  <c:v>1</c:v>
                </c:pt>
                <c:pt idx="6">
                  <c:v>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5"/>
          <c:tx>
            <c:strRef>
              <c:f>'Meldunek tygodniowy'!$C$59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tygodniowy'!$G$59:$R$59</c:f>
              <c:numCache>
                <c:formatCode>General</c:formatCode>
                <c:ptCount val="12"/>
                <c:pt idx="0">
                  <c:v>50</c:v>
                </c:pt>
                <c:pt idx="2">
                  <c:v>74</c:v>
                </c:pt>
                <c:pt idx="4">
                  <c:v>11</c:v>
                </c:pt>
                <c:pt idx="6">
                  <c:v>17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94304896"/>
        <c:axId val="46485888"/>
        <c:axId val="0"/>
      </c:bar3DChart>
      <c:catAx>
        <c:axId val="94304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en-US"/>
          </a:p>
        </c:txPr>
        <c:crossAx val="46485888"/>
        <c:crosses val="autoZero"/>
        <c:auto val="1"/>
        <c:lblAlgn val="ctr"/>
        <c:lblOffset val="100"/>
        <c:noMultiLvlLbl val="0"/>
      </c:catAx>
      <c:valAx>
        <c:axId val="464858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943048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tygodniowy'!$B$213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tygodniowy'!$J$212,'Meldunek tygodniowy'!$M$212,'Meldunek tygodniowy'!$P$212,'Meldunek tygodniowy'!$S$212,'Meldunek tygodniowy'!$V$212)</c:f>
              <c:strCache>
                <c:ptCount val="5"/>
                <c:pt idx="0">
                  <c:v>26.01.2016 - 01.02.2016</c:v>
                </c:pt>
                <c:pt idx="1">
                  <c:v>02.02.2016 - 08.02.2016</c:v>
                </c:pt>
                <c:pt idx="2">
                  <c:v>09.02.2016 - 15.02.2016</c:v>
                </c:pt>
                <c:pt idx="3">
                  <c:v>16.02.2016 - 22.02.2016</c:v>
                </c:pt>
                <c:pt idx="4">
                  <c:v>23.02.2016 - 29.02.2016</c:v>
                </c:pt>
              </c:strCache>
            </c:strRef>
          </c:cat>
          <c:val>
            <c:numRef>
              <c:f>('Meldunek tygodniowy'!$J$213,'Meldunek tygodniowy'!$M$213,'Meldunek tygodniowy'!$P$213,'Meldunek tygodniowy'!$S$213,'Meldunek tygodniowy'!$V$213)</c:f>
              <c:numCache>
                <c:formatCode>#,##0</c:formatCode>
                <c:ptCount val="5"/>
                <c:pt idx="0">
                  <c:v>1721</c:v>
                </c:pt>
                <c:pt idx="1">
                  <c:v>1724</c:v>
                </c:pt>
                <c:pt idx="2">
                  <c:v>1727</c:v>
                </c:pt>
                <c:pt idx="3">
                  <c:v>1667</c:v>
                </c:pt>
                <c:pt idx="4">
                  <c:v>1666</c:v>
                </c:pt>
              </c:numCache>
            </c:numRef>
          </c:val>
        </c:ser>
        <c:ser>
          <c:idx val="1"/>
          <c:order val="1"/>
          <c:tx>
            <c:strRef>
              <c:f>'Meldunek tygodniowy'!$B$214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tygodniowy'!$J$212,'Meldunek tygodniowy'!$M$212,'Meldunek tygodniowy'!$P$212,'Meldunek tygodniowy'!$S$212,'Meldunek tygodniowy'!$V$212)</c:f>
              <c:strCache>
                <c:ptCount val="5"/>
                <c:pt idx="0">
                  <c:v>26.01.2016 - 01.02.2016</c:v>
                </c:pt>
                <c:pt idx="1">
                  <c:v>02.02.2016 - 08.02.2016</c:v>
                </c:pt>
                <c:pt idx="2">
                  <c:v>09.02.2016 - 15.02.2016</c:v>
                </c:pt>
                <c:pt idx="3">
                  <c:v>16.02.2016 - 22.02.2016</c:v>
                </c:pt>
                <c:pt idx="4">
                  <c:v>23.02.2016 - 29.02.2016</c:v>
                </c:pt>
              </c:strCache>
            </c:strRef>
          </c:cat>
          <c:val>
            <c:numRef>
              <c:f>('Meldunek tygodniowy'!$J$214,'Meldunek tygodniowy'!$M$214,'Meldunek tygodniowy'!$P$214,'Meldunek tygodniowy'!$S$214,'Meldunek tygodniowy'!$V$214)</c:f>
              <c:numCache>
                <c:formatCode>#,##0</c:formatCode>
                <c:ptCount val="5"/>
                <c:pt idx="0">
                  <c:v>2473</c:v>
                </c:pt>
                <c:pt idx="1">
                  <c:v>2486</c:v>
                </c:pt>
                <c:pt idx="2">
                  <c:v>2469</c:v>
                </c:pt>
                <c:pt idx="3">
                  <c:v>2477</c:v>
                </c:pt>
                <c:pt idx="4">
                  <c:v>2472</c:v>
                </c:pt>
              </c:numCache>
            </c:numRef>
          </c:val>
        </c:ser>
        <c:ser>
          <c:idx val="5"/>
          <c:order val="2"/>
          <c:tx>
            <c:strRef>
              <c:f>'Meldunek tygodniowy'!$B$217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tygodniowy'!$J$212,'Meldunek tygodniowy'!$M$212,'Meldunek tygodniowy'!$P$212,'Meldunek tygodniowy'!$S$212,'Meldunek tygodniowy'!$V$212)</c:f>
              <c:strCache>
                <c:ptCount val="5"/>
                <c:pt idx="0">
                  <c:v>26.01.2016 - 01.02.2016</c:v>
                </c:pt>
                <c:pt idx="1">
                  <c:v>02.02.2016 - 08.02.2016</c:v>
                </c:pt>
                <c:pt idx="2">
                  <c:v>09.02.2016 - 15.02.2016</c:v>
                </c:pt>
                <c:pt idx="3">
                  <c:v>16.02.2016 - 22.02.2016</c:v>
                </c:pt>
                <c:pt idx="4">
                  <c:v>23.02.2016 - 29.02.2016</c:v>
                </c:pt>
              </c:strCache>
            </c:strRef>
          </c:cat>
          <c:val>
            <c:numRef>
              <c:f>('Meldunek tygodniowy'!$J$217,'Meldunek tygodniowy'!$M$217,'Meldunek tygodniowy'!$P$217,'Meldunek tygodniowy'!$S$217,'Meldunek tygodniowy'!$V$217)</c:f>
              <c:numCache>
                <c:formatCode>#,##0</c:formatCode>
                <c:ptCount val="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46529536"/>
        <c:axId val="46535424"/>
        <c:axId val="0"/>
      </c:bar3DChart>
      <c:catAx>
        <c:axId val="4652953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6535424"/>
        <c:crosses val="autoZero"/>
        <c:auto val="1"/>
        <c:lblAlgn val="ctr"/>
        <c:lblOffset val="100"/>
        <c:noMultiLvlLbl val="0"/>
      </c:catAx>
      <c:valAx>
        <c:axId val="46535424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465295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tygodniowy'!$C$344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tygodniowy'!$L$343:$T$343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tygodniowy'!$L$344:$T$344</c:f>
              <c:numCache>
                <c:formatCode>#,##0</c:formatCode>
                <c:ptCount val="9"/>
                <c:pt idx="0">
                  <c:v>642</c:v>
                </c:pt>
                <c:pt idx="2">
                  <c:v>90</c:v>
                </c:pt>
                <c:pt idx="3">
                  <c:v>69</c:v>
                </c:pt>
                <c:pt idx="4">
                  <c:v>0</c:v>
                </c:pt>
                <c:pt idx="5">
                  <c:v>8</c:v>
                </c:pt>
                <c:pt idx="6">
                  <c:v>0</c:v>
                </c:pt>
                <c:pt idx="7">
                  <c:v>0</c:v>
                </c:pt>
                <c:pt idx="8">
                  <c:v>90</c:v>
                </c:pt>
              </c:numCache>
            </c:numRef>
          </c:val>
        </c:ser>
        <c:ser>
          <c:idx val="0"/>
          <c:order val="1"/>
          <c:tx>
            <c:strRef>
              <c:f>'Meldunek tygodniowy'!$C$345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tygodniowy'!$L$343:$T$343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tygodniowy'!$L$345:$T$345</c:f>
              <c:numCache>
                <c:formatCode>#,##0</c:formatCode>
                <c:ptCount val="9"/>
                <c:pt idx="0">
                  <c:v>68</c:v>
                </c:pt>
                <c:pt idx="2">
                  <c:v>19</c:v>
                </c:pt>
                <c:pt idx="3">
                  <c:v>3</c:v>
                </c:pt>
                <c:pt idx="4">
                  <c:v>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</c:v>
                </c:pt>
              </c:numCache>
            </c:numRef>
          </c:val>
        </c:ser>
        <c:ser>
          <c:idx val="1"/>
          <c:order val="2"/>
          <c:tx>
            <c:strRef>
              <c:f>'Meldunek tygodniowy'!$C$346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tygodniowy'!$L$343:$T$343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tygodniowy'!$L$346:$T$346</c:f>
              <c:numCache>
                <c:formatCode>#,##0</c:formatCode>
                <c:ptCount val="9"/>
                <c:pt idx="0">
                  <c:v>15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</c:numCache>
            </c:numRef>
          </c:val>
        </c:ser>
        <c:ser>
          <c:idx val="2"/>
          <c:order val="3"/>
          <c:tx>
            <c:strRef>
              <c:f>'Meldunek tygodniowy'!$C$347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tygodniowy'!$L$343:$T$343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tygodniowy'!$L$347:$T$347</c:f>
              <c:numCache>
                <c:formatCode>#,##0</c:formatCode>
                <c:ptCount val="9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3"/>
          <c:order val="4"/>
          <c:tx>
            <c:strRef>
              <c:f>'Meldunek tygodniowy'!$C$348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tygodniowy'!$L$343:$T$343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tygodniowy'!$L$348:$T$348</c:f>
              <c:numCache>
                <c:formatCode>#,##0</c:formatCode>
                <c:ptCount val="9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4"/>
          <c:order val="5"/>
          <c:tx>
            <c:strRef>
              <c:f>'Meldunek tygodniowy'!$C$349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tygodniowy'!$L$343:$T$343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tygodniowy'!$L$349:$T$349</c:f>
              <c:numCache>
                <c:formatCode>#,##0</c:formatCode>
                <c:ptCount val="9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5"/>
          <c:order val="6"/>
          <c:tx>
            <c:strRef>
              <c:f>'Meldunek tygodniowy'!$C$350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tygodniowy'!$L$343:$T$343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tygodniowy'!$L$350:$T$350</c:f>
              <c:numCache>
                <c:formatCode>#,##0</c:formatCode>
                <c:ptCount val="9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6"/>
          <c:order val="7"/>
          <c:tx>
            <c:strRef>
              <c:f>'Meldunek tygodniowy'!$C$351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tygodniowy'!$L$343:$T$343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tygodniowy'!$L$351:$T$351</c:f>
              <c:numCache>
                <c:formatCode>#,##0</c:formatCode>
                <c:ptCount val="9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7"/>
          <c:order val="8"/>
          <c:tx>
            <c:strRef>
              <c:f>'Meldunek tygodniowy'!$C$352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tygodniowy'!$L$343:$T$343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tygodniowy'!$L$352:$T$352</c:f>
              <c:numCache>
                <c:formatCode>#,##0</c:formatCode>
                <c:ptCount val="9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9"/>
          <c:order val="9"/>
          <c:tx>
            <c:strRef>
              <c:f>'Meldunek tygodniowy'!$C$353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tygodniowy'!$L$343:$T$343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tygodniowy'!$L$353:$T$353</c:f>
              <c:numCache>
                <c:formatCode>#,##0</c:formatCode>
                <c:ptCount val="9"/>
                <c:pt idx="0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</c:numCache>
            </c:numRef>
          </c:val>
        </c:ser>
        <c:ser>
          <c:idx val="10"/>
          <c:order val="10"/>
          <c:tx>
            <c:strRef>
              <c:f>'Meldunek tygodniowy'!$C$354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tygodniowy'!$L$343:$T$343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tygodniowy'!$L$354:$T$354</c:f>
              <c:numCache>
                <c:formatCode>#,##0</c:formatCode>
                <c:ptCount val="9"/>
                <c:pt idx="0">
                  <c:v>164</c:v>
                </c:pt>
                <c:pt idx="2">
                  <c:v>57</c:v>
                </c:pt>
                <c:pt idx="3">
                  <c:v>9</c:v>
                </c:pt>
                <c:pt idx="4">
                  <c:v>18</c:v>
                </c:pt>
                <c:pt idx="5">
                  <c:v>4</c:v>
                </c:pt>
                <c:pt idx="6">
                  <c:v>8</c:v>
                </c:pt>
                <c:pt idx="7">
                  <c:v>0</c:v>
                </c:pt>
                <c:pt idx="8">
                  <c:v>53</c:v>
                </c:pt>
              </c:numCache>
            </c:numRef>
          </c:val>
        </c:ser>
        <c:ser>
          <c:idx val="11"/>
          <c:order val="11"/>
          <c:tx>
            <c:strRef>
              <c:f>'Meldunek tygodniowy'!$C$355</c:f>
              <c:strCache>
                <c:ptCount val="1"/>
                <c:pt idx="0">
                  <c:v>cofnięcie zakazu wjazdu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tygodniowy'!$L$343:$T$343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tygodniowy'!$L$355:$T$355</c:f>
              <c:numCache>
                <c:formatCode>#,##0</c:formatCode>
                <c:ptCount val="9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18</c:v>
                </c:pt>
              </c:numCache>
            </c:numRef>
          </c:val>
        </c:ser>
        <c:ser>
          <c:idx val="12"/>
          <c:order val="12"/>
          <c:tx>
            <c:strRef>
              <c:f>'Meldunek tygodniowy'!$C$356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tygodniowy'!$L$343:$T$343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tygodniowy'!$L$356:$T$356</c:f>
              <c:numCache>
                <c:formatCode>#,##0</c:formatCode>
                <c:ptCount val="9"/>
                <c:pt idx="0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'Meldunek tygodniowy'!$C$357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tygodniowy'!$L$343:$T$343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tygodniowy'!$L$357:$T$357</c:f>
              <c:numCache>
                <c:formatCode>#,##0</c:formatCode>
                <c:ptCount val="9"/>
                <c:pt idx="0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'Meldunek tygodniowy'!$C$358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tygodniowy'!$L$343:$T$343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tygodniowy'!$L$358:$T$358</c:f>
              <c:numCache>
                <c:formatCode>#,##0</c:formatCode>
                <c:ptCount val="9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'Meldunek tygodniowy'!$C$359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'Meldunek tygodniowy'!$L$343:$T$343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tygodniowy'!$L$359:$T$359</c:f>
              <c:numCache>
                <c:formatCode>#,##0</c:formatCode>
                <c:ptCount val="9"/>
                <c:pt idx="0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46707456"/>
        <c:axId val="46708992"/>
        <c:axId val="0"/>
      </c:bar3DChart>
      <c:catAx>
        <c:axId val="46707456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708992"/>
        <c:crosses val="autoZero"/>
        <c:auto val="1"/>
        <c:lblAlgn val="ctr"/>
        <c:lblOffset val="100"/>
        <c:noMultiLvlLbl val="0"/>
      </c:catAx>
      <c:valAx>
        <c:axId val="467089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7074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07385636113E-2"/>
          <c:y val="4.706047869440586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tygodniowy'!$C$22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tygodniowy'!$G$22:$R$22</c:f>
              <c:numCache>
                <c:formatCode>General</c:formatCode>
                <c:ptCount val="12"/>
                <c:pt idx="0">
                  <c:v>200</c:v>
                </c:pt>
                <c:pt idx="2">
                  <c:v>488</c:v>
                </c:pt>
                <c:pt idx="4">
                  <c:v>18</c:v>
                </c:pt>
                <c:pt idx="6">
                  <c:v>39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'Meldunek tygodniowy'!$C$23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tygodniowy'!$G$23:$R$23</c:f>
              <c:numCache>
                <c:formatCode>General</c:formatCode>
                <c:ptCount val="12"/>
                <c:pt idx="0">
                  <c:v>51</c:v>
                </c:pt>
                <c:pt idx="2">
                  <c:v>133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'Meldunek tygodniowy'!$C$24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tygodniowy'!$G$24:$R$24</c:f>
              <c:numCache>
                <c:formatCode>General</c:formatCode>
                <c:ptCount val="12"/>
                <c:pt idx="0">
                  <c:v>42</c:v>
                </c:pt>
                <c:pt idx="2">
                  <c:v>61</c:v>
                </c:pt>
                <c:pt idx="4">
                  <c:v>31</c:v>
                </c:pt>
                <c:pt idx="6">
                  <c:v>59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3"/>
          <c:order val="3"/>
          <c:tx>
            <c:strRef>
              <c:f>'Meldunek tygodniowy'!$C$25</c:f>
              <c:strCache>
                <c:ptCount val="1"/>
                <c:pt idx="0">
                  <c:v>TURCJA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tygodniowy'!$G$25:$R$25</c:f>
              <c:numCache>
                <c:formatCode>General</c:formatCode>
                <c:ptCount val="12"/>
                <c:pt idx="0">
                  <c:v>17</c:v>
                </c:pt>
                <c:pt idx="2">
                  <c:v>40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5"/>
          <c:order val="4"/>
          <c:tx>
            <c:strRef>
              <c:f>'Meldunek tygodniowy'!$C$26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tygodniowy'!$G$26:$R$26</c:f>
              <c:numCache>
                <c:formatCode>General</c:formatCode>
                <c:ptCount val="12"/>
                <c:pt idx="0">
                  <c:v>10</c:v>
                </c:pt>
                <c:pt idx="2">
                  <c:v>21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5"/>
          <c:tx>
            <c:strRef>
              <c:f>'Meldunek tygodniowy'!$C$27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tygodniowy'!$G$27:$R$27</c:f>
              <c:numCache>
                <c:formatCode>General</c:formatCode>
                <c:ptCount val="12"/>
                <c:pt idx="0">
                  <c:v>28</c:v>
                </c:pt>
                <c:pt idx="2">
                  <c:v>42</c:v>
                </c:pt>
                <c:pt idx="4">
                  <c:v>5</c:v>
                </c:pt>
                <c:pt idx="6">
                  <c:v>9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46756224"/>
        <c:axId val="46757760"/>
        <c:axId val="0"/>
      </c:bar3DChart>
      <c:catAx>
        <c:axId val="467562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46757760"/>
        <c:crosses val="autoZero"/>
        <c:auto val="1"/>
        <c:lblAlgn val="ctr"/>
        <c:lblOffset val="100"/>
        <c:noMultiLvlLbl val="0"/>
      </c:catAx>
      <c:valAx>
        <c:axId val="46757760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467562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tygodniowy'!$G$254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tygodniowy'!$K$252:$K$253,'Meldunek tygodniowy'!$M$252:$M$253,'Meldunek tygodniowy'!$O$252:$O$253,'Meldunek tygodniowy'!$Q$252:$Q$253)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01.02.2016 - 29.02.2016 r.</c:v>
                  </c:pt>
                </c:lvl>
              </c:multiLvlStrCache>
            </c:multiLvlStrRef>
          </c:cat>
          <c:val>
            <c:numRef>
              <c:f>('Meldunek tygodniowy'!$K$254,'Meldunek tygodniowy'!$M$254,'Meldunek tygodniowy'!$O$254,'Meldunek tygodniowy'!$Q$254)</c:f>
              <c:numCache>
                <c:formatCode>#,##0</c:formatCode>
                <c:ptCount val="4"/>
                <c:pt idx="0">
                  <c:v>9169</c:v>
                </c:pt>
                <c:pt idx="1">
                  <c:v>6955</c:v>
                </c:pt>
                <c:pt idx="2">
                  <c:v>736</c:v>
                </c:pt>
                <c:pt idx="3">
                  <c:v>297</c:v>
                </c:pt>
              </c:numCache>
            </c:numRef>
          </c:val>
        </c:ser>
        <c:ser>
          <c:idx val="2"/>
          <c:order val="1"/>
          <c:tx>
            <c:strRef>
              <c:f>'Meldunek tygodniowy'!$G$255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tygodniowy'!$K$252:$K$253,'Meldunek tygodniowy'!$M$252:$M$253,'Meldunek tygodniowy'!$O$252:$O$253,'Meldunek tygodniowy'!$Q$252:$Q$253)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01.02.2016 - 29.02.2016 r.</c:v>
                  </c:pt>
                </c:lvl>
              </c:multiLvlStrCache>
            </c:multiLvlStrRef>
          </c:cat>
          <c:val>
            <c:numRef>
              <c:f>('Meldunek tygodniowy'!$K$255,'Meldunek tygodniowy'!$M$255,'Meldunek tygodniowy'!$O$255,'Meldunek tygodniowy'!$Q$255)</c:f>
              <c:numCache>
                <c:formatCode>#,##0</c:formatCode>
                <c:ptCount val="4"/>
                <c:pt idx="0">
                  <c:v>894</c:v>
                </c:pt>
                <c:pt idx="1">
                  <c:v>981</c:v>
                </c:pt>
                <c:pt idx="2">
                  <c:v>67</c:v>
                </c:pt>
                <c:pt idx="3">
                  <c:v>53</c:v>
                </c:pt>
              </c:numCache>
            </c:numRef>
          </c:val>
        </c:ser>
        <c:ser>
          <c:idx val="4"/>
          <c:order val="2"/>
          <c:tx>
            <c:strRef>
              <c:f>'Meldunek tygodniowy'!$G$256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tygodniowy'!$K$252:$K$253,'Meldunek tygodniowy'!$M$252:$M$253,'Meldunek tygodniowy'!$O$252:$O$253,'Meldunek tygodniowy'!$Q$252:$Q$253)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01.02.2016 - 29.02.2016 r.</c:v>
                  </c:pt>
                </c:lvl>
              </c:multiLvlStrCache>
            </c:multiLvlStrRef>
          </c:cat>
          <c:val>
            <c:numRef>
              <c:f>('Meldunek tygodniowy'!$K$256,'Meldunek tygodniowy'!$M$256,'Meldunek tygodniowy'!$O$256,'Meldunek tygodniowy'!$Q$256)</c:f>
              <c:numCache>
                <c:formatCode>#,##0</c:formatCode>
                <c:ptCount val="4"/>
                <c:pt idx="0">
                  <c:v>212</c:v>
                </c:pt>
                <c:pt idx="1">
                  <c:v>131</c:v>
                </c:pt>
                <c:pt idx="2">
                  <c:v>18</c:v>
                </c:pt>
                <c:pt idx="3">
                  <c:v>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775680"/>
        <c:axId val="46789760"/>
        <c:axId val="0"/>
      </c:bar3DChart>
      <c:catAx>
        <c:axId val="46775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6789760"/>
        <c:crosses val="autoZero"/>
        <c:auto val="1"/>
        <c:lblAlgn val="ctr"/>
        <c:lblOffset val="100"/>
        <c:noMultiLvlLbl val="0"/>
      </c:catAx>
      <c:valAx>
        <c:axId val="467897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67756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tygodniowy'!$G$254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tygodniowy'!$K$252:$K$253,'Meldunek tygodniowy'!$M$252:$M$253,'Meldunek tygodniowy'!$O$252:$O$253,'Meldunek tygodniowy'!$Q$252:$Q$253)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01.02.2016 - 29.02.2016 r.</c:v>
                  </c:pt>
                </c:lvl>
              </c:multiLvlStrCache>
            </c:multiLvlStrRef>
          </c:cat>
          <c:val>
            <c:numRef>
              <c:f>('Meldunek tygodniowy'!$K$254,'Meldunek tygodniowy'!$M$254,'Meldunek tygodniowy'!$O$254,'Meldunek tygodniowy'!$Q$254)</c:f>
              <c:numCache>
                <c:formatCode>#,##0</c:formatCode>
                <c:ptCount val="4"/>
                <c:pt idx="0">
                  <c:v>9169</c:v>
                </c:pt>
                <c:pt idx="1">
                  <c:v>6955</c:v>
                </c:pt>
                <c:pt idx="2">
                  <c:v>736</c:v>
                </c:pt>
                <c:pt idx="3">
                  <c:v>297</c:v>
                </c:pt>
              </c:numCache>
            </c:numRef>
          </c:val>
        </c:ser>
        <c:ser>
          <c:idx val="2"/>
          <c:order val="1"/>
          <c:tx>
            <c:strRef>
              <c:f>'Meldunek tygodniowy'!$G$255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tygodniowy'!$K$252:$K$253,'Meldunek tygodniowy'!$M$252:$M$253,'Meldunek tygodniowy'!$O$252:$O$253,'Meldunek tygodniowy'!$Q$252:$Q$253)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01.02.2016 - 29.02.2016 r.</c:v>
                  </c:pt>
                </c:lvl>
              </c:multiLvlStrCache>
            </c:multiLvlStrRef>
          </c:cat>
          <c:val>
            <c:numRef>
              <c:f>('Meldunek tygodniowy'!$K$255,'Meldunek tygodniowy'!$M$255,'Meldunek tygodniowy'!$O$255,'Meldunek tygodniowy'!$Q$255)</c:f>
              <c:numCache>
                <c:formatCode>#,##0</c:formatCode>
                <c:ptCount val="4"/>
                <c:pt idx="0">
                  <c:v>894</c:v>
                </c:pt>
                <c:pt idx="1">
                  <c:v>981</c:v>
                </c:pt>
                <c:pt idx="2">
                  <c:v>67</c:v>
                </c:pt>
                <c:pt idx="3">
                  <c:v>53</c:v>
                </c:pt>
              </c:numCache>
            </c:numRef>
          </c:val>
        </c:ser>
        <c:ser>
          <c:idx val="4"/>
          <c:order val="2"/>
          <c:tx>
            <c:strRef>
              <c:f>'Meldunek tygodniowy'!$G$256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tygodniowy'!$K$252:$K$253,'Meldunek tygodniowy'!$M$252:$M$253,'Meldunek tygodniowy'!$O$252:$O$253,'Meldunek tygodniowy'!$Q$252:$Q$253)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01.02.2016 - 29.02.2016 r.</c:v>
                  </c:pt>
                </c:lvl>
              </c:multiLvlStrCache>
            </c:multiLvlStrRef>
          </c:cat>
          <c:val>
            <c:numRef>
              <c:f>('Meldunek tygodniowy'!$K$256,'Meldunek tygodniowy'!$M$256,'Meldunek tygodniowy'!$O$256,'Meldunek tygodniowy'!$Q$256)</c:f>
              <c:numCache>
                <c:formatCode>#,##0</c:formatCode>
                <c:ptCount val="4"/>
                <c:pt idx="0">
                  <c:v>212</c:v>
                </c:pt>
                <c:pt idx="1">
                  <c:v>131</c:v>
                </c:pt>
                <c:pt idx="2">
                  <c:v>18</c:v>
                </c:pt>
                <c:pt idx="3">
                  <c:v>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812160"/>
        <c:axId val="46822144"/>
        <c:axId val="0"/>
      </c:bar3DChart>
      <c:catAx>
        <c:axId val="46812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6822144"/>
        <c:crosses val="autoZero"/>
        <c:auto val="1"/>
        <c:lblAlgn val="ctr"/>
        <c:lblOffset val="100"/>
        <c:noMultiLvlLbl val="0"/>
      </c:catAx>
      <c:valAx>
        <c:axId val="4682214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68121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71</xdr:row>
      <xdr:rowOff>52389</xdr:rowOff>
    </xdr:from>
    <xdr:to>
      <xdr:col>24</xdr:col>
      <xdr:colOff>19051</xdr:colOff>
      <xdr:row>92</xdr:row>
      <xdr:rowOff>133351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219</xdr:row>
      <xdr:rowOff>65086</xdr:rowOff>
    </xdr:from>
    <xdr:to>
      <xdr:col>23</xdr:col>
      <xdr:colOff>9525</xdr:colOff>
      <xdr:row>233</xdr:row>
      <xdr:rowOff>133350</xdr:rowOff>
    </xdr:to>
    <xdr:graphicFrame macro="">
      <xdr:nvGraphicFramePr>
        <xdr:cNvPr id="35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361</xdr:row>
      <xdr:rowOff>69397</xdr:rowOff>
    </xdr:from>
    <xdr:to>
      <xdr:col>23</xdr:col>
      <xdr:colOff>1</xdr:colOff>
      <xdr:row>383</xdr:row>
      <xdr:rowOff>123825</xdr:rowOff>
    </xdr:to>
    <xdr:graphicFrame macro="">
      <xdr:nvGraphicFramePr>
        <xdr:cNvPr id="38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28</xdr:row>
      <xdr:rowOff>142193</xdr:rowOff>
    </xdr:from>
    <xdr:to>
      <xdr:col>23</xdr:col>
      <xdr:colOff>238126</xdr:colOff>
      <xdr:row>47</xdr:row>
      <xdr:rowOff>161925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258</xdr:row>
      <xdr:rowOff>9526</xdr:rowOff>
    </xdr:from>
    <xdr:to>
      <xdr:col>23</xdr:col>
      <xdr:colOff>9525</xdr:colOff>
      <xdr:row>272</xdr:row>
      <xdr:rowOff>180976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34925</xdr:colOff>
      <xdr:row>150</xdr:row>
      <xdr:rowOff>0</xdr:rowOff>
    </xdr:from>
    <xdr:to>
      <xdr:col>20</xdr:col>
      <xdr:colOff>234084</xdr:colOff>
      <xdr:row>150</xdr:row>
      <xdr:rowOff>95250</xdr:rowOff>
    </xdr:to>
    <xdr:sp macro="" textlink="">
      <xdr:nvSpPr>
        <xdr:cNvPr id="10" name="pole tekstowe 9"/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56</xdr:row>
      <xdr:rowOff>0</xdr:rowOff>
    </xdr:from>
    <xdr:ext cx="184731" cy="264560"/>
    <xdr:sp macro="" textlink="">
      <xdr:nvSpPr>
        <xdr:cNvPr id="18" name="pole tekstowe 17"/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293</xdr:row>
      <xdr:rowOff>0</xdr:rowOff>
    </xdr:from>
    <xdr:to>
      <xdr:col>22</xdr:col>
      <xdr:colOff>266700</xdr:colOff>
      <xdr:row>306</xdr:row>
      <xdr:rowOff>9525</xdr:rowOff>
    </xdr:to>
    <xdr:graphicFrame macro="">
      <xdr:nvGraphicFramePr>
        <xdr:cNvPr id="34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10583</xdr:colOff>
      <xdr:row>94</xdr:row>
      <xdr:rowOff>31751</xdr:rowOff>
    </xdr:from>
    <xdr:to>
      <xdr:col>25</xdr:col>
      <xdr:colOff>21167</xdr:colOff>
      <xdr:row>124</xdr:row>
      <xdr:rowOff>0</xdr:rowOff>
    </xdr:to>
    <xdr:sp macro="" textlink="">
      <xdr:nvSpPr>
        <xdr:cNvPr id="6" name="Prostokąt 5"/>
        <xdr:cNvSpPr/>
      </xdr:nvSpPr>
      <xdr:spPr>
        <a:xfrm>
          <a:off x="10583" y="16552334"/>
          <a:ext cx="9376834" cy="1894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142</xdr:row>
      <xdr:rowOff>0</xdr:rowOff>
    </xdr:from>
    <xdr:to>
      <xdr:col>25</xdr:col>
      <xdr:colOff>10584</xdr:colOff>
      <xdr:row>150</xdr:row>
      <xdr:rowOff>0</xdr:rowOff>
    </xdr:to>
    <xdr:sp macro="" textlink="">
      <xdr:nvSpPr>
        <xdr:cNvPr id="22" name="Prostokąt 21"/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177</xdr:row>
      <xdr:rowOff>190499</xdr:rowOff>
    </xdr:from>
    <xdr:to>
      <xdr:col>25</xdr:col>
      <xdr:colOff>10584</xdr:colOff>
      <xdr:row>205</xdr:row>
      <xdr:rowOff>0</xdr:rowOff>
    </xdr:to>
    <xdr:sp macro="" textlink="">
      <xdr:nvSpPr>
        <xdr:cNvPr id="23" name="Prostokąt 22"/>
        <xdr:cNvSpPr/>
      </xdr:nvSpPr>
      <xdr:spPr>
        <a:xfrm>
          <a:off x="0" y="30977416"/>
          <a:ext cx="937683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237</xdr:row>
      <xdr:rowOff>0</xdr:rowOff>
    </xdr:from>
    <xdr:to>
      <xdr:col>25</xdr:col>
      <xdr:colOff>10584</xdr:colOff>
      <xdr:row>243</xdr:row>
      <xdr:rowOff>0</xdr:rowOff>
    </xdr:to>
    <xdr:sp macro="" textlink="">
      <xdr:nvSpPr>
        <xdr:cNvPr id="24" name="Prostokąt 23"/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316</xdr:row>
      <xdr:rowOff>190499</xdr:rowOff>
    </xdr:from>
    <xdr:to>
      <xdr:col>25</xdr:col>
      <xdr:colOff>10584</xdr:colOff>
      <xdr:row>335</xdr:row>
      <xdr:rowOff>10582</xdr:rowOff>
    </xdr:to>
    <xdr:sp macro="" textlink="">
      <xdr:nvSpPr>
        <xdr:cNvPr id="25" name="Prostokąt 24"/>
        <xdr:cNvSpPr/>
      </xdr:nvSpPr>
      <xdr:spPr>
        <a:xfrm>
          <a:off x="0" y="59721749"/>
          <a:ext cx="9376834" cy="172508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388</xdr:row>
      <xdr:rowOff>0</xdr:rowOff>
    </xdr:from>
    <xdr:to>
      <xdr:col>25</xdr:col>
      <xdr:colOff>10584</xdr:colOff>
      <xdr:row>396</xdr:row>
      <xdr:rowOff>179916</xdr:rowOff>
    </xdr:to>
    <xdr:sp macro="" textlink="">
      <xdr:nvSpPr>
        <xdr:cNvPr id="26" name="Prostokąt 25"/>
        <xdr:cNvSpPr/>
      </xdr:nvSpPr>
      <xdr:spPr>
        <a:xfrm>
          <a:off x="0" y="73331917"/>
          <a:ext cx="9376834" cy="1132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420</xdr:row>
      <xdr:rowOff>0</xdr:rowOff>
    </xdr:from>
    <xdr:to>
      <xdr:col>25</xdr:col>
      <xdr:colOff>10584</xdr:colOff>
      <xdr:row>425</xdr:row>
      <xdr:rowOff>10584</xdr:rowOff>
    </xdr:to>
    <xdr:sp macro="" textlink="">
      <xdr:nvSpPr>
        <xdr:cNvPr id="31" name="Prostokąt 30"/>
        <xdr:cNvSpPr/>
      </xdr:nvSpPr>
      <xdr:spPr>
        <a:xfrm>
          <a:off x="0" y="87354833"/>
          <a:ext cx="93768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430</xdr:row>
      <xdr:rowOff>190499</xdr:rowOff>
    </xdr:from>
    <xdr:to>
      <xdr:col>25</xdr:col>
      <xdr:colOff>10584</xdr:colOff>
      <xdr:row>456</xdr:row>
      <xdr:rowOff>21166</xdr:rowOff>
    </xdr:to>
    <xdr:sp macro="" textlink="">
      <xdr:nvSpPr>
        <xdr:cNvPr id="32" name="Prostokąt 31"/>
        <xdr:cNvSpPr/>
      </xdr:nvSpPr>
      <xdr:spPr>
        <a:xfrm>
          <a:off x="0" y="90212332"/>
          <a:ext cx="937683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9525</xdr:colOff>
      <xdr:row>3</xdr:row>
      <xdr:rowOff>9853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76525" cy="581353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AHDPROD_SP_Meldunek_sekcja_VII" connectionId="17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name="AHDPROD_SP_Meldunek_sekcja_III_tab_1" connectionId="6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name="AHDPROD_SP_Meldunek_sekcja_III_tab_2" connectionId="7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name="AHDPROD_SP_Meldunek_sekcja_IV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name="AHDPROD_SP_Meldunek_sekcja_V_tab_1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name="AHDPROD_SP_Meldunek_sekcja_V_tab_2" connectionId="12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name="AHDPROD_SP_Meldunek_sekcja_V_tab_3" connectionId="13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name="AHDPROD_SP_Meldunek_sekcja_V_tab_4" connectionId="14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name="AHDPROD_SP_Meldunek_sekcja_VI_tab_1" connectionId="1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name="AHDPROD_SP_Meldunek_sekcja_VI_tab_2" connectionId="16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name="AHDPROD_SP_Meldunek_sekcja_VIII" connectionId="18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name="AHDPROD_SP_Meldunek_sekcja_I_tab_1" connectionId="2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name="AHDPROD_SP_Meldunek_sekcja_I_tab_2" connectionId="3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name="AHDPROD_SP_Meldunek_sekcja_II_tab_1" connectionId="4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name="AHDPROD_SP_Meldunek_sekcja_II_tab_2" connectionId="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name="AHDPROD_SP_Meldunek_parametry" connectionId="1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name="AHDPROD_SP_Meldunek_sekcja_IX_tab_1" connectionId="9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name="AHDPROD_SP_Meldunek_sekcja_IX_tab_2" connectionId="10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8" name="Tabela_AHDPROD_SP_Meldunek_sekcja_VII" displayName="Tabela_AHDPROD_SP_Meldunek_sekcja_VII" ref="A1:C12" tableType="queryTable" totalsRowShown="0">
  <autoFilter ref="A1:C12"/>
  <tableColumns count="3">
    <tableColumn id="1" uniqueName="1" name="Lp" queryTableFieldId="1"/>
    <tableColumn id="2" uniqueName="2" name="Czynnosc" queryTableFieldId="2"/>
    <tableColumn id="3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ela_AHDPROD_SP_Meldunek_sekcja_III_tab_1" displayName="Tabela_AHDPROD_SP_Meldunek_sekcja_III_tab_1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6" name="Tabela_AHDPROD_SP_Meldunek_sekcja_III_tab_2" displayName="Tabela_AHDPROD_SP_Meldunek_sekcja_III_tab_2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7" name="Tabela_AHDPROD_SP_Meldunek_sekcja_IV" displayName="Tabela_AHDPROD_SP_Meldunek_sekcja_IV" ref="A1:C26" tableType="queryTable" totalsRowShown="0">
  <autoFilter ref="A1:C26"/>
  <tableColumns count="3">
    <tableColumn id="1" uniqueName="1" name="Ilosc" queryTableFieldId="1"/>
    <tableColumn id="2" uniqueName="2" name="Cudzoziemcy" queryTableFieldId="2"/>
    <tableColumn id="3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8" name="Tabela_AHDPROD_SP_Meldunek_sekcja_V_tab_1" displayName="Tabela_AHDPROD_SP_Meldunek_sekcja_V_tab_1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9" name="Tabela_AHDPROD_SP_Meldunek_sekcja_V_tab_2" displayName="Tabela_AHDPROD_SP_Meldunek_sekcja_V_tab_2" ref="A1:D9" tableType="queryTable" totalsRowShown="0">
  <autoFilter ref="A1:D9"/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0" name="Tabela_AHDPROD_SP_Meldunek_sekcja_V_tab_3" displayName="Tabela_AHDPROD_SP_Meldunek_sekcja_V_tab_3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1" name="Tabela_AHDPROD_SP_Meldunek_sekcja_V_tab_4" displayName="Tabela_AHDPROD_SP_Meldunek_sekcja_V_tab_4" ref="A1:D9" tableType="queryTable" totalsRowShown="0">
  <autoFilter ref="A1:D9"/>
  <sortState ref="A2:D9">
    <sortCondition ref="D2:D9"/>
    <sortCondition ref="C2:C9"/>
  </sortState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2" name="Tabela_AHDPROD_SP_Meldunek_sekcja_VI_tab_1" displayName="Tabela_AHDPROD_SP_Meldunek_sekcja_VI_tab_1" ref="A1:E129" tableType="queryTable" totalsRowShown="0">
  <autoFilter ref="A1:E129"/>
  <tableColumns count="5">
    <tableColumn id="1" uniqueName="1" name="Lp" queryTableFieldId="1"/>
    <tableColumn id="2" uniqueName="2" name="Sprawa" queryTableFieldId="2"/>
    <tableColumn id="3" uniqueName="3" name="Liczba" queryTableFieldId="3"/>
    <tableColumn id="4" uniqueName="4" name="Opis" queryTableFieldId="4"/>
    <tableColumn id="5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3" name="Tabela_AHDPROD_SP_Meldunek_sekcja_VI_tab_2" displayName="Tabela_AHDPROD_SP_Meldunek_sekcja_VI_tab_2" ref="A1:D4" tableType="queryTable" totalsRowShown="0">
  <autoFilter ref="A1:D4"/>
  <tableColumns count="4">
    <tableColumn id="1" uniqueName="1" name="Lp" queryTableFieldId="1"/>
    <tableColumn id="2" uniqueName="2" name="Liczba" queryTableFieldId="2"/>
    <tableColumn id="3" uniqueName="3" name="Sprawa" queryTableFieldId="3"/>
    <tableColumn id="4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7" name="Tabela_AHDPROD_SP_Meldunek_sekcja_VIII" displayName="Tabela_AHDPROD_SP_Meldunek_sekcja_VIII" ref="A1:D4" tableType="queryTable" totalsRowShown="0">
  <autoFilter ref="A1:D4"/>
  <tableColumns count="4">
    <tableColumn id="1" uniqueName="1" name="Lp" queryTableFieldId="1"/>
    <tableColumn id="2" uniqueName="2" name="Wnioskujacy" queryTableFieldId="2"/>
    <tableColumn id="3" uniqueName="3" name="Wnioski" queryTableFieldId="3"/>
    <tableColumn id="4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_AHDPROD_SP_Meldunek_sekcja_I_tab_1" displayName="Tabela_AHDPROD_SP_Meldunek_sekcja_I_tab_1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_AHDPROD_SP_Meldunek_sekcja_I_tab_2" displayName="Tabela_AHDPROD_SP_Meldunek_sekcja_I_tab_2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ela_AHDPROD_SP_Meldunek_sekcja_II_tab_1" displayName="Tabela_AHDPROD_SP_Meldunek_sekcja_II_tab_1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IN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_AHDPROD_SP_Meldunek_sekcja_II_tab_2" displayName="Tabela_AHDPROD_SP_Meldunek_sekcja_II_tab_2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OUT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6" name="Tabela_AHDPROD_SP_Meldunek_parametry" displayName="Tabela_AHDPROD_SP_Meldunek_parametry" ref="A1:C2" tableType="queryTable" totalsRowShown="0">
  <autoFilter ref="A1:C2"/>
  <tableColumns count="3">
    <tableColumn id="1" uniqueName="1" name="Kolumna1" queryTableFieldId="1"/>
    <tableColumn id="2" uniqueName="2" name="Kolumna2" queryTableFieldId="2"/>
    <tableColumn id="3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ela_AHDPROD_SP_Meldunek_sekcja_IX_tab_1" displayName="Tabela_AHDPROD_SP_Meldunek_sekcja_IX_tab_1" ref="A1:D13" tableType="queryTable" totalsRowShown="0">
  <autoFilter ref="A1:D13"/>
  <sortState ref="A2:D13">
    <sortCondition ref="B2:B13"/>
    <sortCondition ref="D2:D13"/>
    <sortCondition ref="C2:C13"/>
  </sortState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ela_AHDPROD_SP_Meldunek_sekcja_IX_tab_2" displayName="Tabela_AHDPROD_SP_Meldunek_sekcja_IX_tab_2" ref="A1:D13" tableType="queryTable" totalsRowShown="0">
  <autoFilter ref="A1:D13"/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Z467"/>
  <sheetViews>
    <sheetView tabSelected="1" zoomScale="85" zoomScaleNormal="85" zoomScaleSheetLayoutView="100" zoomScalePageLayoutView="70" workbookViewId="0">
      <selection activeCell="X2" sqref="X2"/>
    </sheetView>
  </sheetViews>
  <sheetFormatPr defaultColWidth="4.140625" defaultRowHeight="15" x14ac:dyDescent="0.25"/>
  <cols>
    <col min="1" max="24" width="5" style="3" customWidth="1"/>
    <col min="25" max="25" width="3.85546875" style="6" customWidth="1"/>
    <col min="26" max="16384" width="4.140625" style="3"/>
  </cols>
  <sheetData>
    <row r="1" spans="1:26" x14ac:dyDescent="0.25">
      <c r="R1" s="4"/>
      <c r="S1" s="4"/>
      <c r="T1" s="54"/>
      <c r="U1" s="55"/>
      <c r="V1" s="55"/>
      <c r="W1" s="55"/>
      <c r="X1" s="55"/>
      <c r="Y1" s="55"/>
      <c r="Z1" s="55"/>
    </row>
    <row r="2" spans="1:26" x14ac:dyDescent="0.25">
      <c r="Q2" s="5"/>
      <c r="R2" s="4"/>
      <c r="S2" s="4"/>
      <c r="T2" s="55"/>
      <c r="U2" s="55"/>
      <c r="V2" s="55"/>
      <c r="W2" s="55"/>
      <c r="X2" s="55"/>
      <c r="Y2" s="55"/>
      <c r="Z2" s="55"/>
    </row>
    <row r="3" spans="1:26" x14ac:dyDescent="0.25">
      <c r="R3" s="4"/>
      <c r="S3" s="4"/>
      <c r="T3" s="55"/>
      <c r="U3" s="55"/>
      <c r="V3" s="55"/>
      <c r="W3" s="55"/>
      <c r="X3" s="55"/>
      <c r="Y3" s="55"/>
      <c r="Z3" s="55"/>
    </row>
    <row r="4" spans="1:26" x14ac:dyDescent="0.25">
      <c r="R4" s="4"/>
      <c r="S4" s="4"/>
      <c r="T4" s="55"/>
      <c r="U4" s="55"/>
      <c r="V4" s="55"/>
      <c r="W4" s="55"/>
      <c r="X4" s="55"/>
      <c r="Y4" s="55"/>
      <c r="Z4" s="55"/>
    </row>
    <row r="5" spans="1:26" x14ac:dyDescent="0.25">
      <c r="E5" s="230" t="s">
        <v>63</v>
      </c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4"/>
      <c r="S5" s="4"/>
      <c r="T5" s="55"/>
      <c r="U5" s="55"/>
      <c r="V5" s="55"/>
      <c r="W5" s="55"/>
      <c r="X5" s="55"/>
      <c r="Y5" s="55"/>
      <c r="Z5" s="55"/>
    </row>
    <row r="6" spans="1:26" x14ac:dyDescent="0.25"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4"/>
      <c r="S6" s="4"/>
      <c r="T6" s="55"/>
      <c r="U6" s="55"/>
      <c r="V6" s="55"/>
      <c r="W6" s="55"/>
      <c r="X6" s="55"/>
      <c r="Y6" s="55"/>
      <c r="Z6" s="55"/>
    </row>
    <row r="7" spans="1:26" x14ac:dyDescent="0.25"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4"/>
      <c r="S7" s="4"/>
      <c r="T7" s="55"/>
      <c r="U7" s="55"/>
      <c r="V7" s="55"/>
      <c r="W7" s="55"/>
      <c r="X7" s="55"/>
      <c r="Y7" s="55"/>
      <c r="Z7" s="55"/>
    </row>
    <row r="8" spans="1:26" x14ac:dyDescent="0.25"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4"/>
      <c r="S8" s="4"/>
      <c r="T8" s="55"/>
      <c r="U8" s="55"/>
      <c r="V8" s="55"/>
      <c r="W8" s="55"/>
      <c r="X8" s="55"/>
      <c r="Y8" s="55"/>
      <c r="Z8" s="55"/>
    </row>
    <row r="9" spans="1:26" ht="19.5" x14ac:dyDescent="0.3">
      <c r="E9" s="202" t="str">
        <f>CONCATENATE("w okresie ",Arkusz18!A2," - ",Arkusz18!B2," r.")</f>
        <v>w okresie 01.02.2016 - 29.02.2016 r.</v>
      </c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4"/>
      <c r="S9" s="4"/>
      <c r="T9" s="55"/>
      <c r="U9" s="55"/>
      <c r="V9" s="55"/>
      <c r="W9" s="55"/>
      <c r="X9" s="55"/>
      <c r="Y9" s="55"/>
      <c r="Z9" s="55"/>
    </row>
    <row r="10" spans="1:26" x14ac:dyDescent="0.25">
      <c r="R10" s="4"/>
      <c r="S10" s="4"/>
      <c r="T10" s="55"/>
      <c r="U10" s="55"/>
      <c r="V10" s="55"/>
      <c r="W10" s="55"/>
      <c r="X10" s="55"/>
      <c r="Y10" s="55"/>
      <c r="Z10" s="55"/>
    </row>
    <row r="11" spans="1:26" x14ac:dyDescent="0.25">
      <c r="R11" s="4"/>
      <c r="S11" s="4"/>
      <c r="T11" s="55"/>
      <c r="U11" s="55"/>
      <c r="V11" s="55"/>
      <c r="W11" s="55"/>
      <c r="X11" s="55"/>
      <c r="Y11" s="55"/>
      <c r="Z11" s="55"/>
    </row>
    <row r="12" spans="1:26" x14ac:dyDescent="0.25">
      <c r="R12" s="4"/>
      <c r="S12" s="4"/>
      <c r="T12" s="55"/>
      <c r="U12" s="55"/>
      <c r="V12" s="55"/>
      <c r="W12" s="55"/>
      <c r="X12" s="55"/>
      <c r="Y12" s="55"/>
      <c r="Z12" s="55"/>
    </row>
    <row r="13" spans="1:26" x14ac:dyDescent="0.25">
      <c r="R13" s="4"/>
      <c r="S13" s="4"/>
      <c r="T13" s="55"/>
      <c r="U13" s="55"/>
      <c r="V13" s="55"/>
      <c r="W13" s="55"/>
      <c r="X13" s="55"/>
      <c r="Y13" s="55"/>
      <c r="Z13" s="55"/>
    </row>
    <row r="14" spans="1:26" ht="18" x14ac:dyDescent="0.25">
      <c r="A14" s="8" t="s">
        <v>64</v>
      </c>
      <c r="F14" s="9"/>
      <c r="R14" s="4"/>
      <c r="S14" s="4"/>
      <c r="T14" s="55"/>
      <c r="U14" s="55"/>
      <c r="V14" s="55"/>
      <c r="W14" s="55"/>
      <c r="X14" s="55"/>
      <c r="Y14" s="55"/>
      <c r="Z14" s="55"/>
    </row>
    <row r="15" spans="1:26" x14ac:dyDescent="0.25">
      <c r="F15" s="9"/>
      <c r="R15" s="4"/>
      <c r="S15" s="4"/>
      <c r="T15" s="55"/>
      <c r="U15" s="55"/>
      <c r="V15" s="55"/>
      <c r="W15" s="55"/>
      <c r="X15" s="55"/>
      <c r="Y15" s="55"/>
      <c r="Z15" s="55"/>
    </row>
    <row r="16" spans="1:26" x14ac:dyDescent="0.25">
      <c r="A16" s="231" t="s">
        <v>2</v>
      </c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1"/>
      <c r="Q16" s="231"/>
      <c r="R16" s="231"/>
      <c r="S16" s="231"/>
      <c r="T16" s="231"/>
      <c r="U16" s="231"/>
    </row>
    <row r="17" spans="1:22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spans="1:22" ht="15.75" thickBot="1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</row>
    <row r="19" spans="1:22" x14ac:dyDescent="0.25">
      <c r="C19" s="139" t="s">
        <v>0</v>
      </c>
      <c r="D19" s="140"/>
      <c r="E19" s="140"/>
      <c r="F19" s="140"/>
      <c r="G19" s="121" t="str">
        <f>CONCATENATE(Arkusz18!A2," - ",Arkusz18!B2," r.")</f>
        <v>01.02.2016 - 29.02.2016 r.</v>
      </c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3"/>
    </row>
    <row r="20" spans="1:22" x14ac:dyDescent="0.25">
      <c r="C20" s="141"/>
      <c r="D20" s="142"/>
      <c r="E20" s="142"/>
      <c r="F20" s="142"/>
      <c r="G20" s="115" t="s">
        <v>27</v>
      </c>
      <c r="H20" s="119"/>
      <c r="I20" s="119"/>
      <c r="J20" s="120"/>
      <c r="K20" s="115" t="s">
        <v>28</v>
      </c>
      <c r="L20" s="119"/>
      <c r="M20" s="119"/>
      <c r="N20" s="120"/>
      <c r="O20" s="115" t="s">
        <v>103</v>
      </c>
      <c r="P20" s="119"/>
      <c r="Q20" s="119"/>
      <c r="R20" s="120"/>
      <c r="S20" s="115" t="s">
        <v>50</v>
      </c>
      <c r="T20" s="119"/>
      <c r="U20" s="119"/>
      <c r="V20" s="116"/>
    </row>
    <row r="21" spans="1:22" ht="15" customHeight="1" x14ac:dyDescent="0.25">
      <c r="C21" s="141"/>
      <c r="D21" s="142"/>
      <c r="E21" s="142"/>
      <c r="F21" s="142"/>
      <c r="G21" s="117" t="s">
        <v>26</v>
      </c>
      <c r="H21" s="118"/>
      <c r="I21" s="115" t="s">
        <v>10</v>
      </c>
      <c r="J21" s="120"/>
      <c r="K21" s="117" t="s">
        <v>29</v>
      </c>
      <c r="L21" s="118"/>
      <c r="M21" s="115" t="s">
        <v>10</v>
      </c>
      <c r="N21" s="120"/>
      <c r="O21" s="117" t="s">
        <v>26</v>
      </c>
      <c r="P21" s="118"/>
      <c r="Q21" s="115" t="s">
        <v>10</v>
      </c>
      <c r="R21" s="120"/>
      <c r="S21" s="117" t="s">
        <v>26</v>
      </c>
      <c r="T21" s="118"/>
      <c r="U21" s="115" t="s">
        <v>10</v>
      </c>
      <c r="V21" s="116"/>
    </row>
    <row r="22" spans="1:22" x14ac:dyDescent="0.25">
      <c r="C22" s="151" t="str">
        <f>Arkusz2!B2</f>
        <v>ROSJA</v>
      </c>
      <c r="D22" s="152"/>
      <c r="E22" s="152"/>
      <c r="F22" s="152"/>
      <c r="G22" s="127">
        <f>Arkusz2!F2</f>
        <v>200</v>
      </c>
      <c r="H22" s="129"/>
      <c r="I22" s="127">
        <f>Arkusz2!F8</f>
        <v>488</v>
      </c>
      <c r="J22" s="129"/>
      <c r="K22" s="127">
        <f>Arkusz2!F14</f>
        <v>18</v>
      </c>
      <c r="L22" s="129"/>
      <c r="M22" s="127">
        <f>Arkusz2!F20</f>
        <v>39</v>
      </c>
      <c r="N22" s="129"/>
      <c r="O22" s="127">
        <f>Arkusz2!F26</f>
        <v>0</v>
      </c>
      <c r="P22" s="129"/>
      <c r="Q22" s="127">
        <f>Arkusz2!F32</f>
        <v>0</v>
      </c>
      <c r="R22" s="129"/>
      <c r="S22" s="127">
        <f>SUM(G22,K22,O22)</f>
        <v>218</v>
      </c>
      <c r="T22" s="129"/>
      <c r="U22" s="127">
        <f>SUM(I22,M22,Q22)</f>
        <v>527</v>
      </c>
      <c r="V22" s="128"/>
    </row>
    <row r="23" spans="1:22" x14ac:dyDescent="0.25">
      <c r="C23" s="81" t="str">
        <f>Arkusz2!B3</f>
        <v>TADŻYKISTAN</v>
      </c>
      <c r="D23" s="82"/>
      <c r="E23" s="82"/>
      <c r="F23" s="82"/>
      <c r="G23" s="130">
        <f>Arkusz2!F3</f>
        <v>51</v>
      </c>
      <c r="H23" s="132"/>
      <c r="I23" s="130">
        <f>Arkusz2!F9</f>
        <v>133</v>
      </c>
      <c r="J23" s="132"/>
      <c r="K23" s="130">
        <f>Arkusz2!F15</f>
        <v>0</v>
      </c>
      <c r="L23" s="132"/>
      <c r="M23" s="130">
        <f>Arkusz2!F21</f>
        <v>0</v>
      </c>
      <c r="N23" s="132"/>
      <c r="O23" s="130">
        <f>Arkusz2!F27</f>
        <v>0</v>
      </c>
      <c r="P23" s="132"/>
      <c r="Q23" s="130">
        <f>Arkusz2!F33</f>
        <v>0</v>
      </c>
      <c r="R23" s="132"/>
      <c r="S23" s="130">
        <f t="shared" ref="S23:S27" si="0">SUM(G23,K23,O23)</f>
        <v>51</v>
      </c>
      <c r="T23" s="132"/>
      <c r="U23" s="130">
        <f t="shared" ref="U23:U27" si="1">SUM(I23,M23,Q23)</f>
        <v>133</v>
      </c>
      <c r="V23" s="131"/>
    </row>
    <row r="24" spans="1:22" x14ac:dyDescent="0.25">
      <c r="C24" s="151" t="str">
        <f>Arkusz2!B4</f>
        <v>UKRAINA</v>
      </c>
      <c r="D24" s="152"/>
      <c r="E24" s="152"/>
      <c r="F24" s="152"/>
      <c r="G24" s="127">
        <f>Arkusz2!F4</f>
        <v>42</v>
      </c>
      <c r="H24" s="129"/>
      <c r="I24" s="127">
        <f>Arkusz2!F10</f>
        <v>61</v>
      </c>
      <c r="J24" s="129"/>
      <c r="K24" s="127">
        <f>Arkusz2!F16</f>
        <v>31</v>
      </c>
      <c r="L24" s="129"/>
      <c r="M24" s="127">
        <f>Arkusz2!F22</f>
        <v>59</v>
      </c>
      <c r="N24" s="129"/>
      <c r="O24" s="127">
        <f>Arkusz2!F28</f>
        <v>0</v>
      </c>
      <c r="P24" s="129"/>
      <c r="Q24" s="127">
        <f>Arkusz2!F34</f>
        <v>0</v>
      </c>
      <c r="R24" s="129"/>
      <c r="S24" s="127">
        <f t="shared" si="0"/>
        <v>73</v>
      </c>
      <c r="T24" s="129"/>
      <c r="U24" s="127">
        <f t="shared" si="1"/>
        <v>120</v>
      </c>
      <c r="V24" s="128"/>
    </row>
    <row r="25" spans="1:22" x14ac:dyDescent="0.25">
      <c r="C25" s="81" t="str">
        <f>Arkusz2!B5</f>
        <v>TURCJA</v>
      </c>
      <c r="D25" s="82"/>
      <c r="E25" s="82"/>
      <c r="F25" s="82"/>
      <c r="G25" s="130">
        <f>Arkusz2!F5</f>
        <v>17</v>
      </c>
      <c r="H25" s="132"/>
      <c r="I25" s="130">
        <f>Arkusz2!F11</f>
        <v>40</v>
      </c>
      <c r="J25" s="132"/>
      <c r="K25" s="130">
        <f>Arkusz2!F17</f>
        <v>0</v>
      </c>
      <c r="L25" s="132"/>
      <c r="M25" s="130">
        <f>Arkusz2!F23</f>
        <v>0</v>
      </c>
      <c r="N25" s="132"/>
      <c r="O25" s="130">
        <f>Arkusz2!F29</f>
        <v>0</v>
      </c>
      <c r="P25" s="132"/>
      <c r="Q25" s="130">
        <f>Arkusz2!F35</f>
        <v>0</v>
      </c>
      <c r="R25" s="132"/>
      <c r="S25" s="130">
        <f t="shared" si="0"/>
        <v>17</v>
      </c>
      <c r="T25" s="132"/>
      <c r="U25" s="130">
        <f t="shared" si="1"/>
        <v>40</v>
      </c>
      <c r="V25" s="131"/>
    </row>
    <row r="26" spans="1:22" x14ac:dyDescent="0.25">
      <c r="C26" s="151" t="str">
        <f>Arkusz2!B6</f>
        <v>ARMENIA</v>
      </c>
      <c r="D26" s="152"/>
      <c r="E26" s="152"/>
      <c r="F26" s="152"/>
      <c r="G26" s="127">
        <f>Arkusz2!F6</f>
        <v>10</v>
      </c>
      <c r="H26" s="129"/>
      <c r="I26" s="127">
        <f>Arkusz2!F12</f>
        <v>21</v>
      </c>
      <c r="J26" s="129"/>
      <c r="K26" s="127">
        <f>Arkusz2!F18</f>
        <v>0</v>
      </c>
      <c r="L26" s="129"/>
      <c r="M26" s="127">
        <f>Arkusz2!F24</f>
        <v>0</v>
      </c>
      <c r="N26" s="129"/>
      <c r="O26" s="127">
        <f>Arkusz2!F30</f>
        <v>0</v>
      </c>
      <c r="P26" s="129"/>
      <c r="Q26" s="127">
        <f>Arkusz2!F36</f>
        <v>0</v>
      </c>
      <c r="R26" s="129"/>
      <c r="S26" s="127">
        <f t="shared" si="0"/>
        <v>10</v>
      </c>
      <c r="T26" s="129"/>
      <c r="U26" s="127">
        <f t="shared" si="1"/>
        <v>21</v>
      </c>
      <c r="V26" s="128"/>
    </row>
    <row r="27" spans="1:22" ht="15.75" thickBot="1" x14ac:dyDescent="0.3">
      <c r="C27" s="155" t="str">
        <f>Arkusz2!B7</f>
        <v>Pozostałe</v>
      </c>
      <c r="D27" s="156"/>
      <c r="E27" s="156"/>
      <c r="F27" s="156"/>
      <c r="G27" s="124">
        <f>Arkusz2!F7</f>
        <v>28</v>
      </c>
      <c r="H27" s="126"/>
      <c r="I27" s="124">
        <f>Arkusz2!F13</f>
        <v>42</v>
      </c>
      <c r="J27" s="126"/>
      <c r="K27" s="124">
        <f>Arkusz2!F19</f>
        <v>5</v>
      </c>
      <c r="L27" s="126"/>
      <c r="M27" s="124">
        <f>Arkusz2!F25</f>
        <v>9</v>
      </c>
      <c r="N27" s="126"/>
      <c r="O27" s="124">
        <f>Arkusz2!F31</f>
        <v>0</v>
      </c>
      <c r="P27" s="126"/>
      <c r="Q27" s="124">
        <f>Arkusz2!F37</f>
        <v>0</v>
      </c>
      <c r="R27" s="126"/>
      <c r="S27" s="124">
        <f t="shared" si="0"/>
        <v>33</v>
      </c>
      <c r="T27" s="126"/>
      <c r="U27" s="124">
        <f t="shared" si="1"/>
        <v>51</v>
      </c>
      <c r="V27" s="125"/>
    </row>
    <row r="28" spans="1:22" ht="15.75" thickBot="1" x14ac:dyDescent="0.3">
      <c r="C28" s="153" t="s">
        <v>1</v>
      </c>
      <c r="D28" s="154"/>
      <c r="E28" s="154"/>
      <c r="F28" s="154"/>
      <c r="G28" s="222">
        <f>SUM(G22:G27)</f>
        <v>348</v>
      </c>
      <c r="H28" s="223"/>
      <c r="I28" s="222">
        <f>SUM(I22:I27)</f>
        <v>785</v>
      </c>
      <c r="J28" s="223"/>
      <c r="K28" s="222">
        <f>SUM(K22:K27)</f>
        <v>54</v>
      </c>
      <c r="L28" s="223"/>
      <c r="M28" s="222">
        <f>SUM(M22:M27)</f>
        <v>107</v>
      </c>
      <c r="N28" s="223"/>
      <c r="O28" s="222">
        <f>SUM(O22:O27)</f>
        <v>0</v>
      </c>
      <c r="P28" s="223"/>
      <c r="Q28" s="222">
        <f>SUM(Q22:Q27)</f>
        <v>0</v>
      </c>
      <c r="R28" s="223"/>
      <c r="S28" s="222">
        <f>SUM(S22:S27)</f>
        <v>402</v>
      </c>
      <c r="T28" s="223"/>
      <c r="U28" s="222">
        <f>SUM(U22:U27)</f>
        <v>892</v>
      </c>
      <c r="V28" s="226"/>
    </row>
    <row r="32" spans="1:22" x14ac:dyDescent="0.25">
      <c r="M32" s="11"/>
      <c r="N32" s="11"/>
      <c r="O32" s="11"/>
      <c r="P32" s="11"/>
      <c r="Q32" s="11"/>
      <c r="R32" s="11"/>
      <c r="S32" s="11"/>
    </row>
    <row r="33" spans="1:19" x14ac:dyDescent="0.25">
      <c r="M33" s="11"/>
      <c r="N33" s="11"/>
      <c r="O33" s="11"/>
      <c r="P33" s="11"/>
      <c r="Q33" s="11"/>
      <c r="R33" s="11"/>
      <c r="S33" s="11"/>
    </row>
    <row r="34" spans="1:19" x14ac:dyDescent="0.25">
      <c r="M34" s="11"/>
      <c r="N34" s="11"/>
      <c r="O34" s="11"/>
      <c r="P34" s="11"/>
      <c r="Q34" s="11"/>
      <c r="R34" s="11"/>
      <c r="S34" s="11"/>
    </row>
    <row r="35" spans="1:19" x14ac:dyDescent="0.25">
      <c r="M35" s="11"/>
      <c r="N35" s="11"/>
      <c r="O35" s="11"/>
      <c r="P35" s="11"/>
      <c r="Q35" s="11"/>
      <c r="R35" s="11"/>
      <c r="S35" s="11"/>
    </row>
    <row r="36" spans="1:19" x14ac:dyDescent="0.25">
      <c r="M36" s="11"/>
      <c r="N36" s="11"/>
      <c r="O36" s="11"/>
      <c r="P36" s="11"/>
      <c r="Q36" s="11"/>
      <c r="R36" s="11"/>
      <c r="S36" s="11"/>
    </row>
    <row r="37" spans="1:19" x14ac:dyDescent="0.25">
      <c r="M37" s="11"/>
      <c r="N37" s="11"/>
      <c r="O37" s="11"/>
      <c r="P37" s="11"/>
      <c r="Q37" s="11"/>
      <c r="R37" s="11"/>
      <c r="S37" s="11"/>
    </row>
    <row r="38" spans="1:19" x14ac:dyDescent="0.25">
      <c r="M38" s="11"/>
      <c r="N38" s="11"/>
      <c r="O38" s="11"/>
      <c r="P38" s="11"/>
      <c r="Q38" s="11"/>
      <c r="R38" s="11"/>
      <c r="S38" s="11"/>
    </row>
    <row r="39" spans="1:19" x14ac:dyDescent="0.25">
      <c r="M39" s="11"/>
      <c r="N39" s="11"/>
      <c r="O39" s="11"/>
      <c r="P39" s="11"/>
      <c r="Q39" s="11"/>
      <c r="R39" s="11"/>
      <c r="S39" s="11"/>
    </row>
    <row r="40" spans="1:19" x14ac:dyDescent="0.25">
      <c r="D40" s="225"/>
      <c r="E40" s="225"/>
    </row>
    <row r="44" spans="1:19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</row>
    <row r="50" spans="1:26" ht="15.75" thickBot="1" x14ac:dyDescent="0.3"/>
    <row r="51" spans="1:26" x14ac:dyDescent="0.25">
      <c r="C51" s="139" t="s">
        <v>0</v>
      </c>
      <c r="D51" s="140"/>
      <c r="E51" s="140"/>
      <c r="F51" s="140"/>
      <c r="G51" s="183" t="str">
        <f>CONCATENATE(Arkusz18!C2," - ",Arkusz18!B2," r.")</f>
        <v>01.01.2016 - 29.02.2016 r.</v>
      </c>
      <c r="H51" s="183"/>
      <c r="I51" s="183"/>
      <c r="J51" s="183"/>
      <c r="K51" s="183"/>
      <c r="L51" s="183"/>
      <c r="M51" s="183"/>
      <c r="N51" s="183"/>
      <c r="O51" s="183"/>
      <c r="P51" s="183"/>
      <c r="Q51" s="183"/>
      <c r="R51" s="183"/>
      <c r="S51" s="183"/>
      <c r="T51" s="183"/>
      <c r="U51" s="183"/>
      <c r="V51" s="184"/>
    </row>
    <row r="52" spans="1:26" x14ac:dyDescent="0.25">
      <c r="C52" s="141"/>
      <c r="D52" s="142"/>
      <c r="E52" s="142"/>
      <c r="F52" s="142"/>
      <c r="G52" s="142" t="s">
        <v>27</v>
      </c>
      <c r="H52" s="142"/>
      <c r="I52" s="142"/>
      <c r="J52" s="142"/>
      <c r="K52" s="142" t="s">
        <v>28</v>
      </c>
      <c r="L52" s="142"/>
      <c r="M52" s="142"/>
      <c r="N52" s="142"/>
      <c r="O52" s="142" t="s">
        <v>140</v>
      </c>
      <c r="P52" s="142"/>
      <c r="Q52" s="142"/>
      <c r="R52" s="142"/>
      <c r="S52" s="142" t="s">
        <v>50</v>
      </c>
      <c r="T52" s="142"/>
      <c r="U52" s="142"/>
      <c r="V52" s="232"/>
    </row>
    <row r="53" spans="1:26" x14ac:dyDescent="0.25">
      <c r="C53" s="141"/>
      <c r="D53" s="142"/>
      <c r="E53" s="142"/>
      <c r="F53" s="142"/>
      <c r="G53" s="228" t="s">
        <v>26</v>
      </c>
      <c r="H53" s="228"/>
      <c r="I53" s="142" t="s">
        <v>10</v>
      </c>
      <c r="J53" s="142"/>
      <c r="K53" s="228" t="s">
        <v>29</v>
      </c>
      <c r="L53" s="228"/>
      <c r="M53" s="142" t="s">
        <v>10</v>
      </c>
      <c r="N53" s="142"/>
      <c r="O53" s="228" t="s">
        <v>26</v>
      </c>
      <c r="P53" s="228"/>
      <c r="Q53" s="142" t="s">
        <v>10</v>
      </c>
      <c r="R53" s="142"/>
      <c r="S53" s="228" t="s">
        <v>26</v>
      </c>
      <c r="T53" s="228"/>
      <c r="U53" s="142" t="s">
        <v>10</v>
      </c>
      <c r="V53" s="232"/>
    </row>
    <row r="54" spans="1:26" x14ac:dyDescent="0.25">
      <c r="C54" s="151" t="str">
        <f>Arkusz3!B2</f>
        <v>ROSJA</v>
      </c>
      <c r="D54" s="152"/>
      <c r="E54" s="152"/>
      <c r="F54" s="152"/>
      <c r="G54" s="215">
        <f>Arkusz3!F2</f>
        <v>331</v>
      </c>
      <c r="H54" s="215"/>
      <c r="I54" s="215">
        <f>Arkusz3!F8</f>
        <v>807</v>
      </c>
      <c r="J54" s="215"/>
      <c r="K54" s="215">
        <f>Arkusz3!F14</f>
        <v>39</v>
      </c>
      <c r="L54" s="215"/>
      <c r="M54" s="215">
        <f>Arkusz3!F20</f>
        <v>65</v>
      </c>
      <c r="N54" s="215"/>
      <c r="O54" s="215">
        <f>Arkusz3!F26</f>
        <v>0</v>
      </c>
      <c r="P54" s="215"/>
      <c r="Q54" s="215">
        <f>Arkusz3!F32</f>
        <v>0</v>
      </c>
      <c r="R54" s="215"/>
      <c r="S54" s="215">
        <f>SUM(G54,K54,O54)</f>
        <v>370</v>
      </c>
      <c r="T54" s="215"/>
      <c r="U54" s="215">
        <f>SUM(I54,M54,Q54)</f>
        <v>872</v>
      </c>
      <c r="V54" s="233"/>
    </row>
    <row r="55" spans="1:26" x14ac:dyDescent="0.25">
      <c r="C55" s="81" t="str">
        <f>Arkusz3!B3</f>
        <v>TADŻYKISTAN</v>
      </c>
      <c r="D55" s="82"/>
      <c r="E55" s="82"/>
      <c r="F55" s="82"/>
      <c r="G55" s="221">
        <f>Arkusz3!F3</f>
        <v>82</v>
      </c>
      <c r="H55" s="221"/>
      <c r="I55" s="221">
        <f>Arkusz3!F9</f>
        <v>229</v>
      </c>
      <c r="J55" s="221"/>
      <c r="K55" s="221">
        <f>Arkusz3!F15</f>
        <v>1</v>
      </c>
      <c r="L55" s="221"/>
      <c r="M55" s="221">
        <f>Arkusz3!F21</f>
        <v>1</v>
      </c>
      <c r="N55" s="221"/>
      <c r="O55" s="221">
        <f>Arkusz3!F27</f>
        <v>0</v>
      </c>
      <c r="P55" s="221"/>
      <c r="Q55" s="221">
        <f>Arkusz3!F33</f>
        <v>0</v>
      </c>
      <c r="R55" s="221"/>
      <c r="S55" s="221">
        <f t="shared" ref="S55:S59" si="2">SUM(G55,K55,O55)</f>
        <v>83</v>
      </c>
      <c r="T55" s="221"/>
      <c r="U55" s="221">
        <f t="shared" ref="U55:U59" si="3">SUM(I55,M55,Q55)</f>
        <v>230</v>
      </c>
      <c r="V55" s="234"/>
    </row>
    <row r="56" spans="1:26" x14ac:dyDescent="0.25">
      <c r="C56" s="151" t="str">
        <f>Arkusz3!B4</f>
        <v>UKRAINA</v>
      </c>
      <c r="D56" s="152"/>
      <c r="E56" s="152"/>
      <c r="F56" s="152"/>
      <c r="G56" s="215">
        <f>Arkusz3!F4</f>
        <v>82</v>
      </c>
      <c r="H56" s="215"/>
      <c r="I56" s="215">
        <f>Arkusz3!F10</f>
        <v>123</v>
      </c>
      <c r="J56" s="215"/>
      <c r="K56" s="215">
        <f>Arkusz3!F16</f>
        <v>61</v>
      </c>
      <c r="L56" s="215"/>
      <c r="M56" s="215">
        <f>Arkusz3!F22</f>
        <v>102</v>
      </c>
      <c r="N56" s="215"/>
      <c r="O56" s="215">
        <f>Arkusz3!F28</f>
        <v>0</v>
      </c>
      <c r="P56" s="215"/>
      <c r="Q56" s="215">
        <f>Arkusz3!F34</f>
        <v>0</v>
      </c>
      <c r="R56" s="215"/>
      <c r="S56" s="215">
        <f t="shared" si="2"/>
        <v>143</v>
      </c>
      <c r="T56" s="215"/>
      <c r="U56" s="215">
        <f t="shared" si="3"/>
        <v>225</v>
      </c>
      <c r="V56" s="233"/>
    </row>
    <row r="57" spans="1:26" x14ac:dyDescent="0.25">
      <c r="C57" s="81" t="str">
        <f>Arkusz3!B5</f>
        <v>TURCJA</v>
      </c>
      <c r="D57" s="82"/>
      <c r="E57" s="82"/>
      <c r="F57" s="82"/>
      <c r="G57" s="221">
        <f>Arkusz3!F5</f>
        <v>19</v>
      </c>
      <c r="H57" s="221"/>
      <c r="I57" s="221">
        <f>Arkusz3!F11</f>
        <v>48</v>
      </c>
      <c r="J57" s="221"/>
      <c r="K57" s="221">
        <f>Arkusz3!F17</f>
        <v>0</v>
      </c>
      <c r="L57" s="221"/>
      <c r="M57" s="221">
        <f>Arkusz3!F23</f>
        <v>0</v>
      </c>
      <c r="N57" s="221"/>
      <c r="O57" s="221">
        <f>Arkusz3!F29</f>
        <v>0</v>
      </c>
      <c r="P57" s="221"/>
      <c r="Q57" s="221">
        <f>Arkusz3!F35</f>
        <v>0</v>
      </c>
      <c r="R57" s="221"/>
      <c r="S57" s="221">
        <f t="shared" si="2"/>
        <v>19</v>
      </c>
      <c r="T57" s="221"/>
      <c r="U57" s="221">
        <f t="shared" si="3"/>
        <v>48</v>
      </c>
      <c r="V57" s="234"/>
    </row>
    <row r="58" spans="1:26" x14ac:dyDescent="0.25">
      <c r="C58" s="151" t="str">
        <f>Arkusz3!B6</f>
        <v>ARMENIA</v>
      </c>
      <c r="D58" s="152"/>
      <c r="E58" s="152"/>
      <c r="F58" s="152"/>
      <c r="G58" s="215">
        <f>Arkusz3!F6</f>
        <v>20</v>
      </c>
      <c r="H58" s="215"/>
      <c r="I58" s="215">
        <f>Arkusz3!F12</f>
        <v>39</v>
      </c>
      <c r="J58" s="215"/>
      <c r="K58" s="215">
        <f>Arkusz3!F18</f>
        <v>1</v>
      </c>
      <c r="L58" s="215"/>
      <c r="M58" s="215">
        <f>Arkusz3!F24</f>
        <v>1</v>
      </c>
      <c r="N58" s="215"/>
      <c r="O58" s="215">
        <f>Arkusz3!F30</f>
        <v>0</v>
      </c>
      <c r="P58" s="215"/>
      <c r="Q58" s="215">
        <f>Arkusz3!F36</f>
        <v>0</v>
      </c>
      <c r="R58" s="215"/>
      <c r="S58" s="215">
        <f t="shared" si="2"/>
        <v>21</v>
      </c>
      <c r="T58" s="215"/>
      <c r="U58" s="215">
        <f t="shared" si="3"/>
        <v>40</v>
      </c>
      <c r="V58" s="233"/>
    </row>
    <row r="59" spans="1:26" ht="15.75" thickBot="1" x14ac:dyDescent="0.3">
      <c r="C59" s="155" t="str">
        <f>Arkusz3!B7</f>
        <v>Pozostałe</v>
      </c>
      <c r="D59" s="156"/>
      <c r="E59" s="156"/>
      <c r="F59" s="156"/>
      <c r="G59" s="227">
        <f>Arkusz3!F7</f>
        <v>50</v>
      </c>
      <c r="H59" s="227"/>
      <c r="I59" s="227">
        <f>Arkusz3!F13</f>
        <v>74</v>
      </c>
      <c r="J59" s="227"/>
      <c r="K59" s="227">
        <f>Arkusz3!F19</f>
        <v>11</v>
      </c>
      <c r="L59" s="227"/>
      <c r="M59" s="227">
        <f>Arkusz3!F25</f>
        <v>17</v>
      </c>
      <c r="N59" s="227"/>
      <c r="O59" s="227">
        <f>Arkusz3!F31</f>
        <v>0</v>
      </c>
      <c r="P59" s="227"/>
      <c r="Q59" s="227">
        <f>Arkusz3!F37</f>
        <v>0</v>
      </c>
      <c r="R59" s="227"/>
      <c r="S59" s="227">
        <f t="shared" si="2"/>
        <v>61</v>
      </c>
      <c r="T59" s="227"/>
      <c r="U59" s="227">
        <f t="shared" si="3"/>
        <v>91</v>
      </c>
      <c r="V59" s="229"/>
    </row>
    <row r="60" spans="1:26" ht="15.75" thickBot="1" x14ac:dyDescent="0.3">
      <c r="C60" s="213" t="s">
        <v>1</v>
      </c>
      <c r="D60" s="214"/>
      <c r="E60" s="214"/>
      <c r="F60" s="214"/>
      <c r="G60" s="193">
        <f>SUM(G54:G59)</f>
        <v>584</v>
      </c>
      <c r="H60" s="193"/>
      <c r="I60" s="193">
        <f>SUM(I54:I59)</f>
        <v>1320</v>
      </c>
      <c r="J60" s="193"/>
      <c r="K60" s="193">
        <f>SUM(K54:K59)</f>
        <v>113</v>
      </c>
      <c r="L60" s="193"/>
      <c r="M60" s="193">
        <f>SUM(M54:M59)</f>
        <v>186</v>
      </c>
      <c r="N60" s="193"/>
      <c r="O60" s="193">
        <f>SUM(O54:O59)</f>
        <v>0</v>
      </c>
      <c r="P60" s="193"/>
      <c r="Q60" s="193">
        <f>SUM(Q54:Q59)</f>
        <v>0</v>
      </c>
      <c r="R60" s="193"/>
      <c r="S60" s="193">
        <f>SUM(S54:S59)</f>
        <v>697</v>
      </c>
      <c r="T60" s="193"/>
      <c r="U60" s="193">
        <f>SUM(U54:U59)</f>
        <v>1506</v>
      </c>
      <c r="V60" s="194"/>
    </row>
    <row r="61" spans="1:26" x14ac:dyDescent="0.25">
      <c r="A61" s="12"/>
      <c r="B61" s="13"/>
      <c r="C61" s="14"/>
      <c r="D61" s="14"/>
      <c r="E61" s="14"/>
      <c r="F61" s="14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3"/>
    </row>
    <row r="62" spans="1:26" ht="15" customHeight="1" x14ac:dyDescent="0.25">
      <c r="A62" s="195" t="s">
        <v>65</v>
      </c>
      <c r="B62" s="195"/>
      <c r="C62" s="195"/>
      <c r="D62" s="195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5"/>
      <c r="Q62" s="195"/>
      <c r="R62" s="195"/>
      <c r="S62" s="195"/>
      <c r="T62" s="195"/>
      <c r="U62" s="195"/>
      <c r="V62" s="195"/>
      <c r="W62" s="195"/>
      <c r="X62" s="195"/>
      <c r="Y62" s="195"/>
      <c r="Z62" s="195"/>
    </row>
    <row r="63" spans="1:26" ht="15" customHeight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7"/>
      <c r="Z63" s="16"/>
    </row>
    <row r="64" spans="1:26" s="51" customFormat="1" ht="15" customHeight="1" x14ac:dyDescent="0.25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17"/>
      <c r="Z64" s="52"/>
    </row>
    <row r="65" spans="1:26" s="51" customFormat="1" ht="15" customHeight="1" x14ac:dyDescent="0.25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17"/>
      <c r="Z65" s="52"/>
    </row>
    <row r="66" spans="1:26" s="51" customFormat="1" ht="15" customHeight="1" x14ac:dyDescent="0.25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17"/>
      <c r="Z66" s="52"/>
    </row>
    <row r="67" spans="1:26" s="51" customFormat="1" ht="15" customHeight="1" x14ac:dyDescent="0.25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17"/>
      <c r="Z67" s="52"/>
    </row>
    <row r="68" spans="1:26" s="51" customFormat="1" ht="15" customHeight="1" x14ac:dyDescent="0.25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17"/>
      <c r="Z68" s="52"/>
    </row>
    <row r="69" spans="1:26" s="51" customFormat="1" ht="15" customHeight="1" x14ac:dyDescent="0.25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17"/>
      <c r="Z69" s="52"/>
    </row>
    <row r="70" spans="1:26" s="51" customFormat="1" ht="15" customHeight="1" x14ac:dyDescent="0.25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17"/>
      <c r="Z70" s="52"/>
    </row>
    <row r="71" spans="1:26" s="51" customFormat="1" ht="15" customHeight="1" x14ac:dyDescent="0.25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17"/>
      <c r="Z71" s="52"/>
    </row>
    <row r="75" spans="1:26" x14ac:dyDescent="0.25">
      <c r="M75" s="11"/>
      <c r="N75" s="11"/>
      <c r="O75" s="11"/>
      <c r="P75" s="11"/>
      <c r="Q75" s="11"/>
      <c r="R75" s="11"/>
      <c r="S75" s="11"/>
    </row>
    <row r="76" spans="1:26" x14ac:dyDescent="0.25">
      <c r="M76" s="11"/>
      <c r="N76" s="11"/>
      <c r="O76" s="11"/>
      <c r="P76" s="11"/>
      <c r="Q76" s="11"/>
      <c r="R76" s="11"/>
      <c r="S76" s="11"/>
    </row>
    <row r="77" spans="1:26" x14ac:dyDescent="0.25">
      <c r="M77" s="11"/>
      <c r="N77" s="11"/>
      <c r="O77" s="11"/>
      <c r="P77" s="11"/>
      <c r="Q77" s="11"/>
      <c r="R77" s="11"/>
      <c r="S77" s="11"/>
    </row>
    <row r="78" spans="1:26" x14ac:dyDescent="0.25">
      <c r="M78" s="11"/>
      <c r="N78" s="11"/>
      <c r="O78" s="11"/>
      <c r="P78" s="11"/>
      <c r="Q78" s="11"/>
      <c r="R78" s="11"/>
      <c r="S78" s="11"/>
    </row>
    <row r="79" spans="1:26" x14ac:dyDescent="0.25">
      <c r="M79" s="11"/>
      <c r="N79" s="11"/>
      <c r="O79" s="11"/>
      <c r="P79" s="11"/>
      <c r="Q79" s="11"/>
      <c r="R79" s="11"/>
      <c r="S79" s="11"/>
    </row>
    <row r="80" spans="1:26" x14ac:dyDescent="0.25">
      <c r="M80" s="11"/>
      <c r="N80" s="11"/>
      <c r="O80" s="11"/>
      <c r="P80" s="11"/>
      <c r="Q80" s="11"/>
      <c r="R80" s="11"/>
      <c r="S80" s="11"/>
    </row>
    <row r="81" spans="1:26" x14ac:dyDescent="0.25">
      <c r="M81" s="11"/>
      <c r="N81" s="11"/>
      <c r="O81" s="11"/>
      <c r="P81" s="11"/>
      <c r="Q81" s="11"/>
      <c r="R81" s="11"/>
      <c r="S81" s="11"/>
    </row>
    <row r="82" spans="1:26" x14ac:dyDescent="0.25">
      <c r="M82" s="11"/>
      <c r="N82" s="11"/>
      <c r="O82" s="11"/>
      <c r="P82" s="11"/>
      <c r="Q82" s="11"/>
      <c r="R82" s="11"/>
      <c r="S82" s="11"/>
    </row>
    <row r="83" spans="1:26" x14ac:dyDescent="0.25">
      <c r="D83" s="225"/>
      <c r="E83" s="225"/>
    </row>
    <row r="88" spans="1:26" x14ac:dyDescent="0.25">
      <c r="V88" s="18"/>
      <c r="W88" s="18"/>
      <c r="X88" s="18"/>
      <c r="Y88" s="19"/>
      <c r="Z88" s="18"/>
    </row>
    <row r="89" spans="1:26" x14ac:dyDescent="0.25">
      <c r="V89" s="18"/>
      <c r="W89" s="18"/>
      <c r="X89" s="18"/>
      <c r="Y89" s="19"/>
      <c r="Z89" s="18"/>
    </row>
    <row r="90" spans="1:26" x14ac:dyDescent="0.2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18"/>
      <c r="W90" s="18"/>
      <c r="X90" s="18"/>
      <c r="Y90" s="19"/>
      <c r="Z90" s="18"/>
    </row>
    <row r="91" spans="1:26" x14ac:dyDescent="0.2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18"/>
      <c r="W91" s="18"/>
      <c r="X91" s="18"/>
      <c r="Y91" s="19"/>
      <c r="Z91" s="18"/>
    </row>
    <row r="92" spans="1:26" x14ac:dyDescent="0.2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18"/>
      <c r="W92" s="18"/>
      <c r="X92" s="18"/>
      <c r="Y92" s="19"/>
      <c r="Z92" s="18"/>
    </row>
    <row r="93" spans="1:26" x14ac:dyDescent="0.2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18"/>
      <c r="W93" s="18"/>
      <c r="X93" s="18"/>
      <c r="Y93" s="19"/>
      <c r="Z93" s="18"/>
    </row>
    <row r="94" spans="1:26" x14ac:dyDescent="0.2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18"/>
      <c r="W94" s="18"/>
      <c r="X94" s="18"/>
      <c r="Y94" s="19"/>
      <c r="Z94" s="18"/>
    </row>
    <row r="95" spans="1:26" x14ac:dyDescent="0.25">
      <c r="A95" s="224" t="s">
        <v>164</v>
      </c>
      <c r="B95" s="163"/>
      <c r="C95" s="163"/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3"/>
      <c r="S95" s="163"/>
      <c r="T95" s="163"/>
      <c r="U95" s="163"/>
      <c r="V95" s="163"/>
      <c r="W95" s="163"/>
      <c r="X95" s="163"/>
      <c r="Y95" s="163"/>
    </row>
    <row r="96" spans="1:26" s="48" customFormat="1" x14ac:dyDescent="0.25">
      <c r="A96" s="163"/>
      <c r="B96" s="163"/>
      <c r="C96" s="163"/>
      <c r="D96" s="163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3"/>
      <c r="P96" s="163"/>
      <c r="Q96" s="163"/>
      <c r="R96" s="163"/>
      <c r="S96" s="163"/>
      <c r="T96" s="163"/>
      <c r="U96" s="163"/>
      <c r="V96" s="163"/>
      <c r="W96" s="163"/>
      <c r="X96" s="163"/>
      <c r="Y96" s="163"/>
    </row>
    <row r="97" spans="1:25" s="49" customFormat="1" x14ac:dyDescent="0.25">
      <c r="A97" s="163"/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3"/>
      <c r="S97" s="163"/>
      <c r="T97" s="163"/>
      <c r="U97" s="163"/>
      <c r="V97" s="163"/>
      <c r="W97" s="163"/>
      <c r="X97" s="163"/>
      <c r="Y97" s="163"/>
    </row>
    <row r="98" spans="1:25" s="49" customFormat="1" x14ac:dyDescent="0.25">
      <c r="A98" s="163"/>
      <c r="B98" s="163"/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3"/>
      <c r="S98" s="163"/>
      <c r="T98" s="163"/>
      <c r="U98" s="163"/>
      <c r="V98" s="163"/>
      <c r="W98" s="163"/>
      <c r="X98" s="163"/>
      <c r="Y98" s="163"/>
    </row>
    <row r="99" spans="1:25" s="49" customFormat="1" x14ac:dyDescent="0.25">
      <c r="A99" s="163"/>
      <c r="B99" s="163"/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3"/>
      <c r="S99" s="163"/>
      <c r="T99" s="163"/>
      <c r="U99" s="163"/>
      <c r="V99" s="163"/>
      <c r="W99" s="163"/>
      <c r="X99" s="163"/>
      <c r="Y99" s="163"/>
    </row>
    <row r="100" spans="1:25" s="49" customFormat="1" x14ac:dyDescent="0.25">
      <c r="A100" s="163"/>
      <c r="B100" s="163"/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3"/>
      <c r="S100" s="163"/>
      <c r="T100" s="163"/>
      <c r="U100" s="163"/>
      <c r="V100" s="163"/>
      <c r="W100" s="163"/>
      <c r="X100" s="163"/>
      <c r="Y100" s="163"/>
    </row>
    <row r="101" spans="1:25" s="49" customFormat="1" x14ac:dyDescent="0.25">
      <c r="A101" s="163"/>
      <c r="B101" s="163"/>
      <c r="C101" s="163"/>
      <c r="D101" s="163"/>
      <c r="E101" s="163"/>
      <c r="F101" s="163"/>
      <c r="G101" s="163"/>
      <c r="H101" s="163"/>
      <c r="I101" s="163"/>
      <c r="J101" s="163"/>
      <c r="K101" s="163"/>
      <c r="L101" s="163"/>
      <c r="M101" s="163"/>
      <c r="N101" s="163"/>
      <c r="O101" s="163"/>
      <c r="P101" s="163"/>
      <c r="Q101" s="163"/>
      <c r="R101" s="163"/>
      <c r="S101" s="163"/>
      <c r="T101" s="163"/>
      <c r="U101" s="163"/>
      <c r="V101" s="163"/>
      <c r="W101" s="163"/>
      <c r="X101" s="163"/>
      <c r="Y101" s="163"/>
    </row>
    <row r="102" spans="1:25" s="49" customFormat="1" x14ac:dyDescent="0.25">
      <c r="A102" s="163"/>
      <c r="B102" s="163"/>
      <c r="C102" s="163"/>
      <c r="D102" s="163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3"/>
      <c r="P102" s="163"/>
      <c r="Q102" s="163"/>
      <c r="R102" s="163"/>
      <c r="S102" s="163"/>
      <c r="T102" s="163"/>
      <c r="U102" s="163"/>
      <c r="V102" s="163"/>
      <c r="W102" s="163"/>
      <c r="X102" s="163"/>
      <c r="Y102" s="163"/>
    </row>
    <row r="103" spans="1:25" s="49" customFormat="1" x14ac:dyDescent="0.25">
      <c r="A103" s="163"/>
      <c r="B103" s="163"/>
      <c r="C103" s="163"/>
      <c r="D103" s="163"/>
      <c r="E103" s="163"/>
      <c r="F103" s="163"/>
      <c r="G103" s="163"/>
      <c r="H103" s="163"/>
      <c r="I103" s="163"/>
      <c r="J103" s="163"/>
      <c r="K103" s="163"/>
      <c r="L103" s="163"/>
      <c r="M103" s="163"/>
      <c r="N103" s="163"/>
      <c r="O103" s="163"/>
      <c r="P103" s="163"/>
      <c r="Q103" s="163"/>
      <c r="R103" s="163"/>
      <c r="S103" s="163"/>
      <c r="T103" s="163"/>
      <c r="U103" s="163"/>
      <c r="V103" s="163"/>
      <c r="W103" s="163"/>
      <c r="X103" s="163"/>
      <c r="Y103" s="163"/>
    </row>
    <row r="104" spans="1:25" s="49" customFormat="1" x14ac:dyDescent="0.25">
      <c r="A104" s="163"/>
      <c r="B104" s="163"/>
      <c r="C104" s="163"/>
      <c r="D104" s="163"/>
      <c r="E104" s="163"/>
      <c r="F104" s="163"/>
      <c r="G104" s="163"/>
      <c r="H104" s="163"/>
      <c r="I104" s="163"/>
      <c r="J104" s="163"/>
      <c r="K104" s="163"/>
      <c r="L104" s="163"/>
      <c r="M104" s="163"/>
      <c r="N104" s="163"/>
      <c r="O104" s="163"/>
      <c r="P104" s="163"/>
      <c r="Q104" s="163"/>
      <c r="R104" s="163"/>
      <c r="S104" s="163"/>
      <c r="T104" s="163"/>
      <c r="U104" s="163"/>
      <c r="V104" s="163"/>
      <c r="W104" s="163"/>
      <c r="X104" s="163"/>
      <c r="Y104" s="163"/>
    </row>
    <row r="105" spans="1:25" s="49" customFormat="1" x14ac:dyDescent="0.25">
      <c r="A105" s="163"/>
      <c r="B105" s="163"/>
      <c r="C105" s="163"/>
      <c r="D105" s="163"/>
      <c r="E105" s="163"/>
      <c r="F105" s="163"/>
      <c r="G105" s="163"/>
      <c r="H105" s="163"/>
      <c r="I105" s="163"/>
      <c r="J105" s="163"/>
      <c r="K105" s="163"/>
      <c r="L105" s="163"/>
      <c r="M105" s="163"/>
      <c r="N105" s="163"/>
      <c r="O105" s="163"/>
      <c r="P105" s="163"/>
      <c r="Q105" s="163"/>
      <c r="R105" s="163"/>
      <c r="S105" s="163"/>
      <c r="T105" s="163"/>
      <c r="U105" s="163"/>
      <c r="V105" s="163"/>
      <c r="W105" s="163"/>
      <c r="X105" s="163"/>
      <c r="Y105" s="163"/>
    </row>
    <row r="106" spans="1:25" s="49" customFormat="1" x14ac:dyDescent="0.25">
      <c r="A106" s="163"/>
      <c r="B106" s="163"/>
      <c r="C106" s="163"/>
      <c r="D106" s="163"/>
      <c r="E106" s="163"/>
      <c r="F106" s="163"/>
      <c r="G106" s="163"/>
      <c r="H106" s="163"/>
      <c r="I106" s="163"/>
      <c r="J106" s="163"/>
      <c r="K106" s="163"/>
      <c r="L106" s="163"/>
      <c r="M106" s="163"/>
      <c r="N106" s="163"/>
      <c r="O106" s="163"/>
      <c r="P106" s="163"/>
      <c r="Q106" s="163"/>
      <c r="R106" s="163"/>
      <c r="S106" s="163"/>
      <c r="T106" s="163"/>
      <c r="U106" s="163"/>
      <c r="V106" s="163"/>
      <c r="W106" s="163"/>
      <c r="X106" s="163"/>
      <c r="Y106" s="163"/>
    </row>
    <row r="107" spans="1:25" s="49" customFormat="1" x14ac:dyDescent="0.25">
      <c r="A107" s="163"/>
      <c r="B107" s="163"/>
      <c r="C107" s="163"/>
      <c r="D107" s="163"/>
      <c r="E107" s="163"/>
      <c r="F107" s="163"/>
      <c r="G107" s="163"/>
      <c r="H107" s="163"/>
      <c r="I107" s="163"/>
      <c r="J107" s="163"/>
      <c r="K107" s="163"/>
      <c r="L107" s="163"/>
      <c r="M107" s="163"/>
      <c r="N107" s="163"/>
      <c r="O107" s="163"/>
      <c r="P107" s="163"/>
      <c r="Q107" s="163"/>
      <c r="R107" s="163"/>
      <c r="S107" s="163"/>
      <c r="T107" s="163"/>
      <c r="U107" s="163"/>
      <c r="V107" s="163"/>
      <c r="W107" s="163"/>
      <c r="X107" s="163"/>
      <c r="Y107" s="163"/>
    </row>
    <row r="108" spans="1:25" s="49" customFormat="1" x14ac:dyDescent="0.25">
      <c r="A108" s="163"/>
      <c r="B108" s="163"/>
      <c r="C108" s="163"/>
      <c r="D108" s="163"/>
      <c r="E108" s="163"/>
      <c r="F108" s="163"/>
      <c r="G108" s="163"/>
      <c r="H108" s="163"/>
      <c r="I108" s="163"/>
      <c r="J108" s="163"/>
      <c r="K108" s="163"/>
      <c r="L108" s="163"/>
      <c r="M108" s="163"/>
      <c r="N108" s="163"/>
      <c r="O108" s="163"/>
      <c r="P108" s="163"/>
      <c r="Q108" s="163"/>
      <c r="R108" s="163"/>
      <c r="S108" s="163"/>
      <c r="T108" s="163"/>
      <c r="U108" s="163"/>
      <c r="V108" s="163"/>
      <c r="W108" s="163"/>
      <c r="X108" s="163"/>
      <c r="Y108" s="163"/>
    </row>
    <row r="109" spans="1:25" s="49" customFormat="1" x14ac:dyDescent="0.25">
      <c r="A109" s="163"/>
      <c r="B109" s="163"/>
      <c r="C109" s="163"/>
      <c r="D109" s="163"/>
      <c r="E109" s="163"/>
      <c r="F109" s="163"/>
      <c r="G109" s="163"/>
      <c r="H109" s="163"/>
      <c r="I109" s="163"/>
      <c r="J109" s="163"/>
      <c r="K109" s="163"/>
      <c r="L109" s="163"/>
      <c r="M109" s="163"/>
      <c r="N109" s="163"/>
      <c r="O109" s="163"/>
      <c r="P109" s="163"/>
      <c r="Q109" s="163"/>
      <c r="R109" s="163"/>
      <c r="S109" s="163"/>
      <c r="T109" s="163"/>
      <c r="U109" s="163"/>
      <c r="V109" s="163"/>
      <c r="W109" s="163"/>
      <c r="X109" s="163"/>
      <c r="Y109" s="163"/>
    </row>
    <row r="110" spans="1:25" s="48" customFormat="1" x14ac:dyDescent="0.25">
      <c r="A110" s="163"/>
      <c r="B110" s="163"/>
      <c r="C110" s="163"/>
      <c r="D110" s="163"/>
      <c r="E110" s="163"/>
      <c r="F110" s="163"/>
      <c r="G110" s="163"/>
      <c r="H110" s="163"/>
      <c r="I110" s="163"/>
      <c r="J110" s="163"/>
      <c r="K110" s="163"/>
      <c r="L110" s="163"/>
      <c r="M110" s="163"/>
      <c r="N110" s="163"/>
      <c r="O110" s="163"/>
      <c r="P110" s="163"/>
      <c r="Q110" s="163"/>
      <c r="R110" s="163"/>
      <c r="S110" s="163"/>
      <c r="T110" s="163"/>
      <c r="U110" s="163"/>
      <c r="V110" s="163"/>
      <c r="W110" s="163"/>
      <c r="X110" s="163"/>
      <c r="Y110" s="163"/>
    </row>
    <row r="111" spans="1:25" s="48" customFormat="1" x14ac:dyDescent="0.25">
      <c r="A111" s="163"/>
      <c r="B111" s="163"/>
      <c r="C111" s="163"/>
      <c r="D111" s="163"/>
      <c r="E111" s="163"/>
      <c r="F111" s="163"/>
      <c r="G111" s="163"/>
      <c r="H111" s="163"/>
      <c r="I111" s="163"/>
      <c r="J111" s="163"/>
      <c r="K111" s="163"/>
      <c r="L111" s="163"/>
      <c r="M111" s="163"/>
      <c r="N111" s="163"/>
      <c r="O111" s="163"/>
      <c r="P111" s="163"/>
      <c r="Q111" s="163"/>
      <c r="R111" s="163"/>
      <c r="S111" s="163"/>
      <c r="T111" s="163"/>
      <c r="U111" s="163"/>
      <c r="V111" s="163"/>
      <c r="W111" s="163"/>
      <c r="X111" s="163"/>
      <c r="Y111" s="163"/>
    </row>
    <row r="112" spans="1:25" s="48" customFormat="1" x14ac:dyDescent="0.25">
      <c r="A112" s="163"/>
      <c r="B112" s="163"/>
      <c r="C112" s="163"/>
      <c r="D112" s="163"/>
      <c r="E112" s="163"/>
      <c r="F112" s="163"/>
      <c r="G112" s="163"/>
      <c r="H112" s="163"/>
      <c r="I112" s="163"/>
      <c r="J112" s="163"/>
      <c r="K112" s="163"/>
      <c r="L112" s="163"/>
      <c r="M112" s="163"/>
      <c r="N112" s="163"/>
      <c r="O112" s="163"/>
      <c r="P112" s="163"/>
      <c r="Q112" s="163"/>
      <c r="R112" s="163"/>
      <c r="S112" s="163"/>
      <c r="T112" s="163"/>
      <c r="U112" s="163"/>
      <c r="V112" s="163"/>
      <c r="W112" s="163"/>
      <c r="X112" s="163"/>
      <c r="Y112" s="163"/>
    </row>
    <row r="113" spans="1:25" s="48" customFormat="1" x14ac:dyDescent="0.25">
      <c r="A113" s="163"/>
      <c r="B113" s="163"/>
      <c r="C113" s="163"/>
      <c r="D113" s="163"/>
      <c r="E113" s="163"/>
      <c r="F113" s="163"/>
      <c r="G113" s="163"/>
      <c r="H113" s="163"/>
      <c r="I113" s="163"/>
      <c r="J113" s="163"/>
      <c r="K113" s="163"/>
      <c r="L113" s="163"/>
      <c r="M113" s="163"/>
      <c r="N113" s="163"/>
      <c r="O113" s="163"/>
      <c r="P113" s="163"/>
      <c r="Q113" s="163"/>
      <c r="R113" s="163"/>
      <c r="S113" s="163"/>
      <c r="T113" s="163"/>
      <c r="U113" s="163"/>
      <c r="V113" s="163"/>
      <c r="W113" s="163"/>
      <c r="X113" s="163"/>
      <c r="Y113" s="163"/>
    </row>
    <row r="114" spans="1:25" s="48" customFormat="1" x14ac:dyDescent="0.25">
      <c r="A114" s="163"/>
      <c r="B114" s="163"/>
      <c r="C114" s="163"/>
      <c r="D114" s="163"/>
      <c r="E114" s="163"/>
      <c r="F114" s="163"/>
      <c r="G114" s="163"/>
      <c r="H114" s="163"/>
      <c r="I114" s="163"/>
      <c r="J114" s="163"/>
      <c r="K114" s="163"/>
      <c r="L114" s="163"/>
      <c r="M114" s="163"/>
      <c r="N114" s="163"/>
      <c r="O114" s="163"/>
      <c r="P114" s="163"/>
      <c r="Q114" s="163"/>
      <c r="R114" s="163"/>
      <c r="S114" s="163"/>
      <c r="T114" s="163"/>
      <c r="U114" s="163"/>
      <c r="V114" s="163"/>
      <c r="W114" s="163"/>
      <c r="X114" s="163"/>
      <c r="Y114" s="163"/>
    </row>
    <row r="115" spans="1:25" s="48" customFormat="1" x14ac:dyDescent="0.25">
      <c r="A115" s="163"/>
      <c r="B115" s="163"/>
      <c r="C115" s="163"/>
      <c r="D115" s="163"/>
      <c r="E115" s="163"/>
      <c r="F115" s="163"/>
      <c r="G115" s="163"/>
      <c r="H115" s="163"/>
      <c r="I115" s="163"/>
      <c r="J115" s="163"/>
      <c r="K115" s="163"/>
      <c r="L115" s="163"/>
      <c r="M115" s="163"/>
      <c r="N115" s="163"/>
      <c r="O115" s="163"/>
      <c r="P115" s="163"/>
      <c r="Q115" s="163"/>
      <c r="R115" s="163"/>
      <c r="S115" s="163"/>
      <c r="T115" s="163"/>
      <c r="U115" s="163"/>
      <c r="V115" s="163"/>
      <c r="W115" s="163"/>
      <c r="X115" s="163"/>
      <c r="Y115" s="163"/>
    </row>
    <row r="116" spans="1:25" s="48" customFormat="1" x14ac:dyDescent="0.25">
      <c r="A116" s="163"/>
      <c r="B116" s="163"/>
      <c r="C116" s="163"/>
      <c r="D116" s="163"/>
      <c r="E116" s="163"/>
      <c r="F116" s="163"/>
      <c r="G116" s="163"/>
      <c r="H116" s="163"/>
      <c r="I116" s="163"/>
      <c r="J116" s="163"/>
      <c r="K116" s="163"/>
      <c r="L116" s="163"/>
      <c r="M116" s="163"/>
      <c r="N116" s="163"/>
      <c r="O116" s="163"/>
      <c r="P116" s="163"/>
      <c r="Q116" s="163"/>
      <c r="R116" s="163"/>
      <c r="S116" s="163"/>
      <c r="T116" s="163"/>
      <c r="U116" s="163"/>
      <c r="V116" s="163"/>
      <c r="W116" s="163"/>
      <c r="X116" s="163"/>
      <c r="Y116" s="163"/>
    </row>
    <row r="117" spans="1:25" x14ac:dyDescent="0.25">
      <c r="A117" s="163"/>
      <c r="B117" s="163"/>
      <c r="C117" s="163"/>
      <c r="D117" s="163"/>
      <c r="E117" s="163"/>
      <c r="F117" s="163"/>
      <c r="G117" s="163"/>
      <c r="H117" s="163"/>
      <c r="I117" s="163"/>
      <c r="J117" s="163"/>
      <c r="K117" s="163"/>
      <c r="L117" s="163"/>
      <c r="M117" s="163"/>
      <c r="N117" s="163"/>
      <c r="O117" s="163"/>
      <c r="P117" s="163"/>
      <c r="Q117" s="163"/>
      <c r="R117" s="163"/>
      <c r="S117" s="163"/>
      <c r="T117" s="163"/>
      <c r="U117" s="163"/>
      <c r="V117" s="163"/>
      <c r="W117" s="163"/>
      <c r="X117" s="163"/>
      <c r="Y117" s="163"/>
    </row>
    <row r="118" spans="1:25" x14ac:dyDescent="0.25">
      <c r="A118" s="163"/>
      <c r="B118" s="163"/>
      <c r="C118" s="163"/>
      <c r="D118" s="163"/>
      <c r="E118" s="163"/>
      <c r="F118" s="163"/>
      <c r="G118" s="163"/>
      <c r="H118" s="163"/>
      <c r="I118" s="163"/>
      <c r="J118" s="163"/>
      <c r="K118" s="163"/>
      <c r="L118" s="163"/>
      <c r="M118" s="163"/>
      <c r="N118" s="163"/>
      <c r="O118" s="163"/>
      <c r="P118" s="163"/>
      <c r="Q118" s="163"/>
      <c r="R118" s="163"/>
      <c r="S118" s="163"/>
      <c r="T118" s="163"/>
      <c r="U118" s="163"/>
      <c r="V118" s="163"/>
      <c r="W118" s="163"/>
      <c r="X118" s="163"/>
      <c r="Y118" s="163"/>
    </row>
    <row r="119" spans="1:25" x14ac:dyDescent="0.25">
      <c r="A119" s="163"/>
      <c r="B119" s="163"/>
      <c r="C119" s="163"/>
      <c r="D119" s="163"/>
      <c r="E119" s="163"/>
      <c r="F119" s="163"/>
      <c r="G119" s="163"/>
      <c r="H119" s="163"/>
      <c r="I119" s="163"/>
      <c r="J119" s="163"/>
      <c r="K119" s="163"/>
      <c r="L119" s="163"/>
      <c r="M119" s="163"/>
      <c r="N119" s="163"/>
      <c r="O119" s="163"/>
      <c r="P119" s="163"/>
      <c r="Q119" s="163"/>
      <c r="R119" s="163"/>
      <c r="S119" s="163"/>
      <c r="T119" s="163"/>
      <c r="U119" s="163"/>
      <c r="V119" s="163"/>
      <c r="W119" s="163"/>
      <c r="X119" s="163"/>
      <c r="Y119" s="163"/>
    </row>
    <row r="120" spans="1:25" x14ac:dyDescent="0.25">
      <c r="A120" s="163"/>
      <c r="B120" s="163"/>
      <c r="C120" s="163"/>
      <c r="D120" s="163"/>
      <c r="E120" s="163"/>
      <c r="F120" s="163"/>
      <c r="G120" s="163"/>
      <c r="H120" s="163"/>
      <c r="I120" s="163"/>
      <c r="J120" s="163"/>
      <c r="K120" s="163"/>
      <c r="L120" s="163"/>
      <c r="M120" s="163"/>
      <c r="N120" s="163"/>
      <c r="O120" s="163"/>
      <c r="P120" s="163"/>
      <c r="Q120" s="163"/>
      <c r="R120" s="163"/>
      <c r="S120" s="163"/>
      <c r="T120" s="163"/>
      <c r="U120" s="163"/>
      <c r="V120" s="163"/>
      <c r="W120" s="163"/>
      <c r="X120" s="163"/>
      <c r="Y120" s="163"/>
    </row>
    <row r="121" spans="1:25" x14ac:dyDescent="0.25">
      <c r="A121" s="163"/>
      <c r="B121" s="163"/>
      <c r="C121" s="163"/>
      <c r="D121" s="163"/>
      <c r="E121" s="163"/>
      <c r="F121" s="163"/>
      <c r="G121" s="163"/>
      <c r="H121" s="163"/>
      <c r="I121" s="163"/>
      <c r="J121" s="163"/>
      <c r="K121" s="163"/>
      <c r="L121" s="163"/>
      <c r="M121" s="163"/>
      <c r="N121" s="163"/>
      <c r="O121" s="163"/>
      <c r="P121" s="163"/>
      <c r="Q121" s="163"/>
      <c r="R121" s="163"/>
      <c r="S121" s="163"/>
      <c r="T121" s="163"/>
      <c r="U121" s="163"/>
      <c r="V121" s="163"/>
      <c r="W121" s="163"/>
      <c r="X121" s="163"/>
      <c r="Y121" s="163"/>
    </row>
    <row r="122" spans="1:25" x14ac:dyDescent="0.25">
      <c r="A122" s="163"/>
      <c r="B122" s="163"/>
      <c r="C122" s="163"/>
      <c r="D122" s="163"/>
      <c r="E122" s="163"/>
      <c r="F122" s="163"/>
      <c r="G122" s="163"/>
      <c r="H122" s="163"/>
      <c r="I122" s="163"/>
      <c r="J122" s="163"/>
      <c r="K122" s="163"/>
      <c r="L122" s="163"/>
      <c r="M122" s="163"/>
      <c r="N122" s="163"/>
      <c r="O122" s="163"/>
      <c r="P122" s="163"/>
      <c r="Q122" s="163"/>
      <c r="R122" s="163"/>
      <c r="S122" s="163"/>
      <c r="T122" s="163"/>
      <c r="U122" s="163"/>
      <c r="V122" s="163"/>
      <c r="W122" s="163"/>
      <c r="X122" s="163"/>
      <c r="Y122" s="163"/>
    </row>
    <row r="123" spans="1:25" x14ac:dyDescent="0.25">
      <c r="A123" s="163"/>
      <c r="B123" s="163"/>
      <c r="C123" s="163"/>
      <c r="D123" s="163"/>
      <c r="E123" s="163"/>
      <c r="F123" s="163"/>
      <c r="G123" s="163"/>
      <c r="H123" s="163"/>
      <c r="I123" s="163"/>
      <c r="J123" s="163"/>
      <c r="K123" s="163"/>
      <c r="L123" s="163"/>
      <c r="M123" s="163"/>
      <c r="N123" s="163"/>
      <c r="O123" s="163"/>
      <c r="P123" s="163"/>
      <c r="Q123" s="163"/>
      <c r="R123" s="163"/>
      <c r="S123" s="163"/>
      <c r="T123" s="163"/>
      <c r="U123" s="163"/>
      <c r="V123" s="163"/>
      <c r="W123" s="163"/>
      <c r="X123" s="163"/>
      <c r="Y123" s="163"/>
    </row>
    <row r="124" spans="1:25" x14ac:dyDescent="0.25">
      <c r="A124" s="163"/>
      <c r="B124" s="163"/>
      <c r="C124" s="163"/>
      <c r="D124" s="163"/>
      <c r="E124" s="163"/>
      <c r="F124" s="163"/>
      <c r="G124" s="163"/>
      <c r="H124" s="163"/>
      <c r="I124" s="163"/>
      <c r="J124" s="163"/>
      <c r="K124" s="163"/>
      <c r="L124" s="163"/>
      <c r="M124" s="163"/>
      <c r="N124" s="163"/>
      <c r="O124" s="163"/>
      <c r="P124" s="163"/>
      <c r="Q124" s="163"/>
      <c r="R124" s="163"/>
      <c r="S124" s="163"/>
      <c r="T124" s="163"/>
      <c r="U124" s="163"/>
      <c r="V124" s="163"/>
      <c r="W124" s="163"/>
      <c r="X124" s="163"/>
      <c r="Y124" s="163"/>
    </row>
    <row r="128" spans="1:25" x14ac:dyDescent="0.25">
      <c r="A128" s="92" t="s">
        <v>66</v>
      </c>
      <c r="B128" s="92"/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</row>
    <row r="129" spans="1:25" x14ac:dyDescent="0.2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</row>
    <row r="130" spans="1:25" ht="15.75" thickBot="1" x14ac:dyDescent="0.3"/>
    <row r="131" spans="1:25" x14ac:dyDescent="0.25">
      <c r="A131" s="216" t="str">
        <f>CONCATENATE(Arkusz18!C2," - ",Arkusz18!B2," r.")</f>
        <v>01.01.2016 - 29.02.2016 r.</v>
      </c>
      <c r="B131" s="217"/>
      <c r="C131" s="217"/>
      <c r="D131" s="217"/>
      <c r="E131" s="217"/>
      <c r="F131" s="217"/>
      <c r="G131" s="217"/>
      <c r="H131" s="217"/>
      <c r="I131" s="218"/>
      <c r="M131" s="216" t="str">
        <f>CONCATENATE(Arkusz18!C2," - ",Arkusz18!B2," r.")</f>
        <v>01.01.2016 - 29.02.2016 r.</v>
      </c>
      <c r="N131" s="217"/>
      <c r="O131" s="217"/>
      <c r="P131" s="217"/>
      <c r="Q131" s="217"/>
      <c r="R131" s="217"/>
      <c r="S131" s="217"/>
      <c r="T131" s="217"/>
      <c r="U131" s="218"/>
    </row>
    <row r="132" spans="1:25" ht="15" customHeight="1" x14ac:dyDescent="0.25">
      <c r="A132" s="203" t="s">
        <v>51</v>
      </c>
      <c r="B132" s="204"/>
      <c r="C132" s="205"/>
      <c r="D132" s="209" t="s">
        <v>52</v>
      </c>
      <c r="E132" s="210"/>
      <c r="F132" s="209" t="s">
        <v>53</v>
      </c>
      <c r="G132" s="210"/>
      <c r="H132" s="209" t="s">
        <v>49</v>
      </c>
      <c r="I132" s="219"/>
      <c r="M132" s="203" t="s">
        <v>51</v>
      </c>
      <c r="N132" s="204"/>
      <c r="O132" s="205"/>
      <c r="P132" s="209" t="s">
        <v>54</v>
      </c>
      <c r="Q132" s="210"/>
      <c r="R132" s="209" t="s">
        <v>53</v>
      </c>
      <c r="S132" s="210"/>
      <c r="T132" s="209" t="s">
        <v>49</v>
      </c>
      <c r="U132" s="219"/>
    </row>
    <row r="133" spans="1:25" ht="46.5" customHeight="1" x14ac:dyDescent="0.25">
      <c r="A133" s="206"/>
      <c r="B133" s="207"/>
      <c r="C133" s="208"/>
      <c r="D133" s="211"/>
      <c r="E133" s="212"/>
      <c r="F133" s="211"/>
      <c r="G133" s="212"/>
      <c r="H133" s="211"/>
      <c r="I133" s="220"/>
      <c r="M133" s="206"/>
      <c r="N133" s="207"/>
      <c r="O133" s="208"/>
      <c r="P133" s="211"/>
      <c r="Q133" s="212"/>
      <c r="R133" s="211"/>
      <c r="S133" s="212"/>
      <c r="T133" s="211"/>
      <c r="U133" s="220"/>
    </row>
    <row r="134" spans="1:25" ht="15" customHeight="1" x14ac:dyDescent="0.25">
      <c r="A134" s="191" t="str">
        <f>Arkusz4!B2</f>
        <v>NIEMCY</v>
      </c>
      <c r="B134" s="192"/>
      <c r="C134" s="192"/>
      <c r="D134" s="102">
        <f>Arkusz4!C2</f>
        <v>626</v>
      </c>
      <c r="E134" s="102"/>
      <c r="F134" s="102">
        <f>Arkusz4!D2</f>
        <v>613</v>
      </c>
      <c r="G134" s="102"/>
      <c r="H134" s="102">
        <f>Arkusz4!E2</f>
        <v>105</v>
      </c>
      <c r="I134" s="102"/>
      <c r="M134" s="191" t="str">
        <f>Arkusz5!B2</f>
        <v>NIEMCY</v>
      </c>
      <c r="N134" s="192"/>
      <c r="O134" s="192"/>
      <c r="P134" s="102">
        <f>Arkusz5!C2</f>
        <v>17</v>
      </c>
      <c r="Q134" s="102"/>
      <c r="R134" s="102">
        <f>Arkusz5!D2</f>
        <v>8</v>
      </c>
      <c r="S134" s="102"/>
      <c r="T134" s="102">
        <f>Arkusz5!E2</f>
        <v>4</v>
      </c>
      <c r="U134" s="103"/>
    </row>
    <row r="135" spans="1:25" ht="15" customHeight="1" x14ac:dyDescent="0.25">
      <c r="A135" s="135" t="str">
        <f>Arkusz4!B3</f>
        <v>FRANCJA</v>
      </c>
      <c r="B135" s="136"/>
      <c r="C135" s="136"/>
      <c r="D135" s="100">
        <f>Arkusz4!C3</f>
        <v>128</v>
      </c>
      <c r="E135" s="100"/>
      <c r="F135" s="100">
        <f>Arkusz4!D3</f>
        <v>122</v>
      </c>
      <c r="G135" s="100"/>
      <c r="H135" s="100">
        <f>Arkusz4!E3</f>
        <v>9</v>
      </c>
      <c r="I135" s="100"/>
      <c r="M135" s="135" t="str">
        <f>Arkusz5!B3</f>
        <v>FRANCJA</v>
      </c>
      <c r="N135" s="136"/>
      <c r="O135" s="136"/>
      <c r="P135" s="100">
        <f>Arkusz5!C3</f>
        <v>6</v>
      </c>
      <c r="Q135" s="100"/>
      <c r="R135" s="100">
        <f>Arkusz5!D3</f>
        <v>0</v>
      </c>
      <c r="S135" s="100"/>
      <c r="T135" s="100">
        <f>Arkusz5!E3</f>
        <v>0</v>
      </c>
      <c r="U135" s="101"/>
    </row>
    <row r="136" spans="1:25" ht="15" customHeight="1" x14ac:dyDescent="0.25">
      <c r="A136" s="191" t="str">
        <f>Arkusz4!B4</f>
        <v>AUSTRIA</v>
      </c>
      <c r="B136" s="192"/>
      <c r="C136" s="192"/>
      <c r="D136" s="102">
        <f>Arkusz4!C4</f>
        <v>107</v>
      </c>
      <c r="E136" s="102"/>
      <c r="F136" s="102">
        <f>Arkusz4!D4</f>
        <v>83</v>
      </c>
      <c r="G136" s="102"/>
      <c r="H136" s="102">
        <f>Arkusz4!E4</f>
        <v>22</v>
      </c>
      <c r="I136" s="102"/>
      <c r="M136" s="191" t="str">
        <f>Arkusz5!B4</f>
        <v>WĘGRY</v>
      </c>
      <c r="N136" s="192"/>
      <c r="O136" s="192"/>
      <c r="P136" s="102">
        <f>Arkusz5!C4</f>
        <v>3</v>
      </c>
      <c r="Q136" s="102"/>
      <c r="R136" s="102">
        <f>Arkusz5!D4</f>
        <v>2</v>
      </c>
      <c r="S136" s="102"/>
      <c r="T136" s="102">
        <f>Arkusz5!E4</f>
        <v>0</v>
      </c>
      <c r="U136" s="103"/>
    </row>
    <row r="137" spans="1:25" ht="15" customHeight="1" x14ac:dyDescent="0.25">
      <c r="A137" s="135" t="str">
        <f>Arkusz4!B5</f>
        <v>NIDERLANDY</v>
      </c>
      <c r="B137" s="136"/>
      <c r="C137" s="136"/>
      <c r="D137" s="100">
        <f>Arkusz4!C5</f>
        <v>75</v>
      </c>
      <c r="E137" s="100"/>
      <c r="F137" s="100">
        <f>Arkusz4!D5</f>
        <v>71</v>
      </c>
      <c r="G137" s="100"/>
      <c r="H137" s="100">
        <f>Arkusz4!E5</f>
        <v>3</v>
      </c>
      <c r="I137" s="100"/>
      <c r="M137" s="135" t="str">
        <f>Arkusz5!B5</f>
        <v>NIDERLANDY</v>
      </c>
      <c r="N137" s="136"/>
      <c r="O137" s="136"/>
      <c r="P137" s="100">
        <f>Arkusz5!C5</f>
        <v>2</v>
      </c>
      <c r="Q137" s="100"/>
      <c r="R137" s="100">
        <f>Arkusz5!D5</f>
        <v>0</v>
      </c>
      <c r="S137" s="100"/>
      <c r="T137" s="100">
        <f>Arkusz5!E5</f>
        <v>0</v>
      </c>
      <c r="U137" s="101"/>
    </row>
    <row r="138" spans="1:25" ht="15" customHeight="1" x14ac:dyDescent="0.25">
      <c r="A138" s="191" t="str">
        <f>Arkusz4!B6</f>
        <v>SZWECJA</v>
      </c>
      <c r="B138" s="192"/>
      <c r="C138" s="192"/>
      <c r="D138" s="102">
        <f>Arkusz4!C6</f>
        <v>50</v>
      </c>
      <c r="E138" s="102"/>
      <c r="F138" s="102">
        <f>Arkusz4!D6</f>
        <v>42</v>
      </c>
      <c r="G138" s="102"/>
      <c r="H138" s="102">
        <f>Arkusz4!E6</f>
        <v>3</v>
      </c>
      <c r="I138" s="102"/>
      <c r="M138" s="191" t="str">
        <f>Arkusz5!B6</f>
        <v>AUSTRIA</v>
      </c>
      <c r="N138" s="192"/>
      <c r="O138" s="192"/>
      <c r="P138" s="102">
        <f>Arkusz5!C6</f>
        <v>1</v>
      </c>
      <c r="Q138" s="102"/>
      <c r="R138" s="102">
        <f>Arkusz5!D6</f>
        <v>1</v>
      </c>
      <c r="S138" s="102"/>
      <c r="T138" s="102">
        <f>Arkusz5!E6</f>
        <v>0</v>
      </c>
      <c r="U138" s="103"/>
    </row>
    <row r="139" spans="1:25" ht="15" customHeight="1" thickBot="1" x14ac:dyDescent="0.3">
      <c r="A139" s="198" t="str">
        <f>Arkusz4!B7</f>
        <v>Pozostałe</v>
      </c>
      <c r="B139" s="199"/>
      <c r="C139" s="199"/>
      <c r="D139" s="133">
        <f>Arkusz4!C7</f>
        <v>122</v>
      </c>
      <c r="E139" s="133"/>
      <c r="F139" s="133">
        <f>Arkusz4!D7</f>
        <v>130</v>
      </c>
      <c r="G139" s="133"/>
      <c r="H139" s="133">
        <f>Arkusz4!E7</f>
        <v>13</v>
      </c>
      <c r="I139" s="133"/>
      <c r="M139" s="198" t="str">
        <f>Arkusz5!B7</f>
        <v>Pozostałe</v>
      </c>
      <c r="N139" s="199"/>
      <c r="O139" s="199"/>
      <c r="P139" s="133">
        <f>Arkusz5!C7</f>
        <v>6</v>
      </c>
      <c r="Q139" s="133"/>
      <c r="R139" s="133">
        <f>Arkusz5!D7</f>
        <v>4</v>
      </c>
      <c r="S139" s="133"/>
      <c r="T139" s="133">
        <f>Arkusz5!E7</f>
        <v>0</v>
      </c>
      <c r="U139" s="134"/>
    </row>
    <row r="140" spans="1:25" ht="15.75" thickBot="1" x14ac:dyDescent="0.3">
      <c r="A140" s="200" t="s">
        <v>68</v>
      </c>
      <c r="B140" s="201"/>
      <c r="C140" s="201"/>
      <c r="D140" s="193">
        <f>SUM(D134:E139)</f>
        <v>1108</v>
      </c>
      <c r="E140" s="193"/>
      <c r="F140" s="193">
        <f>SUM(F134:G139)</f>
        <v>1061</v>
      </c>
      <c r="G140" s="193"/>
      <c r="H140" s="193">
        <f>SUM(H134:I139)</f>
        <v>155</v>
      </c>
      <c r="I140" s="194"/>
      <c r="M140" s="200" t="s">
        <v>68</v>
      </c>
      <c r="N140" s="201"/>
      <c r="O140" s="201"/>
      <c r="P140" s="193">
        <f>SUM(P134:Q139)</f>
        <v>35</v>
      </c>
      <c r="Q140" s="193"/>
      <c r="R140" s="193">
        <f t="shared" ref="R140" si="4">SUM(R134:S139)</f>
        <v>15</v>
      </c>
      <c r="S140" s="193"/>
      <c r="T140" s="193">
        <f t="shared" ref="T140" si="5">SUM(T134:U139)</f>
        <v>4</v>
      </c>
      <c r="U140" s="194"/>
    </row>
    <row r="142" spans="1:25" s="51" customFormat="1" x14ac:dyDescent="0.25">
      <c r="Y142" s="6"/>
    </row>
    <row r="143" spans="1:25" x14ac:dyDescent="0.25">
      <c r="A143" s="196" t="s">
        <v>154</v>
      </c>
      <c r="B143" s="197"/>
      <c r="C143" s="197"/>
      <c r="D143" s="197"/>
      <c r="E143" s="197"/>
      <c r="F143" s="197"/>
      <c r="G143" s="197"/>
      <c r="H143" s="197"/>
      <c r="I143" s="197"/>
      <c r="J143" s="197"/>
      <c r="K143" s="197"/>
      <c r="L143" s="197"/>
      <c r="M143" s="197"/>
      <c r="N143" s="197"/>
      <c r="O143" s="197"/>
      <c r="P143" s="197"/>
      <c r="Q143" s="197"/>
      <c r="R143" s="197"/>
      <c r="S143" s="197"/>
      <c r="T143" s="197"/>
      <c r="U143" s="197"/>
      <c r="V143" s="197"/>
      <c r="W143" s="197"/>
      <c r="X143" s="197"/>
      <c r="Y143" s="197"/>
    </row>
    <row r="144" spans="1:25" x14ac:dyDescent="0.25">
      <c r="A144" s="197"/>
      <c r="B144" s="197"/>
      <c r="C144" s="197"/>
      <c r="D144" s="197"/>
      <c r="E144" s="197"/>
      <c r="F144" s="197"/>
      <c r="G144" s="197"/>
      <c r="H144" s="197"/>
      <c r="I144" s="197"/>
      <c r="J144" s="197"/>
      <c r="K144" s="197"/>
      <c r="L144" s="197"/>
      <c r="M144" s="197"/>
      <c r="N144" s="197"/>
      <c r="O144" s="197"/>
      <c r="P144" s="197"/>
      <c r="Q144" s="197"/>
      <c r="R144" s="197"/>
      <c r="S144" s="197"/>
      <c r="T144" s="197"/>
      <c r="U144" s="197"/>
      <c r="V144" s="197"/>
      <c r="W144" s="197"/>
      <c r="X144" s="197"/>
      <c r="Y144" s="197"/>
    </row>
    <row r="145" spans="1:26" x14ac:dyDescent="0.25">
      <c r="A145" s="197"/>
      <c r="B145" s="197"/>
      <c r="C145" s="197"/>
      <c r="D145" s="197"/>
      <c r="E145" s="197"/>
      <c r="F145" s="197"/>
      <c r="G145" s="197"/>
      <c r="H145" s="197"/>
      <c r="I145" s="197"/>
      <c r="J145" s="197"/>
      <c r="K145" s="197"/>
      <c r="L145" s="197"/>
      <c r="M145" s="197"/>
      <c r="N145" s="197"/>
      <c r="O145" s="197"/>
      <c r="P145" s="197"/>
      <c r="Q145" s="197"/>
      <c r="R145" s="197"/>
      <c r="S145" s="197"/>
      <c r="T145" s="197"/>
      <c r="U145" s="197"/>
      <c r="V145" s="197"/>
      <c r="W145" s="197"/>
      <c r="X145" s="197"/>
      <c r="Y145" s="197"/>
    </row>
    <row r="146" spans="1:26" x14ac:dyDescent="0.25">
      <c r="A146" s="197"/>
      <c r="B146" s="197"/>
      <c r="C146" s="197"/>
      <c r="D146" s="197"/>
      <c r="E146" s="197"/>
      <c r="F146" s="197"/>
      <c r="G146" s="197"/>
      <c r="H146" s="197"/>
      <c r="I146" s="197"/>
      <c r="J146" s="197"/>
      <c r="K146" s="197"/>
      <c r="L146" s="197"/>
      <c r="M146" s="197"/>
      <c r="N146" s="197"/>
      <c r="O146" s="197"/>
      <c r="P146" s="197"/>
      <c r="Q146" s="197"/>
      <c r="R146" s="197"/>
      <c r="S146" s="197"/>
      <c r="T146" s="197"/>
      <c r="U146" s="197"/>
      <c r="V146" s="197"/>
      <c r="W146" s="197"/>
      <c r="X146" s="197"/>
      <c r="Y146" s="197"/>
    </row>
    <row r="147" spans="1:26" x14ac:dyDescent="0.25">
      <c r="A147" s="197"/>
      <c r="B147" s="197"/>
      <c r="C147" s="197"/>
      <c r="D147" s="197"/>
      <c r="E147" s="197"/>
      <c r="F147" s="197"/>
      <c r="G147" s="197"/>
      <c r="H147" s="197"/>
      <c r="I147" s="197"/>
      <c r="J147" s="197"/>
      <c r="K147" s="197"/>
      <c r="L147" s="197"/>
      <c r="M147" s="197"/>
      <c r="N147" s="197"/>
      <c r="O147" s="197"/>
      <c r="P147" s="197"/>
      <c r="Q147" s="197"/>
      <c r="R147" s="197"/>
      <c r="S147" s="197"/>
      <c r="T147" s="197"/>
      <c r="U147" s="197"/>
      <c r="V147" s="197"/>
      <c r="W147" s="197"/>
      <c r="X147" s="197"/>
      <c r="Y147" s="197"/>
    </row>
    <row r="148" spans="1:26" x14ac:dyDescent="0.25">
      <c r="A148" s="197"/>
      <c r="B148" s="197"/>
      <c r="C148" s="197"/>
      <c r="D148" s="197"/>
      <c r="E148" s="197"/>
      <c r="F148" s="197"/>
      <c r="G148" s="197"/>
      <c r="H148" s="197"/>
      <c r="I148" s="197"/>
      <c r="J148" s="197"/>
      <c r="K148" s="197"/>
      <c r="L148" s="197"/>
      <c r="M148" s="197"/>
      <c r="N148" s="197"/>
      <c r="O148" s="197"/>
      <c r="P148" s="197"/>
      <c r="Q148" s="197"/>
      <c r="R148" s="197"/>
      <c r="S148" s="197"/>
      <c r="T148" s="197"/>
      <c r="U148" s="197"/>
      <c r="V148" s="197"/>
      <c r="W148" s="197"/>
      <c r="X148" s="197"/>
      <c r="Y148" s="197"/>
    </row>
    <row r="149" spans="1:26" x14ac:dyDescent="0.25">
      <c r="A149" s="197"/>
      <c r="B149" s="197"/>
      <c r="C149" s="197"/>
      <c r="D149" s="197"/>
      <c r="E149" s="197"/>
      <c r="F149" s="197"/>
      <c r="G149" s="197"/>
      <c r="H149" s="197"/>
      <c r="I149" s="197"/>
      <c r="J149" s="197"/>
      <c r="K149" s="197"/>
      <c r="L149" s="197"/>
      <c r="M149" s="197"/>
      <c r="N149" s="197"/>
      <c r="O149" s="197"/>
      <c r="P149" s="197"/>
      <c r="Q149" s="197"/>
      <c r="R149" s="197"/>
      <c r="S149" s="197"/>
      <c r="T149" s="197"/>
      <c r="U149" s="197"/>
      <c r="V149" s="197"/>
      <c r="W149" s="197"/>
      <c r="X149" s="197"/>
      <c r="Y149" s="197"/>
    </row>
    <row r="150" spans="1:26" x14ac:dyDescent="0.25">
      <c r="A150" s="197"/>
      <c r="B150" s="197"/>
      <c r="C150" s="197"/>
      <c r="D150" s="197"/>
      <c r="E150" s="197"/>
      <c r="F150" s="197"/>
      <c r="G150" s="197"/>
      <c r="H150" s="197"/>
      <c r="I150" s="197"/>
      <c r="J150" s="197"/>
      <c r="K150" s="197"/>
      <c r="L150" s="197"/>
      <c r="M150" s="197"/>
      <c r="N150" s="197"/>
      <c r="O150" s="197"/>
      <c r="P150" s="197"/>
      <c r="Q150" s="197"/>
      <c r="R150" s="197"/>
      <c r="S150" s="197"/>
      <c r="T150" s="197"/>
      <c r="U150" s="197"/>
      <c r="V150" s="197"/>
      <c r="W150" s="197"/>
      <c r="X150" s="197"/>
      <c r="Y150" s="197"/>
    </row>
    <row r="152" spans="1:26" ht="15" customHeight="1" x14ac:dyDescent="0.25">
      <c r="A152" s="195" t="s">
        <v>67</v>
      </c>
      <c r="B152" s="195"/>
      <c r="C152" s="195"/>
      <c r="D152" s="195"/>
      <c r="E152" s="195"/>
      <c r="F152" s="195"/>
      <c r="G152" s="195"/>
      <c r="H152" s="195"/>
      <c r="I152" s="195"/>
      <c r="J152" s="195"/>
      <c r="K152" s="195"/>
      <c r="L152" s="195"/>
      <c r="M152" s="195"/>
      <c r="N152" s="195"/>
      <c r="O152" s="195"/>
      <c r="P152" s="195"/>
      <c r="Q152" s="195"/>
      <c r="R152" s="195"/>
      <c r="S152" s="195"/>
      <c r="T152" s="195"/>
      <c r="U152" s="195"/>
      <c r="V152" s="195"/>
      <c r="W152" s="195"/>
      <c r="X152" s="195"/>
      <c r="Y152" s="195"/>
      <c r="Z152" s="195"/>
    </row>
    <row r="153" spans="1:26" x14ac:dyDescent="0.25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</row>
    <row r="154" spans="1:26" x14ac:dyDescent="0.25">
      <c r="A154" s="92" t="s">
        <v>55</v>
      </c>
      <c r="B154" s="92"/>
      <c r="C154" s="92"/>
      <c r="D154" s="92"/>
      <c r="E154" s="92"/>
      <c r="F154" s="92"/>
      <c r="G154" s="92"/>
      <c r="H154" s="92"/>
      <c r="I154" s="92"/>
      <c r="J154" s="92"/>
      <c r="K154" s="92"/>
      <c r="L154" s="92"/>
      <c r="M154" s="92"/>
      <c r="N154" s="92"/>
      <c r="O154" s="92"/>
      <c r="P154" s="92"/>
      <c r="Q154" s="92"/>
      <c r="R154" s="92"/>
      <c r="S154" s="92"/>
      <c r="T154" s="92"/>
      <c r="U154" s="92"/>
    </row>
    <row r="155" spans="1:26" x14ac:dyDescent="0.2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</row>
    <row r="156" spans="1:26" ht="15.75" thickBot="1" x14ac:dyDescent="0.3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</row>
    <row r="157" spans="1:26" x14ac:dyDescent="0.25">
      <c r="C157" s="178" t="s">
        <v>0</v>
      </c>
      <c r="D157" s="161"/>
      <c r="E157" s="161"/>
      <c r="F157" s="161"/>
      <c r="G157" s="183" t="str">
        <f>CONCATENATE(Arkusz18!A2," - ",Arkusz18!B2," r.")</f>
        <v>01.02.2016 - 29.02.2016 r.</v>
      </c>
      <c r="H157" s="183"/>
      <c r="I157" s="183"/>
      <c r="J157" s="183"/>
      <c r="K157" s="183"/>
      <c r="L157" s="183"/>
      <c r="M157" s="183"/>
      <c r="N157" s="183"/>
      <c r="O157" s="183"/>
      <c r="P157" s="183"/>
      <c r="Q157" s="183"/>
      <c r="R157" s="183"/>
      <c r="S157" s="183"/>
      <c r="T157" s="183"/>
      <c r="U157" s="184"/>
    </row>
    <row r="158" spans="1:26" ht="72" customHeight="1" x14ac:dyDescent="0.25">
      <c r="C158" s="186"/>
      <c r="D158" s="187"/>
      <c r="E158" s="187"/>
      <c r="F158" s="187"/>
      <c r="G158" s="109" t="s">
        <v>56</v>
      </c>
      <c r="H158" s="110"/>
      <c r="I158" s="111"/>
      <c r="J158" s="109" t="s">
        <v>57</v>
      </c>
      <c r="K158" s="110"/>
      <c r="L158" s="111"/>
      <c r="M158" s="109" t="s">
        <v>58</v>
      </c>
      <c r="N158" s="110"/>
      <c r="O158" s="111"/>
      <c r="P158" s="109" t="s">
        <v>70</v>
      </c>
      <c r="Q158" s="110"/>
      <c r="R158" s="111"/>
      <c r="S158" s="109" t="s">
        <v>59</v>
      </c>
      <c r="T158" s="110"/>
      <c r="U158" s="185"/>
    </row>
    <row r="159" spans="1:26" x14ac:dyDescent="0.25">
      <c r="C159" s="181" t="str">
        <f>Arkusz6!B2</f>
        <v>ROSJA</v>
      </c>
      <c r="D159" s="182"/>
      <c r="E159" s="182"/>
      <c r="F159" s="182"/>
      <c r="G159" s="106">
        <f>Arkusz6!C2</f>
        <v>0</v>
      </c>
      <c r="H159" s="106"/>
      <c r="I159" s="106"/>
      <c r="J159" s="106">
        <f>Arkusz6!D2</f>
        <v>2</v>
      </c>
      <c r="K159" s="106"/>
      <c r="L159" s="106"/>
      <c r="M159" s="106">
        <f>Arkusz6!E2</f>
        <v>0</v>
      </c>
      <c r="N159" s="106"/>
      <c r="O159" s="106"/>
      <c r="P159" s="106">
        <f>Arkusz6!F2</f>
        <v>144</v>
      </c>
      <c r="Q159" s="106"/>
      <c r="R159" s="106"/>
      <c r="S159" s="106">
        <f>Arkusz6!G2</f>
        <v>486</v>
      </c>
      <c r="T159" s="106"/>
      <c r="U159" s="106"/>
    </row>
    <row r="160" spans="1:26" ht="15" customHeight="1" x14ac:dyDescent="0.25">
      <c r="C160" s="137" t="str">
        <f>Arkusz6!B3</f>
        <v>UKRAINA</v>
      </c>
      <c r="D160" s="138"/>
      <c r="E160" s="138"/>
      <c r="F160" s="138"/>
      <c r="G160" s="108">
        <f>Arkusz6!C3</f>
        <v>0</v>
      </c>
      <c r="H160" s="108"/>
      <c r="I160" s="108"/>
      <c r="J160" s="108">
        <f>Arkusz6!D3</f>
        <v>0</v>
      </c>
      <c r="K160" s="108"/>
      <c r="L160" s="108"/>
      <c r="M160" s="108">
        <f>Arkusz6!E3</f>
        <v>0</v>
      </c>
      <c r="N160" s="108"/>
      <c r="O160" s="108"/>
      <c r="P160" s="108">
        <f>Arkusz6!F3</f>
        <v>71</v>
      </c>
      <c r="Q160" s="108"/>
      <c r="R160" s="108"/>
      <c r="S160" s="108">
        <f>Arkusz6!G3</f>
        <v>37</v>
      </c>
      <c r="T160" s="108"/>
      <c r="U160" s="108"/>
    </row>
    <row r="161" spans="3:24" ht="15" customHeight="1" x14ac:dyDescent="0.25">
      <c r="C161" s="181" t="str">
        <f>Arkusz6!B4</f>
        <v>TADŻYKISTAN</v>
      </c>
      <c r="D161" s="182"/>
      <c r="E161" s="182"/>
      <c r="F161" s="182"/>
      <c r="G161" s="106">
        <f>Arkusz6!C4</f>
        <v>0</v>
      </c>
      <c r="H161" s="106"/>
      <c r="I161" s="106"/>
      <c r="J161" s="106">
        <f>Arkusz6!D4</f>
        <v>0</v>
      </c>
      <c r="K161" s="106"/>
      <c r="L161" s="106"/>
      <c r="M161" s="106">
        <f>Arkusz6!E4</f>
        <v>0</v>
      </c>
      <c r="N161" s="106"/>
      <c r="O161" s="106"/>
      <c r="P161" s="106">
        <f>Arkusz6!F4</f>
        <v>0</v>
      </c>
      <c r="Q161" s="106"/>
      <c r="R161" s="106"/>
      <c r="S161" s="106">
        <f>Arkusz6!G4</f>
        <v>89</v>
      </c>
      <c r="T161" s="106"/>
      <c r="U161" s="106"/>
    </row>
    <row r="162" spans="3:24" ht="15" customHeight="1" x14ac:dyDescent="0.25">
      <c r="C162" s="137" t="str">
        <f>Arkusz6!B5</f>
        <v>GRUZJA</v>
      </c>
      <c r="D162" s="138"/>
      <c r="E162" s="138"/>
      <c r="F162" s="138"/>
      <c r="G162" s="108">
        <f>Arkusz6!C5</f>
        <v>0</v>
      </c>
      <c r="H162" s="108"/>
      <c r="I162" s="108"/>
      <c r="J162" s="108">
        <f>Arkusz6!D5</f>
        <v>0</v>
      </c>
      <c r="K162" s="108"/>
      <c r="L162" s="108"/>
      <c r="M162" s="108">
        <f>Arkusz6!E5</f>
        <v>0</v>
      </c>
      <c r="N162" s="108"/>
      <c r="O162" s="108"/>
      <c r="P162" s="108">
        <f>Arkusz6!F5</f>
        <v>5</v>
      </c>
      <c r="Q162" s="108"/>
      <c r="R162" s="108"/>
      <c r="S162" s="108">
        <f>Arkusz6!G5</f>
        <v>19</v>
      </c>
      <c r="T162" s="108"/>
      <c r="U162" s="108"/>
    </row>
    <row r="163" spans="3:24" ht="15" customHeight="1" x14ac:dyDescent="0.25">
      <c r="C163" s="181" t="str">
        <f>Arkusz6!B6</f>
        <v>ARMENIA</v>
      </c>
      <c r="D163" s="182"/>
      <c r="E163" s="182"/>
      <c r="F163" s="182"/>
      <c r="G163" s="106">
        <f>Arkusz6!C6</f>
        <v>0</v>
      </c>
      <c r="H163" s="106"/>
      <c r="I163" s="106"/>
      <c r="J163" s="106">
        <f>Arkusz6!D6</f>
        <v>0</v>
      </c>
      <c r="K163" s="106"/>
      <c r="L163" s="106"/>
      <c r="M163" s="106">
        <f>Arkusz6!E6</f>
        <v>0</v>
      </c>
      <c r="N163" s="106"/>
      <c r="O163" s="106"/>
      <c r="P163" s="106">
        <f>Arkusz6!F6</f>
        <v>0</v>
      </c>
      <c r="Q163" s="106"/>
      <c r="R163" s="106"/>
      <c r="S163" s="106">
        <f>Arkusz6!G6</f>
        <v>21</v>
      </c>
      <c r="T163" s="106"/>
      <c r="U163" s="106"/>
    </row>
    <row r="164" spans="3:24" ht="15" customHeight="1" thickBot="1" x14ac:dyDescent="0.3">
      <c r="C164" s="188" t="str">
        <f>Arkusz6!B7</f>
        <v>Pozostałe</v>
      </c>
      <c r="D164" s="189"/>
      <c r="E164" s="189"/>
      <c r="F164" s="189"/>
      <c r="G164" s="107">
        <f>Arkusz6!C7</f>
        <v>3</v>
      </c>
      <c r="H164" s="107"/>
      <c r="I164" s="107"/>
      <c r="J164" s="107">
        <f>Arkusz6!D7</f>
        <v>4</v>
      </c>
      <c r="K164" s="107"/>
      <c r="L164" s="107"/>
      <c r="M164" s="107">
        <f>Arkusz6!E7</f>
        <v>0</v>
      </c>
      <c r="N164" s="107"/>
      <c r="O164" s="107"/>
      <c r="P164" s="107">
        <f>Arkusz6!F7</f>
        <v>22</v>
      </c>
      <c r="Q164" s="107"/>
      <c r="R164" s="107"/>
      <c r="S164" s="107">
        <f>Arkusz6!G7</f>
        <v>25</v>
      </c>
      <c r="T164" s="107"/>
      <c r="U164" s="107"/>
    </row>
    <row r="165" spans="3:24" ht="15.75" thickBot="1" x14ac:dyDescent="0.3">
      <c r="C165" s="254" t="s">
        <v>1</v>
      </c>
      <c r="D165" s="255"/>
      <c r="E165" s="255"/>
      <c r="F165" s="255"/>
      <c r="G165" s="175">
        <f>SUM(G159:I164)</f>
        <v>3</v>
      </c>
      <c r="H165" s="175"/>
      <c r="I165" s="175"/>
      <c r="J165" s="175">
        <f t="shared" ref="J165" si="6">SUM(J159:L164)</f>
        <v>6</v>
      </c>
      <c r="K165" s="175"/>
      <c r="L165" s="175"/>
      <c r="M165" s="175">
        <f t="shared" ref="M165" si="7">SUM(M159:O164)</f>
        <v>0</v>
      </c>
      <c r="N165" s="175"/>
      <c r="O165" s="175"/>
      <c r="P165" s="175">
        <f t="shared" ref="P165" si="8">SUM(P159:R164)</f>
        <v>242</v>
      </c>
      <c r="Q165" s="175"/>
      <c r="R165" s="175"/>
      <c r="S165" s="175">
        <f t="shared" ref="S165" si="9">SUM(S159:U164)</f>
        <v>677</v>
      </c>
      <c r="T165" s="175"/>
      <c r="U165" s="190"/>
    </row>
    <row r="167" spans="3:24" ht="15.75" thickBot="1" x14ac:dyDescent="0.3"/>
    <row r="168" spans="3:24" ht="15" customHeight="1" x14ac:dyDescent="0.25">
      <c r="C168" s="178" t="s">
        <v>0</v>
      </c>
      <c r="D168" s="161"/>
      <c r="E168" s="161"/>
      <c r="F168" s="161"/>
      <c r="G168" s="183" t="str">
        <f>CONCATENATE(Arkusz18!C2," - ",Arkusz18!B2," r.")</f>
        <v>01.01.2016 - 29.02.2016 r.</v>
      </c>
      <c r="H168" s="183"/>
      <c r="I168" s="183"/>
      <c r="J168" s="183"/>
      <c r="K168" s="183"/>
      <c r="L168" s="183"/>
      <c r="M168" s="183"/>
      <c r="N168" s="183"/>
      <c r="O168" s="183"/>
      <c r="P168" s="183"/>
      <c r="Q168" s="183"/>
      <c r="R168" s="183"/>
      <c r="S168" s="183"/>
      <c r="T168" s="183"/>
      <c r="U168" s="184"/>
    </row>
    <row r="169" spans="3:24" ht="70.5" customHeight="1" x14ac:dyDescent="0.25">
      <c r="C169" s="186"/>
      <c r="D169" s="187"/>
      <c r="E169" s="187"/>
      <c r="F169" s="187"/>
      <c r="G169" s="109" t="s">
        <v>56</v>
      </c>
      <c r="H169" s="110"/>
      <c r="I169" s="111"/>
      <c r="J169" s="109" t="s">
        <v>57</v>
      </c>
      <c r="K169" s="110"/>
      <c r="L169" s="111"/>
      <c r="M169" s="109" t="s">
        <v>58</v>
      </c>
      <c r="N169" s="110"/>
      <c r="O169" s="111"/>
      <c r="P169" s="109" t="s">
        <v>70</v>
      </c>
      <c r="Q169" s="110"/>
      <c r="R169" s="111"/>
      <c r="S169" s="109" t="s">
        <v>59</v>
      </c>
      <c r="T169" s="110"/>
      <c r="U169" s="185"/>
    </row>
    <row r="170" spans="3:24" ht="15" customHeight="1" x14ac:dyDescent="0.25">
      <c r="C170" s="181" t="str">
        <f>Arkusz7!B2</f>
        <v>ROSJA</v>
      </c>
      <c r="D170" s="182"/>
      <c r="E170" s="182"/>
      <c r="F170" s="182"/>
      <c r="G170" s="106">
        <f>Arkusz7!C2</f>
        <v>0</v>
      </c>
      <c r="H170" s="106"/>
      <c r="I170" s="106"/>
      <c r="J170" s="106">
        <f>Arkusz7!D2</f>
        <v>5</v>
      </c>
      <c r="K170" s="106"/>
      <c r="L170" s="106"/>
      <c r="M170" s="106">
        <f>Arkusz7!E2</f>
        <v>1</v>
      </c>
      <c r="N170" s="106"/>
      <c r="O170" s="106"/>
      <c r="P170" s="106">
        <f>Arkusz7!F2</f>
        <v>187</v>
      </c>
      <c r="Q170" s="106"/>
      <c r="R170" s="106"/>
      <c r="S170" s="106">
        <f>Arkusz7!G2</f>
        <v>1050</v>
      </c>
      <c r="T170" s="106"/>
      <c r="U170" s="106"/>
    </row>
    <row r="171" spans="3:24" ht="15" customHeight="1" x14ac:dyDescent="0.25">
      <c r="C171" s="137" t="str">
        <f>Arkusz7!B3</f>
        <v>UKRAINA</v>
      </c>
      <c r="D171" s="138"/>
      <c r="E171" s="138"/>
      <c r="F171" s="138"/>
      <c r="G171" s="108">
        <f>Arkusz7!C3</f>
        <v>0</v>
      </c>
      <c r="H171" s="108"/>
      <c r="I171" s="108"/>
      <c r="J171" s="108">
        <f>Arkusz7!D3</f>
        <v>4</v>
      </c>
      <c r="K171" s="108"/>
      <c r="L171" s="108"/>
      <c r="M171" s="108">
        <f>Arkusz7!E3</f>
        <v>0</v>
      </c>
      <c r="N171" s="108"/>
      <c r="O171" s="108"/>
      <c r="P171" s="108">
        <f>Arkusz7!F3</f>
        <v>139</v>
      </c>
      <c r="Q171" s="108"/>
      <c r="R171" s="108"/>
      <c r="S171" s="108">
        <f>Arkusz7!G3</f>
        <v>77</v>
      </c>
      <c r="T171" s="108"/>
      <c r="U171" s="108"/>
    </row>
    <row r="172" spans="3:24" ht="15" customHeight="1" x14ac:dyDescent="0.25">
      <c r="C172" s="181" t="str">
        <f>Arkusz7!B4</f>
        <v>TADŻYKISTAN</v>
      </c>
      <c r="D172" s="182"/>
      <c r="E172" s="182"/>
      <c r="F172" s="182"/>
      <c r="G172" s="106">
        <f>Arkusz7!C4</f>
        <v>0</v>
      </c>
      <c r="H172" s="106"/>
      <c r="I172" s="106"/>
      <c r="J172" s="106">
        <f>Arkusz7!D4</f>
        <v>0</v>
      </c>
      <c r="K172" s="106"/>
      <c r="L172" s="106"/>
      <c r="M172" s="106">
        <f>Arkusz7!E4</f>
        <v>0</v>
      </c>
      <c r="N172" s="106"/>
      <c r="O172" s="106"/>
      <c r="P172" s="106">
        <f>Arkusz7!F4</f>
        <v>4</v>
      </c>
      <c r="Q172" s="106"/>
      <c r="R172" s="106"/>
      <c r="S172" s="106">
        <f>Arkusz7!G4</f>
        <v>154</v>
      </c>
      <c r="T172" s="106"/>
      <c r="U172" s="106"/>
    </row>
    <row r="173" spans="3:24" ht="15" customHeight="1" x14ac:dyDescent="0.25">
      <c r="C173" s="137" t="str">
        <f>Arkusz7!B5</f>
        <v>GRUZJA</v>
      </c>
      <c r="D173" s="138"/>
      <c r="E173" s="138"/>
      <c r="F173" s="138"/>
      <c r="G173" s="108">
        <f>Arkusz7!C5</f>
        <v>0</v>
      </c>
      <c r="H173" s="108"/>
      <c r="I173" s="108"/>
      <c r="J173" s="108">
        <f>Arkusz7!D5</f>
        <v>0</v>
      </c>
      <c r="K173" s="108"/>
      <c r="L173" s="108"/>
      <c r="M173" s="108">
        <f>Arkusz7!E5</f>
        <v>0</v>
      </c>
      <c r="N173" s="108"/>
      <c r="O173" s="108"/>
      <c r="P173" s="108">
        <f>Arkusz7!F5</f>
        <v>9</v>
      </c>
      <c r="Q173" s="108"/>
      <c r="R173" s="108"/>
      <c r="S173" s="108">
        <f>Arkusz7!G5</f>
        <v>36</v>
      </c>
      <c r="T173" s="108"/>
      <c r="U173" s="108"/>
    </row>
    <row r="174" spans="3:24" ht="15" customHeight="1" x14ac:dyDescent="0.25">
      <c r="C174" s="181" t="str">
        <f>Arkusz7!B6</f>
        <v>ARMENIA</v>
      </c>
      <c r="D174" s="182"/>
      <c r="E174" s="182"/>
      <c r="F174" s="182"/>
      <c r="G174" s="106">
        <f>Arkusz7!C6</f>
        <v>0</v>
      </c>
      <c r="H174" s="106"/>
      <c r="I174" s="106"/>
      <c r="J174" s="106">
        <f>Arkusz7!D6</f>
        <v>0</v>
      </c>
      <c r="K174" s="106"/>
      <c r="L174" s="106"/>
      <c r="M174" s="106">
        <f>Arkusz7!E6</f>
        <v>0</v>
      </c>
      <c r="N174" s="106"/>
      <c r="O174" s="106"/>
      <c r="P174" s="106">
        <f>Arkusz7!F6</f>
        <v>0</v>
      </c>
      <c r="Q174" s="106"/>
      <c r="R174" s="106"/>
      <c r="S174" s="106">
        <f>Arkusz7!G6</f>
        <v>41</v>
      </c>
      <c r="T174" s="106"/>
      <c r="U174" s="106"/>
    </row>
    <row r="175" spans="3:24" ht="15" customHeight="1" thickBot="1" x14ac:dyDescent="0.3">
      <c r="C175" s="188" t="str">
        <f>Arkusz7!B7</f>
        <v>Pozostałe</v>
      </c>
      <c r="D175" s="189"/>
      <c r="E175" s="189"/>
      <c r="F175" s="189"/>
      <c r="G175" s="107">
        <f>Arkusz7!C7</f>
        <v>16</v>
      </c>
      <c r="H175" s="107"/>
      <c r="I175" s="107"/>
      <c r="J175" s="107">
        <f>Arkusz7!D7</f>
        <v>4</v>
      </c>
      <c r="K175" s="107"/>
      <c r="L175" s="107"/>
      <c r="M175" s="107">
        <f>Arkusz7!E7</f>
        <v>1</v>
      </c>
      <c r="N175" s="107"/>
      <c r="O175" s="107"/>
      <c r="P175" s="107">
        <f>Arkusz7!F7</f>
        <v>29</v>
      </c>
      <c r="Q175" s="107"/>
      <c r="R175" s="107"/>
      <c r="S175" s="107">
        <f>Arkusz7!G7</f>
        <v>46</v>
      </c>
      <c r="T175" s="107"/>
      <c r="U175" s="107"/>
    </row>
    <row r="176" spans="3:24" ht="15" customHeight="1" thickBot="1" x14ac:dyDescent="0.3">
      <c r="C176" s="254" t="s">
        <v>1</v>
      </c>
      <c r="D176" s="255"/>
      <c r="E176" s="255"/>
      <c r="F176" s="255"/>
      <c r="G176" s="175">
        <f>SUM(G170:I175)</f>
        <v>16</v>
      </c>
      <c r="H176" s="175"/>
      <c r="I176" s="175"/>
      <c r="J176" s="175">
        <f t="shared" ref="J176" si="10">SUM(J170:L175)</f>
        <v>13</v>
      </c>
      <c r="K176" s="175"/>
      <c r="L176" s="175"/>
      <c r="M176" s="175">
        <f t="shared" ref="M176" si="11">SUM(M170:O175)</f>
        <v>2</v>
      </c>
      <c r="N176" s="175"/>
      <c r="O176" s="175"/>
      <c r="P176" s="175">
        <f t="shared" ref="P176" si="12">SUM(P170:R175)</f>
        <v>368</v>
      </c>
      <c r="Q176" s="175"/>
      <c r="R176" s="175"/>
      <c r="S176" s="175">
        <f t="shared" ref="S176" si="13">SUM(S170:U175)</f>
        <v>1404</v>
      </c>
      <c r="T176" s="175"/>
      <c r="U176" s="190"/>
      <c r="W176" s="240"/>
      <c r="X176" s="241"/>
    </row>
    <row r="179" spans="1:25" x14ac:dyDescent="0.25">
      <c r="A179" s="224" t="s">
        <v>155</v>
      </c>
      <c r="B179" s="239"/>
      <c r="C179" s="239"/>
      <c r="D179" s="239"/>
      <c r="E179" s="239"/>
      <c r="F179" s="239"/>
      <c r="G179" s="239"/>
      <c r="H179" s="239"/>
      <c r="I179" s="239"/>
      <c r="J179" s="239"/>
      <c r="K179" s="239"/>
      <c r="L179" s="239"/>
      <c r="M179" s="239"/>
      <c r="N179" s="239"/>
      <c r="O179" s="239"/>
      <c r="P179" s="239"/>
      <c r="Q179" s="239"/>
      <c r="R179" s="239"/>
      <c r="S179" s="239"/>
      <c r="T179" s="239"/>
      <c r="U179" s="239"/>
      <c r="V179" s="239"/>
      <c r="W179" s="239"/>
      <c r="X179" s="239"/>
      <c r="Y179" s="239"/>
    </row>
    <row r="180" spans="1:25" s="49" customFormat="1" x14ac:dyDescent="0.25">
      <c r="A180" s="197"/>
      <c r="B180" s="239"/>
      <c r="C180" s="239"/>
      <c r="D180" s="239"/>
      <c r="E180" s="239"/>
      <c r="F180" s="239"/>
      <c r="G180" s="239"/>
      <c r="H180" s="239"/>
      <c r="I180" s="239"/>
      <c r="J180" s="239"/>
      <c r="K180" s="239"/>
      <c r="L180" s="239"/>
      <c r="M180" s="239"/>
      <c r="N180" s="239"/>
      <c r="O180" s="239"/>
      <c r="P180" s="239"/>
      <c r="Q180" s="239"/>
      <c r="R180" s="239"/>
      <c r="S180" s="239"/>
      <c r="T180" s="239"/>
      <c r="U180" s="239"/>
      <c r="V180" s="239"/>
      <c r="W180" s="239"/>
      <c r="X180" s="239"/>
      <c r="Y180" s="239"/>
    </row>
    <row r="181" spans="1:25" s="49" customFormat="1" x14ac:dyDescent="0.25">
      <c r="A181" s="197"/>
      <c r="B181" s="239"/>
      <c r="C181" s="239"/>
      <c r="D181" s="239"/>
      <c r="E181" s="239"/>
      <c r="F181" s="239"/>
      <c r="G181" s="239"/>
      <c r="H181" s="239"/>
      <c r="I181" s="239"/>
      <c r="J181" s="239"/>
      <c r="K181" s="239"/>
      <c r="L181" s="239"/>
      <c r="M181" s="239"/>
      <c r="N181" s="239"/>
      <c r="O181" s="239"/>
      <c r="P181" s="239"/>
      <c r="Q181" s="239"/>
      <c r="R181" s="239"/>
      <c r="S181" s="239"/>
      <c r="T181" s="239"/>
      <c r="U181" s="239"/>
      <c r="V181" s="239"/>
      <c r="W181" s="239"/>
      <c r="X181" s="239"/>
      <c r="Y181" s="239"/>
    </row>
    <row r="182" spans="1:25" s="49" customFormat="1" x14ac:dyDescent="0.25">
      <c r="A182" s="197"/>
      <c r="B182" s="239"/>
      <c r="C182" s="239"/>
      <c r="D182" s="239"/>
      <c r="E182" s="239"/>
      <c r="F182" s="239"/>
      <c r="G182" s="239"/>
      <c r="H182" s="239"/>
      <c r="I182" s="239"/>
      <c r="J182" s="239"/>
      <c r="K182" s="239"/>
      <c r="L182" s="239"/>
      <c r="M182" s="239"/>
      <c r="N182" s="239"/>
      <c r="O182" s="239"/>
      <c r="P182" s="239"/>
      <c r="Q182" s="239"/>
      <c r="R182" s="239"/>
      <c r="S182" s="239"/>
      <c r="T182" s="239"/>
      <c r="U182" s="239"/>
      <c r="V182" s="239"/>
      <c r="W182" s="239"/>
      <c r="X182" s="239"/>
      <c r="Y182" s="239"/>
    </row>
    <row r="183" spans="1:25" s="49" customFormat="1" x14ac:dyDescent="0.25">
      <c r="A183" s="197"/>
      <c r="B183" s="239"/>
      <c r="C183" s="239"/>
      <c r="D183" s="239"/>
      <c r="E183" s="239"/>
      <c r="F183" s="239"/>
      <c r="G183" s="239"/>
      <c r="H183" s="239"/>
      <c r="I183" s="239"/>
      <c r="J183" s="239"/>
      <c r="K183" s="239"/>
      <c r="L183" s="239"/>
      <c r="M183" s="239"/>
      <c r="N183" s="239"/>
      <c r="O183" s="239"/>
      <c r="P183" s="239"/>
      <c r="Q183" s="239"/>
      <c r="R183" s="239"/>
      <c r="S183" s="239"/>
      <c r="T183" s="239"/>
      <c r="U183" s="239"/>
      <c r="V183" s="239"/>
      <c r="W183" s="239"/>
      <c r="X183" s="239"/>
      <c r="Y183" s="239"/>
    </row>
    <row r="184" spans="1:25" s="49" customFormat="1" x14ac:dyDescent="0.25">
      <c r="A184" s="197"/>
      <c r="B184" s="239"/>
      <c r="C184" s="239"/>
      <c r="D184" s="239"/>
      <c r="E184" s="239"/>
      <c r="F184" s="239"/>
      <c r="G184" s="239"/>
      <c r="H184" s="239"/>
      <c r="I184" s="239"/>
      <c r="J184" s="239"/>
      <c r="K184" s="239"/>
      <c r="L184" s="239"/>
      <c r="M184" s="239"/>
      <c r="N184" s="239"/>
      <c r="O184" s="239"/>
      <c r="P184" s="239"/>
      <c r="Q184" s="239"/>
      <c r="R184" s="239"/>
      <c r="S184" s="239"/>
      <c r="T184" s="239"/>
      <c r="U184" s="239"/>
      <c r="V184" s="239"/>
      <c r="W184" s="239"/>
      <c r="X184" s="239"/>
      <c r="Y184" s="239"/>
    </row>
    <row r="185" spans="1:25" s="49" customFormat="1" x14ac:dyDescent="0.25">
      <c r="A185" s="197"/>
      <c r="B185" s="239"/>
      <c r="C185" s="239"/>
      <c r="D185" s="239"/>
      <c r="E185" s="239"/>
      <c r="F185" s="239"/>
      <c r="G185" s="239"/>
      <c r="H185" s="239"/>
      <c r="I185" s="239"/>
      <c r="J185" s="239"/>
      <c r="K185" s="239"/>
      <c r="L185" s="239"/>
      <c r="M185" s="239"/>
      <c r="N185" s="239"/>
      <c r="O185" s="239"/>
      <c r="P185" s="239"/>
      <c r="Q185" s="239"/>
      <c r="R185" s="239"/>
      <c r="S185" s="239"/>
      <c r="T185" s="239"/>
      <c r="U185" s="239"/>
      <c r="V185" s="239"/>
      <c r="W185" s="239"/>
      <c r="X185" s="239"/>
      <c r="Y185" s="239"/>
    </row>
    <row r="186" spans="1:25" s="49" customFormat="1" x14ac:dyDescent="0.25">
      <c r="A186" s="197"/>
      <c r="B186" s="239"/>
      <c r="C186" s="239"/>
      <c r="D186" s="239"/>
      <c r="E186" s="239"/>
      <c r="F186" s="239"/>
      <c r="G186" s="239"/>
      <c r="H186" s="239"/>
      <c r="I186" s="239"/>
      <c r="J186" s="239"/>
      <c r="K186" s="239"/>
      <c r="L186" s="239"/>
      <c r="M186" s="239"/>
      <c r="N186" s="239"/>
      <c r="O186" s="239"/>
      <c r="P186" s="239"/>
      <c r="Q186" s="239"/>
      <c r="R186" s="239"/>
      <c r="S186" s="239"/>
      <c r="T186" s="239"/>
      <c r="U186" s="239"/>
      <c r="V186" s="239"/>
      <c r="W186" s="239"/>
      <c r="X186" s="239"/>
      <c r="Y186" s="239"/>
    </row>
    <row r="187" spans="1:25" s="49" customFormat="1" x14ac:dyDescent="0.25">
      <c r="A187" s="197"/>
      <c r="B187" s="239"/>
      <c r="C187" s="239"/>
      <c r="D187" s="239"/>
      <c r="E187" s="239"/>
      <c r="F187" s="239"/>
      <c r="G187" s="239"/>
      <c r="H187" s="239"/>
      <c r="I187" s="239"/>
      <c r="J187" s="239"/>
      <c r="K187" s="239"/>
      <c r="L187" s="239"/>
      <c r="M187" s="239"/>
      <c r="N187" s="239"/>
      <c r="O187" s="239"/>
      <c r="P187" s="239"/>
      <c r="Q187" s="239"/>
      <c r="R187" s="239"/>
      <c r="S187" s="239"/>
      <c r="T187" s="239"/>
      <c r="U187" s="239"/>
      <c r="V187" s="239"/>
      <c r="W187" s="239"/>
      <c r="X187" s="239"/>
      <c r="Y187" s="239"/>
    </row>
    <row r="188" spans="1:25" s="49" customFormat="1" x14ac:dyDescent="0.25">
      <c r="A188" s="197"/>
      <c r="B188" s="239"/>
      <c r="C188" s="239"/>
      <c r="D188" s="239"/>
      <c r="E188" s="239"/>
      <c r="F188" s="239"/>
      <c r="G188" s="239"/>
      <c r="H188" s="239"/>
      <c r="I188" s="239"/>
      <c r="J188" s="239"/>
      <c r="K188" s="239"/>
      <c r="L188" s="239"/>
      <c r="M188" s="239"/>
      <c r="N188" s="239"/>
      <c r="O188" s="239"/>
      <c r="P188" s="239"/>
      <c r="Q188" s="239"/>
      <c r="R188" s="239"/>
      <c r="S188" s="239"/>
      <c r="T188" s="239"/>
      <c r="U188" s="239"/>
      <c r="V188" s="239"/>
      <c r="W188" s="239"/>
      <c r="X188" s="239"/>
      <c r="Y188" s="239"/>
    </row>
    <row r="189" spans="1:25" s="49" customFormat="1" x14ac:dyDescent="0.25">
      <c r="A189" s="197"/>
      <c r="B189" s="239"/>
      <c r="C189" s="239"/>
      <c r="D189" s="239"/>
      <c r="E189" s="239"/>
      <c r="F189" s="239"/>
      <c r="G189" s="239"/>
      <c r="H189" s="239"/>
      <c r="I189" s="239"/>
      <c r="J189" s="239"/>
      <c r="K189" s="239"/>
      <c r="L189" s="239"/>
      <c r="M189" s="239"/>
      <c r="N189" s="239"/>
      <c r="O189" s="239"/>
      <c r="P189" s="239"/>
      <c r="Q189" s="239"/>
      <c r="R189" s="239"/>
      <c r="S189" s="239"/>
      <c r="T189" s="239"/>
      <c r="U189" s="239"/>
      <c r="V189" s="239"/>
      <c r="W189" s="239"/>
      <c r="X189" s="239"/>
      <c r="Y189" s="239"/>
    </row>
    <row r="190" spans="1:25" s="49" customFormat="1" x14ac:dyDescent="0.25">
      <c r="A190" s="197"/>
      <c r="B190" s="239"/>
      <c r="C190" s="239"/>
      <c r="D190" s="239"/>
      <c r="E190" s="239"/>
      <c r="F190" s="239"/>
      <c r="G190" s="239"/>
      <c r="H190" s="239"/>
      <c r="I190" s="239"/>
      <c r="J190" s="239"/>
      <c r="K190" s="239"/>
      <c r="L190" s="239"/>
      <c r="M190" s="239"/>
      <c r="N190" s="239"/>
      <c r="O190" s="239"/>
      <c r="P190" s="239"/>
      <c r="Q190" s="239"/>
      <c r="R190" s="239"/>
      <c r="S190" s="239"/>
      <c r="T190" s="239"/>
      <c r="U190" s="239"/>
      <c r="V190" s="239"/>
      <c r="W190" s="239"/>
      <c r="X190" s="239"/>
      <c r="Y190" s="239"/>
    </row>
    <row r="191" spans="1:25" s="49" customFormat="1" x14ac:dyDescent="0.25">
      <c r="A191" s="197"/>
      <c r="B191" s="239"/>
      <c r="C191" s="239"/>
      <c r="D191" s="239"/>
      <c r="E191" s="239"/>
      <c r="F191" s="239"/>
      <c r="G191" s="239"/>
      <c r="H191" s="239"/>
      <c r="I191" s="239"/>
      <c r="J191" s="239"/>
      <c r="K191" s="239"/>
      <c r="L191" s="239"/>
      <c r="M191" s="239"/>
      <c r="N191" s="239"/>
      <c r="O191" s="239"/>
      <c r="P191" s="239"/>
      <c r="Q191" s="239"/>
      <c r="R191" s="239"/>
      <c r="S191" s="239"/>
      <c r="T191" s="239"/>
      <c r="U191" s="239"/>
      <c r="V191" s="239"/>
      <c r="W191" s="239"/>
      <c r="X191" s="239"/>
      <c r="Y191" s="239"/>
    </row>
    <row r="192" spans="1:25" s="49" customFormat="1" x14ac:dyDescent="0.25">
      <c r="A192" s="197"/>
      <c r="B192" s="239"/>
      <c r="C192" s="239"/>
      <c r="D192" s="239"/>
      <c r="E192" s="239"/>
      <c r="F192" s="239"/>
      <c r="G192" s="239"/>
      <c r="H192" s="239"/>
      <c r="I192" s="239"/>
      <c r="J192" s="239"/>
      <c r="K192" s="239"/>
      <c r="L192" s="239"/>
      <c r="M192" s="239"/>
      <c r="N192" s="239"/>
      <c r="O192" s="239"/>
      <c r="P192" s="239"/>
      <c r="Q192" s="239"/>
      <c r="R192" s="239"/>
      <c r="S192" s="239"/>
      <c r="T192" s="239"/>
      <c r="U192" s="239"/>
      <c r="V192" s="239"/>
      <c r="W192" s="239"/>
      <c r="X192" s="239"/>
      <c r="Y192" s="239"/>
    </row>
    <row r="193" spans="1:25" s="49" customFormat="1" x14ac:dyDescent="0.25">
      <c r="A193" s="197"/>
      <c r="B193" s="239"/>
      <c r="C193" s="239"/>
      <c r="D193" s="239"/>
      <c r="E193" s="239"/>
      <c r="F193" s="239"/>
      <c r="G193" s="239"/>
      <c r="H193" s="239"/>
      <c r="I193" s="239"/>
      <c r="J193" s="239"/>
      <c r="K193" s="239"/>
      <c r="L193" s="239"/>
      <c r="M193" s="239"/>
      <c r="N193" s="239"/>
      <c r="O193" s="239"/>
      <c r="P193" s="239"/>
      <c r="Q193" s="239"/>
      <c r="R193" s="239"/>
      <c r="S193" s="239"/>
      <c r="T193" s="239"/>
      <c r="U193" s="239"/>
      <c r="V193" s="239"/>
      <c r="W193" s="239"/>
      <c r="X193" s="239"/>
      <c r="Y193" s="239"/>
    </row>
    <row r="194" spans="1:25" s="49" customFormat="1" x14ac:dyDescent="0.25">
      <c r="A194" s="197"/>
      <c r="B194" s="239"/>
      <c r="C194" s="239"/>
      <c r="D194" s="239"/>
      <c r="E194" s="239"/>
      <c r="F194" s="239"/>
      <c r="G194" s="239"/>
      <c r="H194" s="239"/>
      <c r="I194" s="239"/>
      <c r="J194" s="239"/>
      <c r="K194" s="239"/>
      <c r="L194" s="239"/>
      <c r="M194" s="239"/>
      <c r="N194" s="239"/>
      <c r="O194" s="239"/>
      <c r="P194" s="239"/>
      <c r="Q194" s="239"/>
      <c r="R194" s="239"/>
      <c r="S194" s="239"/>
      <c r="T194" s="239"/>
      <c r="U194" s="239"/>
      <c r="V194" s="239"/>
      <c r="W194" s="239"/>
      <c r="X194" s="239"/>
      <c r="Y194" s="239"/>
    </row>
    <row r="195" spans="1:25" s="49" customFormat="1" x14ac:dyDescent="0.25">
      <c r="A195" s="197"/>
      <c r="B195" s="239"/>
      <c r="C195" s="239"/>
      <c r="D195" s="239"/>
      <c r="E195" s="239"/>
      <c r="F195" s="239"/>
      <c r="G195" s="239"/>
      <c r="H195" s="239"/>
      <c r="I195" s="239"/>
      <c r="J195" s="239"/>
      <c r="K195" s="239"/>
      <c r="L195" s="239"/>
      <c r="M195" s="239"/>
      <c r="N195" s="239"/>
      <c r="O195" s="239"/>
      <c r="P195" s="239"/>
      <c r="Q195" s="239"/>
      <c r="R195" s="239"/>
      <c r="S195" s="239"/>
      <c r="T195" s="239"/>
      <c r="U195" s="239"/>
      <c r="V195" s="239"/>
      <c r="W195" s="239"/>
      <c r="X195" s="239"/>
      <c r="Y195" s="239"/>
    </row>
    <row r="196" spans="1:25" s="49" customFormat="1" x14ac:dyDescent="0.25">
      <c r="A196" s="197"/>
      <c r="B196" s="239"/>
      <c r="C196" s="239"/>
      <c r="D196" s="239"/>
      <c r="E196" s="239"/>
      <c r="F196" s="239"/>
      <c r="G196" s="239"/>
      <c r="H196" s="239"/>
      <c r="I196" s="239"/>
      <c r="J196" s="239"/>
      <c r="K196" s="239"/>
      <c r="L196" s="239"/>
      <c r="M196" s="239"/>
      <c r="N196" s="239"/>
      <c r="O196" s="239"/>
      <c r="P196" s="239"/>
      <c r="Q196" s="239"/>
      <c r="R196" s="239"/>
      <c r="S196" s="239"/>
      <c r="T196" s="239"/>
      <c r="U196" s="239"/>
      <c r="V196" s="239"/>
      <c r="W196" s="239"/>
      <c r="X196" s="239"/>
      <c r="Y196" s="239"/>
    </row>
    <row r="197" spans="1:25" s="49" customFormat="1" x14ac:dyDescent="0.25">
      <c r="A197" s="197"/>
      <c r="B197" s="239"/>
      <c r="C197" s="239"/>
      <c r="D197" s="239"/>
      <c r="E197" s="239"/>
      <c r="F197" s="239"/>
      <c r="G197" s="239"/>
      <c r="H197" s="239"/>
      <c r="I197" s="239"/>
      <c r="J197" s="239"/>
      <c r="K197" s="239"/>
      <c r="L197" s="239"/>
      <c r="M197" s="239"/>
      <c r="N197" s="239"/>
      <c r="O197" s="239"/>
      <c r="P197" s="239"/>
      <c r="Q197" s="239"/>
      <c r="R197" s="239"/>
      <c r="S197" s="239"/>
      <c r="T197" s="239"/>
      <c r="U197" s="239"/>
      <c r="V197" s="239"/>
      <c r="W197" s="239"/>
      <c r="X197" s="239"/>
      <c r="Y197" s="239"/>
    </row>
    <row r="198" spans="1:25" x14ac:dyDescent="0.25">
      <c r="A198" s="239"/>
      <c r="B198" s="239"/>
      <c r="C198" s="239"/>
      <c r="D198" s="239"/>
      <c r="E198" s="239"/>
      <c r="F198" s="239"/>
      <c r="G198" s="239"/>
      <c r="H198" s="239"/>
      <c r="I198" s="239"/>
      <c r="J198" s="239"/>
      <c r="K198" s="239"/>
      <c r="L198" s="239"/>
      <c r="M198" s="239"/>
      <c r="N198" s="239"/>
      <c r="O198" s="239"/>
      <c r="P198" s="239"/>
      <c r="Q198" s="239"/>
      <c r="R198" s="239"/>
      <c r="S198" s="239"/>
      <c r="T198" s="239"/>
      <c r="U198" s="239"/>
      <c r="V198" s="239"/>
      <c r="W198" s="239"/>
      <c r="X198" s="239"/>
      <c r="Y198" s="239"/>
    </row>
    <row r="199" spans="1:25" x14ac:dyDescent="0.25">
      <c r="A199" s="239"/>
      <c r="B199" s="239"/>
      <c r="C199" s="239"/>
      <c r="D199" s="239"/>
      <c r="E199" s="239"/>
      <c r="F199" s="239"/>
      <c r="G199" s="239"/>
      <c r="H199" s="239"/>
      <c r="I199" s="239"/>
      <c r="J199" s="239"/>
      <c r="K199" s="239"/>
      <c r="L199" s="239"/>
      <c r="M199" s="239"/>
      <c r="N199" s="239"/>
      <c r="O199" s="239"/>
      <c r="P199" s="239"/>
      <c r="Q199" s="239"/>
      <c r="R199" s="239"/>
      <c r="S199" s="239"/>
      <c r="T199" s="239"/>
      <c r="U199" s="239"/>
      <c r="V199" s="239"/>
      <c r="W199" s="239"/>
      <c r="X199" s="239"/>
      <c r="Y199" s="239"/>
    </row>
    <row r="200" spans="1:25" x14ac:dyDescent="0.25">
      <c r="A200" s="239"/>
      <c r="B200" s="239"/>
      <c r="C200" s="239"/>
      <c r="D200" s="239"/>
      <c r="E200" s="239"/>
      <c r="F200" s="239"/>
      <c r="G200" s="239"/>
      <c r="H200" s="239"/>
      <c r="I200" s="239"/>
      <c r="J200" s="239"/>
      <c r="K200" s="239"/>
      <c r="L200" s="239"/>
      <c r="M200" s="239"/>
      <c r="N200" s="239"/>
      <c r="O200" s="239"/>
      <c r="P200" s="239"/>
      <c r="Q200" s="239"/>
      <c r="R200" s="239"/>
      <c r="S200" s="239"/>
      <c r="T200" s="239"/>
      <c r="U200" s="239"/>
      <c r="V200" s="239"/>
      <c r="W200" s="239"/>
      <c r="X200" s="239"/>
      <c r="Y200" s="239"/>
    </row>
    <row r="201" spans="1:25" x14ac:dyDescent="0.25">
      <c r="A201" s="239"/>
      <c r="B201" s="239"/>
      <c r="C201" s="239"/>
      <c r="D201" s="239"/>
      <c r="E201" s="239"/>
      <c r="F201" s="239"/>
      <c r="G201" s="239"/>
      <c r="H201" s="239"/>
      <c r="I201" s="239"/>
      <c r="J201" s="239"/>
      <c r="K201" s="239"/>
      <c r="L201" s="239"/>
      <c r="M201" s="239"/>
      <c r="N201" s="239"/>
      <c r="O201" s="239"/>
      <c r="P201" s="239"/>
      <c r="Q201" s="239"/>
      <c r="R201" s="239"/>
      <c r="S201" s="239"/>
      <c r="T201" s="239"/>
      <c r="U201" s="239"/>
      <c r="V201" s="239"/>
      <c r="W201" s="239"/>
      <c r="X201" s="239"/>
      <c r="Y201" s="239"/>
    </row>
    <row r="202" spans="1:25" x14ac:dyDescent="0.25">
      <c r="A202" s="239"/>
      <c r="B202" s="239"/>
      <c r="C202" s="239"/>
      <c r="D202" s="239"/>
      <c r="E202" s="239"/>
      <c r="F202" s="239"/>
      <c r="G202" s="239"/>
      <c r="H202" s="239"/>
      <c r="I202" s="239"/>
      <c r="J202" s="239"/>
      <c r="K202" s="239"/>
      <c r="L202" s="239"/>
      <c r="M202" s="239"/>
      <c r="N202" s="239"/>
      <c r="O202" s="239"/>
      <c r="P202" s="239"/>
      <c r="Q202" s="239"/>
      <c r="R202" s="239"/>
      <c r="S202" s="239"/>
      <c r="T202" s="239"/>
      <c r="U202" s="239"/>
      <c r="V202" s="239"/>
      <c r="W202" s="239"/>
      <c r="X202" s="239"/>
      <c r="Y202" s="239"/>
    </row>
    <row r="203" spans="1:25" s="49" customFormat="1" x14ac:dyDescent="0.25">
      <c r="A203" s="239"/>
      <c r="B203" s="239"/>
      <c r="C203" s="239"/>
      <c r="D203" s="239"/>
      <c r="E203" s="239"/>
      <c r="F203" s="239"/>
      <c r="G203" s="239"/>
      <c r="H203" s="239"/>
      <c r="I203" s="239"/>
      <c r="J203" s="239"/>
      <c r="K203" s="239"/>
      <c r="L203" s="239"/>
      <c r="M203" s="239"/>
      <c r="N203" s="239"/>
      <c r="O203" s="239"/>
      <c r="P203" s="239"/>
      <c r="Q203" s="239"/>
      <c r="R203" s="239"/>
      <c r="S203" s="239"/>
      <c r="T203" s="239"/>
      <c r="U203" s="239"/>
      <c r="V203" s="239"/>
      <c r="W203" s="239"/>
      <c r="X203" s="239"/>
      <c r="Y203" s="239"/>
    </row>
    <row r="204" spans="1:25" s="49" customFormat="1" x14ac:dyDescent="0.25">
      <c r="A204" s="239"/>
      <c r="B204" s="239"/>
      <c r="C204" s="239"/>
      <c r="D204" s="239"/>
      <c r="E204" s="239"/>
      <c r="F204" s="239"/>
      <c r="G204" s="239"/>
      <c r="H204" s="239"/>
      <c r="I204" s="239"/>
      <c r="J204" s="239"/>
      <c r="K204" s="239"/>
      <c r="L204" s="239"/>
      <c r="M204" s="239"/>
      <c r="N204" s="239"/>
      <c r="O204" s="239"/>
      <c r="P204" s="239"/>
      <c r="Q204" s="239"/>
      <c r="R204" s="239"/>
      <c r="S204" s="239"/>
      <c r="T204" s="239"/>
      <c r="U204" s="239"/>
      <c r="V204" s="239"/>
      <c r="W204" s="239"/>
      <c r="X204" s="239"/>
      <c r="Y204" s="239"/>
    </row>
    <row r="205" spans="1:25" x14ac:dyDescent="0.25">
      <c r="A205" s="239"/>
      <c r="B205" s="239"/>
      <c r="C205" s="239"/>
      <c r="D205" s="239"/>
      <c r="E205" s="239"/>
      <c r="F205" s="239"/>
      <c r="G205" s="239"/>
      <c r="H205" s="239"/>
      <c r="I205" s="239"/>
      <c r="J205" s="239"/>
      <c r="K205" s="239"/>
      <c r="L205" s="239"/>
      <c r="M205" s="239"/>
      <c r="N205" s="239"/>
      <c r="O205" s="239"/>
      <c r="P205" s="239"/>
      <c r="Q205" s="239"/>
      <c r="R205" s="239"/>
      <c r="S205" s="239"/>
      <c r="T205" s="239"/>
      <c r="U205" s="239"/>
      <c r="V205" s="239"/>
      <c r="W205" s="239"/>
      <c r="X205" s="239"/>
      <c r="Y205" s="239"/>
    </row>
    <row r="208" spans="1:25" ht="15" customHeight="1" x14ac:dyDescent="0.25">
      <c r="A208" s="92" t="s">
        <v>91</v>
      </c>
      <c r="B208" s="92"/>
      <c r="C208" s="92"/>
      <c r="D208" s="92"/>
      <c r="E208" s="92"/>
      <c r="F208" s="92"/>
      <c r="G208" s="92"/>
      <c r="H208" s="92"/>
      <c r="I208" s="92"/>
      <c r="J208" s="92"/>
      <c r="K208" s="92"/>
      <c r="L208" s="92"/>
      <c r="M208" s="92"/>
      <c r="N208" s="92"/>
      <c r="O208" s="92"/>
      <c r="P208" s="92"/>
      <c r="Q208" s="92"/>
      <c r="R208" s="92"/>
      <c r="S208" s="92"/>
      <c r="T208" s="92"/>
      <c r="U208" s="92"/>
      <c r="V208" s="92"/>
      <c r="W208" s="92"/>
      <c r="X208" s="92"/>
      <c r="Y208" s="92"/>
    </row>
    <row r="209" spans="1:25" x14ac:dyDescent="0.25">
      <c r="A209" s="92"/>
      <c r="B209" s="92"/>
      <c r="C209" s="92"/>
      <c r="D209" s="92"/>
      <c r="E209" s="92"/>
      <c r="F209" s="92"/>
      <c r="G209" s="92"/>
      <c r="H209" s="92"/>
      <c r="I209" s="92"/>
      <c r="J209" s="92"/>
      <c r="K209" s="92"/>
      <c r="L209" s="92"/>
      <c r="M209" s="92"/>
      <c r="N209" s="92"/>
      <c r="O209" s="92"/>
      <c r="P209" s="92"/>
      <c r="Q209" s="92"/>
      <c r="R209" s="92"/>
      <c r="S209" s="92"/>
      <c r="T209" s="92"/>
      <c r="U209" s="92"/>
      <c r="V209" s="92"/>
      <c r="W209" s="92"/>
      <c r="X209" s="92"/>
      <c r="Y209" s="92"/>
    </row>
    <row r="210" spans="1:25" x14ac:dyDescent="0.25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</row>
    <row r="211" spans="1:25" ht="15.75" thickBot="1" x14ac:dyDescent="0.3"/>
    <row r="212" spans="1:25" ht="27" customHeight="1" x14ac:dyDescent="0.25">
      <c r="B212" s="178" t="s">
        <v>9</v>
      </c>
      <c r="C212" s="161"/>
      <c r="D212" s="161"/>
      <c r="E212" s="161"/>
      <c r="F212" s="161"/>
      <c r="G212" s="161"/>
      <c r="H212" s="161"/>
      <c r="I212" s="161"/>
      <c r="J212" s="242" t="str">
        <f>Arkusz8!C6</f>
        <v>26.01.2016 - 01.02.2016</v>
      </c>
      <c r="K212" s="242"/>
      <c r="L212" s="242"/>
      <c r="M212" s="242" t="str">
        <f>Arkusz8!C10</f>
        <v>02.02.2016 - 08.02.2016</v>
      </c>
      <c r="N212" s="242"/>
      <c r="O212" s="242"/>
      <c r="P212" s="242" t="str">
        <f>Arkusz8!C9</f>
        <v>09.02.2016 - 15.02.2016</v>
      </c>
      <c r="Q212" s="242"/>
      <c r="R212" s="242"/>
      <c r="S212" s="242" t="str">
        <f>Arkusz8!C8</f>
        <v>16.02.2016 - 22.02.2016</v>
      </c>
      <c r="T212" s="242"/>
      <c r="U212" s="242"/>
      <c r="V212" s="242" t="str">
        <f>Arkusz8!C7</f>
        <v>23.02.2016 - 29.02.2016</v>
      </c>
      <c r="W212" s="242"/>
      <c r="X212" s="243"/>
    </row>
    <row r="213" spans="1:25" ht="15" customHeight="1" x14ac:dyDescent="0.25">
      <c r="B213" s="176" t="s">
        <v>25</v>
      </c>
      <c r="C213" s="177"/>
      <c r="D213" s="177"/>
      <c r="E213" s="177"/>
      <c r="F213" s="177"/>
      <c r="G213" s="177"/>
      <c r="H213" s="177"/>
      <c r="I213" s="177"/>
      <c r="J213" s="174">
        <f>Arkusz8!A6</f>
        <v>1721</v>
      </c>
      <c r="K213" s="174"/>
      <c r="L213" s="174"/>
      <c r="M213" s="174">
        <f>Arkusz8!A5</f>
        <v>1724</v>
      </c>
      <c r="N213" s="174"/>
      <c r="O213" s="174"/>
      <c r="P213" s="174">
        <f>Arkusz8!A4</f>
        <v>1727</v>
      </c>
      <c r="Q213" s="174"/>
      <c r="R213" s="174"/>
      <c r="S213" s="174">
        <f>Arkusz8!A3</f>
        <v>1667</v>
      </c>
      <c r="T213" s="174"/>
      <c r="U213" s="174"/>
      <c r="V213" s="174">
        <f>Arkusz8!A2</f>
        <v>1666</v>
      </c>
      <c r="W213" s="174"/>
      <c r="X213" s="174"/>
    </row>
    <row r="214" spans="1:25" x14ac:dyDescent="0.25">
      <c r="B214" s="179" t="s">
        <v>6</v>
      </c>
      <c r="C214" s="180"/>
      <c r="D214" s="180"/>
      <c r="E214" s="180"/>
      <c r="F214" s="180"/>
      <c r="G214" s="180"/>
      <c r="H214" s="180"/>
      <c r="I214" s="180"/>
      <c r="J214" s="106">
        <f>Arkusz8!A11</f>
        <v>2473</v>
      </c>
      <c r="K214" s="106"/>
      <c r="L214" s="106"/>
      <c r="M214" s="106">
        <f>Arkusz8!A10</f>
        <v>2486</v>
      </c>
      <c r="N214" s="106"/>
      <c r="O214" s="106"/>
      <c r="P214" s="106">
        <f>Arkusz8!A9</f>
        <v>2469</v>
      </c>
      <c r="Q214" s="106"/>
      <c r="R214" s="106"/>
      <c r="S214" s="106">
        <f>Arkusz8!A8</f>
        <v>2477</v>
      </c>
      <c r="T214" s="106"/>
      <c r="U214" s="106"/>
      <c r="V214" s="106">
        <f>Arkusz8!A7</f>
        <v>2472</v>
      </c>
      <c r="W214" s="106"/>
      <c r="X214" s="106"/>
    </row>
    <row r="215" spans="1:25" ht="15" customHeight="1" x14ac:dyDescent="0.25">
      <c r="B215" s="176" t="s">
        <v>7</v>
      </c>
      <c r="C215" s="177"/>
      <c r="D215" s="177"/>
      <c r="E215" s="177"/>
      <c r="F215" s="177"/>
      <c r="G215" s="177"/>
      <c r="H215" s="177"/>
      <c r="I215" s="177"/>
      <c r="J215" s="174">
        <f>Arkusz8!A16</f>
        <v>138</v>
      </c>
      <c r="K215" s="174"/>
      <c r="L215" s="174"/>
      <c r="M215" s="174">
        <f>Arkusz8!A15</f>
        <v>93</v>
      </c>
      <c r="N215" s="174"/>
      <c r="O215" s="174"/>
      <c r="P215" s="174">
        <f>Arkusz8!A14</f>
        <v>105</v>
      </c>
      <c r="Q215" s="174"/>
      <c r="R215" s="174"/>
      <c r="S215" s="174">
        <f>Arkusz8!A13</f>
        <v>156</v>
      </c>
      <c r="T215" s="174"/>
      <c r="U215" s="174"/>
      <c r="V215" s="174">
        <f>Arkusz8!A12</f>
        <v>115</v>
      </c>
      <c r="W215" s="174"/>
      <c r="X215" s="174"/>
    </row>
    <row r="216" spans="1:25" ht="15" customHeight="1" x14ac:dyDescent="0.25">
      <c r="B216" s="237" t="s">
        <v>8</v>
      </c>
      <c r="C216" s="238"/>
      <c r="D216" s="238"/>
      <c r="E216" s="238"/>
      <c r="F216" s="238"/>
      <c r="G216" s="238"/>
      <c r="H216" s="238"/>
      <c r="I216" s="238"/>
      <c r="J216" s="106">
        <f>Arkusz8!A21</f>
        <v>48</v>
      </c>
      <c r="K216" s="106"/>
      <c r="L216" s="106"/>
      <c r="M216" s="106">
        <f>Arkusz8!A20</f>
        <v>89</v>
      </c>
      <c r="N216" s="106"/>
      <c r="O216" s="106"/>
      <c r="P216" s="106">
        <f>Arkusz8!A19</f>
        <v>107</v>
      </c>
      <c r="Q216" s="106"/>
      <c r="R216" s="106"/>
      <c r="S216" s="106">
        <f>Arkusz8!A18</f>
        <v>94</v>
      </c>
      <c r="T216" s="106"/>
      <c r="U216" s="106"/>
      <c r="V216" s="106">
        <f>Arkusz8!A17</f>
        <v>79</v>
      </c>
      <c r="W216" s="106"/>
      <c r="X216" s="106"/>
    </row>
    <row r="217" spans="1:25" ht="15" customHeight="1" thickBot="1" x14ac:dyDescent="0.3">
      <c r="B217" s="87" t="s">
        <v>92</v>
      </c>
      <c r="C217" s="88"/>
      <c r="D217" s="88"/>
      <c r="E217" s="88"/>
      <c r="F217" s="88"/>
      <c r="G217" s="88"/>
      <c r="H217" s="88"/>
      <c r="I217" s="88"/>
      <c r="J217" s="244">
        <f>Arkusz8!A26</f>
        <v>2</v>
      </c>
      <c r="K217" s="244"/>
      <c r="L217" s="244"/>
      <c r="M217" s="244">
        <f>Arkusz8!A25</f>
        <v>2</v>
      </c>
      <c r="N217" s="244"/>
      <c r="O217" s="244"/>
      <c r="P217" s="244">
        <f>Arkusz8!A24</f>
        <v>2</v>
      </c>
      <c r="Q217" s="244"/>
      <c r="R217" s="244"/>
      <c r="S217" s="244">
        <f>Arkusz8!A23</f>
        <v>2</v>
      </c>
      <c r="T217" s="244"/>
      <c r="U217" s="244"/>
      <c r="V217" s="244">
        <f>Arkusz8!A22</f>
        <v>2</v>
      </c>
      <c r="W217" s="244"/>
      <c r="X217" s="244"/>
    </row>
    <row r="218" spans="1:25" ht="15" customHeight="1" thickBot="1" x14ac:dyDescent="0.3">
      <c r="B218" s="250" t="s">
        <v>93</v>
      </c>
      <c r="C218" s="251"/>
      <c r="D218" s="251"/>
      <c r="E218" s="251"/>
      <c r="F218" s="251"/>
      <c r="G218" s="251"/>
      <c r="H218" s="251"/>
      <c r="I218" s="251"/>
      <c r="J218" s="93">
        <f>SUM(J213,J214,J217)</f>
        <v>4196</v>
      </c>
      <c r="K218" s="93"/>
      <c r="L218" s="93"/>
      <c r="M218" s="93">
        <f>SUM(M213,M214,M217)</f>
        <v>4212</v>
      </c>
      <c r="N218" s="93"/>
      <c r="O218" s="93"/>
      <c r="P218" s="93">
        <f>SUM(P213,P214,P217)</f>
        <v>4198</v>
      </c>
      <c r="Q218" s="93"/>
      <c r="R218" s="93"/>
      <c r="S218" s="93">
        <f>SUM(S213,S214,S217)</f>
        <v>4146</v>
      </c>
      <c r="T218" s="93"/>
      <c r="U218" s="93"/>
      <c r="V218" s="93">
        <f>SUM(V213,V214,V217)</f>
        <v>4140</v>
      </c>
      <c r="W218" s="93"/>
      <c r="X218" s="245"/>
    </row>
    <row r="219" spans="1:25" x14ac:dyDescent="0.25">
      <c r="A219" s="23"/>
      <c r="B219" s="24"/>
      <c r="C219" s="24"/>
      <c r="D219" s="24"/>
      <c r="E219" s="25"/>
      <c r="F219" s="25"/>
      <c r="G219" s="25"/>
      <c r="H219" s="26"/>
      <c r="I219" s="26"/>
      <c r="J219" s="26"/>
      <c r="K219" s="27"/>
      <c r="L219" s="27"/>
      <c r="M219" s="27"/>
      <c r="N219" s="26"/>
      <c r="O219" s="26"/>
      <c r="P219" s="26"/>
      <c r="Q219" s="26"/>
      <c r="R219" s="26"/>
      <c r="S219" s="26"/>
      <c r="T219" s="28"/>
      <c r="U219" s="28"/>
    </row>
    <row r="234" spans="1:25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</row>
    <row r="235" spans="1:25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spans="1:25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spans="1:25" x14ac:dyDescent="0.25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</row>
    <row r="238" spans="1:25" x14ac:dyDescent="0.25">
      <c r="A238" s="163" t="s">
        <v>156</v>
      </c>
      <c r="B238" s="163"/>
      <c r="C238" s="163"/>
      <c r="D238" s="163"/>
      <c r="E238" s="163"/>
      <c r="F238" s="163"/>
      <c r="G238" s="163"/>
      <c r="H238" s="163"/>
      <c r="I238" s="163"/>
      <c r="J238" s="163"/>
      <c r="K238" s="163"/>
      <c r="L238" s="163"/>
      <c r="M238" s="163"/>
      <c r="N238" s="163"/>
      <c r="O238" s="163"/>
      <c r="P238" s="163"/>
      <c r="Q238" s="163"/>
      <c r="R238" s="163"/>
      <c r="S238" s="163"/>
      <c r="T238" s="163"/>
      <c r="U238" s="163"/>
      <c r="V238" s="163"/>
      <c r="W238" s="163"/>
      <c r="X238" s="163"/>
      <c r="Y238" s="163"/>
    </row>
    <row r="239" spans="1:25" x14ac:dyDescent="0.25">
      <c r="A239" s="163"/>
      <c r="B239" s="163"/>
      <c r="C239" s="163"/>
      <c r="D239" s="163"/>
      <c r="E239" s="163"/>
      <c r="F239" s="163"/>
      <c r="G239" s="163"/>
      <c r="H239" s="163"/>
      <c r="I239" s="163"/>
      <c r="J239" s="163"/>
      <c r="K239" s="163"/>
      <c r="L239" s="163"/>
      <c r="M239" s="163"/>
      <c r="N239" s="163"/>
      <c r="O239" s="163"/>
      <c r="P239" s="163"/>
      <c r="Q239" s="163"/>
      <c r="R239" s="163"/>
      <c r="S239" s="163"/>
      <c r="T239" s="163"/>
      <c r="U239" s="163"/>
      <c r="V239" s="163"/>
      <c r="W239" s="163"/>
      <c r="X239" s="163"/>
      <c r="Y239" s="163"/>
    </row>
    <row r="240" spans="1:25" x14ac:dyDescent="0.25">
      <c r="A240" s="163"/>
      <c r="B240" s="163"/>
      <c r="C240" s="163"/>
      <c r="D240" s="163"/>
      <c r="E240" s="163"/>
      <c r="F240" s="163"/>
      <c r="G240" s="163"/>
      <c r="H240" s="163"/>
      <c r="I240" s="163"/>
      <c r="J240" s="163"/>
      <c r="K240" s="163"/>
      <c r="L240" s="163"/>
      <c r="M240" s="163"/>
      <c r="N240" s="163"/>
      <c r="O240" s="163"/>
      <c r="P240" s="163"/>
      <c r="Q240" s="163"/>
      <c r="R240" s="163"/>
      <c r="S240" s="163"/>
      <c r="T240" s="163"/>
      <c r="U240" s="163"/>
      <c r="V240" s="163"/>
      <c r="W240" s="163"/>
      <c r="X240" s="163"/>
      <c r="Y240" s="163"/>
    </row>
    <row r="241" spans="1:25" x14ac:dyDescent="0.25">
      <c r="A241" s="163"/>
      <c r="B241" s="163"/>
      <c r="C241" s="163"/>
      <c r="D241" s="163"/>
      <c r="E241" s="163"/>
      <c r="F241" s="163"/>
      <c r="G241" s="163"/>
      <c r="H241" s="163"/>
      <c r="I241" s="163"/>
      <c r="J241" s="163"/>
      <c r="K241" s="163"/>
      <c r="L241" s="163"/>
      <c r="M241" s="163"/>
      <c r="N241" s="163"/>
      <c r="O241" s="163"/>
      <c r="P241" s="163"/>
      <c r="Q241" s="163"/>
      <c r="R241" s="163"/>
      <c r="S241" s="163"/>
      <c r="T241" s="163"/>
      <c r="U241" s="163"/>
      <c r="V241" s="163"/>
      <c r="W241" s="163"/>
      <c r="X241" s="163"/>
      <c r="Y241" s="163"/>
    </row>
    <row r="242" spans="1:25" x14ac:dyDescent="0.25">
      <c r="A242" s="163"/>
      <c r="B242" s="163"/>
      <c r="C242" s="163"/>
      <c r="D242" s="163"/>
      <c r="E242" s="163"/>
      <c r="F242" s="163"/>
      <c r="G242" s="163"/>
      <c r="H242" s="163"/>
      <c r="I242" s="163"/>
      <c r="J242" s="163"/>
      <c r="K242" s="163"/>
      <c r="L242" s="163"/>
      <c r="M242" s="163"/>
      <c r="N242" s="163"/>
      <c r="O242" s="163"/>
      <c r="P242" s="163"/>
      <c r="Q242" s="163"/>
      <c r="R242" s="163"/>
      <c r="S242" s="163"/>
      <c r="T242" s="163"/>
      <c r="U242" s="163"/>
      <c r="V242" s="163"/>
      <c r="W242" s="163"/>
      <c r="X242" s="163"/>
      <c r="Y242" s="163"/>
    </row>
    <row r="243" spans="1:25" x14ac:dyDescent="0.25">
      <c r="A243" s="163"/>
      <c r="B243" s="163"/>
      <c r="C243" s="163"/>
      <c r="D243" s="163"/>
      <c r="E243" s="163"/>
      <c r="F243" s="163"/>
      <c r="G243" s="163"/>
      <c r="H243" s="163"/>
      <c r="I243" s="163"/>
      <c r="J243" s="163"/>
      <c r="K243" s="163"/>
      <c r="L243" s="163"/>
      <c r="M243" s="163"/>
      <c r="N243" s="163"/>
      <c r="O243" s="163"/>
      <c r="P243" s="163"/>
      <c r="Q243" s="163"/>
      <c r="R243" s="163"/>
      <c r="S243" s="163"/>
      <c r="T243" s="163"/>
      <c r="U243" s="163"/>
      <c r="V243" s="163"/>
      <c r="W243" s="163"/>
      <c r="X243" s="163"/>
      <c r="Y243" s="163"/>
    </row>
    <row r="245" spans="1:25" ht="18" x14ac:dyDescent="0.25">
      <c r="A245" s="8" t="s">
        <v>69</v>
      </c>
    </row>
    <row r="246" spans="1:25" ht="18" x14ac:dyDescent="0.25">
      <c r="A246" s="8"/>
    </row>
    <row r="248" spans="1:25" x14ac:dyDescent="0.25">
      <c r="A248" s="92" t="s">
        <v>62</v>
      </c>
      <c r="B248" s="92"/>
      <c r="C248" s="92"/>
      <c r="D248" s="92"/>
      <c r="E248" s="92"/>
      <c r="F248" s="92"/>
      <c r="G248" s="92"/>
      <c r="H248" s="92"/>
      <c r="I248" s="92"/>
      <c r="J248" s="92"/>
      <c r="K248" s="92"/>
      <c r="L248" s="92"/>
      <c r="M248" s="92"/>
      <c r="N248" s="92"/>
      <c r="O248" s="92"/>
      <c r="P248" s="92"/>
      <c r="Q248" s="92"/>
      <c r="R248" s="92"/>
      <c r="S248" s="92"/>
      <c r="T248" s="92"/>
      <c r="U248" s="92"/>
    </row>
    <row r="249" spans="1:25" x14ac:dyDescent="0.25">
      <c r="A249" s="92"/>
      <c r="B249" s="92"/>
      <c r="C249" s="92"/>
      <c r="D249" s="92"/>
      <c r="E249" s="92"/>
      <c r="F249" s="92"/>
      <c r="G249" s="92"/>
      <c r="H249" s="92"/>
      <c r="I249" s="92"/>
      <c r="J249" s="92"/>
      <c r="K249" s="92"/>
      <c r="L249" s="92"/>
      <c r="M249" s="92"/>
      <c r="N249" s="92"/>
      <c r="O249" s="92"/>
      <c r="P249" s="92"/>
      <c r="Q249" s="92"/>
      <c r="R249" s="92"/>
      <c r="S249" s="92"/>
      <c r="T249" s="92"/>
      <c r="U249" s="92"/>
    </row>
    <row r="250" spans="1:25" x14ac:dyDescent="0.25">
      <c r="A250" s="92"/>
      <c r="B250" s="92"/>
      <c r="C250" s="92"/>
      <c r="D250" s="92"/>
      <c r="E250" s="92"/>
      <c r="F250" s="92"/>
      <c r="G250" s="92"/>
      <c r="H250" s="92"/>
      <c r="I250" s="92"/>
      <c r="J250" s="92"/>
      <c r="K250" s="92"/>
      <c r="L250" s="92"/>
      <c r="M250" s="92"/>
      <c r="N250" s="92"/>
      <c r="O250" s="92"/>
      <c r="P250" s="92"/>
      <c r="Q250" s="92"/>
      <c r="R250" s="92"/>
      <c r="S250" s="92"/>
      <c r="T250" s="92"/>
      <c r="U250" s="92"/>
    </row>
    <row r="251" spans="1:25" ht="15.75" thickBot="1" x14ac:dyDescent="0.3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</row>
    <row r="252" spans="1:25" ht="24.95" customHeight="1" x14ac:dyDescent="0.25">
      <c r="G252" s="56" t="s">
        <v>3</v>
      </c>
      <c r="H252" s="57"/>
      <c r="I252" s="57"/>
      <c r="J252" s="57"/>
      <c r="K252" s="57" t="s">
        <v>4</v>
      </c>
      <c r="L252" s="57"/>
      <c r="M252" s="60" t="str">
        <f>CONCATENATE("decyzje ",Arkusz18!A2," - ",Arkusz18!B2," r.")</f>
        <v>decyzje 01.02.2016 - 29.02.2016 r.</v>
      </c>
      <c r="N252" s="60"/>
      <c r="O252" s="60"/>
      <c r="P252" s="60"/>
      <c r="Q252" s="60"/>
      <c r="R252" s="61"/>
    </row>
    <row r="253" spans="1:25" ht="59.25" customHeight="1" x14ac:dyDescent="0.25">
      <c r="G253" s="58"/>
      <c r="H253" s="59"/>
      <c r="I253" s="59"/>
      <c r="J253" s="59"/>
      <c r="K253" s="59"/>
      <c r="L253" s="59"/>
      <c r="M253" s="104" t="s">
        <v>22</v>
      </c>
      <c r="N253" s="104"/>
      <c r="O253" s="104" t="s">
        <v>23</v>
      </c>
      <c r="P253" s="104"/>
      <c r="Q253" s="104" t="s">
        <v>24</v>
      </c>
      <c r="R253" s="105"/>
    </row>
    <row r="254" spans="1:25" ht="15" customHeight="1" x14ac:dyDescent="0.25">
      <c r="G254" s="235" t="s">
        <v>30</v>
      </c>
      <c r="H254" s="236"/>
      <c r="I254" s="236"/>
      <c r="J254" s="236"/>
      <c r="K254" s="248">
        <f>Arkusz9!B5</f>
        <v>9169</v>
      </c>
      <c r="L254" s="248"/>
      <c r="M254" s="167">
        <f>Arkusz9!B3</f>
        <v>6955</v>
      </c>
      <c r="N254" s="167"/>
      <c r="O254" s="167">
        <f>Arkusz9!B2</f>
        <v>736</v>
      </c>
      <c r="P254" s="167"/>
      <c r="Q254" s="167">
        <f>Arkusz9!B4</f>
        <v>297</v>
      </c>
      <c r="R254" s="249"/>
    </row>
    <row r="255" spans="1:25" ht="15" customHeight="1" x14ac:dyDescent="0.25">
      <c r="G255" s="257" t="s">
        <v>31</v>
      </c>
      <c r="H255" s="258"/>
      <c r="I255" s="258"/>
      <c r="J255" s="258"/>
      <c r="K255" s="256">
        <f>Arkusz9!B13</f>
        <v>894</v>
      </c>
      <c r="L255" s="256"/>
      <c r="M255" s="288">
        <f>Arkusz9!B11</f>
        <v>981</v>
      </c>
      <c r="N255" s="288"/>
      <c r="O255" s="288">
        <f>Arkusz9!B10</f>
        <v>67</v>
      </c>
      <c r="P255" s="288"/>
      <c r="Q255" s="288">
        <f>Arkusz9!B12</f>
        <v>53</v>
      </c>
      <c r="R255" s="289"/>
    </row>
    <row r="256" spans="1:25" ht="15.75" thickBot="1" x14ac:dyDescent="0.3">
      <c r="G256" s="112" t="s">
        <v>21</v>
      </c>
      <c r="H256" s="113"/>
      <c r="I256" s="113"/>
      <c r="J256" s="113"/>
      <c r="K256" s="91">
        <f>Arkusz9!B9</f>
        <v>212</v>
      </c>
      <c r="L256" s="91"/>
      <c r="M256" s="89">
        <f>Arkusz9!B7</f>
        <v>131</v>
      </c>
      <c r="N256" s="89"/>
      <c r="O256" s="89">
        <f>Arkusz9!B6</f>
        <v>18</v>
      </c>
      <c r="P256" s="89"/>
      <c r="Q256" s="89">
        <f>Arkusz9!B8</f>
        <v>26</v>
      </c>
      <c r="R256" s="90"/>
    </row>
    <row r="257" spans="7:26" ht="15.75" thickBot="1" x14ac:dyDescent="0.3">
      <c r="G257" s="252" t="s">
        <v>71</v>
      </c>
      <c r="H257" s="253"/>
      <c r="I257" s="253"/>
      <c r="J257" s="253"/>
      <c r="K257" s="246">
        <f>SUM(K254:K256)</f>
        <v>10275</v>
      </c>
      <c r="L257" s="246"/>
      <c r="M257" s="246">
        <f>SUM(M254:M256)</f>
        <v>8067</v>
      </c>
      <c r="N257" s="246"/>
      <c r="O257" s="246">
        <f>SUM(O254:O256)</f>
        <v>821</v>
      </c>
      <c r="P257" s="246"/>
      <c r="Q257" s="246">
        <f>SUM(Q254:Q256)</f>
        <v>376</v>
      </c>
      <c r="R257" s="247"/>
    </row>
    <row r="261" spans="7:26" x14ac:dyDescent="0.25">
      <c r="V261" s="11"/>
      <c r="W261" s="11"/>
      <c r="Z261" s="11"/>
    </row>
    <row r="267" spans="7:26" x14ac:dyDescent="0.25">
      <c r="V267" s="29"/>
      <c r="W267" s="29"/>
      <c r="X267" s="29"/>
      <c r="Y267" s="30"/>
      <c r="Z267" s="29"/>
    </row>
    <row r="268" spans="7:26" x14ac:dyDescent="0.25">
      <c r="V268" s="29"/>
      <c r="W268" s="29"/>
      <c r="X268" s="29"/>
      <c r="Y268" s="30"/>
      <c r="Z268" s="29"/>
    </row>
    <row r="269" spans="7:26" x14ac:dyDescent="0.25">
      <c r="V269" s="29"/>
      <c r="W269" s="29"/>
      <c r="X269" s="29"/>
      <c r="Y269" s="30"/>
      <c r="Z269" s="29"/>
    </row>
    <row r="270" spans="7:26" x14ac:dyDescent="0.25">
      <c r="V270" s="29"/>
      <c r="W270" s="29"/>
      <c r="X270" s="29"/>
      <c r="Y270" s="30"/>
      <c r="Z270" s="29"/>
    </row>
    <row r="271" spans="7:26" x14ac:dyDescent="0.25">
      <c r="V271" s="29"/>
      <c r="W271" s="29"/>
      <c r="X271" s="29"/>
      <c r="Y271" s="30"/>
      <c r="Z271" s="29"/>
    </row>
    <row r="272" spans="7:26" x14ac:dyDescent="0.25">
      <c r="V272" s="29"/>
      <c r="W272" s="29"/>
      <c r="X272" s="29"/>
      <c r="Y272" s="30"/>
      <c r="Z272" s="29"/>
    </row>
    <row r="273" spans="7:26" x14ac:dyDescent="0.25">
      <c r="V273" s="29"/>
      <c r="W273" s="29"/>
      <c r="X273" s="29"/>
      <c r="Y273" s="30"/>
      <c r="Z273" s="29"/>
    </row>
    <row r="274" spans="7:26" x14ac:dyDescent="0.25">
      <c r="V274" s="29"/>
      <c r="W274" s="29"/>
      <c r="X274" s="29"/>
      <c r="Y274" s="30"/>
      <c r="Z274" s="29"/>
    </row>
    <row r="275" spans="7:26" ht="15.75" thickBot="1" x14ac:dyDescent="0.3">
      <c r="V275" s="29"/>
      <c r="W275" s="29"/>
      <c r="X275" s="29"/>
      <c r="Y275" s="30"/>
      <c r="Z275" s="29"/>
    </row>
    <row r="276" spans="7:26" ht="15" customHeight="1" x14ac:dyDescent="0.25">
      <c r="G276" s="75" t="s">
        <v>3</v>
      </c>
      <c r="H276" s="76"/>
      <c r="I276" s="76"/>
      <c r="J276" s="76"/>
      <c r="K276" s="76"/>
      <c r="L276" s="76"/>
      <c r="M276" s="76"/>
      <c r="N276" s="76"/>
      <c r="O276" s="79" t="s">
        <v>4</v>
      </c>
      <c r="P276" s="79"/>
      <c r="Q276" s="70" t="s">
        <v>76</v>
      </c>
      <c r="R276" s="71"/>
      <c r="U276" s="29"/>
      <c r="V276" s="29"/>
      <c r="W276" s="29"/>
      <c r="X276" s="29"/>
      <c r="Y276" s="30"/>
    </row>
    <row r="277" spans="7:26" ht="46.5" customHeight="1" x14ac:dyDescent="0.25">
      <c r="G277" s="77"/>
      <c r="H277" s="78"/>
      <c r="I277" s="78"/>
      <c r="J277" s="78"/>
      <c r="K277" s="78"/>
      <c r="L277" s="78"/>
      <c r="M277" s="78"/>
      <c r="N277" s="78"/>
      <c r="O277" s="80"/>
      <c r="P277" s="80"/>
      <c r="Q277" s="72"/>
      <c r="R277" s="73"/>
      <c r="U277" s="29"/>
      <c r="V277" s="29"/>
      <c r="W277" s="29"/>
      <c r="X277" s="29"/>
      <c r="Y277" s="30"/>
    </row>
    <row r="278" spans="7:26" x14ac:dyDescent="0.25">
      <c r="G278" s="81" t="s">
        <v>72</v>
      </c>
      <c r="H278" s="82"/>
      <c r="I278" s="82"/>
      <c r="J278" s="82"/>
      <c r="K278" s="82"/>
      <c r="L278" s="82"/>
      <c r="M278" s="82"/>
      <c r="N278" s="82"/>
      <c r="O278" s="83">
        <f>Arkusz10!A2</f>
        <v>353</v>
      </c>
      <c r="P278" s="83"/>
      <c r="Q278" s="64">
        <f>Arkusz10!A3</f>
        <v>801</v>
      </c>
      <c r="R278" s="65"/>
      <c r="U278" s="29"/>
      <c r="V278" s="29"/>
      <c r="W278" s="29"/>
      <c r="X278" s="29"/>
      <c r="Y278" s="30"/>
    </row>
    <row r="279" spans="7:26" x14ac:dyDescent="0.25">
      <c r="G279" s="84" t="s">
        <v>73</v>
      </c>
      <c r="H279" s="85"/>
      <c r="I279" s="85"/>
      <c r="J279" s="85"/>
      <c r="K279" s="85"/>
      <c r="L279" s="85"/>
      <c r="M279" s="85"/>
      <c r="N279" s="85"/>
      <c r="O279" s="86">
        <f>Arkusz10!A4</f>
        <v>72</v>
      </c>
      <c r="P279" s="86"/>
      <c r="Q279" s="62">
        <f>Arkusz10!A5</f>
        <v>24</v>
      </c>
      <c r="R279" s="63"/>
      <c r="U279" s="29"/>
      <c r="V279" s="29"/>
      <c r="W279" s="29"/>
      <c r="X279" s="29"/>
      <c r="Y279" s="30"/>
    </row>
    <row r="280" spans="7:26" x14ac:dyDescent="0.25">
      <c r="G280" s="81" t="s">
        <v>74</v>
      </c>
      <c r="H280" s="82"/>
      <c r="I280" s="82"/>
      <c r="J280" s="82"/>
      <c r="K280" s="82"/>
      <c r="L280" s="82"/>
      <c r="M280" s="82"/>
      <c r="N280" s="82"/>
      <c r="O280" s="83">
        <f>Arkusz10!A6</f>
        <v>3</v>
      </c>
      <c r="P280" s="83"/>
      <c r="Q280" s="64">
        <f>Arkusz10!A7</f>
        <v>22</v>
      </c>
      <c r="R280" s="65"/>
      <c r="U280" s="29"/>
      <c r="V280" s="29"/>
      <c r="W280" s="29"/>
      <c r="X280" s="29"/>
      <c r="Y280" s="30"/>
    </row>
    <row r="281" spans="7:26" ht="15.75" thickBot="1" x14ac:dyDescent="0.3">
      <c r="G281" s="94" t="s">
        <v>75</v>
      </c>
      <c r="H281" s="95"/>
      <c r="I281" s="95"/>
      <c r="J281" s="95"/>
      <c r="K281" s="95"/>
      <c r="L281" s="95"/>
      <c r="M281" s="95"/>
      <c r="N281" s="95"/>
      <c r="O281" s="114">
        <f>Arkusz10!A8</f>
        <v>0</v>
      </c>
      <c r="P281" s="114"/>
      <c r="Q281" s="66">
        <f>Arkusz10!A9</f>
        <v>2</v>
      </c>
      <c r="R281" s="67"/>
      <c r="U281" s="29"/>
      <c r="V281" s="29"/>
      <c r="W281" s="29"/>
      <c r="X281" s="29"/>
      <c r="Y281" s="30"/>
    </row>
    <row r="282" spans="7:26" ht="15.75" thickBot="1" x14ac:dyDescent="0.3">
      <c r="G282" s="96" t="s">
        <v>71</v>
      </c>
      <c r="H282" s="97"/>
      <c r="I282" s="97"/>
      <c r="J282" s="97"/>
      <c r="K282" s="97"/>
      <c r="L282" s="97"/>
      <c r="M282" s="97"/>
      <c r="N282" s="97"/>
      <c r="O282" s="68">
        <f>SUM(O278:O281)</f>
        <v>428</v>
      </c>
      <c r="P282" s="68"/>
      <c r="Q282" s="98">
        <f>SUM(Q278:Q281)</f>
        <v>849</v>
      </c>
      <c r="R282" s="99"/>
      <c r="U282" s="29"/>
      <c r="V282" s="29"/>
      <c r="W282" s="29"/>
      <c r="X282" s="29"/>
      <c r="Y282" s="30"/>
    </row>
    <row r="283" spans="7:26" x14ac:dyDescent="0.25">
      <c r="V283" s="29"/>
      <c r="W283" s="29"/>
      <c r="X283" s="29"/>
      <c r="Y283" s="30"/>
      <c r="Z283" s="29"/>
    </row>
    <row r="284" spans="7:26" x14ac:dyDescent="0.25">
      <c r="V284" s="29"/>
      <c r="W284" s="29"/>
      <c r="X284" s="29"/>
      <c r="Y284" s="30"/>
      <c r="Z284" s="29"/>
    </row>
    <row r="285" spans="7:26" ht="15.75" thickBot="1" x14ac:dyDescent="0.3">
      <c r="V285" s="29"/>
      <c r="W285" s="29"/>
      <c r="X285" s="29"/>
      <c r="Y285" s="30"/>
      <c r="Z285" s="29"/>
    </row>
    <row r="286" spans="7:26" ht="24.95" customHeight="1" x14ac:dyDescent="0.25">
      <c r="G286" s="56" t="s">
        <v>3</v>
      </c>
      <c r="H286" s="57"/>
      <c r="I286" s="57"/>
      <c r="J286" s="57"/>
      <c r="K286" s="57" t="s">
        <v>4</v>
      </c>
      <c r="L286" s="57"/>
      <c r="M286" s="60" t="str">
        <f>CONCATENATE("decyzje ",Arkusz18!C2," - ",Arkusz18!B2," r.")</f>
        <v>decyzje 01.01.2016 - 29.02.2016 r.</v>
      </c>
      <c r="N286" s="60"/>
      <c r="O286" s="60"/>
      <c r="P286" s="60"/>
      <c r="Q286" s="60"/>
      <c r="R286" s="61"/>
      <c r="V286" s="29"/>
      <c r="W286" s="29"/>
      <c r="X286" s="29"/>
      <c r="Y286" s="30"/>
      <c r="Z286" s="29"/>
    </row>
    <row r="287" spans="7:26" ht="60.75" customHeight="1" x14ac:dyDescent="0.25">
      <c r="G287" s="58"/>
      <c r="H287" s="59"/>
      <c r="I287" s="59"/>
      <c r="J287" s="59"/>
      <c r="K287" s="59"/>
      <c r="L287" s="59"/>
      <c r="M287" s="104" t="s">
        <v>22</v>
      </c>
      <c r="N287" s="104"/>
      <c r="O287" s="104" t="s">
        <v>23</v>
      </c>
      <c r="P287" s="104"/>
      <c r="Q287" s="104" t="s">
        <v>24</v>
      </c>
      <c r="R287" s="105"/>
      <c r="V287" s="29"/>
      <c r="W287" s="29"/>
      <c r="X287" s="29"/>
      <c r="Y287" s="30"/>
      <c r="Z287" s="29"/>
    </row>
    <row r="288" spans="7:26" x14ac:dyDescent="0.25">
      <c r="G288" s="235" t="s">
        <v>30</v>
      </c>
      <c r="H288" s="236"/>
      <c r="I288" s="236"/>
      <c r="J288" s="236"/>
      <c r="K288" s="248">
        <f>Arkusz11!B5</f>
        <v>16454</v>
      </c>
      <c r="L288" s="248"/>
      <c r="M288" s="167">
        <f>Arkusz11!B3</f>
        <v>13469</v>
      </c>
      <c r="N288" s="167"/>
      <c r="O288" s="167">
        <f>Arkusz11!B2</f>
        <v>1272</v>
      </c>
      <c r="P288" s="167"/>
      <c r="Q288" s="167">
        <f>Arkusz11!B4</f>
        <v>550</v>
      </c>
      <c r="R288" s="249"/>
      <c r="V288" s="29"/>
      <c r="W288" s="29"/>
      <c r="X288" s="29"/>
      <c r="Y288" s="30"/>
      <c r="Z288" s="29"/>
    </row>
    <row r="289" spans="7:26" x14ac:dyDescent="0.25">
      <c r="G289" s="257" t="s">
        <v>31</v>
      </c>
      <c r="H289" s="258"/>
      <c r="I289" s="258"/>
      <c r="J289" s="258"/>
      <c r="K289" s="256">
        <f>Arkusz11!B13</f>
        <v>1632</v>
      </c>
      <c r="L289" s="256"/>
      <c r="M289" s="288">
        <f>Arkusz11!B11</f>
        <v>1704</v>
      </c>
      <c r="N289" s="288"/>
      <c r="O289" s="288">
        <f>Arkusz11!B10</f>
        <v>120</v>
      </c>
      <c r="P289" s="288"/>
      <c r="Q289" s="288">
        <f>Arkusz11!B12</f>
        <v>86</v>
      </c>
      <c r="R289" s="289"/>
      <c r="V289" s="29"/>
      <c r="W289" s="29"/>
      <c r="X289" s="29"/>
      <c r="Y289" s="30"/>
      <c r="Z289" s="29"/>
    </row>
    <row r="290" spans="7:26" ht="15.75" thickBot="1" x14ac:dyDescent="0.3">
      <c r="G290" s="112" t="s">
        <v>21</v>
      </c>
      <c r="H290" s="113"/>
      <c r="I290" s="113"/>
      <c r="J290" s="113"/>
      <c r="K290" s="91">
        <f>Arkusz11!B9</f>
        <v>386</v>
      </c>
      <c r="L290" s="91"/>
      <c r="M290" s="89">
        <f>Arkusz11!B7</f>
        <v>276</v>
      </c>
      <c r="N290" s="89"/>
      <c r="O290" s="89">
        <f>Arkusz11!B6</f>
        <v>29</v>
      </c>
      <c r="P290" s="89"/>
      <c r="Q290" s="89">
        <f>Arkusz11!B8</f>
        <v>58</v>
      </c>
      <c r="R290" s="90"/>
      <c r="V290" s="29"/>
      <c r="W290" s="29"/>
      <c r="X290" s="29"/>
      <c r="Y290" s="30"/>
      <c r="Z290" s="29"/>
    </row>
    <row r="291" spans="7:26" ht="15.75" thickBot="1" x14ac:dyDescent="0.3">
      <c r="G291" s="252" t="s">
        <v>71</v>
      </c>
      <c r="H291" s="253"/>
      <c r="I291" s="253"/>
      <c r="J291" s="253"/>
      <c r="K291" s="246">
        <f>SUM(K288:L290)</f>
        <v>18472</v>
      </c>
      <c r="L291" s="246"/>
      <c r="M291" s="246">
        <f t="shared" ref="M291" si="14">SUM(M288:N290)</f>
        <v>15449</v>
      </c>
      <c r="N291" s="246"/>
      <c r="O291" s="246">
        <f t="shared" ref="O291" si="15">SUM(O288:P290)</f>
        <v>1421</v>
      </c>
      <c r="P291" s="246"/>
      <c r="Q291" s="246">
        <f t="shared" ref="Q291" si="16">SUM(Q288:R290)</f>
        <v>694</v>
      </c>
      <c r="R291" s="247"/>
      <c r="V291" s="29"/>
      <c r="W291" s="29"/>
      <c r="X291" s="29"/>
      <c r="Y291" s="30"/>
      <c r="Z291" s="29"/>
    </row>
    <row r="292" spans="7:26" x14ac:dyDescent="0.25">
      <c r="V292" s="29"/>
      <c r="W292" s="29"/>
      <c r="X292" s="29"/>
      <c r="Y292" s="30"/>
      <c r="Z292" s="29"/>
    </row>
    <row r="293" spans="7:26" x14ac:dyDescent="0.25">
      <c r="V293" s="29"/>
      <c r="W293" s="29"/>
      <c r="X293" s="29"/>
      <c r="Y293" s="30"/>
      <c r="Z293" s="29"/>
    </row>
    <row r="308" spans="1:25" ht="15.75" thickBot="1" x14ac:dyDescent="0.3"/>
    <row r="309" spans="1:25" x14ac:dyDescent="0.25">
      <c r="G309" s="75" t="s">
        <v>3</v>
      </c>
      <c r="H309" s="76"/>
      <c r="I309" s="76"/>
      <c r="J309" s="76"/>
      <c r="K309" s="76"/>
      <c r="L309" s="76"/>
      <c r="M309" s="76"/>
      <c r="N309" s="76"/>
      <c r="O309" s="79" t="s">
        <v>4</v>
      </c>
      <c r="P309" s="79"/>
      <c r="Q309" s="70" t="s">
        <v>76</v>
      </c>
      <c r="R309" s="71"/>
    </row>
    <row r="310" spans="1:25" ht="45.75" customHeight="1" x14ac:dyDescent="0.25">
      <c r="G310" s="77"/>
      <c r="H310" s="78"/>
      <c r="I310" s="78"/>
      <c r="J310" s="78"/>
      <c r="K310" s="78"/>
      <c r="L310" s="78"/>
      <c r="M310" s="78"/>
      <c r="N310" s="78"/>
      <c r="O310" s="80"/>
      <c r="P310" s="80"/>
      <c r="Q310" s="72"/>
      <c r="R310" s="73"/>
    </row>
    <row r="311" spans="1:25" x14ac:dyDescent="0.25">
      <c r="G311" s="81" t="s">
        <v>72</v>
      </c>
      <c r="H311" s="82"/>
      <c r="I311" s="82"/>
      <c r="J311" s="82"/>
      <c r="K311" s="82"/>
      <c r="L311" s="82"/>
      <c r="M311" s="82"/>
      <c r="N311" s="82"/>
      <c r="O311" s="83">
        <f>Arkusz12!A2</f>
        <v>1515</v>
      </c>
      <c r="P311" s="83"/>
      <c r="Q311" s="64">
        <f>Arkusz12!A3</f>
        <v>995</v>
      </c>
      <c r="R311" s="65"/>
    </row>
    <row r="312" spans="1:25" x14ac:dyDescent="0.25">
      <c r="G312" s="84" t="s">
        <v>73</v>
      </c>
      <c r="H312" s="85"/>
      <c r="I312" s="85"/>
      <c r="J312" s="85"/>
      <c r="K312" s="85"/>
      <c r="L312" s="85"/>
      <c r="M312" s="85"/>
      <c r="N312" s="85"/>
      <c r="O312" s="86">
        <f>Arkusz12!A4</f>
        <v>123</v>
      </c>
      <c r="P312" s="86"/>
      <c r="Q312" s="62">
        <f>Arkusz12!A5</f>
        <v>64</v>
      </c>
      <c r="R312" s="63"/>
    </row>
    <row r="313" spans="1:25" x14ac:dyDescent="0.25">
      <c r="G313" s="81" t="s">
        <v>74</v>
      </c>
      <c r="H313" s="82"/>
      <c r="I313" s="82"/>
      <c r="J313" s="82"/>
      <c r="K313" s="82"/>
      <c r="L313" s="82"/>
      <c r="M313" s="82"/>
      <c r="N313" s="82"/>
      <c r="O313" s="83">
        <f>Arkusz12!A6</f>
        <v>44</v>
      </c>
      <c r="P313" s="83"/>
      <c r="Q313" s="64">
        <f>Arkusz12!A7</f>
        <v>16</v>
      </c>
      <c r="R313" s="65"/>
    </row>
    <row r="314" spans="1:25" ht="15.75" thickBot="1" x14ac:dyDescent="0.3">
      <c r="G314" s="94" t="s">
        <v>75</v>
      </c>
      <c r="H314" s="95"/>
      <c r="I314" s="95"/>
      <c r="J314" s="95"/>
      <c r="K314" s="95"/>
      <c r="L314" s="95"/>
      <c r="M314" s="95"/>
      <c r="N314" s="95"/>
      <c r="O314" s="114">
        <f>Arkusz12!A8</f>
        <v>2</v>
      </c>
      <c r="P314" s="114"/>
      <c r="Q314" s="66">
        <f>Arkusz12!A9</f>
        <v>0</v>
      </c>
      <c r="R314" s="67"/>
    </row>
    <row r="315" spans="1:25" ht="15.75" thickBot="1" x14ac:dyDescent="0.3">
      <c r="G315" s="96" t="s">
        <v>71</v>
      </c>
      <c r="H315" s="97"/>
      <c r="I315" s="97"/>
      <c r="J315" s="97"/>
      <c r="K315" s="97"/>
      <c r="L315" s="97"/>
      <c r="M315" s="97"/>
      <c r="N315" s="97"/>
      <c r="O315" s="68">
        <f>SUM(O311:P314)</f>
        <v>1684</v>
      </c>
      <c r="P315" s="68"/>
      <c r="Q315" s="68">
        <f>SUM(Q311:R314)</f>
        <v>1075</v>
      </c>
      <c r="R315" s="69"/>
    </row>
    <row r="318" spans="1:25" x14ac:dyDescent="0.25">
      <c r="A318" s="163" t="s">
        <v>157</v>
      </c>
      <c r="B318" s="164"/>
      <c r="C318" s="164"/>
      <c r="D318" s="164"/>
      <c r="E318" s="164"/>
      <c r="F318" s="164"/>
      <c r="G318" s="164"/>
      <c r="H318" s="164"/>
      <c r="I318" s="164"/>
      <c r="J318" s="164"/>
      <c r="K318" s="164"/>
      <c r="L318" s="164"/>
      <c r="M318" s="164"/>
      <c r="N318" s="164"/>
      <c r="O318" s="164"/>
      <c r="P318" s="164"/>
      <c r="Q318" s="164"/>
      <c r="R318" s="164"/>
      <c r="S318" s="164"/>
      <c r="T318" s="164"/>
      <c r="U318" s="164"/>
      <c r="V318" s="164"/>
      <c r="W318" s="164"/>
      <c r="X318" s="164"/>
      <c r="Y318" s="164"/>
    </row>
    <row r="319" spans="1:25" s="50" customFormat="1" x14ac:dyDescent="0.25">
      <c r="A319" s="163"/>
      <c r="B319" s="164"/>
      <c r="C319" s="164"/>
      <c r="D319" s="164"/>
      <c r="E319" s="164"/>
      <c r="F319" s="164"/>
      <c r="G319" s="164"/>
      <c r="H319" s="164"/>
      <c r="I319" s="164"/>
      <c r="J319" s="164"/>
      <c r="K319" s="164"/>
      <c r="L319" s="164"/>
      <c r="M319" s="164"/>
      <c r="N319" s="164"/>
      <c r="O319" s="164"/>
      <c r="P319" s="164"/>
      <c r="Q319" s="164"/>
      <c r="R319" s="164"/>
      <c r="S319" s="164"/>
      <c r="T319" s="164"/>
      <c r="U319" s="164"/>
      <c r="V319" s="164"/>
      <c r="W319" s="164"/>
      <c r="X319" s="164"/>
      <c r="Y319" s="164"/>
    </row>
    <row r="320" spans="1:25" s="50" customFormat="1" x14ac:dyDescent="0.25">
      <c r="A320" s="163"/>
      <c r="B320" s="164"/>
      <c r="C320" s="164"/>
      <c r="D320" s="164"/>
      <c r="E320" s="164"/>
      <c r="F320" s="164"/>
      <c r="G320" s="164"/>
      <c r="H320" s="164"/>
      <c r="I320" s="164"/>
      <c r="J320" s="164"/>
      <c r="K320" s="164"/>
      <c r="L320" s="164"/>
      <c r="M320" s="164"/>
      <c r="N320" s="164"/>
      <c r="O320" s="164"/>
      <c r="P320" s="164"/>
      <c r="Q320" s="164"/>
      <c r="R320" s="164"/>
      <c r="S320" s="164"/>
      <c r="T320" s="164"/>
      <c r="U320" s="164"/>
      <c r="V320" s="164"/>
      <c r="W320" s="164"/>
      <c r="X320" s="164"/>
      <c r="Y320" s="164"/>
    </row>
    <row r="321" spans="1:25" s="50" customFormat="1" x14ac:dyDescent="0.25">
      <c r="A321" s="163"/>
      <c r="B321" s="164"/>
      <c r="C321" s="164"/>
      <c r="D321" s="164"/>
      <c r="E321" s="164"/>
      <c r="F321" s="164"/>
      <c r="G321" s="164"/>
      <c r="H321" s="164"/>
      <c r="I321" s="164"/>
      <c r="J321" s="164"/>
      <c r="K321" s="164"/>
      <c r="L321" s="164"/>
      <c r="M321" s="164"/>
      <c r="N321" s="164"/>
      <c r="O321" s="164"/>
      <c r="P321" s="164"/>
      <c r="Q321" s="164"/>
      <c r="R321" s="164"/>
      <c r="S321" s="164"/>
      <c r="T321" s="164"/>
      <c r="U321" s="164"/>
      <c r="V321" s="164"/>
      <c r="W321" s="164"/>
      <c r="X321" s="164"/>
      <c r="Y321" s="164"/>
    </row>
    <row r="322" spans="1:25" s="50" customFormat="1" x14ac:dyDescent="0.25">
      <c r="A322" s="163"/>
      <c r="B322" s="164"/>
      <c r="C322" s="164"/>
      <c r="D322" s="164"/>
      <c r="E322" s="164"/>
      <c r="F322" s="164"/>
      <c r="G322" s="164"/>
      <c r="H322" s="164"/>
      <c r="I322" s="164"/>
      <c r="J322" s="164"/>
      <c r="K322" s="164"/>
      <c r="L322" s="164"/>
      <c r="M322" s="164"/>
      <c r="N322" s="164"/>
      <c r="O322" s="164"/>
      <c r="P322" s="164"/>
      <c r="Q322" s="164"/>
      <c r="R322" s="164"/>
      <c r="S322" s="164"/>
      <c r="T322" s="164"/>
      <c r="U322" s="164"/>
      <c r="V322" s="164"/>
      <c r="W322" s="164"/>
      <c r="X322" s="164"/>
      <c r="Y322" s="164"/>
    </row>
    <row r="323" spans="1:25" s="50" customFormat="1" x14ac:dyDescent="0.25">
      <c r="A323" s="163"/>
      <c r="B323" s="164"/>
      <c r="C323" s="164"/>
      <c r="D323" s="164"/>
      <c r="E323" s="164"/>
      <c r="F323" s="164"/>
      <c r="G323" s="164"/>
      <c r="H323" s="164"/>
      <c r="I323" s="164"/>
      <c r="J323" s="164"/>
      <c r="K323" s="164"/>
      <c r="L323" s="164"/>
      <c r="M323" s="164"/>
      <c r="N323" s="164"/>
      <c r="O323" s="164"/>
      <c r="P323" s="164"/>
      <c r="Q323" s="164"/>
      <c r="R323" s="164"/>
      <c r="S323" s="164"/>
      <c r="T323" s="164"/>
      <c r="U323" s="164"/>
      <c r="V323" s="164"/>
      <c r="W323" s="164"/>
      <c r="X323" s="164"/>
      <c r="Y323" s="164"/>
    </row>
    <row r="324" spans="1:25" s="50" customFormat="1" x14ac:dyDescent="0.25">
      <c r="A324" s="163"/>
      <c r="B324" s="164"/>
      <c r="C324" s="164"/>
      <c r="D324" s="164"/>
      <c r="E324" s="164"/>
      <c r="F324" s="164"/>
      <c r="G324" s="164"/>
      <c r="H324" s="164"/>
      <c r="I324" s="164"/>
      <c r="J324" s="164"/>
      <c r="K324" s="164"/>
      <c r="L324" s="164"/>
      <c r="M324" s="164"/>
      <c r="N324" s="164"/>
      <c r="O324" s="164"/>
      <c r="P324" s="164"/>
      <c r="Q324" s="164"/>
      <c r="R324" s="164"/>
      <c r="S324" s="164"/>
      <c r="T324" s="164"/>
      <c r="U324" s="164"/>
      <c r="V324" s="164"/>
      <c r="W324" s="164"/>
      <c r="X324" s="164"/>
      <c r="Y324" s="164"/>
    </row>
    <row r="325" spans="1:25" s="50" customFormat="1" x14ac:dyDescent="0.25">
      <c r="A325" s="163"/>
      <c r="B325" s="164"/>
      <c r="C325" s="164"/>
      <c r="D325" s="164"/>
      <c r="E325" s="164"/>
      <c r="F325" s="164"/>
      <c r="G325" s="164"/>
      <c r="H325" s="164"/>
      <c r="I325" s="164"/>
      <c r="J325" s="164"/>
      <c r="K325" s="164"/>
      <c r="L325" s="164"/>
      <c r="M325" s="164"/>
      <c r="N325" s="164"/>
      <c r="O325" s="164"/>
      <c r="P325" s="164"/>
      <c r="Q325" s="164"/>
      <c r="R325" s="164"/>
      <c r="S325" s="164"/>
      <c r="T325" s="164"/>
      <c r="U325" s="164"/>
      <c r="V325" s="164"/>
      <c r="W325" s="164"/>
      <c r="X325" s="164"/>
      <c r="Y325" s="164"/>
    </row>
    <row r="326" spans="1:25" s="50" customFormat="1" x14ac:dyDescent="0.25">
      <c r="A326" s="163"/>
      <c r="B326" s="164"/>
      <c r="C326" s="164"/>
      <c r="D326" s="164"/>
      <c r="E326" s="164"/>
      <c r="F326" s="164"/>
      <c r="G326" s="164"/>
      <c r="H326" s="164"/>
      <c r="I326" s="164"/>
      <c r="J326" s="164"/>
      <c r="K326" s="164"/>
      <c r="L326" s="164"/>
      <c r="M326" s="164"/>
      <c r="N326" s="164"/>
      <c r="O326" s="164"/>
      <c r="P326" s="164"/>
      <c r="Q326" s="164"/>
      <c r="R326" s="164"/>
      <c r="S326" s="164"/>
      <c r="T326" s="164"/>
      <c r="U326" s="164"/>
      <c r="V326" s="164"/>
      <c r="W326" s="164"/>
      <c r="X326" s="164"/>
      <c r="Y326" s="164"/>
    </row>
    <row r="327" spans="1:25" s="50" customFormat="1" x14ac:dyDescent="0.25">
      <c r="A327" s="163"/>
      <c r="B327" s="164"/>
      <c r="C327" s="164"/>
      <c r="D327" s="164"/>
      <c r="E327" s="164"/>
      <c r="F327" s="164"/>
      <c r="G327" s="164"/>
      <c r="H327" s="164"/>
      <c r="I327" s="164"/>
      <c r="J327" s="164"/>
      <c r="K327" s="164"/>
      <c r="L327" s="164"/>
      <c r="M327" s="164"/>
      <c r="N327" s="164"/>
      <c r="O327" s="164"/>
      <c r="P327" s="164"/>
      <c r="Q327" s="164"/>
      <c r="R327" s="164"/>
      <c r="S327" s="164"/>
      <c r="T327" s="164"/>
      <c r="U327" s="164"/>
      <c r="V327" s="164"/>
      <c r="W327" s="164"/>
      <c r="X327" s="164"/>
      <c r="Y327" s="164"/>
    </row>
    <row r="328" spans="1:25" s="50" customFormat="1" x14ac:dyDescent="0.25">
      <c r="A328" s="163"/>
      <c r="B328" s="164"/>
      <c r="C328" s="164"/>
      <c r="D328" s="164"/>
      <c r="E328" s="164"/>
      <c r="F328" s="164"/>
      <c r="G328" s="164"/>
      <c r="H328" s="164"/>
      <c r="I328" s="164"/>
      <c r="J328" s="164"/>
      <c r="K328" s="164"/>
      <c r="L328" s="164"/>
      <c r="M328" s="164"/>
      <c r="N328" s="164"/>
      <c r="O328" s="164"/>
      <c r="P328" s="164"/>
      <c r="Q328" s="164"/>
      <c r="R328" s="164"/>
      <c r="S328" s="164"/>
      <c r="T328" s="164"/>
      <c r="U328" s="164"/>
      <c r="V328" s="164"/>
      <c r="W328" s="164"/>
      <c r="X328" s="164"/>
      <c r="Y328" s="164"/>
    </row>
    <row r="329" spans="1:25" x14ac:dyDescent="0.25">
      <c r="A329" s="164"/>
      <c r="B329" s="164"/>
      <c r="C329" s="164"/>
      <c r="D329" s="164"/>
      <c r="E329" s="164"/>
      <c r="F329" s="164"/>
      <c r="G329" s="164"/>
      <c r="H329" s="164"/>
      <c r="I329" s="164"/>
      <c r="J329" s="164"/>
      <c r="K329" s="164"/>
      <c r="L329" s="164"/>
      <c r="M329" s="164"/>
      <c r="N329" s="164"/>
      <c r="O329" s="164"/>
      <c r="P329" s="164"/>
      <c r="Q329" s="164"/>
      <c r="R329" s="164"/>
      <c r="S329" s="164"/>
      <c r="T329" s="164"/>
      <c r="U329" s="164"/>
      <c r="V329" s="164"/>
      <c r="W329" s="164"/>
      <c r="X329" s="164"/>
      <c r="Y329" s="164"/>
    </row>
    <row r="330" spans="1:25" x14ac:dyDescent="0.25">
      <c r="A330" s="164"/>
      <c r="B330" s="164"/>
      <c r="C330" s="164"/>
      <c r="D330" s="164"/>
      <c r="E330" s="164"/>
      <c r="F330" s="164"/>
      <c r="G330" s="164"/>
      <c r="H330" s="164"/>
      <c r="I330" s="164"/>
      <c r="J330" s="164"/>
      <c r="K330" s="164"/>
      <c r="L330" s="164"/>
      <c r="M330" s="164"/>
      <c r="N330" s="164"/>
      <c r="O330" s="164"/>
      <c r="P330" s="164"/>
      <c r="Q330" s="164"/>
      <c r="R330" s="164"/>
      <c r="S330" s="164"/>
      <c r="T330" s="164"/>
      <c r="U330" s="164"/>
      <c r="V330" s="164"/>
      <c r="W330" s="164"/>
      <c r="X330" s="164"/>
      <c r="Y330" s="164"/>
    </row>
    <row r="331" spans="1:25" x14ac:dyDescent="0.25">
      <c r="A331" s="164"/>
      <c r="B331" s="164"/>
      <c r="C331" s="164"/>
      <c r="D331" s="164"/>
      <c r="E331" s="164"/>
      <c r="F331" s="164"/>
      <c r="G331" s="164"/>
      <c r="H331" s="164"/>
      <c r="I331" s="164"/>
      <c r="J331" s="164"/>
      <c r="K331" s="164"/>
      <c r="L331" s="164"/>
      <c r="M331" s="164"/>
      <c r="N331" s="164"/>
      <c r="O331" s="164"/>
      <c r="P331" s="164"/>
      <c r="Q331" s="164"/>
      <c r="R331" s="164"/>
      <c r="S331" s="164"/>
      <c r="T331" s="164"/>
      <c r="U331" s="164"/>
      <c r="V331" s="164"/>
      <c r="W331" s="164"/>
      <c r="X331" s="164"/>
      <c r="Y331" s="164"/>
    </row>
    <row r="332" spans="1:25" x14ac:dyDescent="0.25">
      <c r="A332" s="164"/>
      <c r="B332" s="164"/>
      <c r="C332" s="164"/>
      <c r="D332" s="164"/>
      <c r="E332" s="164"/>
      <c r="F332" s="164"/>
      <c r="G332" s="164"/>
      <c r="H332" s="164"/>
      <c r="I332" s="164"/>
      <c r="J332" s="164"/>
      <c r="K332" s="164"/>
      <c r="L332" s="164"/>
      <c r="M332" s="164"/>
      <c r="N332" s="164"/>
      <c r="O332" s="164"/>
      <c r="P332" s="164"/>
      <c r="Q332" s="164"/>
      <c r="R332" s="164"/>
      <c r="S332" s="164"/>
      <c r="T332" s="164"/>
      <c r="U332" s="164"/>
      <c r="V332" s="164"/>
      <c r="W332" s="164"/>
      <c r="X332" s="164"/>
      <c r="Y332" s="164"/>
    </row>
    <row r="333" spans="1:25" x14ac:dyDescent="0.25">
      <c r="A333" s="164"/>
      <c r="B333" s="164"/>
      <c r="C333" s="164"/>
      <c r="D333" s="164"/>
      <c r="E333" s="164"/>
      <c r="F333" s="164"/>
      <c r="G333" s="164"/>
      <c r="H333" s="164"/>
      <c r="I333" s="164"/>
      <c r="J333" s="164"/>
      <c r="K333" s="164"/>
      <c r="L333" s="164"/>
      <c r="M333" s="164"/>
      <c r="N333" s="164"/>
      <c r="O333" s="164"/>
      <c r="P333" s="164"/>
      <c r="Q333" s="164"/>
      <c r="R333" s="164"/>
      <c r="S333" s="164"/>
      <c r="T333" s="164"/>
      <c r="U333" s="164"/>
      <c r="V333" s="164"/>
      <c r="W333" s="164"/>
      <c r="X333" s="164"/>
      <c r="Y333" s="164"/>
    </row>
    <row r="334" spans="1:25" s="50" customFormat="1" x14ac:dyDescent="0.25">
      <c r="A334" s="164"/>
      <c r="B334" s="164"/>
      <c r="C334" s="164"/>
      <c r="D334" s="164"/>
      <c r="E334" s="164"/>
      <c r="F334" s="164"/>
      <c r="G334" s="164"/>
      <c r="H334" s="164"/>
      <c r="I334" s="164"/>
      <c r="J334" s="164"/>
      <c r="K334" s="164"/>
      <c r="L334" s="164"/>
      <c r="M334" s="164"/>
      <c r="N334" s="164"/>
      <c r="O334" s="164"/>
      <c r="P334" s="164"/>
      <c r="Q334" s="164"/>
      <c r="R334" s="164"/>
      <c r="S334" s="164"/>
      <c r="T334" s="164"/>
      <c r="U334" s="164"/>
      <c r="V334" s="164"/>
      <c r="W334" s="164"/>
      <c r="X334" s="164"/>
      <c r="Y334" s="164"/>
    </row>
    <row r="335" spans="1:25" s="50" customFormat="1" x14ac:dyDescent="0.25">
      <c r="A335" s="164"/>
      <c r="B335" s="164"/>
      <c r="C335" s="164"/>
      <c r="D335" s="164"/>
      <c r="E335" s="164"/>
      <c r="F335" s="164"/>
      <c r="G335" s="164"/>
      <c r="H335" s="164"/>
      <c r="I335" s="164"/>
      <c r="J335" s="164"/>
      <c r="K335" s="164"/>
      <c r="L335" s="164"/>
      <c r="M335" s="164"/>
      <c r="N335" s="164"/>
      <c r="O335" s="164"/>
      <c r="P335" s="164"/>
      <c r="Q335" s="164"/>
      <c r="R335" s="164"/>
      <c r="S335" s="164"/>
      <c r="T335" s="164"/>
      <c r="U335" s="164"/>
      <c r="V335" s="164"/>
      <c r="W335" s="164"/>
      <c r="X335" s="164"/>
      <c r="Y335" s="164"/>
    </row>
    <row r="340" spans="1:22" ht="15" customHeight="1" x14ac:dyDescent="0.25">
      <c r="A340" s="92" t="s">
        <v>90</v>
      </c>
      <c r="B340" s="92"/>
      <c r="C340" s="92"/>
      <c r="D340" s="92"/>
      <c r="E340" s="92"/>
      <c r="F340" s="92"/>
      <c r="G340" s="92"/>
      <c r="H340" s="92"/>
      <c r="I340" s="92"/>
      <c r="J340" s="92"/>
      <c r="K340" s="92"/>
      <c r="L340" s="92"/>
      <c r="M340" s="92"/>
      <c r="N340" s="92"/>
      <c r="O340" s="92"/>
      <c r="P340" s="92"/>
      <c r="Q340" s="92"/>
      <c r="R340" s="92"/>
      <c r="S340" s="92"/>
      <c r="T340" s="92"/>
      <c r="U340" s="92"/>
    </row>
    <row r="341" spans="1:22" ht="25.5" customHeight="1" x14ac:dyDescent="0.25">
      <c r="A341" s="92"/>
      <c r="B341" s="92"/>
      <c r="C341" s="92"/>
      <c r="D341" s="92"/>
      <c r="E341" s="92"/>
      <c r="F341" s="92"/>
      <c r="G341" s="92"/>
      <c r="H341" s="92"/>
      <c r="I341" s="92"/>
      <c r="J341" s="92"/>
      <c r="K341" s="92"/>
      <c r="L341" s="92"/>
      <c r="M341" s="92"/>
      <c r="N341" s="92"/>
      <c r="O341" s="92"/>
      <c r="P341" s="92"/>
      <c r="Q341" s="92"/>
      <c r="R341" s="92"/>
      <c r="S341" s="92"/>
      <c r="T341" s="92"/>
      <c r="U341" s="92"/>
    </row>
    <row r="342" spans="1:22" ht="25.5" customHeight="1" thickBot="1" x14ac:dyDescent="0.3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74" t="str">
        <f>CONCATENATE(Arkusz18!C2," - ",Arkusz18!B2," r.")</f>
        <v>01.01.2016 - 29.02.2016 r.</v>
      </c>
      <c r="M342" s="74"/>
      <c r="N342" s="74"/>
      <c r="O342" s="74"/>
      <c r="P342" s="74"/>
      <c r="Q342" s="74"/>
      <c r="R342" s="74"/>
      <c r="S342" s="74"/>
      <c r="T342" s="74"/>
      <c r="U342" s="74"/>
      <c r="V342" s="74"/>
    </row>
    <row r="343" spans="1:22" ht="121.5" customHeight="1" x14ac:dyDescent="0.25">
      <c r="C343" s="172" t="s">
        <v>3</v>
      </c>
      <c r="D343" s="173"/>
      <c r="E343" s="173"/>
      <c r="F343" s="173"/>
      <c r="G343" s="173"/>
      <c r="H343" s="173"/>
      <c r="I343" s="173"/>
      <c r="J343" s="173"/>
      <c r="K343" s="173"/>
      <c r="L343" s="286" t="s">
        <v>78</v>
      </c>
      <c r="M343" s="286"/>
      <c r="N343" s="31" t="s">
        <v>12</v>
      </c>
      <c r="O343" s="31" t="s">
        <v>94</v>
      </c>
      <c r="P343" s="31" t="s">
        <v>83</v>
      </c>
      <c r="Q343" s="31" t="s">
        <v>48</v>
      </c>
      <c r="R343" s="31" t="s">
        <v>35</v>
      </c>
      <c r="S343" s="31" t="s">
        <v>5</v>
      </c>
      <c r="T343" s="31" t="s">
        <v>82</v>
      </c>
      <c r="U343" s="286" t="s">
        <v>77</v>
      </c>
      <c r="V343" s="287"/>
    </row>
    <row r="344" spans="1:22" x14ac:dyDescent="0.25">
      <c r="C344" s="159" t="s">
        <v>30</v>
      </c>
      <c r="D344" s="160"/>
      <c r="E344" s="160"/>
      <c r="F344" s="160"/>
      <c r="G344" s="160"/>
      <c r="H344" s="160"/>
      <c r="I344" s="160"/>
      <c r="J344" s="160"/>
      <c r="K344" s="160"/>
      <c r="L344" s="167">
        <f>Arkusz13!C2</f>
        <v>642</v>
      </c>
      <c r="M344" s="167"/>
      <c r="N344" s="45">
        <f>Arkusz13!C18</f>
        <v>90</v>
      </c>
      <c r="O344" s="45">
        <f>Arkusz13!C34+37</f>
        <v>69</v>
      </c>
      <c r="P344" s="45">
        <f>Arkusz13!C50</f>
        <v>0</v>
      </c>
      <c r="Q344" s="45">
        <f>Arkusz13!C66</f>
        <v>8</v>
      </c>
      <c r="R344" s="45">
        <f>Arkusz13!C82</f>
        <v>0</v>
      </c>
      <c r="S344" s="45">
        <f>Arkusz13!C98</f>
        <v>0</v>
      </c>
      <c r="T344" s="45">
        <f>Arkusz13!C114-SUM(N344:S344)</f>
        <v>90</v>
      </c>
      <c r="U344" s="248">
        <f>SUM(N344:T344)</f>
        <v>257</v>
      </c>
      <c r="V344" s="277"/>
    </row>
    <row r="345" spans="1:22" x14ac:dyDescent="0.25">
      <c r="C345" s="157" t="s">
        <v>31</v>
      </c>
      <c r="D345" s="158"/>
      <c r="E345" s="158"/>
      <c r="F345" s="158"/>
      <c r="G345" s="158"/>
      <c r="H345" s="158"/>
      <c r="I345" s="158"/>
      <c r="J345" s="158"/>
      <c r="K345" s="158"/>
      <c r="L345" s="167">
        <f>Arkusz13!C3</f>
        <v>68</v>
      </c>
      <c r="M345" s="167"/>
      <c r="N345" s="47">
        <f>Arkusz13!C19</f>
        <v>19</v>
      </c>
      <c r="O345" s="47">
        <f>Arkusz13!C35</f>
        <v>3</v>
      </c>
      <c r="P345" s="47">
        <f>Arkusz13!C51</f>
        <v>9</v>
      </c>
      <c r="Q345" s="47">
        <f>Arkusz13!C67</f>
        <v>0</v>
      </c>
      <c r="R345" s="47">
        <f>Arkusz13!C83</f>
        <v>0</v>
      </c>
      <c r="S345" s="47">
        <f>Arkusz13!C99</f>
        <v>0</v>
      </c>
      <c r="T345" s="47">
        <f>Arkusz13!C115-SUM(N345:S345)</f>
        <v>6</v>
      </c>
      <c r="U345" s="248">
        <f t="shared" ref="U345:U359" si="17">SUM(N345:T345)</f>
        <v>37</v>
      </c>
      <c r="V345" s="277"/>
    </row>
    <row r="346" spans="1:22" x14ac:dyDescent="0.25">
      <c r="C346" s="159" t="s">
        <v>32</v>
      </c>
      <c r="D346" s="160"/>
      <c r="E346" s="160"/>
      <c r="F346" s="160"/>
      <c r="G346" s="160"/>
      <c r="H346" s="160"/>
      <c r="I346" s="160"/>
      <c r="J346" s="160"/>
      <c r="K346" s="160"/>
      <c r="L346" s="167">
        <f>Arkusz13!C4</f>
        <v>15</v>
      </c>
      <c r="M346" s="167"/>
      <c r="N346" s="47">
        <f>Arkusz13!C20</f>
        <v>2</v>
      </c>
      <c r="O346" s="47">
        <f>Arkusz13!C36</f>
        <v>0</v>
      </c>
      <c r="P346" s="47">
        <f>Arkusz13!C52+1</f>
        <v>1</v>
      </c>
      <c r="Q346" s="47">
        <f>Arkusz13!C68</f>
        <v>0</v>
      </c>
      <c r="R346" s="47">
        <f>Arkusz13!C84</f>
        <v>0</v>
      </c>
      <c r="S346" s="47">
        <f>Arkusz13!C100</f>
        <v>0</v>
      </c>
      <c r="T346" s="47">
        <f>Arkusz13!C116-SUM(N346:S346)</f>
        <v>4</v>
      </c>
      <c r="U346" s="248">
        <f t="shared" si="17"/>
        <v>7</v>
      </c>
      <c r="V346" s="277"/>
    </row>
    <row r="347" spans="1:22" x14ac:dyDescent="0.25">
      <c r="C347" s="157" t="s">
        <v>33</v>
      </c>
      <c r="D347" s="158"/>
      <c r="E347" s="158"/>
      <c r="F347" s="158"/>
      <c r="G347" s="158"/>
      <c r="H347" s="158"/>
      <c r="I347" s="158"/>
      <c r="J347" s="158"/>
      <c r="K347" s="158"/>
      <c r="L347" s="167">
        <f>Arkusz13!C5</f>
        <v>0</v>
      </c>
      <c r="M347" s="167"/>
      <c r="N347" s="47">
        <f>Arkusz13!C21</f>
        <v>0</v>
      </c>
      <c r="O347" s="47">
        <f>Arkusz13!C37</f>
        <v>0</v>
      </c>
      <c r="P347" s="47">
        <f>Arkusz13!C53</f>
        <v>0</v>
      </c>
      <c r="Q347" s="47">
        <f>Arkusz13!C69</f>
        <v>0</v>
      </c>
      <c r="R347" s="47">
        <f>Arkusz13!C85</f>
        <v>0</v>
      </c>
      <c r="S347" s="47">
        <f>Arkusz13!C101</f>
        <v>0</v>
      </c>
      <c r="T347" s="47">
        <f>Arkusz13!C117-SUM(N347:S347)</f>
        <v>0</v>
      </c>
      <c r="U347" s="248">
        <f t="shared" si="17"/>
        <v>0</v>
      </c>
      <c r="V347" s="277"/>
    </row>
    <row r="348" spans="1:22" x14ac:dyDescent="0.25">
      <c r="C348" s="159" t="s">
        <v>34</v>
      </c>
      <c r="D348" s="160"/>
      <c r="E348" s="160"/>
      <c r="F348" s="160"/>
      <c r="G348" s="160"/>
      <c r="H348" s="160"/>
      <c r="I348" s="160"/>
      <c r="J348" s="160"/>
      <c r="K348" s="160"/>
      <c r="L348" s="167">
        <f>Arkusz13!C6</f>
        <v>0</v>
      </c>
      <c r="M348" s="167"/>
      <c r="N348" s="47">
        <f>Arkusz13!C22</f>
        <v>0</v>
      </c>
      <c r="O348" s="47">
        <f>Arkusz13!C38</f>
        <v>0</v>
      </c>
      <c r="P348" s="47">
        <f>Arkusz13!C54</f>
        <v>0</v>
      </c>
      <c r="Q348" s="47">
        <f>Arkusz13!C70</f>
        <v>0</v>
      </c>
      <c r="R348" s="47">
        <f>Arkusz13!C86</f>
        <v>0</v>
      </c>
      <c r="S348" s="47">
        <f>Arkusz13!C102</f>
        <v>0</v>
      </c>
      <c r="T348" s="47">
        <f>Arkusz13!C118-SUM(N348:S348)</f>
        <v>0</v>
      </c>
      <c r="U348" s="248">
        <f t="shared" si="17"/>
        <v>0</v>
      </c>
      <c r="V348" s="277"/>
    </row>
    <row r="349" spans="1:22" x14ac:dyDescent="0.25">
      <c r="C349" s="157" t="s">
        <v>42</v>
      </c>
      <c r="D349" s="158"/>
      <c r="E349" s="158"/>
      <c r="F349" s="158"/>
      <c r="G349" s="158"/>
      <c r="H349" s="158"/>
      <c r="I349" s="158"/>
      <c r="J349" s="158"/>
      <c r="K349" s="158"/>
      <c r="L349" s="167">
        <f>Arkusz13!C7</f>
        <v>0</v>
      </c>
      <c r="M349" s="167"/>
      <c r="N349" s="47">
        <f>Arkusz13!C23</f>
        <v>0</v>
      </c>
      <c r="O349" s="47">
        <f>Arkusz13!C39</f>
        <v>0</v>
      </c>
      <c r="P349" s="47">
        <f>Arkusz13!C55</f>
        <v>0</v>
      </c>
      <c r="Q349" s="47">
        <f>Arkusz13!C71</f>
        <v>0</v>
      </c>
      <c r="R349" s="47">
        <f>Arkusz13!C87</f>
        <v>0</v>
      </c>
      <c r="S349" s="47">
        <f>Arkusz13!C103</f>
        <v>0</v>
      </c>
      <c r="T349" s="47">
        <f>Arkusz13!C119-SUM(N349:S349)</f>
        <v>0</v>
      </c>
      <c r="U349" s="248">
        <f t="shared" si="17"/>
        <v>0</v>
      </c>
      <c r="V349" s="277"/>
    </row>
    <row r="350" spans="1:22" x14ac:dyDescent="0.25">
      <c r="C350" s="159" t="s">
        <v>43</v>
      </c>
      <c r="D350" s="160"/>
      <c r="E350" s="160"/>
      <c r="F350" s="160"/>
      <c r="G350" s="160"/>
      <c r="H350" s="160"/>
      <c r="I350" s="160"/>
      <c r="J350" s="160"/>
      <c r="K350" s="160"/>
      <c r="L350" s="167">
        <f>Arkusz13!C8</f>
        <v>0</v>
      </c>
      <c r="M350" s="167"/>
      <c r="N350" s="47">
        <f>Arkusz13!C24</f>
        <v>0</v>
      </c>
      <c r="O350" s="47">
        <f>Arkusz13!C40</f>
        <v>0</v>
      </c>
      <c r="P350" s="47">
        <f>Arkusz13!C56</f>
        <v>0</v>
      </c>
      <c r="Q350" s="47">
        <f>Arkusz13!C72</f>
        <v>0</v>
      </c>
      <c r="R350" s="47">
        <f>Arkusz13!C88</f>
        <v>0</v>
      </c>
      <c r="S350" s="47">
        <f>Arkusz13!C104</f>
        <v>0</v>
      </c>
      <c r="T350" s="47">
        <f>Arkusz13!C120-SUM(N350:S350)</f>
        <v>0</v>
      </c>
      <c r="U350" s="248">
        <f t="shared" si="17"/>
        <v>0</v>
      </c>
      <c r="V350" s="277"/>
    </row>
    <row r="351" spans="1:22" x14ac:dyDescent="0.25">
      <c r="C351" s="157" t="s">
        <v>5</v>
      </c>
      <c r="D351" s="158"/>
      <c r="E351" s="158"/>
      <c r="F351" s="158"/>
      <c r="G351" s="158"/>
      <c r="H351" s="158"/>
      <c r="I351" s="158"/>
      <c r="J351" s="158"/>
      <c r="K351" s="158"/>
      <c r="L351" s="167">
        <f>Arkusz13!C9</f>
        <v>0</v>
      </c>
      <c r="M351" s="167"/>
      <c r="N351" s="47">
        <f>Arkusz13!C25</f>
        <v>0</v>
      </c>
      <c r="O351" s="47">
        <f>Arkusz13!C41</f>
        <v>0</v>
      </c>
      <c r="P351" s="47">
        <f>Arkusz13!C57</f>
        <v>0</v>
      </c>
      <c r="Q351" s="47">
        <f>Arkusz13!C73</f>
        <v>0</v>
      </c>
      <c r="R351" s="47">
        <f>Arkusz13!C89</f>
        <v>0</v>
      </c>
      <c r="S351" s="47">
        <f>Arkusz13!C105</f>
        <v>0</v>
      </c>
      <c r="T351" s="47">
        <f>Arkusz13!C121-SUM(N351:S351)</f>
        <v>0</v>
      </c>
      <c r="U351" s="248">
        <f t="shared" si="17"/>
        <v>0</v>
      </c>
      <c r="V351" s="277"/>
    </row>
    <row r="352" spans="1:22" x14ac:dyDescent="0.25">
      <c r="C352" s="159" t="s">
        <v>35</v>
      </c>
      <c r="D352" s="160"/>
      <c r="E352" s="160"/>
      <c r="F352" s="160"/>
      <c r="G352" s="160"/>
      <c r="H352" s="160"/>
      <c r="I352" s="160"/>
      <c r="J352" s="160"/>
      <c r="K352" s="160"/>
      <c r="L352" s="167">
        <f>Arkusz13!C10</f>
        <v>1</v>
      </c>
      <c r="M352" s="167"/>
      <c r="N352" s="47">
        <f>Arkusz13!C26</f>
        <v>0</v>
      </c>
      <c r="O352" s="47">
        <f>Arkusz13!C42</f>
        <v>0</v>
      </c>
      <c r="P352" s="47">
        <f>Arkusz13!C58</f>
        <v>0</v>
      </c>
      <c r="Q352" s="47">
        <f>Arkusz13!C74</f>
        <v>0</v>
      </c>
      <c r="R352" s="47">
        <f>Arkusz13!C90</f>
        <v>0</v>
      </c>
      <c r="S352" s="47">
        <f>Arkusz13!C106</f>
        <v>0</v>
      </c>
      <c r="T352" s="47">
        <f>Arkusz13!C122-SUM(N352:S352)</f>
        <v>0</v>
      </c>
      <c r="U352" s="248">
        <f t="shared" si="17"/>
        <v>0</v>
      </c>
      <c r="V352" s="277"/>
    </row>
    <row r="353" spans="1:22" x14ac:dyDescent="0.25">
      <c r="C353" s="157" t="s">
        <v>36</v>
      </c>
      <c r="D353" s="158"/>
      <c r="E353" s="158"/>
      <c r="F353" s="158"/>
      <c r="G353" s="158"/>
      <c r="H353" s="158"/>
      <c r="I353" s="158"/>
      <c r="J353" s="158"/>
      <c r="K353" s="158"/>
      <c r="L353" s="167">
        <f>Arkusz13!C11</f>
        <v>1</v>
      </c>
      <c r="M353" s="167"/>
      <c r="N353" s="47">
        <f>Arkusz13!C27</f>
        <v>1</v>
      </c>
      <c r="O353" s="47">
        <f>Arkusz13!C43</f>
        <v>0</v>
      </c>
      <c r="P353" s="47">
        <f>Arkusz13!C59+1</f>
        <v>1</v>
      </c>
      <c r="Q353" s="47">
        <f>Arkusz13!C75</f>
        <v>0</v>
      </c>
      <c r="R353" s="47">
        <f>Arkusz13!C91</f>
        <v>0</v>
      </c>
      <c r="S353" s="47">
        <f>Arkusz13!C107</f>
        <v>0</v>
      </c>
      <c r="T353" s="47">
        <f>Arkusz13!C123-SUM(N353:S353)</f>
        <v>2</v>
      </c>
      <c r="U353" s="248">
        <f t="shared" si="17"/>
        <v>4</v>
      </c>
      <c r="V353" s="277"/>
    </row>
    <row r="354" spans="1:22" x14ac:dyDescent="0.25">
      <c r="C354" s="159" t="s">
        <v>37</v>
      </c>
      <c r="D354" s="160"/>
      <c r="E354" s="160"/>
      <c r="F354" s="160"/>
      <c r="G354" s="160"/>
      <c r="H354" s="160"/>
      <c r="I354" s="160"/>
      <c r="J354" s="160"/>
      <c r="K354" s="160"/>
      <c r="L354" s="167">
        <f>Arkusz13!C12</f>
        <v>164</v>
      </c>
      <c r="M354" s="167"/>
      <c r="N354" s="47">
        <f>Arkusz13!C28</f>
        <v>57</v>
      </c>
      <c r="O354" s="47">
        <f>Arkusz13!C44</f>
        <v>9</v>
      </c>
      <c r="P354" s="47">
        <f>Arkusz13!C60+18</f>
        <v>18</v>
      </c>
      <c r="Q354" s="47">
        <f>Arkusz13!C76</f>
        <v>4</v>
      </c>
      <c r="R354" s="47">
        <f>Arkusz13!C92</f>
        <v>8</v>
      </c>
      <c r="S354" s="47">
        <f>Arkusz13!C108</f>
        <v>0</v>
      </c>
      <c r="T354" s="47">
        <f>Arkusz13!C124-SUM(N354:S354)</f>
        <v>53</v>
      </c>
      <c r="U354" s="248">
        <f t="shared" si="17"/>
        <v>149</v>
      </c>
      <c r="V354" s="277"/>
    </row>
    <row r="355" spans="1:22" x14ac:dyDescent="0.25">
      <c r="C355" s="157" t="s">
        <v>38</v>
      </c>
      <c r="D355" s="158"/>
      <c r="E355" s="158"/>
      <c r="F355" s="158"/>
      <c r="G355" s="158"/>
      <c r="H355" s="158"/>
      <c r="I355" s="158"/>
      <c r="J355" s="158"/>
      <c r="K355" s="158"/>
      <c r="L355" s="167">
        <f>Arkusz13!C13</f>
        <v>0</v>
      </c>
      <c r="M355" s="167"/>
      <c r="N355" s="47">
        <f>Arkusz13!C29</f>
        <v>0</v>
      </c>
      <c r="O355" s="47">
        <f>Arkusz13!C45</f>
        <v>0</v>
      </c>
      <c r="P355" s="47">
        <f>Arkusz13!C61</f>
        <v>0</v>
      </c>
      <c r="Q355" s="47">
        <f>Arkusz13!C77</f>
        <v>0</v>
      </c>
      <c r="R355" s="47">
        <f>Arkusz13!C93</f>
        <v>0</v>
      </c>
      <c r="S355" s="47">
        <f>Arkusz13!C109</f>
        <v>0</v>
      </c>
      <c r="T355" s="47">
        <f>Arkusz13!C125-SUM(N355:S355)+18</f>
        <v>18</v>
      </c>
      <c r="U355" s="248">
        <f t="shared" si="17"/>
        <v>18</v>
      </c>
      <c r="V355" s="277"/>
    </row>
    <row r="356" spans="1:22" x14ac:dyDescent="0.25">
      <c r="C356" s="159" t="s">
        <v>11</v>
      </c>
      <c r="D356" s="160"/>
      <c r="E356" s="160"/>
      <c r="F356" s="160"/>
      <c r="G356" s="160"/>
      <c r="H356" s="160"/>
      <c r="I356" s="160"/>
      <c r="J356" s="160"/>
      <c r="K356" s="160"/>
      <c r="L356" s="167">
        <f>Arkusz13!C14</f>
        <v>2</v>
      </c>
      <c r="M356" s="167"/>
      <c r="N356" s="47">
        <f>Arkusz13!C30</f>
        <v>1</v>
      </c>
      <c r="O356" s="47">
        <f>Arkusz13!C46</f>
        <v>0</v>
      </c>
      <c r="P356" s="47">
        <f>Arkusz13!C62</f>
        <v>0</v>
      </c>
      <c r="Q356" s="47">
        <f>Arkusz13!C78</f>
        <v>0</v>
      </c>
      <c r="R356" s="47">
        <f>Arkusz13!C94</f>
        <v>0</v>
      </c>
      <c r="S356" s="47">
        <f>Arkusz13!C110</f>
        <v>0</v>
      </c>
      <c r="T356" s="47">
        <f>Arkusz13!C126-SUM(N356:S356)</f>
        <v>0</v>
      </c>
      <c r="U356" s="248">
        <f t="shared" si="17"/>
        <v>1</v>
      </c>
      <c r="V356" s="277"/>
    </row>
    <row r="357" spans="1:22" x14ac:dyDescent="0.25">
      <c r="C357" s="157" t="s">
        <v>39</v>
      </c>
      <c r="D357" s="158"/>
      <c r="E357" s="158"/>
      <c r="F357" s="158"/>
      <c r="G357" s="158"/>
      <c r="H357" s="158"/>
      <c r="I357" s="158"/>
      <c r="J357" s="158"/>
      <c r="K357" s="158"/>
      <c r="L357" s="167">
        <f>Arkusz13!C15</f>
        <v>1</v>
      </c>
      <c r="M357" s="167"/>
      <c r="N357" s="47">
        <f>Arkusz13!C31</f>
        <v>1</v>
      </c>
      <c r="O357" s="47">
        <f>Arkusz13!C47</f>
        <v>0</v>
      </c>
      <c r="P357" s="47">
        <f>Arkusz13!C63</f>
        <v>0</v>
      </c>
      <c r="Q357" s="47">
        <f>Arkusz13!C79</f>
        <v>0</v>
      </c>
      <c r="R357" s="47">
        <f>Arkusz13!C95</f>
        <v>0</v>
      </c>
      <c r="S357" s="47">
        <f>Arkusz13!C111</f>
        <v>0</v>
      </c>
      <c r="T357" s="47">
        <f>Arkusz13!C127-SUM(N357:S357)</f>
        <v>0</v>
      </c>
      <c r="U357" s="248">
        <f t="shared" si="17"/>
        <v>1</v>
      </c>
      <c r="V357" s="277"/>
    </row>
    <row r="358" spans="1:22" x14ac:dyDescent="0.25">
      <c r="C358" s="159" t="s">
        <v>40</v>
      </c>
      <c r="D358" s="160"/>
      <c r="E358" s="160"/>
      <c r="F358" s="160"/>
      <c r="G358" s="160"/>
      <c r="H358" s="160"/>
      <c r="I358" s="160"/>
      <c r="J358" s="160"/>
      <c r="K358" s="160"/>
      <c r="L358" s="167">
        <f>Arkusz13!C16</f>
        <v>1</v>
      </c>
      <c r="M358" s="167"/>
      <c r="N358" s="47">
        <f>Arkusz13!C32</f>
        <v>0</v>
      </c>
      <c r="O358" s="47">
        <f>Arkusz13!C48</f>
        <v>0</v>
      </c>
      <c r="P358" s="47">
        <f>Arkusz13!C64</f>
        <v>0</v>
      </c>
      <c r="Q358" s="47">
        <f>Arkusz13!C80</f>
        <v>0</v>
      </c>
      <c r="R358" s="47">
        <f>Arkusz13!C96</f>
        <v>0</v>
      </c>
      <c r="S358" s="47">
        <f>Arkusz13!C112</f>
        <v>0</v>
      </c>
      <c r="T358" s="47">
        <f>Arkusz13!C128-SUM(N358:S358)</f>
        <v>0</v>
      </c>
      <c r="U358" s="248">
        <f t="shared" si="17"/>
        <v>0</v>
      </c>
      <c r="V358" s="277"/>
    </row>
    <row r="359" spans="1:22" ht="15.75" thickBot="1" x14ac:dyDescent="0.3">
      <c r="C359" s="165" t="s">
        <v>41</v>
      </c>
      <c r="D359" s="166"/>
      <c r="E359" s="166"/>
      <c r="F359" s="166"/>
      <c r="G359" s="166"/>
      <c r="H359" s="166"/>
      <c r="I359" s="166"/>
      <c r="J359" s="166"/>
      <c r="K359" s="166"/>
      <c r="L359" s="167">
        <f>Arkusz13!C17</f>
        <v>0</v>
      </c>
      <c r="M359" s="167"/>
      <c r="N359" s="47">
        <f>Arkusz13!C33</f>
        <v>2</v>
      </c>
      <c r="O359" s="47">
        <f>Arkusz13!C49</f>
        <v>0</v>
      </c>
      <c r="P359" s="47">
        <f>Arkusz13!C65</f>
        <v>0</v>
      </c>
      <c r="Q359" s="47">
        <f>Arkusz13!C81</f>
        <v>0</v>
      </c>
      <c r="R359" s="47">
        <f>Arkusz13!C97</f>
        <v>0</v>
      </c>
      <c r="S359" s="47">
        <f>Arkusz13!C113</f>
        <v>0</v>
      </c>
      <c r="T359" s="47">
        <f>Arkusz13!C129-SUM(N359:S359)</f>
        <v>1</v>
      </c>
      <c r="U359" s="248">
        <f t="shared" si="17"/>
        <v>3</v>
      </c>
      <c r="V359" s="277"/>
    </row>
    <row r="360" spans="1:22" ht="15.75" thickBot="1" x14ac:dyDescent="0.3">
      <c r="C360" s="273" t="s">
        <v>1</v>
      </c>
      <c r="D360" s="274"/>
      <c r="E360" s="274"/>
      <c r="F360" s="274"/>
      <c r="G360" s="274"/>
      <c r="H360" s="274"/>
      <c r="I360" s="274"/>
      <c r="J360" s="274"/>
      <c r="K360" s="274"/>
      <c r="L360" s="171">
        <f>SUM(L344:L359)</f>
        <v>895</v>
      </c>
      <c r="M360" s="171"/>
      <c r="N360" s="46">
        <f t="shared" ref="N360:U360" si="18">SUM(N344:N359)</f>
        <v>173</v>
      </c>
      <c r="O360" s="46">
        <f t="shared" si="18"/>
        <v>81</v>
      </c>
      <c r="P360" s="46">
        <f t="shared" si="18"/>
        <v>29</v>
      </c>
      <c r="Q360" s="46">
        <f t="shared" si="18"/>
        <v>12</v>
      </c>
      <c r="R360" s="46">
        <f t="shared" si="18"/>
        <v>8</v>
      </c>
      <c r="S360" s="46">
        <f t="shared" si="18"/>
        <v>0</v>
      </c>
      <c r="T360" s="46">
        <f t="shared" si="18"/>
        <v>174</v>
      </c>
      <c r="U360" s="171">
        <f t="shared" si="18"/>
        <v>477</v>
      </c>
      <c r="V360" s="276"/>
    </row>
    <row r="361" spans="1:22" x14ac:dyDescent="0.25">
      <c r="A361" s="32"/>
      <c r="B361" s="32"/>
      <c r="C361" s="32"/>
      <c r="D361" s="32"/>
      <c r="E361" s="32"/>
      <c r="F361" s="32"/>
      <c r="G361" s="32"/>
      <c r="H361" s="32"/>
      <c r="I361" s="32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</row>
    <row r="364" spans="1:22" ht="15" customHeight="1" x14ac:dyDescent="0.25"/>
    <row r="385" spans="1:25" ht="20.25" customHeight="1" thickBot="1" x14ac:dyDescent="0.3"/>
    <row r="386" spans="1:25" ht="21.75" customHeight="1" x14ac:dyDescent="0.25">
      <c r="D386" s="282" t="s">
        <v>3</v>
      </c>
      <c r="E386" s="275"/>
      <c r="F386" s="275"/>
      <c r="G386" s="275"/>
      <c r="H386" s="275"/>
      <c r="I386" s="275"/>
      <c r="J386" s="275"/>
      <c r="K386" s="275"/>
      <c r="L386" s="275" t="s">
        <v>4</v>
      </c>
      <c r="M386" s="275"/>
      <c r="N386" s="161" t="s">
        <v>85</v>
      </c>
      <c r="O386" s="161"/>
      <c r="P386" s="161"/>
      <c r="Q386" s="168" t="s">
        <v>86</v>
      </c>
      <c r="R386" s="169"/>
      <c r="S386" s="170"/>
    </row>
    <row r="387" spans="1:25" ht="15.75" thickBot="1" x14ac:dyDescent="0.3">
      <c r="D387" s="280" t="s">
        <v>84</v>
      </c>
      <c r="E387" s="281"/>
      <c r="F387" s="281"/>
      <c r="G387" s="281"/>
      <c r="H387" s="281"/>
      <c r="I387" s="281"/>
      <c r="J387" s="281"/>
      <c r="K387" s="281"/>
      <c r="L387" s="162">
        <f>Arkusz14!B2</f>
        <v>8</v>
      </c>
      <c r="M387" s="162"/>
      <c r="N387" s="162">
        <f>Arkusz14!B3</f>
        <v>0</v>
      </c>
      <c r="O387" s="162"/>
      <c r="P387" s="162"/>
      <c r="Q387" s="283">
        <f>Arkusz14!B4</f>
        <v>1</v>
      </c>
      <c r="R387" s="284"/>
      <c r="S387" s="285"/>
    </row>
    <row r="388" spans="1:25" x14ac:dyDescent="0.25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</row>
    <row r="389" spans="1:25" x14ac:dyDescent="0.25">
      <c r="A389" s="163" t="s">
        <v>158</v>
      </c>
      <c r="B389" s="163"/>
      <c r="C389" s="163"/>
      <c r="D389" s="163"/>
      <c r="E389" s="163"/>
      <c r="F389" s="163"/>
      <c r="G389" s="163"/>
      <c r="H389" s="163"/>
      <c r="I389" s="163"/>
      <c r="J389" s="163"/>
      <c r="K389" s="163"/>
      <c r="L389" s="163"/>
      <c r="M389" s="163"/>
      <c r="N389" s="163"/>
      <c r="O389" s="163"/>
      <c r="P389" s="163"/>
      <c r="Q389" s="163"/>
      <c r="R389" s="163"/>
      <c r="S389" s="163"/>
      <c r="T389" s="163"/>
      <c r="U389" s="163"/>
      <c r="V389" s="163"/>
      <c r="W389" s="163"/>
      <c r="X389" s="163"/>
      <c r="Y389" s="163"/>
    </row>
    <row r="390" spans="1:25" x14ac:dyDescent="0.25">
      <c r="A390" s="163"/>
      <c r="B390" s="163"/>
      <c r="C390" s="163"/>
      <c r="D390" s="163"/>
      <c r="E390" s="163"/>
      <c r="F390" s="163"/>
      <c r="G390" s="163"/>
      <c r="H390" s="163"/>
      <c r="I390" s="163"/>
      <c r="J390" s="163"/>
      <c r="K390" s="163"/>
      <c r="L390" s="163"/>
      <c r="M390" s="163"/>
      <c r="N390" s="163"/>
      <c r="O390" s="163"/>
      <c r="P390" s="163"/>
      <c r="Q390" s="163"/>
      <c r="R390" s="163"/>
      <c r="S390" s="163"/>
      <c r="T390" s="163"/>
      <c r="U390" s="163"/>
      <c r="V390" s="163"/>
      <c r="W390" s="163"/>
      <c r="X390" s="163"/>
      <c r="Y390" s="163"/>
    </row>
    <row r="391" spans="1:25" x14ac:dyDescent="0.25">
      <c r="A391" s="163"/>
      <c r="B391" s="163"/>
      <c r="C391" s="163"/>
      <c r="D391" s="163"/>
      <c r="E391" s="163"/>
      <c r="F391" s="163"/>
      <c r="G391" s="163"/>
      <c r="H391" s="163"/>
      <c r="I391" s="163"/>
      <c r="J391" s="163"/>
      <c r="K391" s="163"/>
      <c r="L391" s="163"/>
      <c r="M391" s="163"/>
      <c r="N391" s="163"/>
      <c r="O391" s="163"/>
      <c r="P391" s="163"/>
      <c r="Q391" s="163"/>
      <c r="R391" s="163"/>
      <c r="S391" s="163"/>
      <c r="T391" s="163"/>
      <c r="U391" s="163"/>
      <c r="V391" s="163"/>
      <c r="W391" s="163"/>
      <c r="X391" s="163"/>
      <c r="Y391" s="163"/>
    </row>
    <row r="392" spans="1:25" x14ac:dyDescent="0.25">
      <c r="A392" s="163"/>
      <c r="B392" s="163"/>
      <c r="C392" s="163"/>
      <c r="D392" s="163"/>
      <c r="E392" s="163"/>
      <c r="F392" s="163"/>
      <c r="G392" s="163"/>
      <c r="H392" s="163"/>
      <c r="I392" s="163"/>
      <c r="J392" s="163"/>
      <c r="K392" s="163"/>
      <c r="L392" s="163"/>
      <c r="M392" s="163"/>
      <c r="N392" s="163"/>
      <c r="O392" s="163"/>
      <c r="P392" s="163"/>
      <c r="Q392" s="163"/>
      <c r="R392" s="163"/>
      <c r="S392" s="163"/>
      <c r="T392" s="163"/>
      <c r="U392" s="163"/>
      <c r="V392" s="163"/>
      <c r="W392" s="163"/>
      <c r="X392" s="163"/>
      <c r="Y392" s="163"/>
    </row>
    <row r="393" spans="1:25" s="51" customFormat="1" x14ac:dyDescent="0.25">
      <c r="A393" s="163"/>
      <c r="B393" s="163"/>
      <c r="C393" s="163"/>
      <c r="D393" s="163"/>
      <c r="E393" s="163"/>
      <c r="F393" s="163"/>
      <c r="G393" s="163"/>
      <c r="H393" s="163"/>
      <c r="I393" s="163"/>
      <c r="J393" s="163"/>
      <c r="K393" s="163"/>
      <c r="L393" s="163"/>
      <c r="M393" s="163"/>
      <c r="N393" s="163"/>
      <c r="O393" s="163"/>
      <c r="P393" s="163"/>
      <c r="Q393" s="163"/>
      <c r="R393" s="163"/>
      <c r="S393" s="163"/>
      <c r="T393" s="163"/>
      <c r="U393" s="163"/>
      <c r="V393" s="163"/>
      <c r="W393" s="163"/>
      <c r="X393" s="163"/>
      <c r="Y393" s="163"/>
    </row>
    <row r="394" spans="1:25" s="51" customFormat="1" x14ac:dyDescent="0.25">
      <c r="A394" s="163"/>
      <c r="B394" s="163"/>
      <c r="C394" s="163"/>
      <c r="D394" s="163"/>
      <c r="E394" s="163"/>
      <c r="F394" s="163"/>
      <c r="G394" s="163"/>
      <c r="H394" s="163"/>
      <c r="I394" s="163"/>
      <c r="J394" s="163"/>
      <c r="K394" s="163"/>
      <c r="L394" s="163"/>
      <c r="M394" s="163"/>
      <c r="N394" s="163"/>
      <c r="O394" s="163"/>
      <c r="P394" s="163"/>
      <c r="Q394" s="163"/>
      <c r="R394" s="163"/>
      <c r="S394" s="163"/>
      <c r="T394" s="163"/>
      <c r="U394" s="163"/>
      <c r="V394" s="163"/>
      <c r="W394" s="163"/>
      <c r="X394" s="163"/>
      <c r="Y394" s="163"/>
    </row>
    <row r="395" spans="1:25" x14ac:dyDescent="0.25">
      <c r="A395" s="163"/>
      <c r="B395" s="163"/>
      <c r="C395" s="163"/>
      <c r="D395" s="163"/>
      <c r="E395" s="163"/>
      <c r="F395" s="163"/>
      <c r="G395" s="163"/>
      <c r="H395" s="163"/>
      <c r="I395" s="163"/>
      <c r="J395" s="163"/>
      <c r="K395" s="163"/>
      <c r="L395" s="163"/>
      <c r="M395" s="163"/>
      <c r="N395" s="163"/>
      <c r="O395" s="163"/>
      <c r="P395" s="163"/>
      <c r="Q395" s="163"/>
      <c r="R395" s="163"/>
      <c r="S395" s="163"/>
      <c r="T395" s="163"/>
      <c r="U395" s="163"/>
      <c r="V395" s="163"/>
      <c r="W395" s="163"/>
      <c r="X395" s="163"/>
      <c r="Y395" s="163"/>
    </row>
    <row r="396" spans="1:25" s="51" customFormat="1" x14ac:dyDescent="0.25">
      <c r="A396" s="163"/>
      <c r="B396" s="163"/>
      <c r="C396" s="163"/>
      <c r="D396" s="163"/>
      <c r="E396" s="163"/>
      <c r="F396" s="163"/>
      <c r="G396" s="163"/>
      <c r="H396" s="163"/>
      <c r="I396" s="163"/>
      <c r="J396" s="163"/>
      <c r="K396" s="163"/>
      <c r="L396" s="163"/>
      <c r="M396" s="163"/>
      <c r="N396" s="163"/>
      <c r="O396" s="163"/>
      <c r="P396" s="163"/>
      <c r="Q396" s="163"/>
      <c r="R396" s="163"/>
      <c r="S396" s="163"/>
      <c r="T396" s="163"/>
      <c r="U396" s="163"/>
      <c r="V396" s="163"/>
      <c r="W396" s="163"/>
      <c r="X396" s="163"/>
      <c r="Y396" s="163"/>
    </row>
    <row r="397" spans="1:25" x14ac:dyDescent="0.25">
      <c r="A397" s="163"/>
      <c r="B397" s="163"/>
      <c r="C397" s="163"/>
      <c r="D397" s="163"/>
      <c r="E397" s="163"/>
      <c r="F397" s="163"/>
      <c r="G397" s="163"/>
      <c r="H397" s="163"/>
      <c r="I397" s="163"/>
      <c r="J397" s="163"/>
      <c r="K397" s="163"/>
      <c r="L397" s="163"/>
      <c r="M397" s="163"/>
      <c r="N397" s="163"/>
      <c r="O397" s="163"/>
      <c r="P397" s="163"/>
      <c r="Q397" s="163"/>
      <c r="R397" s="163"/>
      <c r="S397" s="163"/>
      <c r="T397" s="163"/>
      <c r="U397" s="163"/>
      <c r="V397" s="163"/>
      <c r="W397" s="163"/>
      <c r="X397" s="163"/>
      <c r="Y397" s="163"/>
    </row>
    <row r="401" spans="1:18" x14ac:dyDescent="0.25">
      <c r="A401" s="10" t="s">
        <v>159</v>
      </c>
      <c r="B401" s="10"/>
      <c r="C401" s="10"/>
      <c r="D401" s="10"/>
      <c r="E401" s="10"/>
      <c r="F401" s="10"/>
      <c r="G401" s="10"/>
      <c r="H401" s="10"/>
      <c r="I401" s="10"/>
      <c r="J401" s="10"/>
    </row>
    <row r="402" spans="1:18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</row>
    <row r="403" spans="1:18" ht="15.75" thickBot="1" x14ac:dyDescent="0.3">
      <c r="A403" s="10"/>
      <c r="B403" s="10"/>
      <c r="C403" s="10"/>
      <c r="D403" s="10"/>
      <c r="E403" s="10"/>
      <c r="F403" s="10"/>
      <c r="G403" s="10"/>
      <c r="H403" s="10"/>
      <c r="I403" s="10"/>
      <c r="J403" s="10"/>
    </row>
    <row r="404" spans="1:18" x14ac:dyDescent="0.25">
      <c r="D404" s="260" t="s">
        <v>44</v>
      </c>
      <c r="E404" s="261"/>
      <c r="F404" s="261"/>
      <c r="G404" s="264" t="str">
        <f>CONCATENATE(Arkusz18!A2," - ",Arkusz18!B2," r.")</f>
        <v>01.02.2016 - 29.02.2016 r.</v>
      </c>
      <c r="H404" s="264"/>
      <c r="I404" s="264"/>
      <c r="J404" s="264"/>
      <c r="K404" s="264"/>
      <c r="L404" s="264"/>
      <c r="M404" s="264"/>
      <c r="N404" s="264"/>
      <c r="O404" s="264"/>
      <c r="P404" s="264"/>
      <c r="Q404" s="264"/>
      <c r="R404" s="265"/>
    </row>
    <row r="405" spans="1:18" ht="24" customHeight="1" x14ac:dyDescent="0.25">
      <c r="D405" s="262"/>
      <c r="E405" s="263"/>
      <c r="F405" s="263"/>
      <c r="G405" s="266" t="s">
        <v>61</v>
      </c>
      <c r="H405" s="266"/>
      <c r="I405" s="266"/>
      <c r="J405" s="266" t="s">
        <v>89</v>
      </c>
      <c r="K405" s="266"/>
      <c r="L405" s="266"/>
      <c r="M405" s="266" t="s">
        <v>60</v>
      </c>
      <c r="N405" s="266"/>
      <c r="O405" s="266"/>
      <c r="P405" s="266" t="s">
        <v>88</v>
      </c>
      <c r="Q405" s="266"/>
      <c r="R405" s="267"/>
    </row>
    <row r="406" spans="1:18" ht="15" customHeight="1" x14ac:dyDescent="0.25">
      <c r="D406" s="149" t="s">
        <v>87</v>
      </c>
      <c r="E406" s="150"/>
      <c r="F406" s="150"/>
      <c r="G406" s="259">
        <f>Arkusz16!A2</f>
        <v>3977</v>
      </c>
      <c r="H406" s="259"/>
      <c r="I406" s="259"/>
      <c r="J406" s="259">
        <f>Arkusz16!A3</f>
        <v>2</v>
      </c>
      <c r="K406" s="259"/>
      <c r="L406" s="259"/>
      <c r="M406" s="259">
        <f>Arkusz16!A4</f>
        <v>0</v>
      </c>
      <c r="N406" s="259"/>
      <c r="O406" s="259"/>
      <c r="P406" s="259">
        <f>Arkusz16!A5</f>
        <v>5</v>
      </c>
      <c r="Q406" s="259"/>
      <c r="R406" s="259"/>
    </row>
    <row r="407" spans="1:18" x14ac:dyDescent="0.25">
      <c r="D407" s="143" t="s">
        <v>46</v>
      </c>
      <c r="E407" s="144"/>
      <c r="F407" s="144"/>
      <c r="G407" s="145">
        <f>Arkusz16!A6</f>
        <v>2941</v>
      </c>
      <c r="H407" s="145"/>
      <c r="I407" s="145"/>
      <c r="J407" s="146">
        <f>Arkusz16!A7</f>
        <v>4</v>
      </c>
      <c r="K407" s="147"/>
      <c r="L407" s="148"/>
      <c r="M407" s="146">
        <f>Arkusz16!A8</f>
        <v>0</v>
      </c>
      <c r="N407" s="147"/>
      <c r="O407" s="148"/>
      <c r="P407" s="146">
        <f>Arkusz16!A9</f>
        <v>22</v>
      </c>
      <c r="Q407" s="147"/>
      <c r="R407" s="148"/>
    </row>
    <row r="408" spans="1:18" ht="15.75" thickBot="1" x14ac:dyDescent="0.3">
      <c r="D408" s="278" t="s">
        <v>47</v>
      </c>
      <c r="E408" s="279"/>
      <c r="F408" s="279"/>
      <c r="G408" s="270">
        <f>Arkusz16!A10</f>
        <v>1301</v>
      </c>
      <c r="H408" s="270"/>
      <c r="I408" s="270"/>
      <c r="J408" s="270">
        <f>Arkusz16!A11</f>
        <v>3</v>
      </c>
      <c r="K408" s="270"/>
      <c r="L408" s="270"/>
      <c r="M408" s="270">
        <f>Arkusz16!A12</f>
        <v>0</v>
      </c>
      <c r="N408" s="270"/>
      <c r="O408" s="270"/>
      <c r="P408" s="270">
        <f>Arkusz16!A13</f>
        <v>25</v>
      </c>
      <c r="Q408" s="270"/>
      <c r="R408" s="270"/>
    </row>
    <row r="409" spans="1:18" ht="15.75" thickBot="1" x14ac:dyDescent="0.3">
      <c r="D409" s="271" t="s">
        <v>45</v>
      </c>
      <c r="E409" s="272"/>
      <c r="F409" s="272"/>
      <c r="G409" s="268">
        <f>SUM(G406:I408)</f>
        <v>8219</v>
      </c>
      <c r="H409" s="268"/>
      <c r="I409" s="268"/>
      <c r="J409" s="268">
        <f t="shared" ref="J409" si="19">SUM(J406:L408)</f>
        <v>9</v>
      </c>
      <c r="K409" s="268"/>
      <c r="L409" s="268"/>
      <c r="M409" s="268">
        <f t="shared" ref="M409" si="20">SUM(M406:O408)</f>
        <v>0</v>
      </c>
      <c r="N409" s="268"/>
      <c r="O409" s="268"/>
      <c r="P409" s="268">
        <f t="shared" ref="P409" si="21">SUM(P406:R408)</f>
        <v>52</v>
      </c>
      <c r="Q409" s="268"/>
      <c r="R409" s="269"/>
    </row>
    <row r="410" spans="1:18" x14ac:dyDescent="0.25">
      <c r="A410" s="34"/>
      <c r="B410" s="34"/>
      <c r="C410" s="34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</row>
    <row r="412" spans="1:18" ht="15.75" thickBot="1" x14ac:dyDescent="0.3"/>
    <row r="413" spans="1:18" x14ac:dyDescent="0.25">
      <c r="D413" s="260" t="s">
        <v>44</v>
      </c>
      <c r="E413" s="261"/>
      <c r="F413" s="261"/>
      <c r="G413" s="264" t="str">
        <f>CONCATENATE(Arkusz18!C2," - ",Arkusz18!B2," r.")</f>
        <v>01.01.2016 - 29.02.2016 r.</v>
      </c>
      <c r="H413" s="264"/>
      <c r="I413" s="264"/>
      <c r="J413" s="264"/>
      <c r="K413" s="264"/>
      <c r="L413" s="264"/>
      <c r="M413" s="264"/>
      <c r="N413" s="264"/>
      <c r="O413" s="264"/>
      <c r="P413" s="264"/>
      <c r="Q413" s="264"/>
      <c r="R413" s="265"/>
    </row>
    <row r="414" spans="1:18" ht="23.25" customHeight="1" x14ac:dyDescent="0.25">
      <c r="D414" s="262"/>
      <c r="E414" s="263"/>
      <c r="F414" s="263"/>
      <c r="G414" s="266" t="s">
        <v>61</v>
      </c>
      <c r="H414" s="266"/>
      <c r="I414" s="266"/>
      <c r="J414" s="266" t="s">
        <v>89</v>
      </c>
      <c r="K414" s="266"/>
      <c r="L414" s="266"/>
      <c r="M414" s="266" t="s">
        <v>60</v>
      </c>
      <c r="N414" s="266"/>
      <c r="O414" s="266"/>
      <c r="P414" s="266" t="s">
        <v>88</v>
      </c>
      <c r="Q414" s="266"/>
      <c r="R414" s="267"/>
    </row>
    <row r="415" spans="1:18" x14ac:dyDescent="0.25">
      <c r="D415" s="149" t="s">
        <v>87</v>
      </c>
      <c r="E415" s="150"/>
      <c r="F415" s="150"/>
      <c r="G415" s="259">
        <f>Arkusz17!A2</f>
        <v>7025</v>
      </c>
      <c r="H415" s="259"/>
      <c r="I415" s="259"/>
      <c r="J415" s="259">
        <f>Arkusz17!A3</f>
        <v>2</v>
      </c>
      <c r="K415" s="259"/>
      <c r="L415" s="259"/>
      <c r="M415" s="259">
        <f>Arkusz17!A4</f>
        <v>0</v>
      </c>
      <c r="N415" s="259"/>
      <c r="O415" s="259"/>
      <c r="P415" s="259">
        <f>Arkusz17!A5</f>
        <v>8</v>
      </c>
      <c r="Q415" s="259"/>
      <c r="R415" s="259"/>
    </row>
    <row r="416" spans="1:18" x14ac:dyDescent="0.25">
      <c r="D416" s="143" t="s">
        <v>46</v>
      </c>
      <c r="E416" s="144"/>
      <c r="F416" s="144"/>
      <c r="G416" s="145">
        <f>Arkusz17!A6</f>
        <v>5524</v>
      </c>
      <c r="H416" s="145"/>
      <c r="I416" s="145"/>
      <c r="J416" s="145">
        <f>Arkusz17!A7</f>
        <v>11</v>
      </c>
      <c r="K416" s="145"/>
      <c r="L416" s="145"/>
      <c r="M416" s="145">
        <f>Arkusz17!A8</f>
        <v>0</v>
      </c>
      <c r="N416" s="145"/>
      <c r="O416" s="145"/>
      <c r="P416" s="145">
        <f>Arkusz17!A9</f>
        <v>31</v>
      </c>
      <c r="Q416" s="145"/>
      <c r="R416" s="145"/>
    </row>
    <row r="417" spans="1:25" ht="15.75" thickBot="1" x14ac:dyDescent="0.3">
      <c r="D417" s="278" t="s">
        <v>47</v>
      </c>
      <c r="E417" s="279"/>
      <c r="F417" s="279"/>
      <c r="G417" s="270">
        <f>Arkusz17!A10</f>
        <v>2704</v>
      </c>
      <c r="H417" s="270"/>
      <c r="I417" s="270"/>
      <c r="J417" s="270">
        <f>Arkusz17!A11</f>
        <v>7</v>
      </c>
      <c r="K417" s="270"/>
      <c r="L417" s="270"/>
      <c r="M417" s="270">
        <f>Arkusz17!A12</f>
        <v>0</v>
      </c>
      <c r="N417" s="270"/>
      <c r="O417" s="270"/>
      <c r="P417" s="270">
        <f>Arkusz17!A13</f>
        <v>33</v>
      </c>
      <c r="Q417" s="270"/>
      <c r="R417" s="270"/>
    </row>
    <row r="418" spans="1:25" ht="15.75" thickBot="1" x14ac:dyDescent="0.3">
      <c r="D418" s="271" t="s">
        <v>45</v>
      </c>
      <c r="E418" s="272"/>
      <c r="F418" s="272"/>
      <c r="G418" s="268">
        <f>SUM(G415:I417)</f>
        <v>15253</v>
      </c>
      <c r="H418" s="268"/>
      <c r="I418" s="268"/>
      <c r="J418" s="268">
        <f t="shared" ref="J418" si="22">SUM(J415:L417)</f>
        <v>20</v>
      </c>
      <c r="K418" s="268"/>
      <c r="L418" s="268"/>
      <c r="M418" s="268">
        <f t="shared" ref="M418" si="23">SUM(M415:O417)</f>
        <v>0</v>
      </c>
      <c r="N418" s="268"/>
      <c r="O418" s="268"/>
      <c r="P418" s="268">
        <f t="shared" ref="P418" si="24">SUM(P415:R417)</f>
        <v>72</v>
      </c>
      <c r="Q418" s="268"/>
      <c r="R418" s="269"/>
    </row>
    <row r="421" spans="1:25" x14ac:dyDescent="0.25">
      <c r="A421" s="197" t="s">
        <v>161</v>
      </c>
      <c r="B421" s="197"/>
      <c r="C421" s="197"/>
      <c r="D421" s="197"/>
      <c r="E421" s="197"/>
      <c r="F421" s="197"/>
      <c r="G421" s="197"/>
      <c r="H421" s="197"/>
      <c r="I421" s="197"/>
      <c r="J421" s="197"/>
      <c r="K421" s="197"/>
      <c r="L421" s="197"/>
      <c r="M421" s="197"/>
      <c r="N421" s="197"/>
      <c r="O421" s="197"/>
      <c r="P421" s="197"/>
      <c r="Q421" s="197"/>
      <c r="R421" s="197"/>
      <c r="S421" s="197"/>
      <c r="T421" s="197"/>
      <c r="U421" s="197"/>
      <c r="V421" s="197"/>
      <c r="W421" s="197"/>
      <c r="X421" s="197"/>
      <c r="Y421" s="197"/>
    </row>
    <row r="422" spans="1:25" x14ac:dyDescent="0.25">
      <c r="A422" s="197"/>
      <c r="B422" s="197"/>
      <c r="C422" s="197"/>
      <c r="D422" s="197"/>
      <c r="E422" s="197"/>
      <c r="F422" s="197"/>
      <c r="G422" s="197"/>
      <c r="H422" s="197"/>
      <c r="I422" s="197"/>
      <c r="J422" s="197"/>
      <c r="K422" s="197"/>
      <c r="L422" s="197"/>
      <c r="M422" s="197"/>
      <c r="N422" s="197"/>
      <c r="O422" s="197"/>
      <c r="P422" s="197"/>
      <c r="Q422" s="197"/>
      <c r="R422" s="197"/>
      <c r="S422" s="197"/>
      <c r="T422" s="197"/>
      <c r="U422" s="197"/>
      <c r="V422" s="197"/>
      <c r="W422" s="197"/>
      <c r="X422" s="197"/>
      <c r="Y422" s="197"/>
    </row>
    <row r="423" spans="1:25" x14ac:dyDescent="0.25">
      <c r="A423" s="197"/>
      <c r="B423" s="197"/>
      <c r="C423" s="197"/>
      <c r="D423" s="197"/>
      <c r="E423" s="197"/>
      <c r="F423" s="197"/>
      <c r="G423" s="197"/>
      <c r="H423" s="197"/>
      <c r="I423" s="197"/>
      <c r="J423" s="197"/>
      <c r="K423" s="197"/>
      <c r="L423" s="197"/>
      <c r="M423" s="197"/>
      <c r="N423" s="197"/>
      <c r="O423" s="197"/>
      <c r="P423" s="197"/>
      <c r="Q423" s="197"/>
      <c r="R423" s="197"/>
      <c r="S423" s="197"/>
      <c r="T423" s="197"/>
      <c r="U423" s="197"/>
      <c r="V423" s="197"/>
      <c r="W423" s="197"/>
      <c r="X423" s="197"/>
      <c r="Y423" s="197"/>
    </row>
    <row r="424" spans="1:25" x14ac:dyDescent="0.25">
      <c r="A424" s="197"/>
      <c r="B424" s="197"/>
      <c r="C424" s="197"/>
      <c r="D424" s="197"/>
      <c r="E424" s="197"/>
      <c r="F424" s="197"/>
      <c r="G424" s="197"/>
      <c r="H424" s="197"/>
      <c r="I424" s="197"/>
      <c r="J424" s="197"/>
      <c r="K424" s="197"/>
      <c r="L424" s="197"/>
      <c r="M424" s="197"/>
      <c r="N424" s="197"/>
      <c r="O424" s="197"/>
      <c r="P424" s="197"/>
      <c r="Q424" s="197"/>
      <c r="R424" s="197"/>
      <c r="S424" s="197"/>
      <c r="T424" s="197"/>
      <c r="U424" s="197"/>
      <c r="V424" s="197"/>
      <c r="W424" s="197"/>
      <c r="X424" s="197"/>
      <c r="Y424" s="197"/>
    </row>
    <row r="425" spans="1:25" x14ac:dyDescent="0.25">
      <c r="A425" s="197"/>
      <c r="B425" s="197"/>
      <c r="C425" s="197"/>
      <c r="D425" s="197"/>
      <c r="E425" s="197"/>
      <c r="F425" s="197"/>
      <c r="G425" s="197"/>
      <c r="H425" s="197"/>
      <c r="I425" s="197"/>
      <c r="J425" s="197"/>
      <c r="K425" s="197"/>
      <c r="L425" s="197"/>
      <c r="M425" s="197"/>
      <c r="N425" s="197"/>
      <c r="O425" s="197"/>
      <c r="P425" s="197"/>
      <c r="Q425" s="197"/>
      <c r="R425" s="197"/>
      <c r="S425" s="197"/>
      <c r="T425" s="197"/>
      <c r="U425" s="197"/>
      <c r="V425" s="197"/>
      <c r="W425" s="197"/>
      <c r="X425" s="197"/>
      <c r="Y425" s="197"/>
    </row>
    <row r="429" spans="1:25" x14ac:dyDescent="0.25">
      <c r="A429" s="35" t="s">
        <v>160</v>
      </c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R429" s="36"/>
      <c r="S429" s="36"/>
      <c r="T429" s="36"/>
    </row>
    <row r="430" spans="1:25" ht="15" customHeight="1" x14ac:dyDescent="0.25">
      <c r="P430" s="37"/>
      <c r="Q430" s="37"/>
      <c r="R430" s="36"/>
      <c r="S430" s="36"/>
      <c r="T430" s="36"/>
      <c r="U430" s="37"/>
    </row>
    <row r="431" spans="1:25" ht="15" customHeight="1" x14ac:dyDescent="0.25"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</row>
    <row r="432" spans="1:25" ht="15" customHeight="1" x14ac:dyDescent="0.25">
      <c r="A432" s="163" t="s">
        <v>165</v>
      </c>
      <c r="B432" s="164"/>
      <c r="C432" s="164"/>
      <c r="D432" s="164"/>
      <c r="E432" s="164"/>
      <c r="F432" s="164"/>
      <c r="G432" s="164"/>
      <c r="H432" s="164"/>
      <c r="I432" s="164"/>
      <c r="J432" s="164"/>
      <c r="K432" s="164"/>
      <c r="L432" s="164"/>
      <c r="M432" s="164"/>
      <c r="N432" s="164"/>
      <c r="O432" s="164"/>
      <c r="P432" s="164"/>
      <c r="Q432" s="164"/>
      <c r="R432" s="164"/>
      <c r="S432" s="164"/>
      <c r="T432" s="164"/>
      <c r="U432" s="164"/>
      <c r="V432" s="164"/>
      <c r="W432" s="164"/>
      <c r="X432" s="164"/>
      <c r="Y432" s="164"/>
    </row>
    <row r="433" spans="1:25" ht="15" customHeight="1" x14ac:dyDescent="0.25">
      <c r="A433" s="164"/>
      <c r="B433" s="164"/>
      <c r="C433" s="164"/>
      <c r="D433" s="164"/>
      <c r="E433" s="164"/>
      <c r="F433" s="164"/>
      <c r="G433" s="164"/>
      <c r="H433" s="164"/>
      <c r="I433" s="164"/>
      <c r="J433" s="164"/>
      <c r="K433" s="164"/>
      <c r="L433" s="164"/>
      <c r="M433" s="164"/>
      <c r="N433" s="164"/>
      <c r="O433" s="164"/>
      <c r="P433" s="164"/>
      <c r="Q433" s="164"/>
      <c r="R433" s="164"/>
      <c r="S433" s="164"/>
      <c r="T433" s="164"/>
      <c r="U433" s="164"/>
      <c r="V433" s="164"/>
      <c r="W433" s="164"/>
      <c r="X433" s="164"/>
      <c r="Y433" s="164"/>
    </row>
    <row r="434" spans="1:25" ht="15" customHeight="1" x14ac:dyDescent="0.25">
      <c r="A434" s="164"/>
      <c r="B434" s="164"/>
      <c r="C434" s="164"/>
      <c r="D434" s="164"/>
      <c r="E434" s="164"/>
      <c r="F434" s="164"/>
      <c r="G434" s="164"/>
      <c r="H434" s="164"/>
      <c r="I434" s="164"/>
      <c r="J434" s="164"/>
      <c r="K434" s="164"/>
      <c r="L434" s="164"/>
      <c r="M434" s="164"/>
      <c r="N434" s="164"/>
      <c r="O434" s="164"/>
      <c r="P434" s="164"/>
      <c r="Q434" s="164"/>
      <c r="R434" s="164"/>
      <c r="S434" s="164"/>
      <c r="T434" s="164"/>
      <c r="U434" s="164"/>
      <c r="V434" s="164"/>
      <c r="W434" s="164"/>
      <c r="X434" s="164"/>
      <c r="Y434" s="164"/>
    </row>
    <row r="435" spans="1:25" ht="15" customHeight="1" x14ac:dyDescent="0.25">
      <c r="A435" s="164"/>
      <c r="B435" s="164"/>
      <c r="C435" s="164"/>
      <c r="D435" s="164"/>
      <c r="E435" s="164"/>
      <c r="F435" s="164"/>
      <c r="G435" s="164"/>
      <c r="H435" s="164"/>
      <c r="I435" s="164"/>
      <c r="J435" s="164"/>
      <c r="K435" s="164"/>
      <c r="L435" s="164"/>
      <c r="M435" s="164"/>
      <c r="N435" s="164"/>
      <c r="O435" s="164"/>
      <c r="P435" s="164"/>
      <c r="Q435" s="164"/>
      <c r="R435" s="164"/>
      <c r="S435" s="164"/>
      <c r="T435" s="164"/>
      <c r="U435" s="164"/>
      <c r="V435" s="164"/>
      <c r="W435" s="164"/>
      <c r="X435" s="164"/>
      <c r="Y435" s="164"/>
    </row>
    <row r="436" spans="1:25" ht="15" customHeight="1" x14ac:dyDescent="0.25">
      <c r="A436" s="164"/>
      <c r="B436" s="164"/>
      <c r="C436" s="164"/>
      <c r="D436" s="164"/>
      <c r="E436" s="164"/>
      <c r="F436" s="164"/>
      <c r="G436" s="164"/>
      <c r="H436" s="164"/>
      <c r="I436" s="164"/>
      <c r="J436" s="164"/>
      <c r="K436" s="164"/>
      <c r="L436" s="164"/>
      <c r="M436" s="164"/>
      <c r="N436" s="164"/>
      <c r="O436" s="164"/>
      <c r="P436" s="164"/>
      <c r="Q436" s="164"/>
      <c r="R436" s="164"/>
      <c r="S436" s="164"/>
      <c r="T436" s="164"/>
      <c r="U436" s="164"/>
      <c r="V436" s="164"/>
      <c r="W436" s="164"/>
      <c r="X436" s="164"/>
      <c r="Y436" s="164"/>
    </row>
    <row r="437" spans="1:25" ht="15" customHeight="1" x14ac:dyDescent="0.25">
      <c r="A437" s="164"/>
      <c r="B437" s="164"/>
      <c r="C437" s="164"/>
      <c r="D437" s="164"/>
      <c r="E437" s="164"/>
      <c r="F437" s="164"/>
      <c r="G437" s="164"/>
      <c r="H437" s="164"/>
      <c r="I437" s="164"/>
      <c r="J437" s="164"/>
      <c r="K437" s="164"/>
      <c r="L437" s="164"/>
      <c r="M437" s="164"/>
      <c r="N437" s="164"/>
      <c r="O437" s="164"/>
      <c r="P437" s="164"/>
      <c r="Q437" s="164"/>
      <c r="R437" s="164"/>
      <c r="S437" s="164"/>
      <c r="T437" s="164"/>
      <c r="U437" s="164"/>
      <c r="V437" s="164"/>
      <c r="W437" s="164"/>
      <c r="X437" s="164"/>
      <c r="Y437" s="164"/>
    </row>
    <row r="438" spans="1:25" ht="15" customHeight="1" x14ac:dyDescent="0.25">
      <c r="A438" s="164"/>
      <c r="B438" s="164"/>
      <c r="C438" s="164"/>
      <c r="D438" s="164"/>
      <c r="E438" s="164"/>
      <c r="F438" s="164"/>
      <c r="G438" s="164"/>
      <c r="H438" s="164"/>
      <c r="I438" s="164"/>
      <c r="J438" s="164"/>
      <c r="K438" s="164"/>
      <c r="L438" s="164"/>
      <c r="M438" s="164"/>
      <c r="N438" s="164"/>
      <c r="O438" s="164"/>
      <c r="P438" s="164"/>
      <c r="Q438" s="164"/>
      <c r="R438" s="164"/>
      <c r="S438" s="164"/>
      <c r="T438" s="164"/>
      <c r="U438" s="164"/>
      <c r="V438" s="164"/>
      <c r="W438" s="164"/>
      <c r="X438" s="164"/>
      <c r="Y438" s="164"/>
    </row>
    <row r="439" spans="1:25" ht="15" customHeight="1" x14ac:dyDescent="0.25">
      <c r="A439" s="164"/>
      <c r="B439" s="164"/>
      <c r="C439" s="164"/>
      <c r="D439" s="164"/>
      <c r="E439" s="164"/>
      <c r="F439" s="164"/>
      <c r="G439" s="164"/>
      <c r="H439" s="164"/>
      <c r="I439" s="164"/>
      <c r="J439" s="164"/>
      <c r="K439" s="164"/>
      <c r="L439" s="164"/>
      <c r="M439" s="164"/>
      <c r="N439" s="164"/>
      <c r="O439" s="164"/>
      <c r="P439" s="164"/>
      <c r="Q439" s="164"/>
      <c r="R439" s="164"/>
      <c r="S439" s="164"/>
      <c r="T439" s="164"/>
      <c r="U439" s="164"/>
      <c r="V439" s="164"/>
      <c r="W439" s="164"/>
      <c r="X439" s="164"/>
      <c r="Y439" s="164"/>
    </row>
    <row r="440" spans="1:25" ht="15" customHeight="1" x14ac:dyDescent="0.25">
      <c r="A440" s="164"/>
      <c r="B440" s="164"/>
      <c r="C440" s="164"/>
      <c r="D440" s="164"/>
      <c r="E440" s="164"/>
      <c r="F440" s="164"/>
      <c r="G440" s="164"/>
      <c r="H440" s="164"/>
      <c r="I440" s="164"/>
      <c r="J440" s="164"/>
      <c r="K440" s="164"/>
      <c r="L440" s="164"/>
      <c r="M440" s="164"/>
      <c r="N440" s="164"/>
      <c r="O440" s="164"/>
      <c r="P440" s="164"/>
      <c r="Q440" s="164"/>
      <c r="R440" s="164"/>
      <c r="S440" s="164"/>
      <c r="T440" s="164"/>
      <c r="U440" s="164"/>
      <c r="V440" s="164"/>
      <c r="W440" s="164"/>
      <c r="X440" s="164"/>
      <c r="Y440" s="164"/>
    </row>
    <row r="441" spans="1:25" ht="15" customHeight="1" x14ac:dyDescent="0.25">
      <c r="A441" s="164"/>
      <c r="B441" s="164"/>
      <c r="C441" s="164"/>
      <c r="D441" s="164"/>
      <c r="E441" s="164"/>
      <c r="F441" s="164"/>
      <c r="G441" s="164"/>
      <c r="H441" s="164"/>
      <c r="I441" s="164"/>
      <c r="J441" s="164"/>
      <c r="K441" s="164"/>
      <c r="L441" s="164"/>
      <c r="M441" s="164"/>
      <c r="N441" s="164"/>
      <c r="O441" s="164"/>
      <c r="P441" s="164"/>
      <c r="Q441" s="164"/>
      <c r="R441" s="164"/>
      <c r="S441" s="164"/>
      <c r="T441" s="164"/>
      <c r="U441" s="164"/>
      <c r="V441" s="164"/>
      <c r="W441" s="164"/>
      <c r="X441" s="164"/>
      <c r="Y441" s="164"/>
    </row>
    <row r="442" spans="1:25" ht="15" customHeight="1" x14ac:dyDescent="0.25">
      <c r="A442" s="164"/>
      <c r="B442" s="164"/>
      <c r="C442" s="164"/>
      <c r="D442" s="164"/>
      <c r="E442" s="164"/>
      <c r="F442" s="164"/>
      <c r="G442" s="164"/>
      <c r="H442" s="164"/>
      <c r="I442" s="164"/>
      <c r="J442" s="164"/>
      <c r="K442" s="164"/>
      <c r="L442" s="164"/>
      <c r="M442" s="164"/>
      <c r="N442" s="164"/>
      <c r="O442" s="164"/>
      <c r="P442" s="164"/>
      <c r="Q442" s="164"/>
      <c r="R442" s="164"/>
      <c r="S442" s="164"/>
      <c r="T442" s="164"/>
      <c r="U442" s="164"/>
      <c r="V442" s="164"/>
      <c r="W442" s="164"/>
      <c r="X442" s="164"/>
      <c r="Y442" s="164"/>
    </row>
    <row r="443" spans="1:25" x14ac:dyDescent="0.25">
      <c r="A443" s="164"/>
      <c r="B443" s="164"/>
      <c r="C443" s="164"/>
      <c r="D443" s="164"/>
      <c r="E443" s="164"/>
      <c r="F443" s="164"/>
      <c r="G443" s="164"/>
      <c r="H443" s="164"/>
      <c r="I443" s="164"/>
      <c r="J443" s="164"/>
      <c r="K443" s="164"/>
      <c r="L443" s="164"/>
      <c r="M443" s="164"/>
      <c r="N443" s="164"/>
      <c r="O443" s="164"/>
      <c r="P443" s="164"/>
      <c r="Q443" s="164"/>
      <c r="R443" s="164"/>
      <c r="S443" s="164"/>
      <c r="T443" s="164"/>
      <c r="U443" s="164"/>
      <c r="V443" s="164"/>
      <c r="W443" s="164"/>
      <c r="X443" s="164"/>
      <c r="Y443" s="164"/>
    </row>
    <row r="444" spans="1:25" x14ac:dyDescent="0.25">
      <c r="A444" s="164"/>
      <c r="B444" s="164"/>
      <c r="C444" s="164"/>
      <c r="D444" s="164"/>
      <c r="E444" s="164"/>
      <c r="F444" s="164"/>
      <c r="G444" s="164"/>
      <c r="H444" s="164"/>
      <c r="I444" s="164"/>
      <c r="J444" s="164"/>
      <c r="K444" s="164"/>
      <c r="L444" s="164"/>
      <c r="M444" s="164"/>
      <c r="N444" s="164"/>
      <c r="O444" s="164"/>
      <c r="P444" s="164"/>
      <c r="Q444" s="164"/>
      <c r="R444" s="164"/>
      <c r="S444" s="164"/>
      <c r="T444" s="164"/>
      <c r="U444" s="164"/>
      <c r="V444" s="164"/>
      <c r="W444" s="164"/>
      <c r="X444" s="164"/>
      <c r="Y444" s="164"/>
    </row>
    <row r="445" spans="1:25" x14ac:dyDescent="0.25">
      <c r="A445" s="164"/>
      <c r="B445" s="164"/>
      <c r="C445" s="164"/>
      <c r="D445" s="164"/>
      <c r="E445" s="164"/>
      <c r="F445" s="164"/>
      <c r="G445" s="164"/>
      <c r="H445" s="164"/>
      <c r="I445" s="164"/>
      <c r="J445" s="164"/>
      <c r="K445" s="164"/>
      <c r="L445" s="164"/>
      <c r="M445" s="164"/>
      <c r="N445" s="164"/>
      <c r="O445" s="164"/>
      <c r="P445" s="164"/>
      <c r="Q445" s="164"/>
      <c r="R445" s="164"/>
      <c r="S445" s="164"/>
      <c r="T445" s="164"/>
      <c r="U445" s="164"/>
      <c r="V445" s="164"/>
      <c r="W445" s="164"/>
      <c r="X445" s="164"/>
      <c r="Y445" s="164"/>
    </row>
    <row r="446" spans="1:25" ht="15" customHeight="1" x14ac:dyDescent="0.25">
      <c r="A446" s="164"/>
      <c r="B446" s="164"/>
      <c r="C446" s="164"/>
      <c r="D446" s="164"/>
      <c r="E446" s="164"/>
      <c r="F446" s="164"/>
      <c r="G446" s="164"/>
      <c r="H446" s="164"/>
      <c r="I446" s="164"/>
      <c r="J446" s="164"/>
      <c r="K446" s="164"/>
      <c r="L446" s="164"/>
      <c r="M446" s="164"/>
      <c r="N446" s="164"/>
      <c r="O446" s="164"/>
      <c r="P446" s="164"/>
      <c r="Q446" s="164"/>
      <c r="R446" s="164"/>
      <c r="S446" s="164"/>
      <c r="T446" s="164"/>
      <c r="U446" s="164"/>
      <c r="V446" s="164"/>
      <c r="W446" s="164"/>
      <c r="X446" s="164"/>
      <c r="Y446" s="164"/>
    </row>
    <row r="447" spans="1:25" x14ac:dyDescent="0.25">
      <c r="A447" s="164"/>
      <c r="B447" s="164"/>
      <c r="C447" s="164"/>
      <c r="D447" s="164"/>
      <c r="E447" s="164"/>
      <c r="F447" s="164"/>
      <c r="G447" s="164"/>
      <c r="H447" s="164"/>
      <c r="I447" s="164"/>
      <c r="J447" s="164"/>
      <c r="K447" s="164"/>
      <c r="L447" s="164"/>
      <c r="M447" s="164"/>
      <c r="N447" s="164"/>
      <c r="O447" s="164"/>
      <c r="P447" s="164"/>
      <c r="Q447" s="164"/>
      <c r="R447" s="164"/>
      <c r="S447" s="164"/>
      <c r="T447" s="164"/>
      <c r="U447" s="164"/>
      <c r="V447" s="164"/>
      <c r="W447" s="164"/>
      <c r="X447" s="164"/>
      <c r="Y447" s="164"/>
    </row>
    <row r="448" spans="1:25" x14ac:dyDescent="0.25">
      <c r="A448" s="164"/>
      <c r="B448" s="164"/>
      <c r="C448" s="164"/>
      <c r="D448" s="164"/>
      <c r="E448" s="164"/>
      <c r="F448" s="164"/>
      <c r="G448" s="164"/>
      <c r="H448" s="164"/>
      <c r="I448" s="164"/>
      <c r="J448" s="164"/>
      <c r="K448" s="164"/>
      <c r="L448" s="164"/>
      <c r="M448" s="164"/>
      <c r="N448" s="164"/>
      <c r="O448" s="164"/>
      <c r="P448" s="164"/>
      <c r="Q448" s="164"/>
      <c r="R448" s="164"/>
      <c r="S448" s="164"/>
      <c r="T448" s="164"/>
      <c r="U448" s="164"/>
      <c r="V448" s="164"/>
      <c r="W448" s="164"/>
      <c r="X448" s="164"/>
      <c r="Y448" s="164"/>
    </row>
    <row r="449" spans="1:25" ht="15" customHeight="1" x14ac:dyDescent="0.25">
      <c r="A449" s="164"/>
      <c r="B449" s="164"/>
      <c r="C449" s="164"/>
      <c r="D449" s="164"/>
      <c r="E449" s="164"/>
      <c r="F449" s="164"/>
      <c r="G449" s="164"/>
      <c r="H449" s="164"/>
      <c r="I449" s="164"/>
      <c r="J449" s="164"/>
      <c r="K449" s="164"/>
      <c r="L449" s="164"/>
      <c r="M449" s="164"/>
      <c r="N449" s="164"/>
      <c r="O449" s="164"/>
      <c r="P449" s="164"/>
      <c r="Q449" s="164"/>
      <c r="R449" s="164"/>
      <c r="S449" s="164"/>
      <c r="T449" s="164"/>
      <c r="U449" s="164"/>
      <c r="V449" s="164"/>
      <c r="W449" s="164"/>
      <c r="X449" s="164"/>
      <c r="Y449" s="164"/>
    </row>
    <row r="450" spans="1:25" x14ac:dyDescent="0.25">
      <c r="A450" s="164"/>
      <c r="B450" s="164"/>
      <c r="C450" s="164"/>
      <c r="D450" s="164"/>
      <c r="E450" s="164"/>
      <c r="F450" s="164"/>
      <c r="G450" s="164"/>
      <c r="H450" s="164"/>
      <c r="I450" s="164"/>
      <c r="J450" s="164"/>
      <c r="K450" s="164"/>
      <c r="L450" s="164"/>
      <c r="M450" s="164"/>
      <c r="N450" s="164"/>
      <c r="O450" s="164"/>
      <c r="P450" s="164"/>
      <c r="Q450" s="164"/>
      <c r="R450" s="164"/>
      <c r="S450" s="164"/>
      <c r="T450" s="164"/>
      <c r="U450" s="164"/>
      <c r="V450" s="164"/>
      <c r="W450" s="164"/>
      <c r="X450" s="164"/>
      <c r="Y450" s="164"/>
    </row>
    <row r="451" spans="1:25" x14ac:dyDescent="0.25">
      <c r="A451" s="164"/>
      <c r="B451" s="164"/>
      <c r="C451" s="164"/>
      <c r="D451" s="164"/>
      <c r="E451" s="164"/>
      <c r="F451" s="164"/>
      <c r="G451" s="164"/>
      <c r="H451" s="164"/>
      <c r="I451" s="164"/>
      <c r="J451" s="164"/>
      <c r="K451" s="164"/>
      <c r="L451" s="164"/>
      <c r="M451" s="164"/>
      <c r="N451" s="164"/>
      <c r="O451" s="164"/>
      <c r="P451" s="164"/>
      <c r="Q451" s="164"/>
      <c r="R451" s="164"/>
      <c r="S451" s="164"/>
      <c r="T451" s="164"/>
      <c r="U451" s="164"/>
      <c r="V451" s="164"/>
      <c r="W451" s="164"/>
      <c r="X451" s="164"/>
      <c r="Y451" s="164"/>
    </row>
    <row r="452" spans="1:25" x14ac:dyDescent="0.25">
      <c r="A452" s="164"/>
      <c r="B452" s="164"/>
      <c r="C452" s="164"/>
      <c r="D452" s="164"/>
      <c r="E452" s="164"/>
      <c r="F452" s="164"/>
      <c r="G452" s="164"/>
      <c r="H452" s="164"/>
      <c r="I452" s="164"/>
      <c r="J452" s="164"/>
      <c r="K452" s="164"/>
      <c r="L452" s="164"/>
      <c r="M452" s="164"/>
      <c r="N452" s="164"/>
      <c r="O452" s="164"/>
      <c r="P452" s="164"/>
      <c r="Q452" s="164"/>
      <c r="R452" s="164"/>
      <c r="S452" s="164"/>
      <c r="T452" s="164"/>
      <c r="U452" s="164"/>
      <c r="V452" s="164"/>
      <c r="W452" s="164"/>
      <c r="X452" s="164"/>
      <c r="Y452" s="164"/>
    </row>
    <row r="453" spans="1:25" ht="15" customHeight="1" x14ac:dyDescent="0.25">
      <c r="A453" s="164"/>
      <c r="B453" s="164"/>
      <c r="C453" s="164"/>
      <c r="D453" s="164"/>
      <c r="E453" s="164"/>
      <c r="F453" s="164"/>
      <c r="G453" s="164"/>
      <c r="H453" s="164"/>
      <c r="I453" s="164"/>
      <c r="J453" s="164"/>
      <c r="K453" s="164"/>
      <c r="L453" s="164"/>
      <c r="M453" s="164"/>
      <c r="N453" s="164"/>
      <c r="O453" s="164"/>
      <c r="P453" s="164"/>
      <c r="Q453" s="164"/>
      <c r="R453" s="164"/>
      <c r="S453" s="164"/>
      <c r="T453" s="164"/>
      <c r="U453" s="164"/>
      <c r="V453" s="164"/>
      <c r="W453" s="164"/>
      <c r="X453" s="164"/>
      <c r="Y453" s="164"/>
    </row>
    <row r="454" spans="1:25" x14ac:dyDescent="0.25">
      <c r="A454" s="164"/>
      <c r="B454" s="164"/>
      <c r="C454" s="164"/>
      <c r="D454" s="164"/>
      <c r="E454" s="164"/>
      <c r="F454" s="164"/>
      <c r="G454" s="164"/>
      <c r="H454" s="164"/>
      <c r="I454" s="164"/>
      <c r="J454" s="164"/>
      <c r="K454" s="164"/>
      <c r="L454" s="164"/>
      <c r="M454" s="164"/>
      <c r="N454" s="164"/>
      <c r="O454" s="164"/>
      <c r="P454" s="164"/>
      <c r="Q454" s="164"/>
      <c r="R454" s="164"/>
      <c r="S454" s="164"/>
      <c r="T454" s="164"/>
      <c r="U454" s="164"/>
      <c r="V454" s="164"/>
      <c r="W454" s="164"/>
      <c r="X454" s="164"/>
      <c r="Y454" s="164"/>
    </row>
    <row r="455" spans="1:25" x14ac:dyDescent="0.25">
      <c r="A455" s="164"/>
      <c r="B455" s="164"/>
      <c r="C455" s="164"/>
      <c r="D455" s="164"/>
      <c r="E455" s="164"/>
      <c r="F455" s="164"/>
      <c r="G455" s="164"/>
      <c r="H455" s="164"/>
      <c r="I455" s="164"/>
      <c r="J455" s="164"/>
      <c r="K455" s="164"/>
      <c r="L455" s="164"/>
      <c r="M455" s="164"/>
      <c r="N455" s="164"/>
      <c r="O455" s="164"/>
      <c r="P455" s="164"/>
      <c r="Q455" s="164"/>
      <c r="R455" s="164"/>
      <c r="S455" s="164"/>
      <c r="T455" s="164"/>
      <c r="U455" s="164"/>
      <c r="V455" s="164"/>
      <c r="W455" s="164"/>
      <c r="X455" s="164"/>
      <c r="Y455" s="164"/>
    </row>
    <row r="456" spans="1:25" x14ac:dyDescent="0.25">
      <c r="A456" s="164"/>
      <c r="B456" s="164"/>
      <c r="C456" s="164"/>
      <c r="D456" s="164"/>
      <c r="E456" s="164"/>
      <c r="F456" s="164"/>
      <c r="G456" s="164"/>
      <c r="H456" s="164"/>
      <c r="I456" s="164"/>
      <c r="J456" s="164"/>
      <c r="K456" s="164"/>
      <c r="L456" s="164"/>
      <c r="M456" s="164"/>
      <c r="N456" s="164"/>
      <c r="O456" s="164"/>
      <c r="P456" s="164"/>
      <c r="Q456" s="164"/>
      <c r="R456" s="164"/>
      <c r="S456" s="164"/>
      <c r="T456" s="164"/>
      <c r="U456" s="164"/>
      <c r="V456" s="164"/>
      <c r="W456" s="164"/>
      <c r="X456" s="164"/>
      <c r="Y456" s="164"/>
    </row>
    <row r="457" spans="1:25" x14ac:dyDescent="0.25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</row>
    <row r="458" spans="1:25" x14ac:dyDescent="0.25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</row>
    <row r="459" spans="1:25" x14ac:dyDescent="0.25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</row>
    <row r="460" spans="1:25" x14ac:dyDescent="0.25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</row>
    <row r="461" spans="1:25" x14ac:dyDescent="0.25">
      <c r="R461" s="38"/>
      <c r="S461" s="38"/>
      <c r="T461" s="38"/>
    </row>
    <row r="462" spans="1:25" x14ac:dyDescent="0.25">
      <c r="P462" s="39"/>
      <c r="Q462" s="39"/>
      <c r="R462" s="38"/>
      <c r="S462" s="38"/>
      <c r="T462" s="38"/>
      <c r="U462" s="39"/>
    </row>
    <row r="463" spans="1:25" x14ac:dyDescent="0.25">
      <c r="A463" s="40" t="s">
        <v>162</v>
      </c>
      <c r="B463" s="40"/>
      <c r="C463" s="40"/>
      <c r="D463" s="40"/>
      <c r="E463" s="40"/>
      <c r="F463" s="40"/>
      <c r="G463" s="40"/>
      <c r="H463" s="40"/>
      <c r="I463" s="40"/>
      <c r="N463" s="39"/>
      <c r="O463" s="39"/>
      <c r="P463" s="41"/>
      <c r="Q463" s="41"/>
      <c r="R463" s="38"/>
      <c r="S463" s="38"/>
      <c r="T463" s="38"/>
    </row>
    <row r="464" spans="1:25" ht="15" customHeight="1" x14ac:dyDescent="0.25">
      <c r="R464" s="38"/>
      <c r="S464" s="38"/>
      <c r="T464" s="38"/>
    </row>
    <row r="465" spans="1:21" x14ac:dyDescent="0.25">
      <c r="A465" s="53" t="s">
        <v>163</v>
      </c>
      <c r="R465" s="38"/>
      <c r="S465" s="38"/>
      <c r="T465" s="38"/>
    </row>
    <row r="466" spans="1:21" x14ac:dyDescent="0.25">
      <c r="D466" s="7"/>
      <c r="E466" s="7"/>
      <c r="P466" s="42"/>
      <c r="Q466" s="42"/>
      <c r="R466" s="38"/>
      <c r="S466" s="38"/>
      <c r="T466" s="38"/>
      <c r="U466" s="42"/>
    </row>
    <row r="467" spans="1:21" x14ac:dyDescent="0.25">
      <c r="A467" s="43"/>
      <c r="B467" s="43"/>
      <c r="C467" s="43"/>
      <c r="D467" s="44"/>
      <c r="E467" s="44"/>
      <c r="F467" s="42"/>
      <c r="G467" s="42"/>
      <c r="H467" s="42"/>
      <c r="I467" s="42"/>
      <c r="J467" s="42"/>
      <c r="K467" s="42"/>
      <c r="L467" s="42"/>
      <c r="M467" s="42"/>
      <c r="N467" s="42"/>
      <c r="O467" s="42"/>
      <c r="P467" s="42"/>
      <c r="Q467" s="42"/>
      <c r="U467" s="42"/>
    </row>
  </sheetData>
  <sheetProtection formatCells="0" insertColumns="0" insertRows="0" deleteColumns="0" deleteRows="0"/>
  <mergeCells count="584">
    <mergeCell ref="C358:K358"/>
    <mergeCell ref="Q387:S387"/>
    <mergeCell ref="L348:M348"/>
    <mergeCell ref="L349:M349"/>
    <mergeCell ref="L350:M350"/>
    <mergeCell ref="U343:V343"/>
    <mergeCell ref="L343:M343"/>
    <mergeCell ref="L344:M344"/>
    <mergeCell ref="M254:N254"/>
    <mergeCell ref="O254:P254"/>
    <mergeCell ref="Q254:R254"/>
    <mergeCell ref="Q255:R255"/>
    <mergeCell ref="M256:N256"/>
    <mergeCell ref="M255:N255"/>
    <mergeCell ref="O255:P255"/>
    <mergeCell ref="A340:U341"/>
    <mergeCell ref="G291:J291"/>
    <mergeCell ref="K291:L291"/>
    <mergeCell ref="O291:P291"/>
    <mergeCell ref="Q291:R291"/>
    <mergeCell ref="M291:N291"/>
    <mergeCell ref="G289:J289"/>
    <mergeCell ref="K289:L289"/>
    <mergeCell ref="M289:N289"/>
    <mergeCell ref="U348:V348"/>
    <mergeCell ref="U349:V349"/>
    <mergeCell ref="U350:V350"/>
    <mergeCell ref="L351:M351"/>
    <mergeCell ref="L345:M345"/>
    <mergeCell ref="U358:V358"/>
    <mergeCell ref="U359:V359"/>
    <mergeCell ref="U352:V352"/>
    <mergeCell ref="U353:V353"/>
    <mergeCell ref="U354:V354"/>
    <mergeCell ref="U355:V355"/>
    <mergeCell ref="U356:V356"/>
    <mergeCell ref="A421:Y425"/>
    <mergeCell ref="A432:Y456"/>
    <mergeCell ref="L352:M352"/>
    <mergeCell ref="L353:M353"/>
    <mergeCell ref="L354:M354"/>
    <mergeCell ref="L355:M355"/>
    <mergeCell ref="L356:M356"/>
    <mergeCell ref="L357:M357"/>
    <mergeCell ref="L358:M358"/>
    <mergeCell ref="L359:M359"/>
    <mergeCell ref="C360:K360"/>
    <mergeCell ref="L386:M386"/>
    <mergeCell ref="U360:V360"/>
    <mergeCell ref="U357:V357"/>
    <mergeCell ref="D417:F417"/>
    <mergeCell ref="G417:I417"/>
    <mergeCell ref="J417:L417"/>
    <mergeCell ref="D408:F408"/>
    <mergeCell ref="G408:I408"/>
    <mergeCell ref="J408:L408"/>
    <mergeCell ref="M408:O408"/>
    <mergeCell ref="P408:R408"/>
    <mergeCell ref="G413:R413"/>
    <mergeCell ref="D415:F415"/>
    <mergeCell ref="G415:I415"/>
    <mergeCell ref="J415:L415"/>
    <mergeCell ref="M415:O415"/>
    <mergeCell ref="P415:R415"/>
    <mergeCell ref="M414:O414"/>
    <mergeCell ref="D409:F409"/>
    <mergeCell ref="G409:I409"/>
    <mergeCell ref="J409:L409"/>
    <mergeCell ref="M409:O409"/>
    <mergeCell ref="P409:R409"/>
    <mergeCell ref="D413:F414"/>
    <mergeCell ref="G414:I414"/>
    <mergeCell ref="J414:L414"/>
    <mergeCell ref="P414:R414"/>
    <mergeCell ref="P418:R418"/>
    <mergeCell ref="D416:F416"/>
    <mergeCell ref="G416:I416"/>
    <mergeCell ref="J416:L416"/>
    <mergeCell ref="M418:O418"/>
    <mergeCell ref="M416:O416"/>
    <mergeCell ref="M417:O417"/>
    <mergeCell ref="P416:R416"/>
    <mergeCell ref="P417:R417"/>
    <mergeCell ref="D418:F418"/>
    <mergeCell ref="G418:I418"/>
    <mergeCell ref="J418:L418"/>
    <mergeCell ref="P406:R406"/>
    <mergeCell ref="G406:I406"/>
    <mergeCell ref="J406:L406"/>
    <mergeCell ref="M406:O406"/>
    <mergeCell ref="D404:F405"/>
    <mergeCell ref="G404:R404"/>
    <mergeCell ref="G405:I405"/>
    <mergeCell ref="J405:L405"/>
    <mergeCell ref="M405:O405"/>
    <mergeCell ref="P405:R405"/>
    <mergeCell ref="S218:U218"/>
    <mergeCell ref="B218:I218"/>
    <mergeCell ref="M252:R252"/>
    <mergeCell ref="M253:N253"/>
    <mergeCell ref="G257:J257"/>
    <mergeCell ref="K254:L254"/>
    <mergeCell ref="P218:R218"/>
    <mergeCell ref="O253:P253"/>
    <mergeCell ref="J214:L214"/>
    <mergeCell ref="M214:O214"/>
    <mergeCell ref="M217:O217"/>
    <mergeCell ref="P217:R217"/>
    <mergeCell ref="K255:L255"/>
    <mergeCell ref="G255:J255"/>
    <mergeCell ref="V216:X216"/>
    <mergeCell ref="B216:I216"/>
    <mergeCell ref="A179:Y205"/>
    <mergeCell ref="W176:X176"/>
    <mergeCell ref="J216:L216"/>
    <mergeCell ref="M216:O216"/>
    <mergeCell ref="P216:R216"/>
    <mergeCell ref="S216:U216"/>
    <mergeCell ref="M212:O212"/>
    <mergeCell ref="P214:R214"/>
    <mergeCell ref="M215:O215"/>
    <mergeCell ref="P215:R215"/>
    <mergeCell ref="V215:X215"/>
    <mergeCell ref="V212:X212"/>
    <mergeCell ref="J213:L213"/>
    <mergeCell ref="S212:U212"/>
    <mergeCell ref="S176:U176"/>
    <mergeCell ref="V213:X213"/>
    <mergeCell ref="S214:U214"/>
    <mergeCell ref="P212:R212"/>
    <mergeCell ref="V214:X214"/>
    <mergeCell ref="J215:L215"/>
    <mergeCell ref="S215:U215"/>
    <mergeCell ref="G176:I176"/>
    <mergeCell ref="S55:T55"/>
    <mergeCell ref="U55:V55"/>
    <mergeCell ref="S56:T56"/>
    <mergeCell ref="U56:V56"/>
    <mergeCell ref="U58:V58"/>
    <mergeCell ref="S58:T58"/>
    <mergeCell ref="U57:V57"/>
    <mergeCell ref="S57:T57"/>
    <mergeCell ref="S54:T54"/>
    <mergeCell ref="E5:Q8"/>
    <mergeCell ref="G56:H56"/>
    <mergeCell ref="G57:H57"/>
    <mergeCell ref="G59:H59"/>
    <mergeCell ref="Q55:R55"/>
    <mergeCell ref="O56:P56"/>
    <mergeCell ref="Q56:R56"/>
    <mergeCell ref="O57:P57"/>
    <mergeCell ref="Q57:R57"/>
    <mergeCell ref="O59:P59"/>
    <mergeCell ref="Q59:R59"/>
    <mergeCell ref="O55:P55"/>
    <mergeCell ref="O52:R52"/>
    <mergeCell ref="O54:P54"/>
    <mergeCell ref="Q54:R54"/>
    <mergeCell ref="K59:L59"/>
    <mergeCell ref="A16:U16"/>
    <mergeCell ref="M59:N59"/>
    <mergeCell ref="G51:V51"/>
    <mergeCell ref="S52:V52"/>
    <mergeCell ref="S53:T53"/>
    <mergeCell ref="U53:V53"/>
    <mergeCell ref="K20:N20"/>
    <mergeCell ref="O20:R20"/>
    <mergeCell ref="G21:H21"/>
    <mergeCell ref="I21:J21"/>
    <mergeCell ref="K21:L21"/>
    <mergeCell ref="M21:N21"/>
    <mergeCell ref="O21:P21"/>
    <mergeCell ref="Q21:R21"/>
    <mergeCell ref="G52:J52"/>
    <mergeCell ref="K52:N52"/>
    <mergeCell ref="G28:H28"/>
    <mergeCell ref="M27:N27"/>
    <mergeCell ref="M28:N28"/>
    <mergeCell ref="I27:J27"/>
    <mergeCell ref="O28:P28"/>
    <mergeCell ref="Q28:R28"/>
    <mergeCell ref="P132:Q133"/>
    <mergeCell ref="R132:S133"/>
    <mergeCell ref="K58:L58"/>
    <mergeCell ref="S60:T60"/>
    <mergeCell ref="U59:V59"/>
    <mergeCell ref="S59:T59"/>
    <mergeCell ref="Q60:R60"/>
    <mergeCell ref="M131:U131"/>
    <mergeCell ref="T132:U133"/>
    <mergeCell ref="K60:L60"/>
    <mergeCell ref="M60:N60"/>
    <mergeCell ref="O60:P60"/>
    <mergeCell ref="Q58:R58"/>
    <mergeCell ref="A128:U128"/>
    <mergeCell ref="I59:J59"/>
    <mergeCell ref="K53:L53"/>
    <mergeCell ref="K54:L54"/>
    <mergeCell ref="K55:L55"/>
    <mergeCell ref="K57:L57"/>
    <mergeCell ref="I53:J53"/>
    <mergeCell ref="I55:J55"/>
    <mergeCell ref="S28:T28"/>
    <mergeCell ref="D40:E40"/>
    <mergeCell ref="O53:P53"/>
    <mergeCell ref="Q53:R53"/>
    <mergeCell ref="G58:H58"/>
    <mergeCell ref="I58:J58"/>
    <mergeCell ref="I54:J54"/>
    <mergeCell ref="I56:J56"/>
    <mergeCell ref="I57:J57"/>
    <mergeCell ref="G53:H53"/>
    <mergeCell ref="G54:H54"/>
    <mergeCell ref="M53:N53"/>
    <mergeCell ref="G55:H55"/>
    <mergeCell ref="K56:L56"/>
    <mergeCell ref="I60:J60"/>
    <mergeCell ref="U54:V54"/>
    <mergeCell ref="M55:N55"/>
    <mergeCell ref="M56:N56"/>
    <mergeCell ref="M57:N57"/>
    <mergeCell ref="G60:H60"/>
    <mergeCell ref="K26:L26"/>
    <mergeCell ref="H135:I135"/>
    <mergeCell ref="H136:I136"/>
    <mergeCell ref="H137:I137"/>
    <mergeCell ref="I28:J28"/>
    <mergeCell ref="A95:Y124"/>
    <mergeCell ref="O27:P27"/>
    <mergeCell ref="Q27:R27"/>
    <mergeCell ref="D83:E83"/>
    <mergeCell ref="K28:L28"/>
    <mergeCell ref="T135:U135"/>
    <mergeCell ref="S26:T26"/>
    <mergeCell ref="Q26:R26"/>
    <mergeCell ref="O26:P26"/>
    <mergeCell ref="R135:S135"/>
    <mergeCell ref="M136:O136"/>
    <mergeCell ref="P136:Q136"/>
    <mergeCell ref="R136:S136"/>
    <mergeCell ref="T136:U136"/>
    <mergeCell ref="U28:V28"/>
    <mergeCell ref="M58:N58"/>
    <mergeCell ref="U60:V60"/>
    <mergeCell ref="I24:J24"/>
    <mergeCell ref="G24:H24"/>
    <mergeCell ref="U26:V26"/>
    <mergeCell ref="H138:I138"/>
    <mergeCell ref="H139:I139"/>
    <mergeCell ref="A131:I131"/>
    <mergeCell ref="D137:E137"/>
    <mergeCell ref="D135:E135"/>
    <mergeCell ref="F135:G135"/>
    <mergeCell ref="D138:E138"/>
    <mergeCell ref="F138:G138"/>
    <mergeCell ref="F136:G136"/>
    <mergeCell ref="D139:E139"/>
    <mergeCell ref="F139:G139"/>
    <mergeCell ref="D136:E136"/>
    <mergeCell ref="D134:E134"/>
    <mergeCell ref="F134:G134"/>
    <mergeCell ref="H132:I133"/>
    <mergeCell ref="H134:I134"/>
    <mergeCell ref="F132:G133"/>
    <mergeCell ref="A135:C135"/>
    <mergeCell ref="M54:N54"/>
    <mergeCell ref="P137:Q137"/>
    <mergeCell ref="R137:S137"/>
    <mergeCell ref="M139:O139"/>
    <mergeCell ref="P169:R169"/>
    <mergeCell ref="C159:F159"/>
    <mergeCell ref="E9:Q9"/>
    <mergeCell ref="C54:F54"/>
    <mergeCell ref="C55:F55"/>
    <mergeCell ref="C56:F56"/>
    <mergeCell ref="C57:F57"/>
    <mergeCell ref="M132:O133"/>
    <mergeCell ref="D140:E140"/>
    <mergeCell ref="F140:G140"/>
    <mergeCell ref="H140:I140"/>
    <mergeCell ref="M140:O140"/>
    <mergeCell ref="A132:C133"/>
    <mergeCell ref="G26:H26"/>
    <mergeCell ref="D132:E133"/>
    <mergeCell ref="F137:G137"/>
    <mergeCell ref="A134:C134"/>
    <mergeCell ref="C59:F59"/>
    <mergeCell ref="C60:F60"/>
    <mergeCell ref="A62:Z62"/>
    <mergeCell ref="O58:P58"/>
    <mergeCell ref="M138:O138"/>
    <mergeCell ref="M137:O137"/>
    <mergeCell ref="A139:C139"/>
    <mergeCell ref="A138:C138"/>
    <mergeCell ref="A137:C137"/>
    <mergeCell ref="A140:C140"/>
    <mergeCell ref="G159:I159"/>
    <mergeCell ref="G163:I163"/>
    <mergeCell ref="J160:L160"/>
    <mergeCell ref="M161:O161"/>
    <mergeCell ref="G162:I162"/>
    <mergeCell ref="S158:U158"/>
    <mergeCell ref="S161:U161"/>
    <mergeCell ref="S165:U165"/>
    <mergeCell ref="J159:L159"/>
    <mergeCell ref="S164:U164"/>
    <mergeCell ref="P161:R161"/>
    <mergeCell ref="P138:Q138"/>
    <mergeCell ref="P134:Q134"/>
    <mergeCell ref="M134:O134"/>
    <mergeCell ref="T134:U134"/>
    <mergeCell ref="P140:Q140"/>
    <mergeCell ref="R140:S140"/>
    <mergeCell ref="T140:U140"/>
    <mergeCell ref="R134:S134"/>
    <mergeCell ref="G157:U157"/>
    <mergeCell ref="M159:O159"/>
    <mergeCell ref="P159:R159"/>
    <mergeCell ref="S159:U159"/>
    <mergeCell ref="A152:Z152"/>
    <mergeCell ref="R138:S138"/>
    <mergeCell ref="P139:Q139"/>
    <mergeCell ref="R139:S139"/>
    <mergeCell ref="A143:Y150"/>
    <mergeCell ref="A136:C136"/>
    <mergeCell ref="C157:F158"/>
    <mergeCell ref="G158:I158"/>
    <mergeCell ref="C163:F163"/>
    <mergeCell ref="C164:F164"/>
    <mergeCell ref="G164:I164"/>
    <mergeCell ref="G160:I160"/>
    <mergeCell ref="M162:O162"/>
    <mergeCell ref="M160:O160"/>
    <mergeCell ref="J163:L163"/>
    <mergeCell ref="M163:O163"/>
    <mergeCell ref="M158:O158"/>
    <mergeCell ref="J164:L164"/>
    <mergeCell ref="M164:O164"/>
    <mergeCell ref="P165:R165"/>
    <mergeCell ref="P160:R160"/>
    <mergeCell ref="M170:O170"/>
    <mergeCell ref="J170:L170"/>
    <mergeCell ref="S170:U170"/>
    <mergeCell ref="C161:F161"/>
    <mergeCell ref="G161:I161"/>
    <mergeCell ref="J161:L161"/>
    <mergeCell ref="C162:F162"/>
    <mergeCell ref="S163:U163"/>
    <mergeCell ref="S160:U160"/>
    <mergeCell ref="S162:U162"/>
    <mergeCell ref="G170:I170"/>
    <mergeCell ref="G165:I165"/>
    <mergeCell ref="J165:L165"/>
    <mergeCell ref="M165:O165"/>
    <mergeCell ref="C165:F165"/>
    <mergeCell ref="C168:F169"/>
    <mergeCell ref="B214:I214"/>
    <mergeCell ref="B215:I215"/>
    <mergeCell ref="C174:F174"/>
    <mergeCell ref="G174:I174"/>
    <mergeCell ref="J174:L174"/>
    <mergeCell ref="C170:F170"/>
    <mergeCell ref="G168:U168"/>
    <mergeCell ref="G169:I169"/>
    <mergeCell ref="J169:L169"/>
    <mergeCell ref="M169:O169"/>
    <mergeCell ref="S169:U169"/>
    <mergeCell ref="P176:R176"/>
    <mergeCell ref="M175:O175"/>
    <mergeCell ref="C171:F171"/>
    <mergeCell ref="S175:U175"/>
    <mergeCell ref="C175:F175"/>
    <mergeCell ref="G175:I175"/>
    <mergeCell ref="C173:F173"/>
    <mergeCell ref="G173:I173"/>
    <mergeCell ref="J173:L173"/>
    <mergeCell ref="M173:O173"/>
    <mergeCell ref="C176:F176"/>
    <mergeCell ref="C172:F172"/>
    <mergeCell ref="J212:L212"/>
    <mergeCell ref="S172:U172"/>
    <mergeCell ref="M213:O213"/>
    <mergeCell ref="P213:R213"/>
    <mergeCell ref="S213:U213"/>
    <mergeCell ref="A208:Y209"/>
    <mergeCell ref="J176:L176"/>
    <mergeCell ref="J175:L175"/>
    <mergeCell ref="P173:R173"/>
    <mergeCell ref="S174:U174"/>
    <mergeCell ref="B213:I213"/>
    <mergeCell ref="B212:I212"/>
    <mergeCell ref="M176:O176"/>
    <mergeCell ref="M174:O174"/>
    <mergeCell ref="G172:I172"/>
    <mergeCell ref="J172:L172"/>
    <mergeCell ref="P174:R174"/>
    <mergeCell ref="M172:O172"/>
    <mergeCell ref="P172:R172"/>
    <mergeCell ref="N386:P386"/>
    <mergeCell ref="L387:M387"/>
    <mergeCell ref="N387:P387"/>
    <mergeCell ref="A318:Y335"/>
    <mergeCell ref="A389:Y397"/>
    <mergeCell ref="C359:K359"/>
    <mergeCell ref="L346:M346"/>
    <mergeCell ref="L347:M347"/>
    <mergeCell ref="Q386:S386"/>
    <mergeCell ref="L360:M360"/>
    <mergeCell ref="C343:K343"/>
    <mergeCell ref="C344:K344"/>
    <mergeCell ref="C345:K345"/>
    <mergeCell ref="C346:K346"/>
    <mergeCell ref="C357:K357"/>
    <mergeCell ref="C347:K347"/>
    <mergeCell ref="C348:K348"/>
    <mergeCell ref="D387:K387"/>
    <mergeCell ref="D386:K386"/>
    <mergeCell ref="U351:V351"/>
    <mergeCell ref="U344:V344"/>
    <mergeCell ref="U345:V345"/>
    <mergeCell ref="U346:V346"/>
    <mergeCell ref="U347:V347"/>
    <mergeCell ref="D407:F407"/>
    <mergeCell ref="G407:I407"/>
    <mergeCell ref="J407:L407"/>
    <mergeCell ref="M407:O407"/>
    <mergeCell ref="P407:R407"/>
    <mergeCell ref="D406:F406"/>
    <mergeCell ref="C19:F21"/>
    <mergeCell ref="C22:F22"/>
    <mergeCell ref="C23:F23"/>
    <mergeCell ref="C24:F24"/>
    <mergeCell ref="C26:F26"/>
    <mergeCell ref="C28:F28"/>
    <mergeCell ref="C25:F25"/>
    <mergeCell ref="C27:F27"/>
    <mergeCell ref="C349:K349"/>
    <mergeCell ref="C350:K350"/>
    <mergeCell ref="C351:K351"/>
    <mergeCell ref="C352:K352"/>
    <mergeCell ref="C353:K353"/>
    <mergeCell ref="C354:K354"/>
    <mergeCell ref="C355:K355"/>
    <mergeCell ref="C356:K356"/>
    <mergeCell ref="G315:N315"/>
    <mergeCell ref="C58:F58"/>
    <mergeCell ref="A154:U154"/>
    <mergeCell ref="T139:U139"/>
    <mergeCell ref="M135:O135"/>
    <mergeCell ref="P135:Q135"/>
    <mergeCell ref="C160:F160"/>
    <mergeCell ref="J162:L162"/>
    <mergeCell ref="C51:F53"/>
    <mergeCell ref="U23:V23"/>
    <mergeCell ref="S23:T23"/>
    <mergeCell ref="Q23:R23"/>
    <mergeCell ref="O23:P23"/>
    <mergeCell ref="M23:N23"/>
    <mergeCell ref="K23:L23"/>
    <mergeCell ref="I23:J23"/>
    <mergeCell ref="G23:H23"/>
    <mergeCell ref="K25:L25"/>
    <mergeCell ref="I25:J25"/>
    <mergeCell ref="G25:H25"/>
    <mergeCell ref="U24:V24"/>
    <mergeCell ref="S24:T24"/>
    <mergeCell ref="Q24:R24"/>
    <mergeCell ref="O24:P24"/>
    <mergeCell ref="M24:N24"/>
    <mergeCell ref="K24:L24"/>
    <mergeCell ref="U21:V21"/>
    <mergeCell ref="S21:T21"/>
    <mergeCell ref="S20:V20"/>
    <mergeCell ref="G20:J20"/>
    <mergeCell ref="G19:V19"/>
    <mergeCell ref="U27:V27"/>
    <mergeCell ref="S27:T27"/>
    <mergeCell ref="G27:H27"/>
    <mergeCell ref="U22:V22"/>
    <mergeCell ref="S22:T22"/>
    <mergeCell ref="Q22:R22"/>
    <mergeCell ref="O22:P22"/>
    <mergeCell ref="M22:N22"/>
    <mergeCell ref="K22:L22"/>
    <mergeCell ref="I22:J22"/>
    <mergeCell ref="G22:H22"/>
    <mergeCell ref="M26:N26"/>
    <mergeCell ref="U25:V25"/>
    <mergeCell ref="S25:T25"/>
    <mergeCell ref="Q25:R25"/>
    <mergeCell ref="O25:P25"/>
    <mergeCell ref="M25:N25"/>
    <mergeCell ref="K27:L27"/>
    <mergeCell ref="I26:J26"/>
    <mergeCell ref="T137:U137"/>
    <mergeCell ref="T138:U138"/>
    <mergeCell ref="O287:P287"/>
    <mergeCell ref="Q287:R287"/>
    <mergeCell ref="G276:N277"/>
    <mergeCell ref="O276:P277"/>
    <mergeCell ref="P170:R170"/>
    <mergeCell ref="P164:R164"/>
    <mergeCell ref="P163:R163"/>
    <mergeCell ref="P162:R162"/>
    <mergeCell ref="J158:L158"/>
    <mergeCell ref="G171:I171"/>
    <mergeCell ref="J171:L171"/>
    <mergeCell ref="M171:O171"/>
    <mergeCell ref="P171:R171"/>
    <mergeCell ref="S171:U171"/>
    <mergeCell ref="S173:U173"/>
    <mergeCell ref="P175:R175"/>
    <mergeCell ref="M287:N287"/>
    <mergeCell ref="P158:R158"/>
    <mergeCell ref="G256:J256"/>
    <mergeCell ref="O281:P281"/>
    <mergeCell ref="O282:P282"/>
    <mergeCell ref="G280:N280"/>
    <mergeCell ref="G282:N282"/>
    <mergeCell ref="O278:P278"/>
    <mergeCell ref="O279:P279"/>
    <mergeCell ref="O280:P280"/>
    <mergeCell ref="G278:N278"/>
    <mergeCell ref="Q276:R277"/>
    <mergeCell ref="Q278:R278"/>
    <mergeCell ref="Q279:R279"/>
    <mergeCell ref="Q282:R282"/>
    <mergeCell ref="B217:I217"/>
    <mergeCell ref="O256:P256"/>
    <mergeCell ref="Q256:R256"/>
    <mergeCell ref="K256:L256"/>
    <mergeCell ref="A248:U250"/>
    <mergeCell ref="J218:L218"/>
    <mergeCell ref="M218:O218"/>
    <mergeCell ref="Q280:R280"/>
    <mergeCell ref="Q281:R281"/>
    <mergeCell ref="G281:N281"/>
    <mergeCell ref="G279:N279"/>
    <mergeCell ref="G254:J254"/>
    <mergeCell ref="G252:J253"/>
    <mergeCell ref="A238:Y243"/>
    <mergeCell ref="V217:X217"/>
    <mergeCell ref="V218:X218"/>
    <mergeCell ref="K257:L257"/>
    <mergeCell ref="M257:N257"/>
    <mergeCell ref="O257:P257"/>
    <mergeCell ref="Q257:R257"/>
    <mergeCell ref="Q253:R253"/>
    <mergeCell ref="K252:L253"/>
    <mergeCell ref="J217:L217"/>
    <mergeCell ref="S217:U217"/>
    <mergeCell ref="L342:V342"/>
    <mergeCell ref="O315:P315"/>
    <mergeCell ref="G309:N310"/>
    <mergeCell ref="O309:P310"/>
    <mergeCell ref="G311:N311"/>
    <mergeCell ref="O311:P311"/>
    <mergeCell ref="G312:N312"/>
    <mergeCell ref="O312:P312"/>
    <mergeCell ref="G313:N313"/>
    <mergeCell ref="O313:P313"/>
    <mergeCell ref="G314:N314"/>
    <mergeCell ref="O314:P314"/>
    <mergeCell ref="G286:J287"/>
    <mergeCell ref="K286:L287"/>
    <mergeCell ref="M286:R286"/>
    <mergeCell ref="Q312:R312"/>
    <mergeCell ref="Q313:R313"/>
    <mergeCell ref="Q314:R314"/>
    <mergeCell ref="Q315:R315"/>
    <mergeCell ref="Q309:R310"/>
    <mergeCell ref="Q311:R311"/>
    <mergeCell ref="Q290:R290"/>
    <mergeCell ref="O290:P290"/>
    <mergeCell ref="G288:J288"/>
    <mergeCell ref="K288:L288"/>
    <mergeCell ref="M288:N288"/>
    <mergeCell ref="O288:P288"/>
    <mergeCell ref="Q288:R288"/>
    <mergeCell ref="O289:P289"/>
    <mergeCell ref="Q289:R289"/>
    <mergeCell ref="G290:J290"/>
    <mergeCell ref="K290:L290"/>
    <mergeCell ref="M290:N290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100</v>
      </c>
      <c r="B1" t="s">
        <v>118</v>
      </c>
      <c r="C1" t="s">
        <v>110</v>
      </c>
      <c r="D1" t="s">
        <v>95</v>
      </c>
    </row>
    <row r="2" spans="1:4" x14ac:dyDescent="0.25">
      <c r="A2">
        <v>7025</v>
      </c>
      <c r="B2" t="s">
        <v>87</v>
      </c>
      <c r="C2" t="s">
        <v>61</v>
      </c>
      <c r="D2">
        <v>1</v>
      </c>
    </row>
    <row r="3" spans="1:4" x14ac:dyDescent="0.25">
      <c r="A3">
        <v>2</v>
      </c>
      <c r="B3" t="s">
        <v>87</v>
      </c>
      <c r="C3" t="s">
        <v>89</v>
      </c>
      <c r="D3">
        <v>2</v>
      </c>
    </row>
    <row r="4" spans="1:4" x14ac:dyDescent="0.25">
      <c r="A4">
        <v>0</v>
      </c>
      <c r="B4" t="s">
        <v>87</v>
      </c>
      <c r="C4" t="s">
        <v>60</v>
      </c>
      <c r="D4">
        <v>3</v>
      </c>
    </row>
    <row r="5" spans="1:4" x14ac:dyDescent="0.25">
      <c r="A5">
        <v>8</v>
      </c>
      <c r="B5" t="s">
        <v>87</v>
      </c>
      <c r="C5" t="s">
        <v>88</v>
      </c>
      <c r="D5">
        <v>4</v>
      </c>
    </row>
    <row r="6" spans="1:4" x14ac:dyDescent="0.25">
      <c r="A6">
        <v>5524</v>
      </c>
      <c r="B6" t="s">
        <v>46</v>
      </c>
      <c r="C6" t="s">
        <v>61</v>
      </c>
      <c r="D6">
        <v>1</v>
      </c>
    </row>
    <row r="7" spans="1:4" x14ac:dyDescent="0.25">
      <c r="A7">
        <v>11</v>
      </c>
      <c r="B7" t="s">
        <v>46</v>
      </c>
      <c r="C7" t="s">
        <v>89</v>
      </c>
      <c r="D7">
        <v>2</v>
      </c>
    </row>
    <row r="8" spans="1:4" x14ac:dyDescent="0.25">
      <c r="A8">
        <v>0</v>
      </c>
      <c r="B8" t="s">
        <v>46</v>
      </c>
      <c r="C8" t="s">
        <v>60</v>
      </c>
      <c r="D8">
        <v>3</v>
      </c>
    </row>
    <row r="9" spans="1:4" x14ac:dyDescent="0.25">
      <c r="A9">
        <v>31</v>
      </c>
      <c r="B9" t="s">
        <v>46</v>
      </c>
      <c r="C9" t="s">
        <v>88</v>
      </c>
      <c r="D9">
        <v>4</v>
      </c>
    </row>
    <row r="10" spans="1:4" x14ac:dyDescent="0.25">
      <c r="A10">
        <v>2704</v>
      </c>
      <c r="B10" t="s">
        <v>47</v>
      </c>
      <c r="C10" t="s">
        <v>61</v>
      </c>
      <c r="D10">
        <v>1</v>
      </c>
    </row>
    <row r="11" spans="1:4" x14ac:dyDescent="0.25">
      <c r="A11">
        <v>7</v>
      </c>
      <c r="B11" t="s">
        <v>47</v>
      </c>
      <c r="C11" t="s">
        <v>89</v>
      </c>
      <c r="D11">
        <v>2</v>
      </c>
    </row>
    <row r="12" spans="1:4" x14ac:dyDescent="0.25">
      <c r="A12">
        <v>0</v>
      </c>
      <c r="B12" t="s">
        <v>47</v>
      </c>
      <c r="C12" t="s">
        <v>60</v>
      </c>
      <c r="D12">
        <v>3</v>
      </c>
    </row>
    <row r="13" spans="1:4" x14ac:dyDescent="0.25">
      <c r="A13">
        <v>33</v>
      </c>
      <c r="B13" t="s">
        <v>47</v>
      </c>
      <c r="C13" t="s">
        <v>88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95</v>
      </c>
      <c r="B1" t="s">
        <v>105</v>
      </c>
      <c r="C1" t="s">
        <v>56</v>
      </c>
      <c r="D1" t="s">
        <v>57</v>
      </c>
      <c r="E1" t="s">
        <v>58</v>
      </c>
      <c r="F1" t="s">
        <v>70</v>
      </c>
      <c r="G1" t="s">
        <v>59</v>
      </c>
    </row>
    <row r="2" spans="1:7" x14ac:dyDescent="0.25">
      <c r="A2">
        <v>1</v>
      </c>
      <c r="B2" t="s">
        <v>123</v>
      </c>
      <c r="C2">
        <v>0</v>
      </c>
      <c r="D2">
        <v>2</v>
      </c>
      <c r="E2">
        <v>0</v>
      </c>
      <c r="F2">
        <v>144</v>
      </c>
      <c r="G2">
        <v>486</v>
      </c>
    </row>
    <row r="3" spans="1:7" x14ac:dyDescent="0.25">
      <c r="A3">
        <v>2</v>
      </c>
      <c r="B3" t="s">
        <v>122</v>
      </c>
      <c r="C3">
        <v>0</v>
      </c>
      <c r="D3">
        <v>0</v>
      </c>
      <c r="E3">
        <v>0</v>
      </c>
      <c r="F3">
        <v>71</v>
      </c>
      <c r="G3">
        <v>37</v>
      </c>
    </row>
    <row r="4" spans="1:7" x14ac:dyDescent="0.25">
      <c r="A4">
        <v>3</v>
      </c>
      <c r="B4" t="s">
        <v>139</v>
      </c>
      <c r="C4">
        <v>0</v>
      </c>
      <c r="D4">
        <v>0</v>
      </c>
      <c r="E4">
        <v>0</v>
      </c>
      <c r="F4">
        <v>0</v>
      </c>
      <c r="G4">
        <v>89</v>
      </c>
    </row>
    <row r="5" spans="1:7" x14ac:dyDescent="0.25">
      <c r="A5">
        <v>4</v>
      </c>
      <c r="B5" t="s">
        <v>138</v>
      </c>
      <c r="C5">
        <v>0</v>
      </c>
      <c r="D5">
        <v>0</v>
      </c>
      <c r="E5">
        <v>0</v>
      </c>
      <c r="F5">
        <v>5</v>
      </c>
      <c r="G5">
        <v>19</v>
      </c>
    </row>
    <row r="6" spans="1:7" x14ac:dyDescent="0.25">
      <c r="A6">
        <v>5</v>
      </c>
      <c r="B6" t="s">
        <v>147</v>
      </c>
      <c r="C6">
        <v>0</v>
      </c>
      <c r="D6">
        <v>0</v>
      </c>
      <c r="E6">
        <v>0</v>
      </c>
      <c r="F6">
        <v>0</v>
      </c>
      <c r="G6">
        <v>21</v>
      </c>
    </row>
    <row r="7" spans="1:7" x14ac:dyDescent="0.25">
      <c r="A7">
        <v>6</v>
      </c>
      <c r="B7" t="s">
        <v>102</v>
      </c>
      <c r="C7">
        <v>3</v>
      </c>
      <c r="D7">
        <v>4</v>
      </c>
      <c r="E7">
        <v>0</v>
      </c>
      <c r="F7">
        <v>22</v>
      </c>
      <c r="G7">
        <v>25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95</v>
      </c>
      <c r="B1" t="s">
        <v>105</v>
      </c>
      <c r="C1" t="s">
        <v>56</v>
      </c>
      <c r="D1" t="s">
        <v>57</v>
      </c>
      <c r="E1" t="s">
        <v>58</v>
      </c>
      <c r="F1" t="s">
        <v>70</v>
      </c>
      <c r="G1" t="s">
        <v>59</v>
      </c>
    </row>
    <row r="2" spans="1:7" x14ac:dyDescent="0.25">
      <c r="A2">
        <v>1</v>
      </c>
      <c r="B2" t="s">
        <v>123</v>
      </c>
      <c r="C2">
        <v>0</v>
      </c>
      <c r="D2">
        <v>5</v>
      </c>
      <c r="E2">
        <v>1</v>
      </c>
      <c r="F2">
        <v>187</v>
      </c>
      <c r="G2">
        <v>1050</v>
      </c>
    </row>
    <row r="3" spans="1:7" x14ac:dyDescent="0.25">
      <c r="A3">
        <v>2</v>
      </c>
      <c r="B3" t="s">
        <v>122</v>
      </c>
      <c r="C3">
        <v>0</v>
      </c>
      <c r="D3">
        <v>4</v>
      </c>
      <c r="E3">
        <v>0</v>
      </c>
      <c r="F3">
        <v>139</v>
      </c>
      <c r="G3">
        <v>77</v>
      </c>
    </row>
    <row r="4" spans="1:7" x14ac:dyDescent="0.25">
      <c r="A4">
        <v>3</v>
      </c>
      <c r="B4" t="s">
        <v>139</v>
      </c>
      <c r="C4">
        <v>0</v>
      </c>
      <c r="D4">
        <v>0</v>
      </c>
      <c r="E4">
        <v>0</v>
      </c>
      <c r="F4">
        <v>4</v>
      </c>
      <c r="G4">
        <v>154</v>
      </c>
    </row>
    <row r="5" spans="1:7" x14ac:dyDescent="0.25">
      <c r="A5">
        <v>4</v>
      </c>
      <c r="B5" t="s">
        <v>138</v>
      </c>
      <c r="C5">
        <v>0</v>
      </c>
      <c r="D5">
        <v>0</v>
      </c>
      <c r="E5">
        <v>0</v>
      </c>
      <c r="F5">
        <v>9</v>
      </c>
      <c r="G5">
        <v>36</v>
      </c>
    </row>
    <row r="6" spans="1:7" x14ac:dyDescent="0.25">
      <c r="A6">
        <v>5</v>
      </c>
      <c r="B6" t="s">
        <v>147</v>
      </c>
      <c r="C6">
        <v>0</v>
      </c>
      <c r="D6">
        <v>0</v>
      </c>
      <c r="E6">
        <v>0</v>
      </c>
      <c r="F6">
        <v>0</v>
      </c>
      <c r="G6">
        <v>41</v>
      </c>
    </row>
    <row r="7" spans="1:7" x14ac:dyDescent="0.25">
      <c r="A7">
        <v>6</v>
      </c>
      <c r="B7" t="s">
        <v>102</v>
      </c>
      <c r="C7">
        <v>16</v>
      </c>
      <c r="D7">
        <v>4</v>
      </c>
      <c r="E7">
        <v>1</v>
      </c>
      <c r="F7">
        <v>29</v>
      </c>
      <c r="G7">
        <v>46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26"/>
  <sheetViews>
    <sheetView workbookViewId="0"/>
  </sheetViews>
  <sheetFormatPr defaultRowHeight="15" x14ac:dyDescent="0.25"/>
  <cols>
    <col min="1" max="1" width="7.28515625" bestFit="1" customWidth="1"/>
    <col min="2" max="2" width="26.7109375" bestFit="1" customWidth="1"/>
    <col min="3" max="3" width="21.140625" bestFit="1" customWidth="1"/>
  </cols>
  <sheetData>
    <row r="1" spans="1:3" x14ac:dyDescent="0.25">
      <c r="A1" t="s">
        <v>106</v>
      </c>
      <c r="B1" t="s">
        <v>9</v>
      </c>
      <c r="C1" t="s">
        <v>107</v>
      </c>
    </row>
    <row r="2" spans="1:3" x14ac:dyDescent="0.25">
      <c r="A2">
        <v>1666</v>
      </c>
      <c r="B2" t="s">
        <v>108</v>
      </c>
      <c r="C2" t="s">
        <v>149</v>
      </c>
    </row>
    <row r="3" spans="1:3" x14ac:dyDescent="0.25">
      <c r="A3">
        <v>1667</v>
      </c>
      <c r="B3" t="s">
        <v>108</v>
      </c>
      <c r="C3" t="s">
        <v>150</v>
      </c>
    </row>
    <row r="4" spans="1:3" x14ac:dyDescent="0.25">
      <c r="A4">
        <v>1727</v>
      </c>
      <c r="B4" t="s">
        <v>108</v>
      </c>
      <c r="C4" t="s">
        <v>151</v>
      </c>
    </row>
    <row r="5" spans="1:3" x14ac:dyDescent="0.25">
      <c r="A5">
        <v>1724</v>
      </c>
      <c r="B5" t="s">
        <v>108</v>
      </c>
      <c r="C5" t="s">
        <v>152</v>
      </c>
    </row>
    <row r="6" spans="1:3" x14ac:dyDescent="0.25">
      <c r="A6">
        <v>1721</v>
      </c>
      <c r="B6" t="s">
        <v>108</v>
      </c>
      <c r="C6" t="s">
        <v>153</v>
      </c>
    </row>
    <row r="7" spans="1:3" x14ac:dyDescent="0.25">
      <c r="A7">
        <v>2472</v>
      </c>
      <c r="B7" t="s">
        <v>6</v>
      </c>
      <c r="C7" t="s">
        <v>149</v>
      </c>
    </row>
    <row r="8" spans="1:3" x14ac:dyDescent="0.25">
      <c r="A8">
        <v>2477</v>
      </c>
      <c r="B8" t="s">
        <v>6</v>
      </c>
      <c r="C8" t="s">
        <v>150</v>
      </c>
    </row>
    <row r="9" spans="1:3" x14ac:dyDescent="0.25">
      <c r="A9">
        <v>2469</v>
      </c>
      <c r="B9" t="s">
        <v>6</v>
      </c>
      <c r="C9" t="s">
        <v>151</v>
      </c>
    </row>
    <row r="10" spans="1:3" x14ac:dyDescent="0.25">
      <c r="A10">
        <v>2486</v>
      </c>
      <c r="B10" t="s">
        <v>6</v>
      </c>
      <c r="C10" t="s">
        <v>152</v>
      </c>
    </row>
    <row r="11" spans="1:3" x14ac:dyDescent="0.25">
      <c r="A11">
        <v>2473</v>
      </c>
      <c r="B11" t="s">
        <v>6</v>
      </c>
      <c r="C11" t="s">
        <v>153</v>
      </c>
    </row>
    <row r="12" spans="1:3" x14ac:dyDescent="0.25">
      <c r="A12">
        <v>115</v>
      </c>
      <c r="B12" t="s">
        <v>7</v>
      </c>
      <c r="C12" t="s">
        <v>149</v>
      </c>
    </row>
    <row r="13" spans="1:3" x14ac:dyDescent="0.25">
      <c r="A13">
        <v>156</v>
      </c>
      <c r="B13" t="s">
        <v>7</v>
      </c>
      <c r="C13" t="s">
        <v>150</v>
      </c>
    </row>
    <row r="14" spans="1:3" x14ac:dyDescent="0.25">
      <c r="A14">
        <v>105</v>
      </c>
      <c r="B14" t="s">
        <v>7</v>
      </c>
      <c r="C14" t="s">
        <v>151</v>
      </c>
    </row>
    <row r="15" spans="1:3" x14ac:dyDescent="0.25">
      <c r="A15">
        <v>93</v>
      </c>
      <c r="B15" t="s">
        <v>7</v>
      </c>
      <c r="C15" t="s">
        <v>152</v>
      </c>
    </row>
    <row r="16" spans="1:3" x14ac:dyDescent="0.25">
      <c r="A16">
        <v>138</v>
      </c>
      <c r="B16" t="s">
        <v>7</v>
      </c>
      <c r="C16" t="s">
        <v>153</v>
      </c>
    </row>
    <row r="17" spans="1:3" x14ac:dyDescent="0.25">
      <c r="A17">
        <v>79</v>
      </c>
      <c r="B17" t="s">
        <v>8</v>
      </c>
      <c r="C17" t="s">
        <v>149</v>
      </c>
    </row>
    <row r="18" spans="1:3" x14ac:dyDescent="0.25">
      <c r="A18">
        <v>94</v>
      </c>
      <c r="B18" t="s">
        <v>8</v>
      </c>
      <c r="C18" t="s">
        <v>150</v>
      </c>
    </row>
    <row r="19" spans="1:3" x14ac:dyDescent="0.25">
      <c r="A19">
        <v>107</v>
      </c>
      <c r="B19" t="s">
        <v>8</v>
      </c>
      <c r="C19" t="s">
        <v>151</v>
      </c>
    </row>
    <row r="20" spans="1:3" x14ac:dyDescent="0.25">
      <c r="A20">
        <v>89</v>
      </c>
      <c r="B20" t="s">
        <v>8</v>
      </c>
      <c r="C20" t="s">
        <v>152</v>
      </c>
    </row>
    <row r="21" spans="1:3" x14ac:dyDescent="0.25">
      <c r="A21" s="2">
        <v>48</v>
      </c>
      <c r="B21" s="2" t="s">
        <v>8</v>
      </c>
      <c r="C21" s="2" t="s">
        <v>153</v>
      </c>
    </row>
    <row r="22" spans="1:3" x14ac:dyDescent="0.25">
      <c r="A22" s="2">
        <v>2</v>
      </c>
      <c r="B22" s="2" t="s">
        <v>133</v>
      </c>
      <c r="C22" s="2" t="s">
        <v>149</v>
      </c>
    </row>
    <row r="23" spans="1:3" x14ac:dyDescent="0.25">
      <c r="A23" s="2">
        <v>2</v>
      </c>
      <c r="B23" s="2" t="s">
        <v>133</v>
      </c>
      <c r="C23" s="2" t="s">
        <v>150</v>
      </c>
    </row>
    <row r="24" spans="1:3" x14ac:dyDescent="0.25">
      <c r="A24" s="2">
        <v>2</v>
      </c>
      <c r="B24" s="2" t="s">
        <v>133</v>
      </c>
      <c r="C24" s="2" t="s">
        <v>151</v>
      </c>
    </row>
    <row r="25" spans="1:3" x14ac:dyDescent="0.25">
      <c r="A25" s="2">
        <v>2</v>
      </c>
      <c r="B25" s="2" t="s">
        <v>133</v>
      </c>
      <c r="C25" s="2" t="s">
        <v>152</v>
      </c>
    </row>
    <row r="26" spans="1:3" x14ac:dyDescent="0.25">
      <c r="A26" s="2">
        <v>2</v>
      </c>
      <c r="B26" s="2" t="s">
        <v>133</v>
      </c>
      <c r="C26" s="2" t="s">
        <v>153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3"/>
  <sheetViews>
    <sheetView workbookViewId="0">
      <selection activeCell="B8" sqref="B8"/>
    </sheetView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109</v>
      </c>
      <c r="B1" t="s">
        <v>100</v>
      </c>
      <c r="C1" t="s">
        <v>110</v>
      </c>
    </row>
    <row r="2" spans="1:3" x14ac:dyDescent="0.25">
      <c r="A2" t="s">
        <v>111</v>
      </c>
      <c r="B2">
        <v>736</v>
      </c>
      <c r="C2" t="s">
        <v>30</v>
      </c>
    </row>
    <row r="3" spans="1:3" x14ac:dyDescent="0.25">
      <c r="A3" t="s">
        <v>112</v>
      </c>
      <c r="B3">
        <v>6955</v>
      </c>
      <c r="C3" t="s">
        <v>30</v>
      </c>
    </row>
    <row r="4" spans="1:3" x14ac:dyDescent="0.25">
      <c r="A4" t="s">
        <v>113</v>
      </c>
      <c r="B4">
        <v>297</v>
      </c>
      <c r="C4" t="s">
        <v>30</v>
      </c>
    </row>
    <row r="5" spans="1:3" x14ac:dyDescent="0.25">
      <c r="A5" t="s">
        <v>26</v>
      </c>
      <c r="B5">
        <v>9169</v>
      </c>
      <c r="C5" t="s">
        <v>30</v>
      </c>
    </row>
    <row r="6" spans="1:3" x14ac:dyDescent="0.25">
      <c r="A6" t="s">
        <v>111</v>
      </c>
      <c r="B6">
        <v>18</v>
      </c>
      <c r="C6" t="s">
        <v>21</v>
      </c>
    </row>
    <row r="7" spans="1:3" x14ac:dyDescent="0.25">
      <c r="A7" t="s">
        <v>112</v>
      </c>
      <c r="B7">
        <v>131</v>
      </c>
      <c r="C7" t="s">
        <v>21</v>
      </c>
    </row>
    <row r="8" spans="1:3" x14ac:dyDescent="0.25">
      <c r="A8" t="s">
        <v>113</v>
      </c>
      <c r="B8">
        <v>26</v>
      </c>
      <c r="C8" t="s">
        <v>21</v>
      </c>
    </row>
    <row r="9" spans="1:3" x14ac:dyDescent="0.25">
      <c r="A9" t="s">
        <v>26</v>
      </c>
      <c r="B9">
        <v>212</v>
      </c>
      <c r="C9" t="s">
        <v>21</v>
      </c>
    </row>
    <row r="10" spans="1:3" x14ac:dyDescent="0.25">
      <c r="A10" t="s">
        <v>111</v>
      </c>
      <c r="B10">
        <v>67</v>
      </c>
      <c r="C10" t="s">
        <v>31</v>
      </c>
    </row>
    <row r="11" spans="1:3" x14ac:dyDescent="0.25">
      <c r="A11" t="s">
        <v>112</v>
      </c>
      <c r="B11">
        <v>981</v>
      </c>
      <c r="C11" t="s">
        <v>31</v>
      </c>
    </row>
    <row r="12" spans="1:3" x14ac:dyDescent="0.25">
      <c r="A12" t="s">
        <v>113</v>
      </c>
      <c r="B12">
        <v>53</v>
      </c>
      <c r="C12" t="s">
        <v>31</v>
      </c>
    </row>
    <row r="13" spans="1:3" x14ac:dyDescent="0.25">
      <c r="A13" t="s">
        <v>26</v>
      </c>
      <c r="B13">
        <v>894</v>
      </c>
      <c r="C13" t="s">
        <v>31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D9"/>
  <sheetViews>
    <sheetView workbookViewId="0">
      <selection activeCell="A8" sqref="A8"/>
    </sheetView>
  </sheetViews>
  <sheetFormatPr defaultRowHeight="15" x14ac:dyDescent="0.25"/>
  <cols>
    <col min="1" max="1" width="8.5703125" bestFit="1" customWidth="1"/>
    <col min="2" max="2" width="56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100</v>
      </c>
      <c r="B1" t="s">
        <v>110</v>
      </c>
      <c r="C1" t="s">
        <v>98</v>
      </c>
      <c r="D1" t="s">
        <v>95</v>
      </c>
    </row>
    <row r="2" spans="1:4" x14ac:dyDescent="0.25">
      <c r="A2">
        <v>353</v>
      </c>
      <c r="B2" t="s">
        <v>134</v>
      </c>
      <c r="C2" t="s">
        <v>76</v>
      </c>
      <c r="D2">
        <v>1</v>
      </c>
    </row>
    <row r="3" spans="1:4" x14ac:dyDescent="0.25">
      <c r="A3">
        <v>801</v>
      </c>
      <c r="B3" t="s">
        <v>134</v>
      </c>
      <c r="C3" t="s">
        <v>4</v>
      </c>
      <c r="D3">
        <v>1</v>
      </c>
    </row>
    <row r="4" spans="1:4" x14ac:dyDescent="0.25">
      <c r="A4">
        <v>72</v>
      </c>
      <c r="B4" t="s">
        <v>135</v>
      </c>
      <c r="C4" t="s">
        <v>4</v>
      </c>
      <c r="D4">
        <v>2</v>
      </c>
    </row>
    <row r="5" spans="1:4" x14ac:dyDescent="0.25">
      <c r="A5">
        <v>24</v>
      </c>
      <c r="B5" t="s">
        <v>135</v>
      </c>
      <c r="C5" t="s">
        <v>76</v>
      </c>
      <c r="D5">
        <v>2</v>
      </c>
    </row>
    <row r="6" spans="1:4" x14ac:dyDescent="0.25">
      <c r="A6">
        <v>3</v>
      </c>
      <c r="B6" t="s">
        <v>136</v>
      </c>
      <c r="C6" t="s">
        <v>76</v>
      </c>
      <c r="D6">
        <v>3</v>
      </c>
    </row>
    <row r="7" spans="1:4" x14ac:dyDescent="0.25">
      <c r="A7">
        <v>22</v>
      </c>
      <c r="B7" t="s">
        <v>136</v>
      </c>
      <c r="C7" t="s">
        <v>4</v>
      </c>
      <c r="D7">
        <v>3</v>
      </c>
    </row>
    <row r="8" spans="1:4" x14ac:dyDescent="0.25">
      <c r="A8">
        <v>0</v>
      </c>
      <c r="B8" t="s">
        <v>137</v>
      </c>
      <c r="C8" t="s">
        <v>76</v>
      </c>
      <c r="D8">
        <v>4</v>
      </c>
    </row>
    <row r="9" spans="1:4" x14ac:dyDescent="0.25">
      <c r="A9">
        <v>2</v>
      </c>
      <c r="B9" t="s">
        <v>137</v>
      </c>
      <c r="C9" t="s">
        <v>4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C13"/>
  <sheetViews>
    <sheetView workbookViewId="0"/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109</v>
      </c>
      <c r="B1" t="s">
        <v>100</v>
      </c>
      <c r="C1" t="s">
        <v>110</v>
      </c>
    </row>
    <row r="2" spans="1:3" x14ac:dyDescent="0.25">
      <c r="A2" t="s">
        <v>111</v>
      </c>
      <c r="B2">
        <v>1272</v>
      </c>
      <c r="C2" t="s">
        <v>30</v>
      </c>
    </row>
    <row r="3" spans="1:3" x14ac:dyDescent="0.25">
      <c r="A3" t="s">
        <v>112</v>
      </c>
      <c r="B3">
        <v>13469</v>
      </c>
      <c r="C3" t="s">
        <v>30</v>
      </c>
    </row>
    <row r="4" spans="1:3" x14ac:dyDescent="0.25">
      <c r="A4" t="s">
        <v>113</v>
      </c>
      <c r="B4">
        <v>550</v>
      </c>
      <c r="C4" t="s">
        <v>30</v>
      </c>
    </row>
    <row r="5" spans="1:3" x14ac:dyDescent="0.25">
      <c r="A5" t="s">
        <v>26</v>
      </c>
      <c r="B5">
        <v>16454</v>
      </c>
      <c r="C5" t="s">
        <v>30</v>
      </c>
    </row>
    <row r="6" spans="1:3" x14ac:dyDescent="0.25">
      <c r="A6" t="s">
        <v>111</v>
      </c>
      <c r="B6">
        <v>29</v>
      </c>
      <c r="C6" t="s">
        <v>21</v>
      </c>
    </row>
    <row r="7" spans="1:3" x14ac:dyDescent="0.25">
      <c r="A7" t="s">
        <v>112</v>
      </c>
      <c r="B7">
        <v>276</v>
      </c>
      <c r="C7" t="s">
        <v>21</v>
      </c>
    </row>
    <row r="8" spans="1:3" x14ac:dyDescent="0.25">
      <c r="A8" t="s">
        <v>113</v>
      </c>
      <c r="B8">
        <v>58</v>
      </c>
      <c r="C8" t="s">
        <v>21</v>
      </c>
    </row>
    <row r="9" spans="1:3" x14ac:dyDescent="0.25">
      <c r="A9" t="s">
        <v>26</v>
      </c>
      <c r="B9">
        <v>386</v>
      </c>
      <c r="C9" t="s">
        <v>21</v>
      </c>
    </row>
    <row r="10" spans="1:3" x14ac:dyDescent="0.25">
      <c r="A10" t="s">
        <v>111</v>
      </c>
      <c r="B10">
        <v>120</v>
      </c>
      <c r="C10" t="s">
        <v>31</v>
      </c>
    </row>
    <row r="11" spans="1:3" x14ac:dyDescent="0.25">
      <c r="A11" t="s">
        <v>112</v>
      </c>
      <c r="B11">
        <v>1704</v>
      </c>
      <c r="C11" t="s">
        <v>31</v>
      </c>
    </row>
    <row r="12" spans="1:3" x14ac:dyDescent="0.25">
      <c r="A12" t="s">
        <v>113</v>
      </c>
      <c r="B12">
        <v>86</v>
      </c>
      <c r="C12" t="s">
        <v>31</v>
      </c>
    </row>
    <row r="13" spans="1:3" x14ac:dyDescent="0.25">
      <c r="A13" t="s">
        <v>26</v>
      </c>
      <c r="B13">
        <v>1632</v>
      </c>
      <c r="C13" t="s">
        <v>31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D9"/>
  <sheetViews>
    <sheetView workbookViewId="0"/>
  </sheetViews>
  <sheetFormatPr defaultRowHeight="15" x14ac:dyDescent="0.25"/>
  <cols>
    <col min="1" max="1" width="8.5703125" bestFit="1" customWidth="1"/>
    <col min="2" max="2" width="56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100</v>
      </c>
      <c r="B1" t="s">
        <v>110</v>
      </c>
      <c r="C1" t="s">
        <v>98</v>
      </c>
      <c r="D1" t="s">
        <v>95</v>
      </c>
    </row>
    <row r="2" spans="1:4" x14ac:dyDescent="0.25">
      <c r="A2">
        <v>1515</v>
      </c>
      <c r="B2" t="s">
        <v>134</v>
      </c>
      <c r="C2" t="s">
        <v>4</v>
      </c>
      <c r="D2">
        <v>1</v>
      </c>
    </row>
    <row r="3" spans="1:4" x14ac:dyDescent="0.25">
      <c r="A3">
        <v>995</v>
      </c>
      <c r="B3" t="s">
        <v>134</v>
      </c>
      <c r="C3" t="s">
        <v>76</v>
      </c>
      <c r="D3">
        <v>1</v>
      </c>
    </row>
    <row r="4" spans="1:4" x14ac:dyDescent="0.25">
      <c r="A4">
        <v>123</v>
      </c>
      <c r="B4" t="s">
        <v>135</v>
      </c>
      <c r="C4" t="s">
        <v>4</v>
      </c>
      <c r="D4">
        <v>2</v>
      </c>
    </row>
    <row r="5" spans="1:4" x14ac:dyDescent="0.25">
      <c r="A5">
        <v>64</v>
      </c>
      <c r="B5" t="s">
        <v>135</v>
      </c>
      <c r="C5" t="s">
        <v>76</v>
      </c>
      <c r="D5">
        <v>2</v>
      </c>
    </row>
    <row r="6" spans="1:4" x14ac:dyDescent="0.25">
      <c r="A6">
        <v>44</v>
      </c>
      <c r="B6" t="s">
        <v>136</v>
      </c>
      <c r="C6" t="s">
        <v>4</v>
      </c>
      <c r="D6">
        <v>3</v>
      </c>
    </row>
    <row r="7" spans="1:4" x14ac:dyDescent="0.25">
      <c r="A7">
        <v>16</v>
      </c>
      <c r="B7" t="s">
        <v>136</v>
      </c>
      <c r="C7" t="s">
        <v>76</v>
      </c>
      <c r="D7">
        <v>3</v>
      </c>
    </row>
    <row r="8" spans="1:4" x14ac:dyDescent="0.25">
      <c r="A8">
        <v>2</v>
      </c>
      <c r="B8" t="s">
        <v>137</v>
      </c>
      <c r="C8" t="s">
        <v>4</v>
      </c>
      <c r="D8">
        <v>4</v>
      </c>
    </row>
    <row r="9" spans="1:4" x14ac:dyDescent="0.25">
      <c r="A9">
        <v>0</v>
      </c>
      <c r="B9" t="s">
        <v>137</v>
      </c>
      <c r="C9" t="s">
        <v>76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129"/>
  <sheetViews>
    <sheetView workbookViewId="0"/>
  </sheetViews>
  <sheetFormatPr defaultRowHeight="15" x14ac:dyDescent="0.25"/>
  <cols>
    <col min="1" max="1" width="5.28515625" bestFit="1" customWidth="1"/>
    <col min="2" max="2" width="41.140625" bestFit="1" customWidth="1"/>
    <col min="3" max="3" width="8.5703125" bestFit="1" customWidth="1"/>
    <col min="4" max="4" width="41.28515625" bestFit="1" customWidth="1"/>
    <col min="5" max="5" width="10" bestFit="1" customWidth="1"/>
  </cols>
  <sheetData>
    <row r="1" spans="1:5" x14ac:dyDescent="0.25">
      <c r="A1" t="s">
        <v>95</v>
      </c>
      <c r="B1" t="s">
        <v>3</v>
      </c>
      <c r="C1" t="s">
        <v>100</v>
      </c>
      <c r="D1" t="s">
        <v>110</v>
      </c>
      <c r="E1" t="s">
        <v>114</v>
      </c>
    </row>
    <row r="2" spans="1:5" x14ac:dyDescent="0.25">
      <c r="A2">
        <v>1</v>
      </c>
      <c r="B2" t="s">
        <v>30</v>
      </c>
      <c r="C2">
        <v>642</v>
      </c>
      <c r="D2" t="s">
        <v>115</v>
      </c>
      <c r="E2">
        <v>1</v>
      </c>
    </row>
    <row r="3" spans="1:5" x14ac:dyDescent="0.25">
      <c r="A3">
        <v>2</v>
      </c>
      <c r="B3" t="s">
        <v>31</v>
      </c>
      <c r="C3">
        <v>68</v>
      </c>
      <c r="D3" t="s">
        <v>115</v>
      </c>
      <c r="E3">
        <v>1</v>
      </c>
    </row>
    <row r="4" spans="1:5" x14ac:dyDescent="0.25">
      <c r="A4">
        <v>3</v>
      </c>
      <c r="B4" t="s">
        <v>32</v>
      </c>
      <c r="C4">
        <v>15</v>
      </c>
      <c r="D4" t="s">
        <v>115</v>
      </c>
      <c r="E4">
        <v>1</v>
      </c>
    </row>
    <row r="5" spans="1:5" x14ac:dyDescent="0.25">
      <c r="A5">
        <v>4</v>
      </c>
      <c r="B5" t="s">
        <v>33</v>
      </c>
      <c r="C5">
        <v>0</v>
      </c>
      <c r="D5" t="s">
        <v>115</v>
      </c>
      <c r="E5">
        <v>1</v>
      </c>
    </row>
    <row r="6" spans="1:5" x14ac:dyDescent="0.25">
      <c r="A6">
        <v>5</v>
      </c>
      <c r="B6" t="s">
        <v>34</v>
      </c>
      <c r="C6">
        <v>0</v>
      </c>
      <c r="D6" t="s">
        <v>115</v>
      </c>
      <c r="E6">
        <v>1</v>
      </c>
    </row>
    <row r="7" spans="1:5" x14ac:dyDescent="0.25">
      <c r="A7">
        <v>6</v>
      </c>
      <c r="B7" t="s">
        <v>42</v>
      </c>
      <c r="C7">
        <v>0</v>
      </c>
      <c r="D7" t="s">
        <v>115</v>
      </c>
      <c r="E7">
        <v>1</v>
      </c>
    </row>
    <row r="8" spans="1:5" x14ac:dyDescent="0.25">
      <c r="A8">
        <v>7</v>
      </c>
      <c r="B8" t="s">
        <v>116</v>
      </c>
      <c r="C8">
        <v>0</v>
      </c>
      <c r="D8" t="s">
        <v>115</v>
      </c>
      <c r="E8">
        <v>1</v>
      </c>
    </row>
    <row r="9" spans="1:5" x14ac:dyDescent="0.25">
      <c r="A9">
        <v>8</v>
      </c>
      <c r="B9" t="s">
        <v>5</v>
      </c>
      <c r="C9">
        <v>0</v>
      </c>
      <c r="D9" t="s">
        <v>115</v>
      </c>
      <c r="E9">
        <v>1</v>
      </c>
    </row>
    <row r="10" spans="1:5" x14ac:dyDescent="0.25">
      <c r="A10">
        <v>9</v>
      </c>
      <c r="B10" t="s">
        <v>35</v>
      </c>
      <c r="C10">
        <v>1</v>
      </c>
      <c r="D10" t="s">
        <v>115</v>
      </c>
      <c r="E10">
        <v>1</v>
      </c>
    </row>
    <row r="11" spans="1:5" x14ac:dyDescent="0.25">
      <c r="A11">
        <v>10</v>
      </c>
      <c r="B11" t="s">
        <v>36</v>
      </c>
      <c r="C11">
        <v>1</v>
      </c>
      <c r="D11" t="s">
        <v>115</v>
      </c>
      <c r="E11">
        <v>1</v>
      </c>
    </row>
    <row r="12" spans="1:5" x14ac:dyDescent="0.25">
      <c r="A12">
        <v>11</v>
      </c>
      <c r="B12" t="s">
        <v>37</v>
      </c>
      <c r="C12">
        <v>164</v>
      </c>
      <c r="D12" t="s">
        <v>115</v>
      </c>
      <c r="E12">
        <v>1</v>
      </c>
    </row>
    <row r="13" spans="1:5" x14ac:dyDescent="0.25">
      <c r="A13">
        <v>12</v>
      </c>
      <c r="B13" t="s">
        <v>38</v>
      </c>
      <c r="C13">
        <v>0</v>
      </c>
      <c r="D13" t="s">
        <v>115</v>
      </c>
      <c r="E13">
        <v>1</v>
      </c>
    </row>
    <row r="14" spans="1:5" x14ac:dyDescent="0.25">
      <c r="A14">
        <v>13</v>
      </c>
      <c r="B14" t="s">
        <v>11</v>
      </c>
      <c r="C14">
        <v>2</v>
      </c>
      <c r="D14" t="s">
        <v>115</v>
      </c>
      <c r="E14">
        <v>1</v>
      </c>
    </row>
    <row r="15" spans="1:5" x14ac:dyDescent="0.25">
      <c r="A15">
        <v>14</v>
      </c>
      <c r="B15" t="s">
        <v>39</v>
      </c>
      <c r="C15">
        <v>1</v>
      </c>
      <c r="D15" t="s">
        <v>115</v>
      </c>
      <c r="E15">
        <v>1</v>
      </c>
    </row>
    <row r="16" spans="1:5" x14ac:dyDescent="0.25">
      <c r="A16">
        <v>15</v>
      </c>
      <c r="B16" t="s">
        <v>40</v>
      </c>
      <c r="C16">
        <v>1</v>
      </c>
      <c r="D16" t="s">
        <v>115</v>
      </c>
      <c r="E16">
        <v>1</v>
      </c>
    </row>
    <row r="17" spans="1:5" x14ac:dyDescent="0.25">
      <c r="A17">
        <v>16</v>
      </c>
      <c r="B17" t="s">
        <v>41</v>
      </c>
      <c r="C17">
        <v>0</v>
      </c>
      <c r="D17" t="s">
        <v>115</v>
      </c>
      <c r="E17">
        <v>1</v>
      </c>
    </row>
    <row r="18" spans="1:5" x14ac:dyDescent="0.25">
      <c r="A18">
        <v>1</v>
      </c>
      <c r="B18" t="s">
        <v>30</v>
      </c>
      <c r="C18">
        <v>90</v>
      </c>
      <c r="D18" t="s">
        <v>12</v>
      </c>
      <c r="E18">
        <v>2</v>
      </c>
    </row>
    <row r="19" spans="1:5" x14ac:dyDescent="0.25">
      <c r="A19">
        <v>2</v>
      </c>
      <c r="B19" t="s">
        <v>31</v>
      </c>
      <c r="C19">
        <v>19</v>
      </c>
      <c r="D19" t="s">
        <v>12</v>
      </c>
      <c r="E19">
        <v>2</v>
      </c>
    </row>
    <row r="20" spans="1:5" x14ac:dyDescent="0.25">
      <c r="A20">
        <v>3</v>
      </c>
      <c r="B20" t="s">
        <v>32</v>
      </c>
      <c r="C20">
        <v>2</v>
      </c>
      <c r="D20" t="s">
        <v>12</v>
      </c>
      <c r="E20">
        <v>2</v>
      </c>
    </row>
    <row r="21" spans="1:5" x14ac:dyDescent="0.25">
      <c r="A21">
        <v>4</v>
      </c>
      <c r="B21" t="s">
        <v>33</v>
      </c>
      <c r="C21">
        <v>0</v>
      </c>
      <c r="D21" t="s">
        <v>12</v>
      </c>
      <c r="E21">
        <v>2</v>
      </c>
    </row>
    <row r="22" spans="1:5" x14ac:dyDescent="0.25">
      <c r="A22">
        <v>5</v>
      </c>
      <c r="B22" t="s">
        <v>34</v>
      </c>
      <c r="C22">
        <v>0</v>
      </c>
      <c r="D22" t="s">
        <v>12</v>
      </c>
      <c r="E22">
        <v>2</v>
      </c>
    </row>
    <row r="23" spans="1:5" x14ac:dyDescent="0.25">
      <c r="A23">
        <v>6</v>
      </c>
      <c r="B23" t="s">
        <v>42</v>
      </c>
      <c r="C23">
        <v>0</v>
      </c>
      <c r="D23" t="s">
        <v>12</v>
      </c>
      <c r="E23">
        <v>2</v>
      </c>
    </row>
    <row r="24" spans="1:5" x14ac:dyDescent="0.25">
      <c r="A24">
        <v>7</v>
      </c>
      <c r="B24" t="s">
        <v>116</v>
      </c>
      <c r="C24">
        <v>0</v>
      </c>
      <c r="D24" t="s">
        <v>12</v>
      </c>
      <c r="E24">
        <v>2</v>
      </c>
    </row>
    <row r="25" spans="1:5" x14ac:dyDescent="0.25">
      <c r="A25">
        <v>8</v>
      </c>
      <c r="B25" t="s">
        <v>5</v>
      </c>
      <c r="C25">
        <v>0</v>
      </c>
      <c r="D25" t="s">
        <v>12</v>
      </c>
      <c r="E25">
        <v>2</v>
      </c>
    </row>
    <row r="26" spans="1:5" x14ac:dyDescent="0.25">
      <c r="A26">
        <v>9</v>
      </c>
      <c r="B26" t="s">
        <v>35</v>
      </c>
      <c r="C26">
        <v>0</v>
      </c>
      <c r="D26" t="s">
        <v>12</v>
      </c>
      <c r="E26">
        <v>2</v>
      </c>
    </row>
    <row r="27" spans="1:5" x14ac:dyDescent="0.25">
      <c r="A27">
        <v>10</v>
      </c>
      <c r="B27" t="s">
        <v>36</v>
      </c>
      <c r="C27">
        <v>1</v>
      </c>
      <c r="D27" t="s">
        <v>12</v>
      </c>
      <c r="E27">
        <v>2</v>
      </c>
    </row>
    <row r="28" spans="1:5" x14ac:dyDescent="0.25">
      <c r="A28">
        <v>11</v>
      </c>
      <c r="B28" t="s">
        <v>37</v>
      </c>
      <c r="C28">
        <v>57</v>
      </c>
      <c r="D28" t="s">
        <v>12</v>
      </c>
      <c r="E28">
        <v>2</v>
      </c>
    </row>
    <row r="29" spans="1:5" x14ac:dyDescent="0.25">
      <c r="A29">
        <v>12</v>
      </c>
      <c r="B29" t="s">
        <v>38</v>
      </c>
      <c r="C29">
        <v>0</v>
      </c>
      <c r="D29" t="s">
        <v>12</v>
      </c>
      <c r="E29">
        <v>2</v>
      </c>
    </row>
    <row r="30" spans="1:5" x14ac:dyDescent="0.25">
      <c r="A30">
        <v>13</v>
      </c>
      <c r="B30" t="s">
        <v>11</v>
      </c>
      <c r="C30">
        <v>1</v>
      </c>
      <c r="D30" t="s">
        <v>12</v>
      </c>
      <c r="E30">
        <v>2</v>
      </c>
    </row>
    <row r="31" spans="1:5" x14ac:dyDescent="0.25">
      <c r="A31">
        <v>14</v>
      </c>
      <c r="B31" t="s">
        <v>39</v>
      </c>
      <c r="C31">
        <v>1</v>
      </c>
      <c r="D31" t="s">
        <v>12</v>
      </c>
      <c r="E31">
        <v>2</v>
      </c>
    </row>
    <row r="32" spans="1:5" x14ac:dyDescent="0.25">
      <c r="A32">
        <v>15</v>
      </c>
      <c r="B32" t="s">
        <v>40</v>
      </c>
      <c r="C32">
        <v>0</v>
      </c>
      <c r="D32" t="s">
        <v>12</v>
      </c>
      <c r="E32">
        <v>2</v>
      </c>
    </row>
    <row r="33" spans="1:5" x14ac:dyDescent="0.25">
      <c r="A33">
        <v>16</v>
      </c>
      <c r="B33" t="s">
        <v>41</v>
      </c>
      <c r="C33">
        <v>2</v>
      </c>
      <c r="D33" t="s">
        <v>12</v>
      </c>
      <c r="E33">
        <v>2</v>
      </c>
    </row>
    <row r="34" spans="1:5" x14ac:dyDescent="0.25">
      <c r="A34">
        <v>1</v>
      </c>
      <c r="B34" t="s">
        <v>30</v>
      </c>
      <c r="C34">
        <v>32</v>
      </c>
      <c r="D34" t="s">
        <v>94</v>
      </c>
      <c r="E34">
        <v>3</v>
      </c>
    </row>
    <row r="35" spans="1:5" x14ac:dyDescent="0.25">
      <c r="A35">
        <v>2</v>
      </c>
      <c r="B35" t="s">
        <v>31</v>
      </c>
      <c r="C35">
        <v>3</v>
      </c>
      <c r="D35" t="s">
        <v>94</v>
      </c>
      <c r="E35">
        <v>3</v>
      </c>
    </row>
    <row r="36" spans="1:5" x14ac:dyDescent="0.25">
      <c r="A36">
        <v>3</v>
      </c>
      <c r="B36" t="s">
        <v>32</v>
      </c>
      <c r="C36">
        <v>0</v>
      </c>
      <c r="D36" t="s">
        <v>94</v>
      </c>
      <c r="E36">
        <v>3</v>
      </c>
    </row>
    <row r="37" spans="1:5" x14ac:dyDescent="0.25">
      <c r="A37">
        <v>4</v>
      </c>
      <c r="B37" t="s">
        <v>33</v>
      </c>
      <c r="C37">
        <v>0</v>
      </c>
      <c r="D37" t="s">
        <v>94</v>
      </c>
      <c r="E37">
        <v>3</v>
      </c>
    </row>
    <row r="38" spans="1:5" x14ac:dyDescent="0.25">
      <c r="A38">
        <v>5</v>
      </c>
      <c r="B38" t="s">
        <v>34</v>
      </c>
      <c r="C38">
        <v>0</v>
      </c>
      <c r="D38" t="s">
        <v>94</v>
      </c>
      <c r="E38">
        <v>3</v>
      </c>
    </row>
    <row r="39" spans="1:5" x14ac:dyDescent="0.25">
      <c r="A39">
        <v>6</v>
      </c>
      <c r="B39" t="s">
        <v>42</v>
      </c>
      <c r="C39">
        <v>0</v>
      </c>
      <c r="D39" t="s">
        <v>94</v>
      </c>
      <c r="E39">
        <v>3</v>
      </c>
    </row>
    <row r="40" spans="1:5" x14ac:dyDescent="0.25">
      <c r="A40">
        <v>7</v>
      </c>
      <c r="B40" t="s">
        <v>116</v>
      </c>
      <c r="C40">
        <v>0</v>
      </c>
      <c r="D40" t="s">
        <v>94</v>
      </c>
      <c r="E40">
        <v>3</v>
      </c>
    </row>
    <row r="41" spans="1:5" x14ac:dyDescent="0.25">
      <c r="A41">
        <v>8</v>
      </c>
      <c r="B41" t="s">
        <v>5</v>
      </c>
      <c r="C41">
        <v>0</v>
      </c>
      <c r="D41" t="s">
        <v>94</v>
      </c>
      <c r="E41">
        <v>3</v>
      </c>
    </row>
    <row r="42" spans="1:5" x14ac:dyDescent="0.25">
      <c r="A42">
        <v>9</v>
      </c>
      <c r="B42" t="s">
        <v>35</v>
      </c>
      <c r="C42">
        <v>0</v>
      </c>
      <c r="D42" t="s">
        <v>94</v>
      </c>
      <c r="E42">
        <v>3</v>
      </c>
    </row>
    <row r="43" spans="1:5" x14ac:dyDescent="0.25">
      <c r="A43">
        <v>10</v>
      </c>
      <c r="B43" t="s">
        <v>36</v>
      </c>
      <c r="C43">
        <v>0</v>
      </c>
      <c r="D43" t="s">
        <v>94</v>
      </c>
      <c r="E43">
        <v>3</v>
      </c>
    </row>
    <row r="44" spans="1:5" x14ac:dyDescent="0.25">
      <c r="A44">
        <v>11</v>
      </c>
      <c r="B44" t="s">
        <v>37</v>
      </c>
      <c r="C44">
        <v>9</v>
      </c>
      <c r="D44" t="s">
        <v>94</v>
      </c>
      <c r="E44">
        <v>3</v>
      </c>
    </row>
    <row r="45" spans="1:5" x14ac:dyDescent="0.25">
      <c r="A45">
        <v>12</v>
      </c>
      <c r="B45" t="s">
        <v>38</v>
      </c>
      <c r="C45">
        <v>0</v>
      </c>
      <c r="D45" t="s">
        <v>94</v>
      </c>
      <c r="E45">
        <v>3</v>
      </c>
    </row>
    <row r="46" spans="1:5" x14ac:dyDescent="0.25">
      <c r="A46">
        <v>13</v>
      </c>
      <c r="B46" t="s">
        <v>11</v>
      </c>
      <c r="C46">
        <v>0</v>
      </c>
      <c r="D46" t="s">
        <v>94</v>
      </c>
      <c r="E46">
        <v>3</v>
      </c>
    </row>
    <row r="47" spans="1:5" x14ac:dyDescent="0.25">
      <c r="A47">
        <v>14</v>
      </c>
      <c r="B47" t="s">
        <v>39</v>
      </c>
      <c r="C47">
        <v>0</v>
      </c>
      <c r="D47" t="s">
        <v>94</v>
      </c>
      <c r="E47">
        <v>3</v>
      </c>
    </row>
    <row r="48" spans="1:5" x14ac:dyDescent="0.25">
      <c r="A48">
        <v>15</v>
      </c>
      <c r="B48" t="s">
        <v>40</v>
      </c>
      <c r="C48">
        <v>0</v>
      </c>
      <c r="D48" t="s">
        <v>94</v>
      </c>
      <c r="E48">
        <v>3</v>
      </c>
    </row>
    <row r="49" spans="1:5" x14ac:dyDescent="0.25">
      <c r="A49">
        <v>16</v>
      </c>
      <c r="B49" t="s">
        <v>41</v>
      </c>
      <c r="C49">
        <v>0</v>
      </c>
      <c r="D49" t="s">
        <v>94</v>
      </c>
      <c r="E49">
        <v>3</v>
      </c>
    </row>
    <row r="50" spans="1:5" x14ac:dyDescent="0.25">
      <c r="A50">
        <v>1</v>
      </c>
      <c r="B50" t="s">
        <v>30</v>
      </c>
      <c r="C50">
        <v>0</v>
      </c>
      <c r="D50" t="s">
        <v>83</v>
      </c>
      <c r="E50">
        <v>4</v>
      </c>
    </row>
    <row r="51" spans="1:5" x14ac:dyDescent="0.25">
      <c r="A51">
        <v>2</v>
      </c>
      <c r="B51" t="s">
        <v>31</v>
      </c>
      <c r="C51">
        <v>9</v>
      </c>
      <c r="D51" t="s">
        <v>83</v>
      </c>
      <c r="E51">
        <v>4</v>
      </c>
    </row>
    <row r="52" spans="1:5" x14ac:dyDescent="0.25">
      <c r="A52">
        <v>3</v>
      </c>
      <c r="B52" t="s">
        <v>32</v>
      </c>
      <c r="C52">
        <v>0</v>
      </c>
      <c r="D52" t="s">
        <v>83</v>
      </c>
      <c r="E52">
        <v>4</v>
      </c>
    </row>
    <row r="53" spans="1:5" x14ac:dyDescent="0.25">
      <c r="A53">
        <v>4</v>
      </c>
      <c r="B53" t="s">
        <v>33</v>
      </c>
      <c r="C53">
        <v>0</v>
      </c>
      <c r="D53" t="s">
        <v>83</v>
      </c>
      <c r="E53">
        <v>4</v>
      </c>
    </row>
    <row r="54" spans="1:5" x14ac:dyDescent="0.25">
      <c r="A54">
        <v>5</v>
      </c>
      <c r="B54" t="s">
        <v>34</v>
      </c>
      <c r="C54">
        <v>0</v>
      </c>
      <c r="D54" t="s">
        <v>83</v>
      </c>
      <c r="E54">
        <v>4</v>
      </c>
    </row>
    <row r="55" spans="1:5" x14ac:dyDescent="0.25">
      <c r="A55">
        <v>6</v>
      </c>
      <c r="B55" t="s">
        <v>42</v>
      </c>
      <c r="C55">
        <v>0</v>
      </c>
      <c r="D55" t="s">
        <v>83</v>
      </c>
      <c r="E55">
        <v>4</v>
      </c>
    </row>
    <row r="56" spans="1:5" x14ac:dyDescent="0.25">
      <c r="A56">
        <v>7</v>
      </c>
      <c r="B56" t="s">
        <v>116</v>
      </c>
      <c r="C56">
        <v>0</v>
      </c>
      <c r="D56" t="s">
        <v>83</v>
      </c>
      <c r="E56">
        <v>4</v>
      </c>
    </row>
    <row r="57" spans="1:5" x14ac:dyDescent="0.25">
      <c r="A57">
        <v>8</v>
      </c>
      <c r="B57" t="s">
        <v>5</v>
      </c>
      <c r="C57">
        <v>0</v>
      </c>
      <c r="D57" t="s">
        <v>83</v>
      </c>
      <c r="E57">
        <v>4</v>
      </c>
    </row>
    <row r="58" spans="1:5" x14ac:dyDescent="0.25">
      <c r="A58">
        <v>9</v>
      </c>
      <c r="B58" t="s">
        <v>35</v>
      </c>
      <c r="C58">
        <v>0</v>
      </c>
      <c r="D58" t="s">
        <v>83</v>
      </c>
      <c r="E58">
        <v>4</v>
      </c>
    </row>
    <row r="59" spans="1:5" x14ac:dyDescent="0.25">
      <c r="A59">
        <v>10</v>
      </c>
      <c r="B59" t="s">
        <v>36</v>
      </c>
      <c r="C59">
        <v>0</v>
      </c>
      <c r="D59" t="s">
        <v>83</v>
      </c>
      <c r="E59">
        <v>4</v>
      </c>
    </row>
    <row r="60" spans="1:5" x14ac:dyDescent="0.25">
      <c r="A60">
        <v>11</v>
      </c>
      <c r="B60" t="s">
        <v>37</v>
      </c>
      <c r="C60">
        <v>0</v>
      </c>
      <c r="D60" t="s">
        <v>83</v>
      </c>
      <c r="E60">
        <v>4</v>
      </c>
    </row>
    <row r="61" spans="1:5" x14ac:dyDescent="0.25">
      <c r="A61">
        <v>12</v>
      </c>
      <c r="B61" t="s">
        <v>38</v>
      </c>
      <c r="C61">
        <v>0</v>
      </c>
      <c r="D61" t="s">
        <v>83</v>
      </c>
      <c r="E61">
        <v>4</v>
      </c>
    </row>
    <row r="62" spans="1:5" x14ac:dyDescent="0.25">
      <c r="A62">
        <v>13</v>
      </c>
      <c r="B62" t="s">
        <v>11</v>
      </c>
      <c r="C62">
        <v>0</v>
      </c>
      <c r="D62" t="s">
        <v>83</v>
      </c>
      <c r="E62">
        <v>4</v>
      </c>
    </row>
    <row r="63" spans="1:5" x14ac:dyDescent="0.25">
      <c r="A63">
        <v>14</v>
      </c>
      <c r="B63" t="s">
        <v>39</v>
      </c>
      <c r="C63">
        <v>0</v>
      </c>
      <c r="D63" t="s">
        <v>83</v>
      </c>
      <c r="E63">
        <v>4</v>
      </c>
    </row>
    <row r="64" spans="1:5" x14ac:dyDescent="0.25">
      <c r="A64">
        <v>15</v>
      </c>
      <c r="B64" t="s">
        <v>40</v>
      </c>
      <c r="C64">
        <v>0</v>
      </c>
      <c r="D64" t="s">
        <v>83</v>
      </c>
      <c r="E64">
        <v>4</v>
      </c>
    </row>
    <row r="65" spans="1:5" x14ac:dyDescent="0.25">
      <c r="A65">
        <v>16</v>
      </c>
      <c r="B65" t="s">
        <v>41</v>
      </c>
      <c r="C65">
        <v>0</v>
      </c>
      <c r="D65" t="s">
        <v>83</v>
      </c>
      <c r="E65">
        <v>4</v>
      </c>
    </row>
    <row r="66" spans="1:5" x14ac:dyDescent="0.25">
      <c r="A66">
        <v>1</v>
      </c>
      <c r="B66" t="s">
        <v>30</v>
      </c>
      <c r="C66">
        <v>8</v>
      </c>
      <c r="D66" t="s">
        <v>117</v>
      </c>
      <c r="E66">
        <v>5</v>
      </c>
    </row>
    <row r="67" spans="1:5" x14ac:dyDescent="0.25">
      <c r="A67">
        <v>2</v>
      </c>
      <c r="B67" t="s">
        <v>31</v>
      </c>
      <c r="C67">
        <v>0</v>
      </c>
      <c r="D67" t="s">
        <v>117</v>
      </c>
      <c r="E67">
        <v>5</v>
      </c>
    </row>
    <row r="68" spans="1:5" x14ac:dyDescent="0.25">
      <c r="A68">
        <v>3</v>
      </c>
      <c r="B68" t="s">
        <v>32</v>
      </c>
      <c r="C68">
        <v>0</v>
      </c>
      <c r="D68" t="s">
        <v>117</v>
      </c>
      <c r="E68">
        <v>5</v>
      </c>
    </row>
    <row r="69" spans="1:5" x14ac:dyDescent="0.25">
      <c r="A69">
        <v>4</v>
      </c>
      <c r="B69" t="s">
        <v>33</v>
      </c>
      <c r="C69">
        <v>0</v>
      </c>
      <c r="D69" t="s">
        <v>117</v>
      </c>
      <c r="E69">
        <v>5</v>
      </c>
    </row>
    <row r="70" spans="1:5" x14ac:dyDescent="0.25">
      <c r="A70">
        <v>5</v>
      </c>
      <c r="B70" t="s">
        <v>34</v>
      </c>
      <c r="C70">
        <v>0</v>
      </c>
      <c r="D70" t="s">
        <v>117</v>
      </c>
      <c r="E70">
        <v>5</v>
      </c>
    </row>
    <row r="71" spans="1:5" x14ac:dyDescent="0.25">
      <c r="A71">
        <v>6</v>
      </c>
      <c r="B71" t="s">
        <v>42</v>
      </c>
      <c r="C71">
        <v>0</v>
      </c>
      <c r="D71" t="s">
        <v>117</v>
      </c>
      <c r="E71">
        <v>5</v>
      </c>
    </row>
    <row r="72" spans="1:5" x14ac:dyDescent="0.25">
      <c r="A72">
        <v>7</v>
      </c>
      <c r="B72" t="s">
        <v>116</v>
      </c>
      <c r="C72">
        <v>0</v>
      </c>
      <c r="D72" t="s">
        <v>117</v>
      </c>
      <c r="E72">
        <v>5</v>
      </c>
    </row>
    <row r="73" spans="1:5" x14ac:dyDescent="0.25">
      <c r="A73">
        <v>8</v>
      </c>
      <c r="B73" t="s">
        <v>5</v>
      </c>
      <c r="C73">
        <v>0</v>
      </c>
      <c r="D73" t="s">
        <v>117</v>
      </c>
      <c r="E73">
        <v>5</v>
      </c>
    </row>
    <row r="74" spans="1:5" x14ac:dyDescent="0.25">
      <c r="A74">
        <v>9</v>
      </c>
      <c r="B74" t="s">
        <v>35</v>
      </c>
      <c r="C74">
        <v>0</v>
      </c>
      <c r="D74" t="s">
        <v>117</v>
      </c>
      <c r="E74">
        <v>5</v>
      </c>
    </row>
    <row r="75" spans="1:5" x14ac:dyDescent="0.25">
      <c r="A75">
        <v>10</v>
      </c>
      <c r="B75" t="s">
        <v>36</v>
      </c>
      <c r="C75">
        <v>0</v>
      </c>
      <c r="D75" t="s">
        <v>117</v>
      </c>
      <c r="E75">
        <v>5</v>
      </c>
    </row>
    <row r="76" spans="1:5" x14ac:dyDescent="0.25">
      <c r="A76">
        <v>11</v>
      </c>
      <c r="B76" t="s">
        <v>37</v>
      </c>
      <c r="C76">
        <v>4</v>
      </c>
      <c r="D76" t="s">
        <v>117</v>
      </c>
      <c r="E76">
        <v>5</v>
      </c>
    </row>
    <row r="77" spans="1:5" x14ac:dyDescent="0.25">
      <c r="A77">
        <v>12</v>
      </c>
      <c r="B77" t="s">
        <v>38</v>
      </c>
      <c r="C77">
        <v>0</v>
      </c>
      <c r="D77" t="s">
        <v>117</v>
      </c>
      <c r="E77">
        <v>5</v>
      </c>
    </row>
    <row r="78" spans="1:5" x14ac:dyDescent="0.25">
      <c r="A78">
        <v>13</v>
      </c>
      <c r="B78" t="s">
        <v>11</v>
      </c>
      <c r="C78">
        <v>0</v>
      </c>
      <c r="D78" t="s">
        <v>117</v>
      </c>
      <c r="E78">
        <v>5</v>
      </c>
    </row>
    <row r="79" spans="1:5" x14ac:dyDescent="0.25">
      <c r="A79">
        <v>14</v>
      </c>
      <c r="B79" t="s">
        <v>39</v>
      </c>
      <c r="C79">
        <v>0</v>
      </c>
      <c r="D79" t="s">
        <v>117</v>
      </c>
      <c r="E79">
        <v>5</v>
      </c>
    </row>
    <row r="80" spans="1:5" x14ac:dyDescent="0.25">
      <c r="A80">
        <v>15</v>
      </c>
      <c r="B80" t="s">
        <v>40</v>
      </c>
      <c r="C80">
        <v>0</v>
      </c>
      <c r="D80" t="s">
        <v>117</v>
      </c>
      <c r="E80">
        <v>5</v>
      </c>
    </row>
    <row r="81" spans="1:5" x14ac:dyDescent="0.25">
      <c r="A81">
        <v>16</v>
      </c>
      <c r="B81" t="s">
        <v>41</v>
      </c>
      <c r="C81">
        <v>0</v>
      </c>
      <c r="D81" t="s">
        <v>117</v>
      </c>
      <c r="E81">
        <v>5</v>
      </c>
    </row>
    <row r="82" spans="1:5" x14ac:dyDescent="0.25">
      <c r="A82">
        <v>1</v>
      </c>
      <c r="B82" t="s">
        <v>30</v>
      </c>
      <c r="C82">
        <v>0</v>
      </c>
      <c r="D82" t="s">
        <v>35</v>
      </c>
      <c r="E82">
        <v>6</v>
      </c>
    </row>
    <row r="83" spans="1:5" x14ac:dyDescent="0.25">
      <c r="A83">
        <v>2</v>
      </c>
      <c r="B83" t="s">
        <v>31</v>
      </c>
      <c r="C83">
        <v>0</v>
      </c>
      <c r="D83" t="s">
        <v>35</v>
      </c>
      <c r="E83">
        <v>6</v>
      </c>
    </row>
    <row r="84" spans="1:5" x14ac:dyDescent="0.25">
      <c r="A84">
        <v>3</v>
      </c>
      <c r="B84" t="s">
        <v>32</v>
      </c>
      <c r="C84">
        <v>0</v>
      </c>
      <c r="D84" t="s">
        <v>35</v>
      </c>
      <c r="E84">
        <v>6</v>
      </c>
    </row>
    <row r="85" spans="1:5" x14ac:dyDescent="0.25">
      <c r="A85">
        <v>4</v>
      </c>
      <c r="B85" t="s">
        <v>33</v>
      </c>
      <c r="C85">
        <v>0</v>
      </c>
      <c r="D85" t="s">
        <v>35</v>
      </c>
      <c r="E85">
        <v>6</v>
      </c>
    </row>
    <row r="86" spans="1:5" x14ac:dyDescent="0.25">
      <c r="A86">
        <v>5</v>
      </c>
      <c r="B86" t="s">
        <v>34</v>
      </c>
      <c r="C86">
        <v>0</v>
      </c>
      <c r="D86" t="s">
        <v>35</v>
      </c>
      <c r="E86">
        <v>6</v>
      </c>
    </row>
    <row r="87" spans="1:5" x14ac:dyDescent="0.25">
      <c r="A87">
        <v>6</v>
      </c>
      <c r="B87" t="s">
        <v>42</v>
      </c>
      <c r="C87">
        <v>0</v>
      </c>
      <c r="D87" t="s">
        <v>35</v>
      </c>
      <c r="E87">
        <v>6</v>
      </c>
    </row>
    <row r="88" spans="1:5" x14ac:dyDescent="0.25">
      <c r="A88">
        <v>7</v>
      </c>
      <c r="B88" t="s">
        <v>116</v>
      </c>
      <c r="C88">
        <v>0</v>
      </c>
      <c r="D88" t="s">
        <v>35</v>
      </c>
      <c r="E88">
        <v>6</v>
      </c>
    </row>
    <row r="89" spans="1:5" x14ac:dyDescent="0.25">
      <c r="A89">
        <v>8</v>
      </c>
      <c r="B89" t="s">
        <v>5</v>
      </c>
      <c r="C89">
        <v>0</v>
      </c>
      <c r="D89" t="s">
        <v>35</v>
      </c>
      <c r="E89">
        <v>6</v>
      </c>
    </row>
    <row r="90" spans="1:5" x14ac:dyDescent="0.25">
      <c r="A90">
        <v>9</v>
      </c>
      <c r="B90" t="s">
        <v>35</v>
      </c>
      <c r="C90">
        <v>0</v>
      </c>
      <c r="D90" t="s">
        <v>35</v>
      </c>
      <c r="E90">
        <v>6</v>
      </c>
    </row>
    <row r="91" spans="1:5" x14ac:dyDescent="0.25">
      <c r="A91">
        <v>10</v>
      </c>
      <c r="B91" t="s">
        <v>36</v>
      </c>
      <c r="C91">
        <v>0</v>
      </c>
      <c r="D91" t="s">
        <v>35</v>
      </c>
      <c r="E91">
        <v>6</v>
      </c>
    </row>
    <row r="92" spans="1:5" x14ac:dyDescent="0.25">
      <c r="A92">
        <v>11</v>
      </c>
      <c r="B92" t="s">
        <v>37</v>
      </c>
      <c r="C92">
        <v>8</v>
      </c>
      <c r="D92" t="s">
        <v>35</v>
      </c>
      <c r="E92">
        <v>6</v>
      </c>
    </row>
    <row r="93" spans="1:5" x14ac:dyDescent="0.25">
      <c r="A93">
        <v>12</v>
      </c>
      <c r="B93" t="s">
        <v>38</v>
      </c>
      <c r="C93">
        <v>0</v>
      </c>
      <c r="D93" t="s">
        <v>35</v>
      </c>
      <c r="E93">
        <v>6</v>
      </c>
    </row>
    <row r="94" spans="1:5" x14ac:dyDescent="0.25">
      <c r="A94">
        <v>13</v>
      </c>
      <c r="B94" t="s">
        <v>11</v>
      </c>
      <c r="C94">
        <v>0</v>
      </c>
      <c r="D94" t="s">
        <v>35</v>
      </c>
      <c r="E94">
        <v>6</v>
      </c>
    </row>
    <row r="95" spans="1:5" x14ac:dyDescent="0.25">
      <c r="A95">
        <v>14</v>
      </c>
      <c r="B95" t="s">
        <v>39</v>
      </c>
      <c r="C95">
        <v>0</v>
      </c>
      <c r="D95" t="s">
        <v>35</v>
      </c>
      <c r="E95">
        <v>6</v>
      </c>
    </row>
    <row r="96" spans="1:5" x14ac:dyDescent="0.25">
      <c r="A96">
        <v>15</v>
      </c>
      <c r="B96" t="s">
        <v>40</v>
      </c>
      <c r="C96">
        <v>0</v>
      </c>
      <c r="D96" t="s">
        <v>35</v>
      </c>
      <c r="E96">
        <v>6</v>
      </c>
    </row>
    <row r="97" spans="1:5" x14ac:dyDescent="0.25">
      <c r="A97">
        <v>16</v>
      </c>
      <c r="B97" t="s">
        <v>41</v>
      </c>
      <c r="C97">
        <v>0</v>
      </c>
      <c r="D97" t="s">
        <v>35</v>
      </c>
      <c r="E97">
        <v>6</v>
      </c>
    </row>
    <row r="98" spans="1:5" x14ac:dyDescent="0.25">
      <c r="A98">
        <v>1</v>
      </c>
      <c r="B98" t="s">
        <v>30</v>
      </c>
      <c r="C98">
        <v>0</v>
      </c>
      <c r="D98" t="s">
        <v>5</v>
      </c>
      <c r="E98">
        <v>7</v>
      </c>
    </row>
    <row r="99" spans="1:5" x14ac:dyDescent="0.25">
      <c r="A99">
        <v>2</v>
      </c>
      <c r="B99" t="s">
        <v>31</v>
      </c>
      <c r="C99">
        <v>0</v>
      </c>
      <c r="D99" t="s">
        <v>5</v>
      </c>
      <c r="E99">
        <v>7</v>
      </c>
    </row>
    <row r="100" spans="1:5" x14ac:dyDescent="0.25">
      <c r="A100">
        <v>3</v>
      </c>
      <c r="B100" t="s">
        <v>32</v>
      </c>
      <c r="C100">
        <v>0</v>
      </c>
      <c r="D100" t="s">
        <v>5</v>
      </c>
      <c r="E100">
        <v>7</v>
      </c>
    </row>
    <row r="101" spans="1:5" x14ac:dyDescent="0.25">
      <c r="A101">
        <v>4</v>
      </c>
      <c r="B101" t="s">
        <v>33</v>
      </c>
      <c r="C101">
        <v>0</v>
      </c>
      <c r="D101" t="s">
        <v>5</v>
      </c>
      <c r="E101">
        <v>7</v>
      </c>
    </row>
    <row r="102" spans="1:5" x14ac:dyDescent="0.25">
      <c r="A102">
        <v>5</v>
      </c>
      <c r="B102" t="s">
        <v>34</v>
      </c>
      <c r="C102">
        <v>0</v>
      </c>
      <c r="D102" t="s">
        <v>5</v>
      </c>
      <c r="E102">
        <v>7</v>
      </c>
    </row>
    <row r="103" spans="1:5" x14ac:dyDescent="0.25">
      <c r="A103">
        <v>6</v>
      </c>
      <c r="B103" t="s">
        <v>42</v>
      </c>
      <c r="C103">
        <v>0</v>
      </c>
      <c r="D103" t="s">
        <v>5</v>
      </c>
      <c r="E103">
        <v>7</v>
      </c>
    </row>
    <row r="104" spans="1:5" x14ac:dyDescent="0.25">
      <c r="A104">
        <v>7</v>
      </c>
      <c r="B104" t="s">
        <v>116</v>
      </c>
      <c r="C104">
        <v>0</v>
      </c>
      <c r="D104" t="s">
        <v>5</v>
      </c>
      <c r="E104">
        <v>7</v>
      </c>
    </row>
    <row r="105" spans="1:5" x14ac:dyDescent="0.25">
      <c r="A105">
        <v>8</v>
      </c>
      <c r="B105" t="s">
        <v>5</v>
      </c>
      <c r="C105">
        <v>0</v>
      </c>
      <c r="D105" t="s">
        <v>5</v>
      </c>
      <c r="E105">
        <v>7</v>
      </c>
    </row>
    <row r="106" spans="1:5" x14ac:dyDescent="0.25">
      <c r="A106">
        <v>9</v>
      </c>
      <c r="B106" t="s">
        <v>35</v>
      </c>
      <c r="C106">
        <v>0</v>
      </c>
      <c r="D106" t="s">
        <v>5</v>
      </c>
      <c r="E106">
        <v>7</v>
      </c>
    </row>
    <row r="107" spans="1:5" x14ac:dyDescent="0.25">
      <c r="A107">
        <v>10</v>
      </c>
      <c r="B107" t="s">
        <v>36</v>
      </c>
      <c r="C107">
        <v>0</v>
      </c>
      <c r="D107" t="s">
        <v>5</v>
      </c>
      <c r="E107">
        <v>7</v>
      </c>
    </row>
    <row r="108" spans="1:5" x14ac:dyDescent="0.25">
      <c r="A108">
        <v>11</v>
      </c>
      <c r="B108" t="s">
        <v>37</v>
      </c>
      <c r="C108">
        <v>0</v>
      </c>
      <c r="D108" t="s">
        <v>5</v>
      </c>
      <c r="E108">
        <v>7</v>
      </c>
    </row>
    <row r="109" spans="1:5" x14ac:dyDescent="0.25">
      <c r="A109">
        <v>12</v>
      </c>
      <c r="B109" t="s">
        <v>38</v>
      </c>
      <c r="C109">
        <v>0</v>
      </c>
      <c r="D109" t="s">
        <v>5</v>
      </c>
      <c r="E109">
        <v>7</v>
      </c>
    </row>
    <row r="110" spans="1:5" x14ac:dyDescent="0.25">
      <c r="A110">
        <v>13</v>
      </c>
      <c r="B110" t="s">
        <v>11</v>
      </c>
      <c r="C110">
        <v>0</v>
      </c>
      <c r="D110" t="s">
        <v>5</v>
      </c>
      <c r="E110">
        <v>7</v>
      </c>
    </row>
    <row r="111" spans="1:5" x14ac:dyDescent="0.25">
      <c r="A111">
        <v>14</v>
      </c>
      <c r="B111" t="s">
        <v>39</v>
      </c>
      <c r="C111">
        <v>0</v>
      </c>
      <c r="D111" t="s">
        <v>5</v>
      </c>
      <c r="E111">
        <v>7</v>
      </c>
    </row>
    <row r="112" spans="1:5" x14ac:dyDescent="0.25">
      <c r="A112">
        <v>15</v>
      </c>
      <c r="B112" t="s">
        <v>40</v>
      </c>
      <c r="C112">
        <v>0</v>
      </c>
      <c r="D112" t="s">
        <v>5</v>
      </c>
      <c r="E112">
        <v>7</v>
      </c>
    </row>
    <row r="113" spans="1:5" x14ac:dyDescent="0.25">
      <c r="A113">
        <v>16</v>
      </c>
      <c r="B113" t="s">
        <v>41</v>
      </c>
      <c r="C113">
        <v>0</v>
      </c>
      <c r="D113" t="s">
        <v>5</v>
      </c>
      <c r="E113">
        <v>7</v>
      </c>
    </row>
    <row r="114" spans="1:5" x14ac:dyDescent="0.25">
      <c r="A114">
        <v>1</v>
      </c>
      <c r="B114" t="s">
        <v>30</v>
      </c>
      <c r="C114">
        <v>257</v>
      </c>
      <c r="D114" t="s">
        <v>82</v>
      </c>
      <c r="E114">
        <v>8</v>
      </c>
    </row>
    <row r="115" spans="1:5" x14ac:dyDescent="0.25">
      <c r="A115">
        <v>2</v>
      </c>
      <c r="B115" t="s">
        <v>31</v>
      </c>
      <c r="C115">
        <v>37</v>
      </c>
      <c r="D115" t="s">
        <v>82</v>
      </c>
      <c r="E115">
        <v>8</v>
      </c>
    </row>
    <row r="116" spans="1:5" x14ac:dyDescent="0.25">
      <c r="A116">
        <v>3</v>
      </c>
      <c r="B116" t="s">
        <v>32</v>
      </c>
      <c r="C116">
        <v>7</v>
      </c>
      <c r="D116" t="s">
        <v>82</v>
      </c>
      <c r="E116">
        <v>8</v>
      </c>
    </row>
    <row r="117" spans="1:5" x14ac:dyDescent="0.25">
      <c r="A117">
        <v>4</v>
      </c>
      <c r="B117" t="s">
        <v>33</v>
      </c>
      <c r="C117">
        <v>0</v>
      </c>
      <c r="D117" t="s">
        <v>82</v>
      </c>
      <c r="E117">
        <v>8</v>
      </c>
    </row>
    <row r="118" spans="1:5" x14ac:dyDescent="0.25">
      <c r="A118">
        <v>5</v>
      </c>
      <c r="B118" t="s">
        <v>34</v>
      </c>
      <c r="C118">
        <v>0</v>
      </c>
      <c r="D118" t="s">
        <v>82</v>
      </c>
      <c r="E118">
        <v>8</v>
      </c>
    </row>
    <row r="119" spans="1:5" x14ac:dyDescent="0.25">
      <c r="A119">
        <v>6</v>
      </c>
      <c r="B119" t="s">
        <v>42</v>
      </c>
      <c r="C119">
        <v>0</v>
      </c>
      <c r="D119" t="s">
        <v>82</v>
      </c>
      <c r="E119">
        <v>8</v>
      </c>
    </row>
    <row r="120" spans="1:5" x14ac:dyDescent="0.25">
      <c r="A120">
        <v>7</v>
      </c>
      <c r="B120" t="s">
        <v>116</v>
      </c>
      <c r="C120">
        <v>0</v>
      </c>
      <c r="D120" t="s">
        <v>82</v>
      </c>
      <c r="E120">
        <v>8</v>
      </c>
    </row>
    <row r="121" spans="1:5" x14ac:dyDescent="0.25">
      <c r="A121" s="2">
        <v>8</v>
      </c>
      <c r="B121" s="2" t="s">
        <v>5</v>
      </c>
      <c r="C121" s="2">
        <v>0</v>
      </c>
      <c r="D121" s="2" t="s">
        <v>82</v>
      </c>
      <c r="E121" s="2">
        <v>8</v>
      </c>
    </row>
    <row r="122" spans="1:5" x14ac:dyDescent="0.25">
      <c r="A122" s="2">
        <v>9</v>
      </c>
      <c r="B122" s="2" t="s">
        <v>35</v>
      </c>
      <c r="C122" s="2">
        <v>0</v>
      </c>
      <c r="D122" s="2" t="s">
        <v>82</v>
      </c>
      <c r="E122" s="2">
        <v>8</v>
      </c>
    </row>
    <row r="123" spans="1:5" x14ac:dyDescent="0.25">
      <c r="A123" s="2">
        <v>10</v>
      </c>
      <c r="B123" s="2" t="s">
        <v>36</v>
      </c>
      <c r="C123" s="2">
        <v>4</v>
      </c>
      <c r="D123" s="2" t="s">
        <v>82</v>
      </c>
      <c r="E123" s="2">
        <v>8</v>
      </c>
    </row>
    <row r="124" spans="1:5" x14ac:dyDescent="0.25">
      <c r="A124" s="2">
        <v>11</v>
      </c>
      <c r="B124" s="2" t="s">
        <v>37</v>
      </c>
      <c r="C124" s="2">
        <v>149</v>
      </c>
      <c r="D124" s="2" t="s">
        <v>82</v>
      </c>
      <c r="E124" s="2">
        <v>8</v>
      </c>
    </row>
    <row r="125" spans="1:5" x14ac:dyDescent="0.25">
      <c r="A125" s="2">
        <v>12</v>
      </c>
      <c r="B125" s="2" t="s">
        <v>38</v>
      </c>
      <c r="C125" s="2">
        <v>0</v>
      </c>
      <c r="D125" s="2" t="s">
        <v>82</v>
      </c>
      <c r="E125" s="2">
        <v>8</v>
      </c>
    </row>
    <row r="126" spans="1:5" x14ac:dyDescent="0.25">
      <c r="A126" s="2">
        <v>13</v>
      </c>
      <c r="B126" s="2" t="s">
        <v>11</v>
      </c>
      <c r="C126" s="2">
        <v>1</v>
      </c>
      <c r="D126" s="2" t="s">
        <v>82</v>
      </c>
      <c r="E126" s="2">
        <v>8</v>
      </c>
    </row>
    <row r="127" spans="1:5" x14ac:dyDescent="0.25">
      <c r="A127" s="2">
        <v>14</v>
      </c>
      <c r="B127" s="2" t="s">
        <v>39</v>
      </c>
      <c r="C127" s="2">
        <v>1</v>
      </c>
      <c r="D127" s="2" t="s">
        <v>82</v>
      </c>
      <c r="E127" s="2">
        <v>8</v>
      </c>
    </row>
    <row r="128" spans="1:5" x14ac:dyDescent="0.25">
      <c r="A128" s="2">
        <v>15</v>
      </c>
      <c r="B128" s="2" t="s">
        <v>40</v>
      </c>
      <c r="C128" s="2">
        <v>0</v>
      </c>
      <c r="D128" s="2" t="s">
        <v>82</v>
      </c>
      <c r="E128" s="2">
        <v>8</v>
      </c>
    </row>
    <row r="129" spans="1:5" x14ac:dyDescent="0.25">
      <c r="A129" s="2">
        <v>16</v>
      </c>
      <c r="B129" s="2" t="s">
        <v>41</v>
      </c>
      <c r="C129" s="2">
        <v>3</v>
      </c>
      <c r="D129" s="2" t="s">
        <v>82</v>
      </c>
      <c r="E129" s="2">
        <v>8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D4"/>
  <sheetViews>
    <sheetView workbookViewId="0"/>
  </sheetViews>
  <sheetFormatPr defaultRowHeight="15" x14ac:dyDescent="0.25"/>
  <cols>
    <col min="1" max="1" width="5.28515625" bestFit="1" customWidth="1"/>
    <col min="2" max="2" width="8.5703125" bestFit="1" customWidth="1"/>
    <col min="3" max="3" width="38.7109375" bestFit="1" customWidth="1"/>
    <col min="4" max="4" width="18.7109375" bestFit="1" customWidth="1"/>
  </cols>
  <sheetData>
    <row r="1" spans="1:4" x14ac:dyDescent="0.25">
      <c r="A1" t="s">
        <v>95</v>
      </c>
      <c r="B1" t="s">
        <v>100</v>
      </c>
      <c r="C1" t="s">
        <v>3</v>
      </c>
      <c r="D1" t="s">
        <v>110</v>
      </c>
    </row>
    <row r="2" spans="1:4" x14ac:dyDescent="0.25">
      <c r="A2">
        <v>1</v>
      </c>
      <c r="B2">
        <v>8</v>
      </c>
      <c r="C2" t="s">
        <v>84</v>
      </c>
      <c r="D2" t="s">
        <v>4</v>
      </c>
    </row>
    <row r="3" spans="1:4" x14ac:dyDescent="0.25">
      <c r="A3">
        <v>2</v>
      </c>
      <c r="B3">
        <v>0</v>
      </c>
      <c r="C3" t="s">
        <v>84</v>
      </c>
      <c r="D3" t="s">
        <v>85</v>
      </c>
    </row>
    <row r="4" spans="1:4" x14ac:dyDescent="0.25">
      <c r="A4">
        <v>3</v>
      </c>
      <c r="B4">
        <v>1</v>
      </c>
      <c r="C4" t="s">
        <v>84</v>
      </c>
      <c r="D4" t="s">
        <v>86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C12"/>
  <sheetViews>
    <sheetView workbookViewId="0"/>
  </sheetViews>
  <sheetFormatPr defaultRowHeight="15" x14ac:dyDescent="0.25"/>
  <cols>
    <col min="1" max="1" width="5.28515625" bestFit="1" customWidth="1"/>
    <col min="2" max="2" width="19.42578125" bestFit="1" customWidth="1"/>
    <col min="3" max="3" width="8.5703125" bestFit="1" customWidth="1"/>
  </cols>
  <sheetData>
    <row r="1" spans="1:3" x14ac:dyDescent="0.25">
      <c r="A1" t="s">
        <v>95</v>
      </c>
      <c r="B1" t="s">
        <v>131</v>
      </c>
      <c r="C1" t="s">
        <v>100</v>
      </c>
    </row>
    <row r="2" spans="1:3" x14ac:dyDescent="0.25">
      <c r="A2">
        <v>1</v>
      </c>
      <c r="B2" t="s">
        <v>13</v>
      </c>
      <c r="C2">
        <v>243</v>
      </c>
    </row>
    <row r="3" spans="1:3" x14ac:dyDescent="0.25">
      <c r="A3">
        <v>2</v>
      </c>
      <c r="B3" t="s">
        <v>14</v>
      </c>
      <c r="C3">
        <v>52</v>
      </c>
    </row>
    <row r="4" spans="1:3" x14ac:dyDescent="0.25">
      <c r="A4">
        <v>3</v>
      </c>
      <c r="B4" t="s">
        <v>15</v>
      </c>
      <c r="C4">
        <v>26</v>
      </c>
    </row>
    <row r="5" spans="1:3" x14ac:dyDescent="0.25">
      <c r="A5">
        <v>4</v>
      </c>
      <c r="B5" t="s">
        <v>79</v>
      </c>
      <c r="C5">
        <v>97</v>
      </c>
    </row>
    <row r="6" spans="1:3" x14ac:dyDescent="0.25">
      <c r="A6">
        <v>5</v>
      </c>
      <c r="B6" t="s">
        <v>80</v>
      </c>
      <c r="C6">
        <v>0</v>
      </c>
    </row>
    <row r="7" spans="1:3" x14ac:dyDescent="0.25">
      <c r="A7">
        <v>6</v>
      </c>
      <c r="B7" t="s">
        <v>132</v>
      </c>
      <c r="C7">
        <v>0</v>
      </c>
    </row>
    <row r="8" spans="1:3" x14ac:dyDescent="0.25">
      <c r="A8">
        <v>7</v>
      </c>
      <c r="B8" t="s">
        <v>16</v>
      </c>
      <c r="C8">
        <v>0</v>
      </c>
    </row>
    <row r="9" spans="1:3" x14ac:dyDescent="0.25">
      <c r="A9">
        <v>8</v>
      </c>
      <c r="B9" t="s">
        <v>17</v>
      </c>
      <c r="C9">
        <v>0</v>
      </c>
    </row>
    <row r="10" spans="1:3" x14ac:dyDescent="0.25">
      <c r="A10">
        <v>9</v>
      </c>
      <c r="B10" t="s">
        <v>18</v>
      </c>
      <c r="C10">
        <v>0</v>
      </c>
    </row>
    <row r="11" spans="1:3" x14ac:dyDescent="0.25">
      <c r="A11">
        <v>10</v>
      </c>
      <c r="B11" t="s">
        <v>19</v>
      </c>
      <c r="C11">
        <v>0</v>
      </c>
    </row>
    <row r="12" spans="1:3" x14ac:dyDescent="0.25">
      <c r="A12">
        <v>11</v>
      </c>
      <c r="B12" t="s">
        <v>81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D4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0.5703125" bestFit="1" customWidth="1"/>
    <col min="4" max="4" width="10.140625" bestFit="1" customWidth="1"/>
  </cols>
  <sheetData>
    <row r="1" spans="1:4" x14ac:dyDescent="0.25">
      <c r="A1" t="s">
        <v>95</v>
      </c>
      <c r="B1" t="s">
        <v>127</v>
      </c>
      <c r="C1" t="s">
        <v>26</v>
      </c>
      <c r="D1" t="s">
        <v>128</v>
      </c>
    </row>
    <row r="2" spans="1:4" x14ac:dyDescent="0.25">
      <c r="A2">
        <v>1</v>
      </c>
      <c r="B2" t="s">
        <v>129</v>
      </c>
      <c r="C2">
        <v>0</v>
      </c>
      <c r="D2">
        <v>0</v>
      </c>
    </row>
    <row r="3" spans="1:4" x14ac:dyDescent="0.25">
      <c r="A3">
        <v>2</v>
      </c>
      <c r="B3" t="s">
        <v>130</v>
      </c>
      <c r="C3">
        <v>0</v>
      </c>
      <c r="D3">
        <v>0</v>
      </c>
    </row>
    <row r="4" spans="1:4" x14ac:dyDescent="0.25">
      <c r="A4">
        <v>3</v>
      </c>
      <c r="B4" t="s">
        <v>20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37"/>
  <sheetViews>
    <sheetView workbookViewId="0">
      <selection activeCell="F26" sqref="F26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25">
      <c r="A2">
        <v>1</v>
      </c>
      <c r="B2" t="s">
        <v>123</v>
      </c>
      <c r="C2" t="s">
        <v>27</v>
      </c>
      <c r="D2" t="s">
        <v>26</v>
      </c>
      <c r="E2">
        <v>1</v>
      </c>
      <c r="F2">
        <v>200</v>
      </c>
      <c r="G2">
        <v>1</v>
      </c>
    </row>
    <row r="3" spans="1:7" x14ac:dyDescent="0.25">
      <c r="A3">
        <v>2</v>
      </c>
      <c r="B3" t="s">
        <v>139</v>
      </c>
      <c r="C3" t="s">
        <v>27</v>
      </c>
      <c r="D3" t="s">
        <v>26</v>
      </c>
      <c r="E3">
        <v>1</v>
      </c>
      <c r="F3">
        <v>51</v>
      </c>
      <c r="G3">
        <v>1</v>
      </c>
    </row>
    <row r="4" spans="1:7" x14ac:dyDescent="0.25">
      <c r="A4">
        <v>3</v>
      </c>
      <c r="B4" t="s">
        <v>122</v>
      </c>
      <c r="C4" t="s">
        <v>27</v>
      </c>
      <c r="D4" t="s">
        <v>26</v>
      </c>
      <c r="E4">
        <v>1</v>
      </c>
      <c r="F4">
        <v>42</v>
      </c>
      <c r="G4">
        <v>1</v>
      </c>
    </row>
    <row r="5" spans="1:7" x14ac:dyDescent="0.25">
      <c r="A5">
        <v>4</v>
      </c>
      <c r="B5" t="s">
        <v>146</v>
      </c>
      <c r="C5" t="s">
        <v>27</v>
      </c>
      <c r="D5" t="s">
        <v>26</v>
      </c>
      <c r="E5">
        <v>1</v>
      </c>
      <c r="F5">
        <v>17</v>
      </c>
      <c r="G5">
        <v>1</v>
      </c>
    </row>
    <row r="6" spans="1:7" x14ac:dyDescent="0.25">
      <c r="A6">
        <v>5</v>
      </c>
      <c r="B6" t="s">
        <v>147</v>
      </c>
      <c r="C6" t="s">
        <v>27</v>
      </c>
      <c r="D6" t="s">
        <v>26</v>
      </c>
      <c r="E6">
        <v>1</v>
      </c>
      <c r="F6">
        <v>10</v>
      </c>
      <c r="G6">
        <v>1</v>
      </c>
    </row>
    <row r="7" spans="1:7" x14ac:dyDescent="0.25">
      <c r="A7">
        <v>6</v>
      </c>
      <c r="B7" t="s">
        <v>102</v>
      </c>
      <c r="C7" t="s">
        <v>27</v>
      </c>
      <c r="D7" t="s">
        <v>26</v>
      </c>
      <c r="E7">
        <v>1</v>
      </c>
      <c r="F7">
        <v>28</v>
      </c>
      <c r="G7">
        <v>1</v>
      </c>
    </row>
    <row r="8" spans="1:7" x14ac:dyDescent="0.25">
      <c r="A8">
        <v>1</v>
      </c>
      <c r="B8" t="s">
        <v>123</v>
      </c>
      <c r="C8" t="s">
        <v>27</v>
      </c>
      <c r="D8" t="s">
        <v>10</v>
      </c>
      <c r="E8">
        <v>2</v>
      </c>
      <c r="F8">
        <v>488</v>
      </c>
      <c r="G8">
        <v>1</v>
      </c>
    </row>
    <row r="9" spans="1:7" x14ac:dyDescent="0.25">
      <c r="A9">
        <v>2</v>
      </c>
      <c r="B9" t="s">
        <v>139</v>
      </c>
      <c r="C9" t="s">
        <v>27</v>
      </c>
      <c r="D9" t="s">
        <v>10</v>
      </c>
      <c r="E9">
        <v>2</v>
      </c>
      <c r="F9">
        <v>133</v>
      </c>
      <c r="G9">
        <v>1</v>
      </c>
    </row>
    <row r="10" spans="1:7" x14ac:dyDescent="0.25">
      <c r="A10">
        <v>3</v>
      </c>
      <c r="B10" t="s">
        <v>122</v>
      </c>
      <c r="C10" t="s">
        <v>27</v>
      </c>
      <c r="D10" t="s">
        <v>10</v>
      </c>
      <c r="E10">
        <v>2</v>
      </c>
      <c r="F10">
        <v>61</v>
      </c>
      <c r="G10">
        <v>1</v>
      </c>
    </row>
    <row r="11" spans="1:7" x14ac:dyDescent="0.25">
      <c r="A11">
        <v>4</v>
      </c>
      <c r="B11" t="s">
        <v>146</v>
      </c>
      <c r="C11" t="s">
        <v>27</v>
      </c>
      <c r="D11" t="s">
        <v>10</v>
      </c>
      <c r="E11">
        <v>2</v>
      </c>
      <c r="F11">
        <v>40</v>
      </c>
      <c r="G11">
        <v>1</v>
      </c>
    </row>
    <row r="12" spans="1:7" x14ac:dyDescent="0.25">
      <c r="A12">
        <v>5</v>
      </c>
      <c r="B12" t="s">
        <v>147</v>
      </c>
      <c r="C12" t="s">
        <v>27</v>
      </c>
      <c r="D12" t="s">
        <v>10</v>
      </c>
      <c r="E12">
        <v>2</v>
      </c>
      <c r="F12">
        <v>21</v>
      </c>
      <c r="G12">
        <v>1</v>
      </c>
    </row>
    <row r="13" spans="1:7" x14ac:dyDescent="0.25">
      <c r="A13">
        <v>6</v>
      </c>
      <c r="B13" t="s">
        <v>102</v>
      </c>
      <c r="C13" t="s">
        <v>27</v>
      </c>
      <c r="D13" t="s">
        <v>10</v>
      </c>
      <c r="E13">
        <v>2</v>
      </c>
      <c r="F13">
        <v>42</v>
      </c>
      <c r="G13">
        <v>1</v>
      </c>
    </row>
    <row r="14" spans="1:7" x14ac:dyDescent="0.25">
      <c r="A14">
        <v>1</v>
      </c>
      <c r="B14" t="s">
        <v>123</v>
      </c>
      <c r="C14" t="s">
        <v>28</v>
      </c>
      <c r="D14" t="s">
        <v>26</v>
      </c>
      <c r="E14">
        <v>1</v>
      </c>
      <c r="F14">
        <v>18</v>
      </c>
      <c r="G14">
        <v>2</v>
      </c>
    </row>
    <row r="15" spans="1:7" x14ac:dyDescent="0.25">
      <c r="A15">
        <v>2</v>
      </c>
      <c r="B15" t="s">
        <v>139</v>
      </c>
      <c r="C15" t="s">
        <v>28</v>
      </c>
      <c r="D15" t="s">
        <v>26</v>
      </c>
      <c r="E15">
        <v>1</v>
      </c>
      <c r="F15">
        <v>0</v>
      </c>
      <c r="G15">
        <v>2</v>
      </c>
    </row>
    <row r="16" spans="1:7" x14ac:dyDescent="0.25">
      <c r="A16">
        <v>3</v>
      </c>
      <c r="B16" t="s">
        <v>122</v>
      </c>
      <c r="C16" t="s">
        <v>28</v>
      </c>
      <c r="D16" t="s">
        <v>26</v>
      </c>
      <c r="E16">
        <v>1</v>
      </c>
      <c r="F16">
        <v>31</v>
      </c>
      <c r="G16">
        <v>2</v>
      </c>
    </row>
    <row r="17" spans="1:7" x14ac:dyDescent="0.25">
      <c r="A17">
        <v>4</v>
      </c>
      <c r="B17" t="s">
        <v>146</v>
      </c>
      <c r="C17" t="s">
        <v>28</v>
      </c>
      <c r="D17" t="s">
        <v>26</v>
      </c>
      <c r="E17">
        <v>1</v>
      </c>
      <c r="F17">
        <v>0</v>
      </c>
      <c r="G17">
        <v>2</v>
      </c>
    </row>
    <row r="18" spans="1:7" x14ac:dyDescent="0.25">
      <c r="A18">
        <v>5</v>
      </c>
      <c r="B18" t="s">
        <v>147</v>
      </c>
      <c r="C18" t="s">
        <v>28</v>
      </c>
      <c r="D18" t="s">
        <v>26</v>
      </c>
      <c r="E18">
        <v>1</v>
      </c>
      <c r="F18">
        <v>0</v>
      </c>
      <c r="G18">
        <v>2</v>
      </c>
    </row>
    <row r="19" spans="1:7" x14ac:dyDescent="0.25">
      <c r="A19">
        <v>6</v>
      </c>
      <c r="B19" t="s">
        <v>102</v>
      </c>
      <c r="C19" t="s">
        <v>28</v>
      </c>
      <c r="D19" t="s">
        <v>26</v>
      </c>
      <c r="E19">
        <v>1</v>
      </c>
      <c r="F19">
        <v>5</v>
      </c>
      <c r="G19">
        <v>2</v>
      </c>
    </row>
    <row r="20" spans="1:7" x14ac:dyDescent="0.25">
      <c r="A20">
        <v>1</v>
      </c>
      <c r="B20" t="s">
        <v>123</v>
      </c>
      <c r="C20" t="s">
        <v>28</v>
      </c>
      <c r="D20" t="s">
        <v>10</v>
      </c>
      <c r="E20">
        <v>2</v>
      </c>
      <c r="F20">
        <v>39</v>
      </c>
      <c r="G20">
        <v>2</v>
      </c>
    </row>
    <row r="21" spans="1:7" x14ac:dyDescent="0.25">
      <c r="A21">
        <v>2</v>
      </c>
      <c r="B21" t="s">
        <v>139</v>
      </c>
      <c r="C21" t="s">
        <v>28</v>
      </c>
      <c r="D21" t="s">
        <v>10</v>
      </c>
      <c r="E21">
        <v>2</v>
      </c>
      <c r="F21">
        <v>0</v>
      </c>
      <c r="G21">
        <v>2</v>
      </c>
    </row>
    <row r="22" spans="1:7" x14ac:dyDescent="0.25">
      <c r="A22">
        <v>3</v>
      </c>
      <c r="B22" t="s">
        <v>122</v>
      </c>
      <c r="C22" t="s">
        <v>28</v>
      </c>
      <c r="D22" t="s">
        <v>10</v>
      </c>
      <c r="E22">
        <v>2</v>
      </c>
      <c r="F22">
        <v>59</v>
      </c>
      <c r="G22">
        <v>2</v>
      </c>
    </row>
    <row r="23" spans="1:7" x14ac:dyDescent="0.25">
      <c r="A23">
        <v>4</v>
      </c>
      <c r="B23" t="s">
        <v>146</v>
      </c>
      <c r="C23" t="s">
        <v>28</v>
      </c>
      <c r="D23" t="s">
        <v>10</v>
      </c>
      <c r="E23">
        <v>2</v>
      </c>
      <c r="F23">
        <v>0</v>
      </c>
      <c r="G23">
        <v>2</v>
      </c>
    </row>
    <row r="24" spans="1:7" x14ac:dyDescent="0.25">
      <c r="A24">
        <v>5</v>
      </c>
      <c r="B24" t="s">
        <v>147</v>
      </c>
      <c r="C24" t="s">
        <v>28</v>
      </c>
      <c r="D24" t="s">
        <v>10</v>
      </c>
      <c r="E24">
        <v>2</v>
      </c>
      <c r="F24">
        <v>0</v>
      </c>
      <c r="G24">
        <v>2</v>
      </c>
    </row>
    <row r="25" spans="1:7" x14ac:dyDescent="0.25">
      <c r="A25">
        <v>6</v>
      </c>
      <c r="B25" t="s">
        <v>102</v>
      </c>
      <c r="C25" t="s">
        <v>28</v>
      </c>
      <c r="D25" t="s">
        <v>10</v>
      </c>
      <c r="E25">
        <v>2</v>
      </c>
      <c r="F25">
        <v>9</v>
      </c>
      <c r="G25">
        <v>2</v>
      </c>
    </row>
    <row r="26" spans="1:7" x14ac:dyDescent="0.25">
      <c r="A26">
        <v>1</v>
      </c>
      <c r="B26" t="s">
        <v>123</v>
      </c>
      <c r="C26" t="s">
        <v>103</v>
      </c>
      <c r="D26" t="s">
        <v>26</v>
      </c>
      <c r="E26">
        <v>1</v>
      </c>
      <c r="F26">
        <v>0</v>
      </c>
      <c r="G26">
        <v>3</v>
      </c>
    </row>
    <row r="27" spans="1:7" x14ac:dyDescent="0.25">
      <c r="A27">
        <v>2</v>
      </c>
      <c r="B27" t="s">
        <v>139</v>
      </c>
      <c r="C27" t="s">
        <v>103</v>
      </c>
      <c r="D27" t="s">
        <v>26</v>
      </c>
      <c r="E27">
        <v>1</v>
      </c>
      <c r="F27">
        <v>0</v>
      </c>
      <c r="G27">
        <v>3</v>
      </c>
    </row>
    <row r="28" spans="1:7" x14ac:dyDescent="0.25">
      <c r="A28">
        <v>3</v>
      </c>
      <c r="B28" t="s">
        <v>122</v>
      </c>
      <c r="C28" t="s">
        <v>103</v>
      </c>
      <c r="D28" t="s">
        <v>26</v>
      </c>
      <c r="E28">
        <v>1</v>
      </c>
      <c r="F28">
        <v>0</v>
      </c>
      <c r="G28">
        <v>3</v>
      </c>
    </row>
    <row r="29" spans="1:7" x14ac:dyDescent="0.25">
      <c r="A29">
        <v>4</v>
      </c>
      <c r="B29" t="s">
        <v>146</v>
      </c>
      <c r="C29" t="s">
        <v>103</v>
      </c>
      <c r="D29" t="s">
        <v>26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147</v>
      </c>
      <c r="C30" t="s">
        <v>103</v>
      </c>
      <c r="D30" t="s">
        <v>26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102</v>
      </c>
      <c r="C31" t="s">
        <v>103</v>
      </c>
      <c r="D31" t="s">
        <v>26</v>
      </c>
      <c r="E31">
        <v>1</v>
      </c>
      <c r="F31">
        <v>0</v>
      </c>
      <c r="G31">
        <v>3</v>
      </c>
    </row>
    <row r="32" spans="1:7" x14ac:dyDescent="0.25">
      <c r="A32">
        <v>1</v>
      </c>
      <c r="B32" t="s">
        <v>123</v>
      </c>
      <c r="C32" t="s">
        <v>103</v>
      </c>
      <c r="D32" t="s">
        <v>10</v>
      </c>
      <c r="E32">
        <v>2</v>
      </c>
      <c r="F32">
        <v>0</v>
      </c>
      <c r="G32">
        <v>3</v>
      </c>
    </row>
    <row r="33" spans="1:7" x14ac:dyDescent="0.25">
      <c r="A33">
        <v>2</v>
      </c>
      <c r="B33" t="s">
        <v>139</v>
      </c>
      <c r="C33" t="s">
        <v>103</v>
      </c>
      <c r="D33" t="s">
        <v>10</v>
      </c>
      <c r="E33">
        <v>2</v>
      </c>
      <c r="F33">
        <v>0</v>
      </c>
      <c r="G33">
        <v>3</v>
      </c>
    </row>
    <row r="34" spans="1:7" x14ac:dyDescent="0.25">
      <c r="A34">
        <v>3</v>
      </c>
      <c r="B34" t="s">
        <v>122</v>
      </c>
      <c r="C34" t="s">
        <v>103</v>
      </c>
      <c r="D34" t="s">
        <v>10</v>
      </c>
      <c r="E34">
        <v>2</v>
      </c>
      <c r="F34">
        <v>0</v>
      </c>
      <c r="G34">
        <v>3</v>
      </c>
    </row>
    <row r="35" spans="1:7" x14ac:dyDescent="0.25">
      <c r="A35">
        <v>4</v>
      </c>
      <c r="B35" t="s">
        <v>146</v>
      </c>
      <c r="C35" t="s">
        <v>103</v>
      </c>
      <c r="D35" t="s">
        <v>10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147</v>
      </c>
      <c r="C36" t="s">
        <v>103</v>
      </c>
      <c r="D36" t="s">
        <v>10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0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7"/>
  <sheetViews>
    <sheetView workbookViewId="0"/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25">
      <c r="A2">
        <v>1</v>
      </c>
      <c r="B2" t="s">
        <v>123</v>
      </c>
      <c r="C2" t="s">
        <v>27</v>
      </c>
      <c r="D2" t="s">
        <v>26</v>
      </c>
      <c r="E2">
        <v>1</v>
      </c>
      <c r="F2">
        <v>331</v>
      </c>
      <c r="G2">
        <v>1</v>
      </c>
    </row>
    <row r="3" spans="1:7" x14ac:dyDescent="0.25">
      <c r="A3">
        <v>2</v>
      </c>
      <c r="B3" t="s">
        <v>139</v>
      </c>
      <c r="C3" t="s">
        <v>27</v>
      </c>
      <c r="D3" t="s">
        <v>26</v>
      </c>
      <c r="E3">
        <v>1</v>
      </c>
      <c r="F3">
        <v>82</v>
      </c>
      <c r="G3">
        <v>1</v>
      </c>
    </row>
    <row r="4" spans="1:7" x14ac:dyDescent="0.25">
      <c r="A4">
        <v>3</v>
      </c>
      <c r="B4" t="s">
        <v>122</v>
      </c>
      <c r="C4" t="s">
        <v>27</v>
      </c>
      <c r="D4" t="s">
        <v>26</v>
      </c>
      <c r="E4">
        <v>1</v>
      </c>
      <c r="F4">
        <v>82</v>
      </c>
      <c r="G4">
        <v>1</v>
      </c>
    </row>
    <row r="5" spans="1:7" x14ac:dyDescent="0.25">
      <c r="A5">
        <v>4</v>
      </c>
      <c r="B5" t="s">
        <v>146</v>
      </c>
      <c r="C5" t="s">
        <v>27</v>
      </c>
      <c r="D5" t="s">
        <v>26</v>
      </c>
      <c r="E5">
        <v>1</v>
      </c>
      <c r="F5">
        <v>19</v>
      </c>
      <c r="G5">
        <v>1</v>
      </c>
    </row>
    <row r="6" spans="1:7" x14ac:dyDescent="0.25">
      <c r="A6">
        <v>5</v>
      </c>
      <c r="B6" t="s">
        <v>147</v>
      </c>
      <c r="C6" t="s">
        <v>27</v>
      </c>
      <c r="D6" t="s">
        <v>26</v>
      </c>
      <c r="E6">
        <v>1</v>
      </c>
      <c r="F6">
        <v>20</v>
      </c>
      <c r="G6">
        <v>1</v>
      </c>
    </row>
    <row r="7" spans="1:7" x14ac:dyDescent="0.25">
      <c r="A7">
        <v>6</v>
      </c>
      <c r="B7" t="s">
        <v>102</v>
      </c>
      <c r="C7" t="s">
        <v>27</v>
      </c>
      <c r="D7" t="s">
        <v>26</v>
      </c>
      <c r="E7">
        <v>1</v>
      </c>
      <c r="F7">
        <v>50</v>
      </c>
      <c r="G7">
        <v>1</v>
      </c>
    </row>
    <row r="8" spans="1:7" x14ac:dyDescent="0.25">
      <c r="A8">
        <v>1</v>
      </c>
      <c r="B8" t="s">
        <v>123</v>
      </c>
      <c r="C8" t="s">
        <v>27</v>
      </c>
      <c r="D8" t="s">
        <v>10</v>
      </c>
      <c r="E8">
        <v>2</v>
      </c>
      <c r="F8">
        <v>807</v>
      </c>
      <c r="G8">
        <v>1</v>
      </c>
    </row>
    <row r="9" spans="1:7" x14ac:dyDescent="0.25">
      <c r="A9">
        <v>2</v>
      </c>
      <c r="B9" t="s">
        <v>139</v>
      </c>
      <c r="C9" t="s">
        <v>27</v>
      </c>
      <c r="D9" t="s">
        <v>10</v>
      </c>
      <c r="E9">
        <v>2</v>
      </c>
      <c r="F9">
        <v>229</v>
      </c>
      <c r="G9">
        <v>1</v>
      </c>
    </row>
    <row r="10" spans="1:7" x14ac:dyDescent="0.25">
      <c r="A10">
        <v>3</v>
      </c>
      <c r="B10" t="s">
        <v>122</v>
      </c>
      <c r="C10" t="s">
        <v>27</v>
      </c>
      <c r="D10" t="s">
        <v>10</v>
      </c>
      <c r="E10">
        <v>2</v>
      </c>
      <c r="F10">
        <v>123</v>
      </c>
      <c r="G10">
        <v>1</v>
      </c>
    </row>
    <row r="11" spans="1:7" x14ac:dyDescent="0.25">
      <c r="A11">
        <v>4</v>
      </c>
      <c r="B11" t="s">
        <v>146</v>
      </c>
      <c r="C11" t="s">
        <v>27</v>
      </c>
      <c r="D11" t="s">
        <v>10</v>
      </c>
      <c r="E11">
        <v>2</v>
      </c>
      <c r="F11">
        <v>48</v>
      </c>
      <c r="G11">
        <v>1</v>
      </c>
    </row>
    <row r="12" spans="1:7" x14ac:dyDescent="0.25">
      <c r="A12">
        <v>5</v>
      </c>
      <c r="B12" t="s">
        <v>147</v>
      </c>
      <c r="C12" t="s">
        <v>27</v>
      </c>
      <c r="D12" t="s">
        <v>10</v>
      </c>
      <c r="E12">
        <v>2</v>
      </c>
      <c r="F12">
        <v>39</v>
      </c>
      <c r="G12">
        <v>1</v>
      </c>
    </row>
    <row r="13" spans="1:7" x14ac:dyDescent="0.25">
      <c r="A13">
        <v>6</v>
      </c>
      <c r="B13" t="s">
        <v>102</v>
      </c>
      <c r="C13" t="s">
        <v>27</v>
      </c>
      <c r="D13" t="s">
        <v>10</v>
      </c>
      <c r="E13">
        <v>2</v>
      </c>
      <c r="F13">
        <v>74</v>
      </c>
      <c r="G13">
        <v>1</v>
      </c>
    </row>
    <row r="14" spans="1:7" x14ac:dyDescent="0.25">
      <c r="A14">
        <v>1</v>
      </c>
      <c r="B14" t="s">
        <v>123</v>
      </c>
      <c r="C14" t="s">
        <v>28</v>
      </c>
      <c r="D14" t="s">
        <v>26</v>
      </c>
      <c r="E14">
        <v>1</v>
      </c>
      <c r="F14">
        <v>39</v>
      </c>
      <c r="G14">
        <v>2</v>
      </c>
    </row>
    <row r="15" spans="1:7" x14ac:dyDescent="0.25">
      <c r="A15">
        <v>2</v>
      </c>
      <c r="B15" t="s">
        <v>139</v>
      </c>
      <c r="C15" t="s">
        <v>28</v>
      </c>
      <c r="D15" t="s">
        <v>26</v>
      </c>
      <c r="E15">
        <v>1</v>
      </c>
      <c r="F15">
        <v>1</v>
      </c>
      <c r="G15">
        <v>2</v>
      </c>
    </row>
    <row r="16" spans="1:7" x14ac:dyDescent="0.25">
      <c r="A16">
        <v>3</v>
      </c>
      <c r="B16" t="s">
        <v>122</v>
      </c>
      <c r="C16" t="s">
        <v>28</v>
      </c>
      <c r="D16" t="s">
        <v>26</v>
      </c>
      <c r="E16">
        <v>1</v>
      </c>
      <c r="F16">
        <v>61</v>
      </c>
      <c r="G16">
        <v>2</v>
      </c>
    </row>
    <row r="17" spans="1:7" x14ac:dyDescent="0.25">
      <c r="A17">
        <v>4</v>
      </c>
      <c r="B17" t="s">
        <v>146</v>
      </c>
      <c r="C17" t="s">
        <v>28</v>
      </c>
      <c r="D17" t="s">
        <v>26</v>
      </c>
      <c r="E17">
        <v>1</v>
      </c>
      <c r="F17">
        <v>0</v>
      </c>
      <c r="G17">
        <v>2</v>
      </c>
    </row>
    <row r="18" spans="1:7" x14ac:dyDescent="0.25">
      <c r="A18">
        <v>5</v>
      </c>
      <c r="B18" t="s">
        <v>147</v>
      </c>
      <c r="C18" t="s">
        <v>28</v>
      </c>
      <c r="D18" t="s">
        <v>26</v>
      </c>
      <c r="E18">
        <v>1</v>
      </c>
      <c r="F18">
        <v>1</v>
      </c>
      <c r="G18">
        <v>2</v>
      </c>
    </row>
    <row r="19" spans="1:7" x14ac:dyDescent="0.25">
      <c r="A19">
        <v>6</v>
      </c>
      <c r="B19" t="s">
        <v>102</v>
      </c>
      <c r="C19" t="s">
        <v>28</v>
      </c>
      <c r="D19" t="s">
        <v>26</v>
      </c>
      <c r="E19">
        <v>1</v>
      </c>
      <c r="F19">
        <v>11</v>
      </c>
      <c r="G19">
        <v>2</v>
      </c>
    </row>
    <row r="20" spans="1:7" x14ac:dyDescent="0.25">
      <c r="A20">
        <v>1</v>
      </c>
      <c r="B20" t="s">
        <v>123</v>
      </c>
      <c r="C20" t="s">
        <v>28</v>
      </c>
      <c r="D20" t="s">
        <v>10</v>
      </c>
      <c r="E20">
        <v>2</v>
      </c>
      <c r="F20">
        <v>65</v>
      </c>
      <c r="G20">
        <v>2</v>
      </c>
    </row>
    <row r="21" spans="1:7" x14ac:dyDescent="0.25">
      <c r="A21">
        <v>2</v>
      </c>
      <c r="B21" t="s">
        <v>139</v>
      </c>
      <c r="C21" t="s">
        <v>28</v>
      </c>
      <c r="D21" t="s">
        <v>10</v>
      </c>
      <c r="E21">
        <v>2</v>
      </c>
      <c r="F21">
        <v>1</v>
      </c>
      <c r="G21">
        <v>2</v>
      </c>
    </row>
    <row r="22" spans="1:7" x14ac:dyDescent="0.25">
      <c r="A22">
        <v>3</v>
      </c>
      <c r="B22" t="s">
        <v>122</v>
      </c>
      <c r="C22" t="s">
        <v>28</v>
      </c>
      <c r="D22" t="s">
        <v>10</v>
      </c>
      <c r="E22">
        <v>2</v>
      </c>
      <c r="F22">
        <v>102</v>
      </c>
      <c r="G22">
        <v>2</v>
      </c>
    </row>
    <row r="23" spans="1:7" x14ac:dyDescent="0.25">
      <c r="A23">
        <v>4</v>
      </c>
      <c r="B23" t="s">
        <v>146</v>
      </c>
      <c r="C23" t="s">
        <v>28</v>
      </c>
      <c r="D23" t="s">
        <v>10</v>
      </c>
      <c r="E23">
        <v>2</v>
      </c>
      <c r="F23">
        <v>0</v>
      </c>
      <c r="G23">
        <v>2</v>
      </c>
    </row>
    <row r="24" spans="1:7" x14ac:dyDescent="0.25">
      <c r="A24">
        <v>5</v>
      </c>
      <c r="B24" t="s">
        <v>147</v>
      </c>
      <c r="C24" t="s">
        <v>28</v>
      </c>
      <c r="D24" t="s">
        <v>10</v>
      </c>
      <c r="E24">
        <v>2</v>
      </c>
      <c r="F24">
        <v>1</v>
      </c>
      <c r="G24">
        <v>2</v>
      </c>
    </row>
    <row r="25" spans="1:7" x14ac:dyDescent="0.25">
      <c r="A25">
        <v>6</v>
      </c>
      <c r="B25" t="s">
        <v>102</v>
      </c>
      <c r="C25" t="s">
        <v>28</v>
      </c>
      <c r="D25" t="s">
        <v>10</v>
      </c>
      <c r="E25">
        <v>2</v>
      </c>
      <c r="F25">
        <v>17</v>
      </c>
      <c r="G25">
        <v>2</v>
      </c>
    </row>
    <row r="26" spans="1:7" x14ac:dyDescent="0.25">
      <c r="A26">
        <v>1</v>
      </c>
      <c r="B26" t="s">
        <v>123</v>
      </c>
      <c r="C26" t="s">
        <v>103</v>
      </c>
      <c r="D26" t="s">
        <v>26</v>
      </c>
      <c r="E26">
        <v>1</v>
      </c>
      <c r="F26">
        <v>0</v>
      </c>
      <c r="G26">
        <v>3</v>
      </c>
    </row>
    <row r="27" spans="1:7" x14ac:dyDescent="0.25">
      <c r="A27">
        <v>2</v>
      </c>
      <c r="B27" t="s">
        <v>139</v>
      </c>
      <c r="C27" t="s">
        <v>103</v>
      </c>
      <c r="D27" t="s">
        <v>26</v>
      </c>
      <c r="E27">
        <v>1</v>
      </c>
      <c r="F27">
        <v>0</v>
      </c>
      <c r="G27">
        <v>3</v>
      </c>
    </row>
    <row r="28" spans="1:7" x14ac:dyDescent="0.25">
      <c r="A28">
        <v>3</v>
      </c>
      <c r="B28" t="s">
        <v>122</v>
      </c>
      <c r="C28" t="s">
        <v>103</v>
      </c>
      <c r="D28" t="s">
        <v>26</v>
      </c>
      <c r="E28">
        <v>1</v>
      </c>
      <c r="F28">
        <v>0</v>
      </c>
      <c r="G28">
        <v>3</v>
      </c>
    </row>
    <row r="29" spans="1:7" x14ac:dyDescent="0.25">
      <c r="A29">
        <v>4</v>
      </c>
      <c r="B29" t="s">
        <v>146</v>
      </c>
      <c r="C29" t="s">
        <v>103</v>
      </c>
      <c r="D29" t="s">
        <v>26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147</v>
      </c>
      <c r="C30" t="s">
        <v>103</v>
      </c>
      <c r="D30" t="s">
        <v>26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102</v>
      </c>
      <c r="C31" t="s">
        <v>103</v>
      </c>
      <c r="D31" t="s">
        <v>26</v>
      </c>
      <c r="E31">
        <v>1</v>
      </c>
      <c r="F31">
        <v>0</v>
      </c>
      <c r="G31">
        <v>3</v>
      </c>
    </row>
    <row r="32" spans="1:7" x14ac:dyDescent="0.25">
      <c r="A32">
        <v>1</v>
      </c>
      <c r="B32" t="s">
        <v>123</v>
      </c>
      <c r="C32" t="s">
        <v>103</v>
      </c>
      <c r="D32" t="s">
        <v>10</v>
      </c>
      <c r="E32">
        <v>2</v>
      </c>
      <c r="F32">
        <v>0</v>
      </c>
      <c r="G32">
        <v>3</v>
      </c>
    </row>
    <row r="33" spans="1:7" x14ac:dyDescent="0.25">
      <c r="A33">
        <v>2</v>
      </c>
      <c r="B33" t="s">
        <v>139</v>
      </c>
      <c r="C33" t="s">
        <v>103</v>
      </c>
      <c r="D33" t="s">
        <v>10</v>
      </c>
      <c r="E33">
        <v>2</v>
      </c>
      <c r="F33">
        <v>0</v>
      </c>
      <c r="G33">
        <v>3</v>
      </c>
    </row>
    <row r="34" spans="1:7" x14ac:dyDescent="0.25">
      <c r="A34">
        <v>3</v>
      </c>
      <c r="B34" t="s">
        <v>122</v>
      </c>
      <c r="C34" t="s">
        <v>103</v>
      </c>
      <c r="D34" t="s">
        <v>10</v>
      </c>
      <c r="E34">
        <v>2</v>
      </c>
      <c r="F34">
        <v>0</v>
      </c>
      <c r="G34">
        <v>3</v>
      </c>
    </row>
    <row r="35" spans="1:7" x14ac:dyDescent="0.25">
      <c r="A35">
        <v>4</v>
      </c>
      <c r="B35" t="s">
        <v>146</v>
      </c>
      <c r="C35" t="s">
        <v>103</v>
      </c>
      <c r="D35" t="s">
        <v>10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147</v>
      </c>
      <c r="C36" t="s">
        <v>103</v>
      </c>
      <c r="D36" t="s">
        <v>10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0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7"/>
  <sheetViews>
    <sheetView workbookViewId="0">
      <selection activeCell="B7" sqref="B7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3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95</v>
      </c>
      <c r="B1" t="s">
        <v>0</v>
      </c>
      <c r="C1" t="s">
        <v>52</v>
      </c>
      <c r="D1" t="s">
        <v>104</v>
      </c>
      <c r="E1" t="s">
        <v>49</v>
      </c>
    </row>
    <row r="2" spans="1:5" x14ac:dyDescent="0.25">
      <c r="A2">
        <v>1</v>
      </c>
      <c r="B2" t="s">
        <v>124</v>
      </c>
      <c r="C2">
        <v>626</v>
      </c>
      <c r="D2">
        <v>613</v>
      </c>
      <c r="E2">
        <v>105</v>
      </c>
    </row>
    <row r="3" spans="1:5" x14ac:dyDescent="0.25">
      <c r="A3">
        <v>2</v>
      </c>
      <c r="B3" t="s">
        <v>125</v>
      </c>
      <c r="C3">
        <v>128</v>
      </c>
      <c r="D3">
        <v>122</v>
      </c>
      <c r="E3">
        <v>9</v>
      </c>
    </row>
    <row r="4" spans="1:5" x14ac:dyDescent="0.25">
      <c r="A4">
        <v>3</v>
      </c>
      <c r="B4" t="s">
        <v>126</v>
      </c>
      <c r="C4">
        <v>107</v>
      </c>
      <c r="D4">
        <v>83</v>
      </c>
      <c r="E4">
        <v>22</v>
      </c>
    </row>
    <row r="5" spans="1:5" x14ac:dyDescent="0.25">
      <c r="A5" s="2">
        <v>4</v>
      </c>
      <c r="B5" s="2" t="s">
        <v>148</v>
      </c>
      <c r="C5" s="2">
        <v>75</v>
      </c>
      <c r="D5" s="2">
        <v>71</v>
      </c>
      <c r="E5" s="2">
        <v>3</v>
      </c>
    </row>
    <row r="6" spans="1:5" x14ac:dyDescent="0.25">
      <c r="A6" s="2">
        <v>5</v>
      </c>
      <c r="B6" s="2" t="s">
        <v>141</v>
      </c>
      <c r="C6" s="2">
        <v>50</v>
      </c>
      <c r="D6" s="2">
        <v>42</v>
      </c>
      <c r="E6" s="2">
        <v>3</v>
      </c>
    </row>
    <row r="7" spans="1:5" x14ac:dyDescent="0.25">
      <c r="A7" s="2">
        <v>6</v>
      </c>
      <c r="B7" s="2" t="s">
        <v>102</v>
      </c>
      <c r="C7" s="2">
        <v>122</v>
      </c>
      <c r="D7" s="2">
        <v>130</v>
      </c>
      <c r="E7" s="2">
        <v>13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7"/>
  <sheetViews>
    <sheetView workbookViewId="0">
      <selection activeCell="B2" sqref="B2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5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95</v>
      </c>
      <c r="B1" t="s">
        <v>0</v>
      </c>
      <c r="C1" t="s">
        <v>54</v>
      </c>
      <c r="D1" t="s">
        <v>104</v>
      </c>
      <c r="E1" t="s">
        <v>49</v>
      </c>
    </row>
    <row r="2" spans="1:5" x14ac:dyDescent="0.25">
      <c r="A2" s="2">
        <v>1</v>
      </c>
      <c r="B2" s="2" t="s">
        <v>124</v>
      </c>
      <c r="C2" s="2">
        <v>17</v>
      </c>
      <c r="D2" s="2">
        <v>8</v>
      </c>
      <c r="E2" s="2">
        <v>4</v>
      </c>
    </row>
    <row r="3" spans="1:5" x14ac:dyDescent="0.25">
      <c r="A3" s="2">
        <v>2</v>
      </c>
      <c r="B3" s="2" t="s">
        <v>125</v>
      </c>
      <c r="C3" s="2">
        <v>6</v>
      </c>
      <c r="D3" s="2">
        <v>0</v>
      </c>
      <c r="E3" s="2">
        <v>0</v>
      </c>
    </row>
    <row r="4" spans="1:5" x14ac:dyDescent="0.25">
      <c r="A4" s="2">
        <v>3</v>
      </c>
      <c r="B4" s="2" t="s">
        <v>142</v>
      </c>
      <c r="C4" s="2">
        <v>3</v>
      </c>
      <c r="D4" s="2">
        <v>2</v>
      </c>
      <c r="E4" s="2">
        <v>0</v>
      </c>
    </row>
    <row r="5" spans="1:5" x14ac:dyDescent="0.25">
      <c r="A5" s="2">
        <v>4</v>
      </c>
      <c r="B5" s="2" t="s">
        <v>148</v>
      </c>
      <c r="C5" s="2">
        <v>2</v>
      </c>
      <c r="D5" s="2">
        <v>0</v>
      </c>
      <c r="E5" s="2">
        <v>0</v>
      </c>
    </row>
    <row r="6" spans="1:5" x14ac:dyDescent="0.25">
      <c r="A6" s="2">
        <v>5</v>
      </c>
      <c r="B6" s="2" t="s">
        <v>126</v>
      </c>
      <c r="C6" s="2">
        <v>1</v>
      </c>
      <c r="D6" s="2">
        <v>1</v>
      </c>
      <c r="E6" s="2">
        <v>0</v>
      </c>
    </row>
    <row r="7" spans="1:5" x14ac:dyDescent="0.25">
      <c r="A7" s="2">
        <v>6</v>
      </c>
      <c r="B7" s="2" t="s">
        <v>102</v>
      </c>
      <c r="C7" s="2">
        <v>6</v>
      </c>
      <c r="D7" s="2">
        <v>4</v>
      </c>
      <c r="E7" s="2">
        <v>0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2"/>
  <sheetViews>
    <sheetView workbookViewId="0">
      <selection activeCell="A2" sqref="A2"/>
    </sheetView>
  </sheetViews>
  <sheetFormatPr defaultRowHeight="15" x14ac:dyDescent="0.25"/>
  <cols>
    <col min="1" max="3" width="12.140625" bestFit="1" customWidth="1"/>
  </cols>
  <sheetData>
    <row r="1" spans="1:3" x14ac:dyDescent="0.25">
      <c r="A1" t="s">
        <v>119</v>
      </c>
      <c r="B1" t="s">
        <v>120</v>
      </c>
      <c r="C1" t="s">
        <v>121</v>
      </c>
    </row>
    <row r="2" spans="1:3" x14ac:dyDescent="0.25">
      <c r="A2" s="1" t="s">
        <v>143</v>
      </c>
      <c r="B2" s="1" t="s">
        <v>144</v>
      </c>
      <c r="C2" s="1" t="s">
        <v>145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100</v>
      </c>
      <c r="B1" t="s">
        <v>118</v>
      </c>
      <c r="C1" t="s">
        <v>110</v>
      </c>
      <c r="D1" t="s">
        <v>95</v>
      </c>
    </row>
    <row r="2" spans="1:4" x14ac:dyDescent="0.25">
      <c r="A2">
        <v>3977</v>
      </c>
      <c r="B2" t="s">
        <v>87</v>
      </c>
      <c r="C2" t="s">
        <v>61</v>
      </c>
      <c r="D2">
        <v>1</v>
      </c>
    </row>
    <row r="3" spans="1:4" x14ac:dyDescent="0.25">
      <c r="A3">
        <v>2</v>
      </c>
      <c r="B3" t="s">
        <v>87</v>
      </c>
      <c r="C3" t="s">
        <v>89</v>
      </c>
      <c r="D3">
        <v>2</v>
      </c>
    </row>
    <row r="4" spans="1:4" x14ac:dyDescent="0.25">
      <c r="A4">
        <v>0</v>
      </c>
      <c r="B4" t="s">
        <v>87</v>
      </c>
      <c r="C4" t="s">
        <v>60</v>
      </c>
      <c r="D4">
        <v>3</v>
      </c>
    </row>
    <row r="5" spans="1:4" x14ac:dyDescent="0.25">
      <c r="A5">
        <v>5</v>
      </c>
      <c r="B5" t="s">
        <v>87</v>
      </c>
      <c r="C5" t="s">
        <v>88</v>
      </c>
      <c r="D5">
        <v>4</v>
      </c>
    </row>
    <row r="6" spans="1:4" x14ac:dyDescent="0.25">
      <c r="A6">
        <v>2941</v>
      </c>
      <c r="B6" t="s">
        <v>46</v>
      </c>
      <c r="C6" t="s">
        <v>61</v>
      </c>
      <c r="D6">
        <v>1</v>
      </c>
    </row>
    <row r="7" spans="1:4" x14ac:dyDescent="0.25">
      <c r="A7">
        <v>4</v>
      </c>
      <c r="B7" t="s">
        <v>46</v>
      </c>
      <c r="C7" t="s">
        <v>89</v>
      </c>
      <c r="D7">
        <v>2</v>
      </c>
    </row>
    <row r="8" spans="1:4" x14ac:dyDescent="0.25">
      <c r="A8">
        <v>0</v>
      </c>
      <c r="B8" t="s">
        <v>46</v>
      </c>
      <c r="C8" t="s">
        <v>60</v>
      </c>
      <c r="D8">
        <v>3</v>
      </c>
    </row>
    <row r="9" spans="1:4" x14ac:dyDescent="0.25">
      <c r="A9">
        <v>22</v>
      </c>
      <c r="B9" t="s">
        <v>46</v>
      </c>
      <c r="C9" t="s">
        <v>88</v>
      </c>
      <c r="D9">
        <v>4</v>
      </c>
    </row>
    <row r="10" spans="1:4" x14ac:dyDescent="0.25">
      <c r="A10">
        <v>1301</v>
      </c>
      <c r="B10" t="s">
        <v>47</v>
      </c>
      <c r="C10" t="s">
        <v>61</v>
      </c>
      <c r="D10">
        <v>1</v>
      </c>
    </row>
    <row r="11" spans="1:4" x14ac:dyDescent="0.25">
      <c r="A11">
        <v>3</v>
      </c>
      <c r="B11" t="s">
        <v>47</v>
      </c>
      <c r="C11" t="s">
        <v>89</v>
      </c>
      <c r="D11">
        <v>2</v>
      </c>
    </row>
    <row r="12" spans="1:4" x14ac:dyDescent="0.25">
      <c r="A12">
        <v>0</v>
      </c>
      <c r="B12" t="s">
        <v>47</v>
      </c>
      <c r="C12" t="s">
        <v>60</v>
      </c>
      <c r="D12">
        <v>3</v>
      </c>
    </row>
    <row r="13" spans="1:4" x14ac:dyDescent="0.25">
      <c r="A13">
        <v>25</v>
      </c>
      <c r="B13" t="s">
        <v>47</v>
      </c>
      <c r="C13" t="s">
        <v>88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5FCF27-C05A-47F7-AB6B-3FBE333CBFD7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</dc:creator>
  <cp:lastModifiedBy>Koszykowa - Kozłowska Magdalena</cp:lastModifiedBy>
  <cp:lastPrinted>2015-01-07T11:10:02Z</cp:lastPrinted>
  <dcterms:created xsi:type="dcterms:W3CDTF">2014-07-29T18:33:30Z</dcterms:created>
  <dcterms:modified xsi:type="dcterms:W3CDTF">2016-03-10T11:46:49Z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