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xl/tables/table7.xml" ContentType="application/vnd.openxmlformats-officedocument.spreadsheetml.table+xml"/>
  <Override PartName="/xl/queryTables/queryTable7.xml" ContentType="application/vnd.openxmlformats-officedocument.spreadsheetml.queryTable+xml"/>
  <Override PartName="/xl/tables/table8.xml" ContentType="application/vnd.openxmlformats-officedocument.spreadsheetml.table+xml"/>
  <Override PartName="/xl/queryTables/queryTable8.xml" ContentType="application/vnd.openxmlformats-officedocument.spreadsheetml.queryTable+xml"/>
  <Override PartName="/xl/tables/table9.xml" ContentType="application/vnd.openxmlformats-officedocument.spreadsheetml.table+xml"/>
  <Override PartName="/xl/queryTables/queryTable9.xml" ContentType="application/vnd.openxmlformats-officedocument.spreadsheetml.queryTable+xml"/>
  <Override PartName="/xl/tables/table10.xml" ContentType="application/vnd.openxmlformats-officedocument.spreadsheetml.table+xml"/>
  <Override PartName="/xl/queryTables/queryTable10.xml" ContentType="application/vnd.openxmlformats-officedocument.spreadsheetml.queryTable+xml"/>
  <Override PartName="/xl/tables/table11.xml" ContentType="application/vnd.openxmlformats-officedocument.spreadsheetml.table+xml"/>
  <Override PartName="/xl/queryTables/queryTable11.xml" ContentType="application/vnd.openxmlformats-officedocument.spreadsheetml.queryTable+xml"/>
  <Override PartName="/xl/tables/table12.xml" ContentType="application/vnd.openxmlformats-officedocument.spreadsheetml.table+xml"/>
  <Override PartName="/xl/queryTables/queryTable12.xml" ContentType="application/vnd.openxmlformats-officedocument.spreadsheetml.queryTable+xml"/>
  <Override PartName="/xl/tables/table13.xml" ContentType="application/vnd.openxmlformats-officedocument.spreadsheetml.table+xml"/>
  <Override PartName="/xl/queryTables/queryTable13.xml" ContentType="application/vnd.openxmlformats-officedocument.spreadsheetml.queryTable+xml"/>
  <Override PartName="/xl/tables/table14.xml" ContentType="application/vnd.openxmlformats-officedocument.spreadsheetml.table+xml"/>
  <Override PartName="/xl/queryTables/queryTable14.xml" ContentType="application/vnd.openxmlformats-officedocument.spreadsheetml.queryTable+xml"/>
  <Override PartName="/xl/tables/table15.xml" ContentType="application/vnd.openxmlformats-officedocument.spreadsheetml.table+xml"/>
  <Override PartName="/xl/queryTables/queryTable15.xml" ContentType="application/vnd.openxmlformats-officedocument.spreadsheetml.queryTable+xml"/>
  <Override PartName="/xl/tables/table16.xml" ContentType="application/vnd.openxmlformats-officedocument.spreadsheetml.table+xml"/>
  <Override PartName="/xl/queryTables/queryTable16.xml" ContentType="application/vnd.openxmlformats-officedocument.spreadsheetml.queryTable+xml"/>
  <Override PartName="/xl/tables/table17.xml" ContentType="application/vnd.openxmlformats-officedocument.spreadsheetml.table+xml"/>
  <Override PartName="/xl/queryTables/queryTable17.xml" ContentType="application/vnd.openxmlformats-officedocument.spreadsheetml.queryTable+xml"/>
  <Override PartName="/xl/tables/table18.xml" ContentType="application/vnd.openxmlformats-officedocument.spreadsheetml.table+xml"/>
  <Override PartName="/xl/queryTables/queryTable18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harts/colors1.xml" ContentType="application/vnd.ms-office.chartcolorstyle+xml"/>
  <Override PartName="/xl/charts/style1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en_skoroszyt"/>
  <bookViews>
    <workbookView xWindow="0" yWindow="0" windowWidth="24240" windowHeight="11805"/>
  </bookViews>
  <sheets>
    <sheet name="Meldunek tygodniowy" sheetId="1" r:id="rId1"/>
    <sheet name="Arkusz15" sheetId="20" state="hidden" r:id="rId2"/>
    <sheet name="Arkusz1" sheetId="19" state="hidden" r:id="rId3"/>
    <sheet name="Arkusz2" sheetId="2" state="hidden" r:id="rId4"/>
    <sheet name="Arkusz3" sheetId="3" state="hidden" r:id="rId5"/>
    <sheet name="Arkusz4" sheetId="4" state="hidden" r:id="rId6"/>
    <sheet name="Arkusz5" sheetId="5" state="hidden" r:id="rId7"/>
    <sheet name="Arkusz18" sheetId="18" state="hidden" r:id="rId8"/>
    <sheet name="Arkusz16" sheetId="16" state="hidden" r:id="rId9"/>
    <sheet name="Arkusz17" sheetId="17" state="hidden" r:id="rId10"/>
    <sheet name="Arkusz6" sheetId="6" state="hidden" r:id="rId11"/>
    <sheet name="Arkusz7" sheetId="7" state="hidden" r:id="rId12"/>
    <sheet name="Arkusz8" sheetId="8" state="hidden" r:id="rId13"/>
    <sheet name="Arkusz9" sheetId="9" state="hidden" r:id="rId14"/>
    <sheet name="Arkusz10" sheetId="10" state="hidden" r:id="rId15"/>
    <sheet name="Arkusz11" sheetId="11" state="hidden" r:id="rId16"/>
    <sheet name="Arkusz12" sheetId="12" state="hidden" r:id="rId17"/>
    <sheet name="Arkusz13" sheetId="13" state="hidden" r:id="rId18"/>
    <sheet name="Arkusz14" sheetId="14" state="hidden" r:id="rId19"/>
  </sheets>
  <definedNames>
    <definedName name="AHDPROD_SP_Meldunek_parametry" localSheetId="7" hidden="1">Arkusz18!$A$1:$C$2</definedName>
    <definedName name="AHDPROD_SP_Meldunek_sekcja_I_tab_1" localSheetId="3" hidden="1">Arkusz2!$A$1:$G$37</definedName>
    <definedName name="AHDPROD_SP_Meldunek_sekcja_I_tab_2" localSheetId="4" hidden="1">Arkusz3!$A$1:$G$37</definedName>
    <definedName name="AHDPROD_SP_Meldunek_sekcja_II_tab_1" localSheetId="5" hidden="1">Arkusz4!$A$1:$E$7</definedName>
    <definedName name="AHDPROD_SP_Meldunek_sekcja_II_tab_2" localSheetId="6" hidden="1">Arkusz5!$A$1:$E$7</definedName>
    <definedName name="AHDPROD_SP_Meldunek_sekcja_III_tab_1" localSheetId="10" hidden="1">Arkusz6!$A$1:$G$7</definedName>
    <definedName name="AHDPROD_SP_Meldunek_sekcja_III_tab_2" localSheetId="11" hidden="1">Arkusz7!$A$1:$G$7</definedName>
    <definedName name="AHDPROD_SP_Meldunek_sekcja_IV" localSheetId="12" hidden="1">Arkusz8!$A$1:$C$26</definedName>
    <definedName name="AHDPROD_SP_Meldunek_sekcja_IX_tab_1" localSheetId="8" hidden="1">Arkusz16!$A$1:$D$13</definedName>
    <definedName name="AHDPROD_SP_Meldunek_sekcja_IX_tab_2" localSheetId="9" hidden="1">Arkusz17!$A$1:$D$13</definedName>
    <definedName name="AHDPROD_SP_Meldunek_sekcja_V_tab_1" localSheetId="13" hidden="1">Arkusz9!$A$1:$C$13</definedName>
    <definedName name="AHDPROD_SP_Meldunek_sekcja_V_tab_2" localSheetId="14" hidden="1">Arkusz10!$A$1:$D$9</definedName>
    <definedName name="AHDPROD_SP_Meldunek_sekcja_V_tab_3" localSheetId="15" hidden="1">Arkusz11!$A$1:$C$13</definedName>
    <definedName name="AHDPROD_SP_Meldunek_sekcja_V_tab_4" localSheetId="16" hidden="1">Arkusz12!$A$1:$D$9</definedName>
    <definedName name="AHDPROD_SP_Meldunek_sekcja_VI_tab_1" localSheetId="17" hidden="1">Arkusz13!$A$1:$E$145</definedName>
    <definedName name="AHDPROD_SP_Meldunek_sekcja_VI_tab_2" localSheetId="18" hidden="1">Arkusz14!$A$1:$D$4</definedName>
    <definedName name="AHDPROD_SP_Meldunek_sekcja_VII" localSheetId="1" hidden="1">Arkusz15!$A$1:$C$12</definedName>
    <definedName name="AHDPROD_SP_Meldunek_sekcja_VIII" localSheetId="2" hidden="1">Arkusz1!$A$1:$D$4</definedName>
  </definedNames>
  <calcPr calcId="145621"/>
</workbook>
</file>

<file path=xl/calcChain.xml><?xml version="1.0" encoding="utf-8"?>
<calcChain xmlns="http://schemas.openxmlformats.org/spreadsheetml/2006/main">
  <c r="K460" i="1" l="1"/>
  <c r="H460" i="1"/>
  <c r="T406" i="1" l="1"/>
  <c r="T405" i="1"/>
  <c r="T404" i="1"/>
  <c r="T403" i="1"/>
  <c r="T402" i="1"/>
  <c r="T401" i="1"/>
  <c r="T400" i="1"/>
  <c r="T399" i="1"/>
  <c r="T398" i="1"/>
  <c r="T397" i="1"/>
  <c r="T396" i="1"/>
  <c r="T395" i="1"/>
  <c r="T394" i="1"/>
  <c r="T393" i="1"/>
  <c r="T392" i="1"/>
  <c r="S406" i="1"/>
  <c r="T407" i="1" l="1"/>
  <c r="S393" i="1"/>
  <c r="S394" i="1"/>
  <c r="S395" i="1"/>
  <c r="S396" i="1"/>
  <c r="S397" i="1"/>
  <c r="S398" i="1"/>
  <c r="S399" i="1"/>
  <c r="S400" i="1"/>
  <c r="S401" i="1"/>
  <c r="S402" i="1"/>
  <c r="S403" i="1"/>
  <c r="S404" i="1"/>
  <c r="S405" i="1"/>
  <c r="S392" i="1"/>
  <c r="R393" i="1"/>
  <c r="R394" i="1"/>
  <c r="R395" i="1"/>
  <c r="R396" i="1"/>
  <c r="R397" i="1"/>
  <c r="R398" i="1"/>
  <c r="R399" i="1"/>
  <c r="R400" i="1"/>
  <c r="R401" i="1"/>
  <c r="R402" i="1"/>
  <c r="R403" i="1"/>
  <c r="R404" i="1"/>
  <c r="R405" i="1"/>
  <c r="R406" i="1"/>
  <c r="R392" i="1"/>
  <c r="Q393" i="1"/>
  <c r="Q394" i="1"/>
  <c r="Q395" i="1"/>
  <c r="Q396" i="1"/>
  <c r="Q397" i="1"/>
  <c r="Q398" i="1"/>
  <c r="Q399" i="1"/>
  <c r="Q400" i="1"/>
  <c r="Q401" i="1"/>
  <c r="Q402" i="1"/>
  <c r="Q403" i="1"/>
  <c r="Q404" i="1"/>
  <c r="Q405" i="1"/>
  <c r="Q406" i="1"/>
  <c r="Q392" i="1"/>
  <c r="P393" i="1"/>
  <c r="P394" i="1"/>
  <c r="P395" i="1"/>
  <c r="P396" i="1"/>
  <c r="P397" i="1"/>
  <c r="P398" i="1"/>
  <c r="P399" i="1"/>
  <c r="P400" i="1"/>
  <c r="P401" i="1"/>
  <c r="P402" i="1"/>
  <c r="P403" i="1"/>
  <c r="P404" i="1"/>
  <c r="P405" i="1"/>
  <c r="P406" i="1"/>
  <c r="P392" i="1"/>
  <c r="O393" i="1"/>
  <c r="O394" i="1"/>
  <c r="O395" i="1"/>
  <c r="O396" i="1"/>
  <c r="O397" i="1"/>
  <c r="O398" i="1"/>
  <c r="O399" i="1"/>
  <c r="O400" i="1"/>
  <c r="O401" i="1"/>
  <c r="O402" i="1"/>
  <c r="O403" i="1"/>
  <c r="O404" i="1"/>
  <c r="O405" i="1"/>
  <c r="O406" i="1"/>
  <c r="O392" i="1"/>
  <c r="N393" i="1"/>
  <c r="N394" i="1"/>
  <c r="N395" i="1"/>
  <c r="N396" i="1"/>
  <c r="N397" i="1"/>
  <c r="N398" i="1"/>
  <c r="N399" i="1"/>
  <c r="N400" i="1"/>
  <c r="N401" i="1"/>
  <c r="N402" i="1"/>
  <c r="N403" i="1"/>
  <c r="N404" i="1"/>
  <c r="N405" i="1"/>
  <c r="N406" i="1"/>
  <c r="N392" i="1"/>
  <c r="L393" i="1"/>
  <c r="L394" i="1"/>
  <c r="L395" i="1"/>
  <c r="L396" i="1"/>
  <c r="L397" i="1"/>
  <c r="L398" i="1"/>
  <c r="L399" i="1"/>
  <c r="L400" i="1"/>
  <c r="L401" i="1"/>
  <c r="L402" i="1"/>
  <c r="L403" i="1"/>
  <c r="L404" i="1"/>
  <c r="L405" i="1"/>
  <c r="L406" i="1"/>
  <c r="U406" i="1" l="1"/>
  <c r="V406" i="1" s="1"/>
  <c r="U398" i="1"/>
  <c r="V398" i="1" s="1"/>
  <c r="U394" i="1"/>
  <c r="V394" i="1" s="1"/>
  <c r="U402" i="1"/>
  <c r="V402" i="1" s="1"/>
  <c r="U405" i="1"/>
  <c r="V405" i="1" s="1"/>
  <c r="U401" i="1"/>
  <c r="V401" i="1" s="1"/>
  <c r="U397" i="1"/>
  <c r="V397" i="1" s="1"/>
  <c r="U393" i="1"/>
  <c r="U396" i="1"/>
  <c r="V396" i="1" s="1"/>
  <c r="U404" i="1"/>
  <c r="V404" i="1" s="1"/>
  <c r="U400" i="1"/>
  <c r="V400" i="1" s="1"/>
  <c r="U392" i="1"/>
  <c r="U403" i="1"/>
  <c r="V403" i="1" s="1"/>
  <c r="U399" i="1"/>
  <c r="V399" i="1" s="1"/>
  <c r="U395" i="1"/>
  <c r="V395" i="1" s="1"/>
  <c r="V393" i="1"/>
  <c r="J250" i="1"/>
  <c r="V251" i="1" l="1"/>
  <c r="S251" i="1"/>
  <c r="P251" i="1"/>
  <c r="M251" i="1"/>
  <c r="J251" i="1"/>
  <c r="O25" i="1" l="1"/>
  <c r="S25" i="1" s="1"/>
  <c r="I23" i="1" l="1"/>
  <c r="M23" i="1" s="1"/>
  <c r="O22" i="1"/>
  <c r="S22" i="1" s="1"/>
  <c r="T154" i="1" l="1"/>
  <c r="T155" i="1"/>
  <c r="T156" i="1"/>
  <c r="T157" i="1"/>
  <c r="T158" i="1"/>
  <c r="T153" i="1"/>
  <c r="R154" i="1"/>
  <c r="R155" i="1"/>
  <c r="R156" i="1"/>
  <c r="R157" i="1"/>
  <c r="R158" i="1"/>
  <c r="R153" i="1"/>
  <c r="P154" i="1"/>
  <c r="P155" i="1"/>
  <c r="P156" i="1"/>
  <c r="P157" i="1"/>
  <c r="P158" i="1"/>
  <c r="P153" i="1"/>
  <c r="M154" i="1"/>
  <c r="M155" i="1"/>
  <c r="M156" i="1"/>
  <c r="M157" i="1"/>
  <c r="M158" i="1"/>
  <c r="M153" i="1"/>
  <c r="H154" i="1"/>
  <c r="H155" i="1"/>
  <c r="H156" i="1"/>
  <c r="H157" i="1"/>
  <c r="H158" i="1"/>
  <c r="F154" i="1"/>
  <c r="F155" i="1"/>
  <c r="F156" i="1"/>
  <c r="F157" i="1"/>
  <c r="F158" i="1"/>
  <c r="D154" i="1"/>
  <c r="D155" i="1"/>
  <c r="D156" i="1"/>
  <c r="D157" i="1"/>
  <c r="D158" i="1"/>
  <c r="A154" i="1"/>
  <c r="A155" i="1"/>
  <c r="A156" i="1"/>
  <c r="A157" i="1"/>
  <c r="A158" i="1"/>
  <c r="R159" i="1" l="1"/>
  <c r="T159" i="1"/>
  <c r="P159" i="1"/>
  <c r="G496" i="1"/>
  <c r="G487" i="1"/>
  <c r="M327" i="1"/>
  <c r="L390" i="1"/>
  <c r="M295" i="1"/>
  <c r="G178" i="1"/>
  <c r="G19" i="1"/>
  <c r="G190" i="1"/>
  <c r="M150" i="1"/>
  <c r="A150" i="1"/>
  <c r="G51" i="1"/>
  <c r="E9" i="1"/>
  <c r="P500" i="1"/>
  <c r="M500" i="1"/>
  <c r="J500" i="1"/>
  <c r="G500" i="1"/>
  <c r="P499" i="1"/>
  <c r="M499" i="1"/>
  <c r="J499" i="1"/>
  <c r="G499" i="1"/>
  <c r="P498" i="1"/>
  <c r="M498" i="1"/>
  <c r="J498" i="1"/>
  <c r="J501" i="1" s="1"/>
  <c r="G498" i="1"/>
  <c r="G501" i="1" s="1"/>
  <c r="P491" i="1"/>
  <c r="M491" i="1"/>
  <c r="J491" i="1"/>
  <c r="G491" i="1"/>
  <c r="J490" i="1"/>
  <c r="M490" i="1"/>
  <c r="P490" i="1"/>
  <c r="G490" i="1"/>
  <c r="P489" i="1"/>
  <c r="M489" i="1"/>
  <c r="M492" i="1" s="1"/>
  <c r="J489" i="1"/>
  <c r="G489" i="1"/>
  <c r="Q437" i="1"/>
  <c r="N437" i="1"/>
  <c r="L437" i="1"/>
  <c r="L392" i="1"/>
  <c r="Q355" i="1"/>
  <c r="O355" i="1"/>
  <c r="Q354" i="1"/>
  <c r="O354" i="1"/>
  <c r="Q353" i="1"/>
  <c r="O353" i="1"/>
  <c r="Q352" i="1"/>
  <c r="O352" i="1"/>
  <c r="Q331" i="1"/>
  <c r="O331" i="1"/>
  <c r="M331" i="1"/>
  <c r="K331" i="1"/>
  <c r="Q330" i="1"/>
  <c r="O330" i="1"/>
  <c r="M330" i="1"/>
  <c r="K330" i="1"/>
  <c r="Q329" i="1"/>
  <c r="Q332" i="1" s="1"/>
  <c r="O329" i="1"/>
  <c r="M329" i="1"/>
  <c r="M332" i="1" s="1"/>
  <c r="K329" i="1"/>
  <c r="Q299" i="1"/>
  <c r="O299" i="1"/>
  <c r="M299" i="1"/>
  <c r="K299" i="1"/>
  <c r="Q298" i="1"/>
  <c r="O298" i="1"/>
  <c r="M298" i="1"/>
  <c r="K298" i="1"/>
  <c r="Q297" i="1"/>
  <c r="O297" i="1"/>
  <c r="M297" i="1"/>
  <c r="K297" i="1"/>
  <c r="Q322" i="1"/>
  <c r="O322" i="1"/>
  <c r="Q321" i="1"/>
  <c r="O321" i="1"/>
  <c r="Q320" i="1"/>
  <c r="O320" i="1"/>
  <c r="Q319" i="1"/>
  <c r="O319" i="1"/>
  <c r="V250" i="1"/>
  <c r="S250" i="1"/>
  <c r="P250" i="1"/>
  <c r="M250" i="1"/>
  <c r="V249" i="1"/>
  <c r="S249" i="1"/>
  <c r="P249" i="1"/>
  <c r="M249" i="1"/>
  <c r="J249" i="1"/>
  <c r="V248" i="1"/>
  <c r="S248" i="1"/>
  <c r="P248" i="1"/>
  <c r="M248" i="1"/>
  <c r="J248" i="1"/>
  <c r="V247" i="1"/>
  <c r="S247" i="1"/>
  <c r="P247" i="1"/>
  <c r="M247" i="1"/>
  <c r="J247" i="1"/>
  <c r="V246" i="1"/>
  <c r="S246" i="1"/>
  <c r="P246" i="1"/>
  <c r="M246" i="1"/>
  <c r="J246" i="1"/>
  <c r="S193" i="1"/>
  <c r="S194" i="1"/>
  <c r="S195" i="1"/>
  <c r="S196" i="1"/>
  <c r="S197" i="1"/>
  <c r="S192" i="1"/>
  <c r="P193" i="1"/>
  <c r="P194" i="1"/>
  <c r="P195" i="1"/>
  <c r="P196" i="1"/>
  <c r="P197" i="1"/>
  <c r="P192" i="1"/>
  <c r="M193" i="1"/>
  <c r="M194" i="1"/>
  <c r="M195" i="1"/>
  <c r="M196" i="1"/>
  <c r="M197" i="1"/>
  <c r="M192" i="1"/>
  <c r="J193" i="1"/>
  <c r="J194" i="1"/>
  <c r="J195" i="1"/>
  <c r="J196" i="1"/>
  <c r="J197" i="1"/>
  <c r="J192" i="1"/>
  <c r="G193" i="1"/>
  <c r="G194" i="1"/>
  <c r="G195" i="1"/>
  <c r="G196" i="1"/>
  <c r="G197" i="1"/>
  <c r="G192" i="1"/>
  <c r="C193" i="1"/>
  <c r="C194" i="1"/>
  <c r="C195" i="1"/>
  <c r="C196" i="1"/>
  <c r="C197" i="1"/>
  <c r="C192" i="1"/>
  <c r="S181" i="1"/>
  <c r="S182" i="1"/>
  <c r="S183" i="1"/>
  <c r="S184" i="1"/>
  <c r="S185" i="1"/>
  <c r="S180" i="1"/>
  <c r="P181" i="1"/>
  <c r="P182" i="1"/>
  <c r="P183" i="1"/>
  <c r="P184" i="1"/>
  <c r="P185" i="1"/>
  <c r="P180" i="1"/>
  <c r="M181" i="1"/>
  <c r="M182" i="1"/>
  <c r="M183" i="1"/>
  <c r="M184" i="1"/>
  <c r="M185" i="1"/>
  <c r="M180" i="1"/>
  <c r="J181" i="1"/>
  <c r="J182" i="1"/>
  <c r="J183" i="1"/>
  <c r="J184" i="1"/>
  <c r="J185" i="1"/>
  <c r="J180" i="1"/>
  <c r="G181" i="1"/>
  <c r="G182" i="1"/>
  <c r="G183" i="1"/>
  <c r="G184" i="1"/>
  <c r="G185" i="1"/>
  <c r="G180" i="1"/>
  <c r="C181" i="1"/>
  <c r="C182" i="1"/>
  <c r="C183" i="1"/>
  <c r="C184" i="1"/>
  <c r="C185" i="1"/>
  <c r="C180" i="1"/>
  <c r="H153" i="1"/>
  <c r="F153" i="1"/>
  <c r="D153" i="1"/>
  <c r="A153" i="1"/>
  <c r="Q55" i="1"/>
  <c r="U55" i="1" s="1"/>
  <c r="Q56" i="1"/>
  <c r="U56" i="1" s="1"/>
  <c r="Q57" i="1"/>
  <c r="U57" i="1" s="1"/>
  <c r="Q58" i="1"/>
  <c r="U58" i="1" s="1"/>
  <c r="Q59" i="1"/>
  <c r="U59" i="1" s="1"/>
  <c r="Q54" i="1"/>
  <c r="U54" i="1" s="1"/>
  <c r="O55" i="1"/>
  <c r="S55" i="1" s="1"/>
  <c r="O56" i="1"/>
  <c r="S56" i="1" s="1"/>
  <c r="O57" i="1"/>
  <c r="S57" i="1" s="1"/>
  <c r="O58" i="1"/>
  <c r="S58" i="1" s="1"/>
  <c r="O59" i="1"/>
  <c r="S59" i="1" s="1"/>
  <c r="O54" i="1"/>
  <c r="S54" i="1" s="1"/>
  <c r="I55" i="1"/>
  <c r="M55" i="1" s="1"/>
  <c r="I56" i="1"/>
  <c r="M56" i="1" s="1"/>
  <c r="I57" i="1"/>
  <c r="M57" i="1" s="1"/>
  <c r="I58" i="1"/>
  <c r="M58" i="1" s="1"/>
  <c r="I59" i="1"/>
  <c r="M59" i="1" s="1"/>
  <c r="I54" i="1"/>
  <c r="M54" i="1" s="1"/>
  <c r="G54" i="1"/>
  <c r="K54" i="1" s="1"/>
  <c r="G55" i="1"/>
  <c r="K55" i="1" s="1"/>
  <c r="G56" i="1"/>
  <c r="K56" i="1" s="1"/>
  <c r="G57" i="1"/>
  <c r="K57" i="1" s="1"/>
  <c r="G58" i="1"/>
  <c r="K58" i="1" s="1"/>
  <c r="G59" i="1"/>
  <c r="K59" i="1" s="1"/>
  <c r="C55" i="1"/>
  <c r="C56" i="1"/>
  <c r="C57" i="1"/>
  <c r="C58" i="1"/>
  <c r="C59" i="1"/>
  <c r="C54" i="1"/>
  <c r="Q23" i="1"/>
  <c r="U23" i="1" s="1"/>
  <c r="Q24" i="1"/>
  <c r="U24" i="1" s="1"/>
  <c r="Q25" i="1"/>
  <c r="U25" i="1" s="1"/>
  <c r="Q26" i="1"/>
  <c r="U26" i="1" s="1"/>
  <c r="Q27" i="1"/>
  <c r="U27" i="1" s="1"/>
  <c r="Q22" i="1"/>
  <c r="U22" i="1" s="1"/>
  <c r="O23" i="1"/>
  <c r="S23" i="1" s="1"/>
  <c r="O24" i="1"/>
  <c r="S24" i="1" s="1"/>
  <c r="O26" i="1"/>
  <c r="S26" i="1" s="1"/>
  <c r="O27" i="1"/>
  <c r="S27" i="1" s="1"/>
  <c r="C23" i="1"/>
  <c r="C24" i="1"/>
  <c r="C25" i="1"/>
  <c r="C26" i="1"/>
  <c r="C27" i="1"/>
  <c r="I24" i="1"/>
  <c r="M24" i="1" s="1"/>
  <c r="I25" i="1"/>
  <c r="M25" i="1" s="1"/>
  <c r="I26" i="1"/>
  <c r="M26" i="1" s="1"/>
  <c r="I27" i="1"/>
  <c r="M27" i="1" s="1"/>
  <c r="I22" i="1"/>
  <c r="M22" i="1" s="1"/>
  <c r="G23" i="1"/>
  <c r="K23" i="1" s="1"/>
  <c r="G24" i="1"/>
  <c r="K24" i="1" s="1"/>
  <c r="G25" i="1"/>
  <c r="K25" i="1" s="1"/>
  <c r="G26" i="1"/>
  <c r="K26" i="1" s="1"/>
  <c r="G27" i="1"/>
  <c r="K27" i="1" s="1"/>
  <c r="G22" i="1"/>
  <c r="K22" i="1" s="1"/>
  <c r="C22" i="1"/>
  <c r="M501" i="1" l="1"/>
  <c r="P501" i="1"/>
  <c r="M28" i="1"/>
  <c r="K332" i="1"/>
  <c r="J252" i="1"/>
  <c r="V252" i="1"/>
  <c r="S252" i="1"/>
  <c r="V392" i="1"/>
  <c r="P252" i="1"/>
  <c r="M252" i="1"/>
  <c r="O332" i="1"/>
  <c r="G492" i="1"/>
  <c r="J492" i="1"/>
  <c r="Q356" i="1"/>
  <c r="S198" i="1"/>
  <c r="P492" i="1"/>
  <c r="G186" i="1"/>
  <c r="M186" i="1"/>
  <c r="S186" i="1"/>
  <c r="F159" i="1"/>
  <c r="O356" i="1"/>
  <c r="J198" i="1"/>
  <c r="P198" i="1"/>
  <c r="G198" i="1"/>
  <c r="M198" i="1"/>
  <c r="P186" i="1"/>
  <c r="J186" i="1"/>
  <c r="D159" i="1"/>
  <c r="H159" i="1"/>
  <c r="S407" i="1"/>
  <c r="R407" i="1"/>
  <c r="Q407" i="1"/>
  <c r="P407" i="1"/>
  <c r="O407" i="1"/>
  <c r="N407" i="1"/>
  <c r="L407" i="1"/>
  <c r="Q323" i="1"/>
  <c r="O323" i="1"/>
  <c r="Q300" i="1"/>
  <c r="O300" i="1"/>
  <c r="M300" i="1"/>
  <c r="K300" i="1"/>
  <c r="Q60" i="1"/>
  <c r="O60" i="1"/>
  <c r="M60" i="1"/>
  <c r="K60" i="1"/>
  <c r="I60" i="1"/>
  <c r="G60" i="1"/>
  <c r="Q28" i="1"/>
  <c r="O28" i="1"/>
  <c r="I28" i="1"/>
  <c r="G28" i="1"/>
  <c r="U407" i="1" l="1"/>
  <c r="V407" i="1"/>
  <c r="S28" i="1"/>
  <c r="U28" i="1"/>
  <c r="S60" i="1"/>
  <c r="U60" i="1"/>
  <c r="K28" i="1"/>
</calcChain>
</file>

<file path=xl/connections.xml><?xml version="1.0" encoding="utf-8"?>
<connections xmlns="http://schemas.openxmlformats.org/spreadsheetml/2006/main">
  <connection id="1" keepAlive="1" name="SP_Meldunek_parametry" type="5" refreshedVersion="5" savePassword="1" deleted="1" background="1" saveData="1" credentials="none">
    <dbPr connection="" command=""/>
  </connection>
  <connection id="2" keepAlive="1" name="SP_Meldunek_sekcja_I_tab_1" type="5" refreshedVersion="5" savePassword="1" deleted="1" background="1" saveData="1" credentials="none">
    <dbPr connection="" command=""/>
  </connection>
  <connection id="3" keepAlive="1" name="SP_Meldunek_sekcja_I_tab_2" type="5" refreshedVersion="5" savePassword="1" deleted="1" background="1" saveData="1" credentials="none">
    <dbPr connection="" command=""/>
  </connection>
  <connection id="4" keepAlive="1" name="SP_Meldunek_sekcja_II_tab_1" type="5" refreshedVersion="5" savePassword="1" deleted="1" background="1" saveData="1" credentials="none">
    <dbPr connection="" command=""/>
  </connection>
  <connection id="5" keepAlive="1" name="SP_Meldunek_sekcja_II_tab_2" type="5" refreshedVersion="5" savePassword="1" deleted="1" background="1" saveData="1" credentials="none">
    <dbPr connection="" command=""/>
  </connection>
  <connection id="6" keepAlive="1" name="SP_Meldunek_sekcja_III_tab_1" type="5" refreshedVersion="5" savePassword="1" deleted="1" background="1" saveData="1" credentials="none">
    <dbPr connection="" command=""/>
  </connection>
  <connection id="7" keepAlive="1" name="SP_Meldunek_sekcja_III_tab_2" type="5" refreshedVersion="5" savePassword="1" deleted="1" background="1" saveData="1" credentials="none">
    <dbPr connection="" command=""/>
  </connection>
  <connection id="8" keepAlive="1" name="SP_Meldunek_sekcja_IV" type="5" refreshedVersion="5" savePassword="1" deleted="1" background="1" saveData="1" credentials="none">
    <dbPr connection="" command=""/>
  </connection>
  <connection id="9" keepAlive="1" name="SP_Meldunek_sekcja_IX_tab_1" type="5" refreshedVersion="5" savePassword="1" deleted="1" background="1" saveData="1" credentials="none">
    <dbPr connection="" command=""/>
  </connection>
  <connection id="10" keepAlive="1" name="SP_Meldunek_sekcja_IX_tab_2" type="5" refreshedVersion="5" savePassword="1" deleted="1" background="1" saveData="1" credentials="none">
    <dbPr connection="" command=""/>
  </connection>
  <connection id="11" keepAlive="1" name="SP_Meldunek_sekcja_V_tab_1" type="5" refreshedVersion="5" savePassword="1" deleted="1" background="1" saveData="1" credentials="none">
    <dbPr connection="" command=""/>
  </connection>
  <connection id="12" keepAlive="1" name="SP_Meldunek_sekcja_V_tab_2" type="5" refreshedVersion="5" savePassword="1" deleted="1" background="1" saveData="1" credentials="none">
    <dbPr connection="" command=""/>
  </connection>
  <connection id="13" keepAlive="1" name="SP_Meldunek_sekcja_V_tab_3" type="5" refreshedVersion="5" savePassword="1" deleted="1" background="1" saveData="1" credentials="none">
    <dbPr connection="" command=""/>
  </connection>
  <connection id="14" keepAlive="1" name="SP_Meldunek_sekcja_V_tab_4" type="5" refreshedVersion="5" savePassword="1" deleted="1" background="1" saveData="1" credentials="none">
    <dbPr connection="" command=""/>
  </connection>
  <connection id="15" keepAlive="1" name="SP_Meldunek_sekcja_VI_tab_1" type="5" refreshedVersion="5" savePassword="1" deleted="1" background="1" saveData="1" credentials="none">
    <dbPr connection="" command=""/>
  </connection>
  <connection id="16" keepAlive="1" name="SP_Meldunek_sekcja_VI_tab_2" type="5" refreshedVersion="5" savePassword="1" deleted="1" background="1" saveData="1" credentials="none">
    <dbPr connection="" command=""/>
  </connection>
  <connection id="17" keepAlive="1" name="SP_Meldunek_sekcja_VII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VII"/>
  </connection>
  <connection id="18" keepAlive="1" name="SP_Meldunek_sekcja_VIII" type="5" refreshedVersion="5" savePassword="1" deleted="1" background="1" saveData="1" credentials="none">
    <dbPr connection="" command=""/>
  </connection>
</connections>
</file>

<file path=xl/sharedStrings.xml><?xml version="1.0" encoding="utf-8"?>
<sst xmlns="http://schemas.openxmlformats.org/spreadsheetml/2006/main" count="984" uniqueCount="172">
  <si>
    <t>Obywatelstwo</t>
  </si>
  <si>
    <t>Razem</t>
  </si>
  <si>
    <t>Sprawa</t>
  </si>
  <si>
    <t>wnioski</t>
  </si>
  <si>
    <t>pobyt tolerowany</t>
  </si>
  <si>
    <t>świadczenia poza ośrodkiem</t>
  </si>
  <si>
    <t>opuścili ośrodek</t>
  </si>
  <si>
    <t>nowo przyjęci</t>
  </si>
  <si>
    <t>Cudzoziemcy</t>
  </si>
  <si>
    <t>Osoby</t>
  </si>
  <si>
    <t>zaproszenie</t>
  </si>
  <si>
    <t>utrzymanie</t>
  </si>
  <si>
    <t>wpis</t>
  </si>
  <si>
    <t>wpis SIS</t>
  </si>
  <si>
    <t>wykreślenie</t>
  </si>
  <si>
    <t>wykreślenie SIS</t>
  </si>
  <si>
    <t>wnioski cudz.</t>
  </si>
  <si>
    <t>konsultacje</t>
  </si>
  <si>
    <t>telegramy</t>
  </si>
  <si>
    <t>inne państwo</t>
  </si>
  <si>
    <t>konsul RP</t>
  </si>
  <si>
    <t>fakultatywne</t>
  </si>
  <si>
    <t>decyzje</t>
  </si>
  <si>
    <t>pobyt rezyd. UE</t>
  </si>
  <si>
    <t>pozytywne</t>
  </si>
  <si>
    <t>negatywne</t>
  </si>
  <si>
    <t>umorzenia</t>
  </si>
  <si>
    <t>Wnioskujący</t>
  </si>
  <si>
    <t>przebywający 
w ośrodku</t>
  </si>
  <si>
    <t>Wnioski</t>
  </si>
  <si>
    <t>PIERWSZE</t>
  </si>
  <si>
    <t>KOLEJNE</t>
  </si>
  <si>
    <t xml:space="preserve">Wnioski </t>
  </si>
  <si>
    <t>pobyt czasowy</t>
  </si>
  <si>
    <t>pobyt stały</t>
  </si>
  <si>
    <t>pobyt rezydenta długoterminowego UE</t>
  </si>
  <si>
    <t>prawo pobytu ob. UE</t>
  </si>
  <si>
    <t>prawo stałego pobytu obywatela UE</t>
  </si>
  <si>
    <t>pobyt humanitarny</t>
  </si>
  <si>
    <t>wydalenie</t>
  </si>
  <si>
    <t>zobowiązanie do powrotu</t>
  </si>
  <si>
    <t>cofnięcie zakazu wjazdu</t>
  </si>
  <si>
    <t>polski dokument podróży</t>
  </si>
  <si>
    <t>polski dokument tożsamości cudzoziemca</t>
  </si>
  <si>
    <t>wiza (nowa + Schengen)</t>
  </si>
  <si>
    <t>prawo pobytu członka rodziny ob. UE</t>
  </si>
  <si>
    <t>prawo stałego pobytu członka rodziny ob.. UE</t>
  </si>
  <si>
    <t>Placówka</t>
  </si>
  <si>
    <t>RAZEM</t>
  </si>
  <si>
    <t>Lwów</t>
  </si>
  <si>
    <t>Łuck</t>
  </si>
  <si>
    <t>uchylenie 
i umorzenie</t>
  </si>
  <si>
    <t>Transfer</t>
  </si>
  <si>
    <t>SUMA</t>
  </si>
  <si>
    <t>Państwo</t>
  </si>
  <si>
    <t>Wniosek IN</t>
  </si>
  <si>
    <t>Decyzja pozytywna</t>
  </si>
  <si>
    <t>Wniosek OUT</t>
  </si>
  <si>
    <t>Status uchodźcy</t>
  </si>
  <si>
    <t>Ochrona uzupełniająca</t>
  </si>
  <si>
    <t>Pobyt tolerowany</t>
  </si>
  <si>
    <t>Umorzenie</t>
  </si>
  <si>
    <t>Zezwolenia cofnięte</t>
  </si>
  <si>
    <t>Zezwolenia wydane</t>
  </si>
  <si>
    <t xml:space="preserve">V. Wnioski, które wpłynęły do wojewodów w sprawie zezwolenia na pobyt czasowy, pobyt stały i pobyt rezydenta długoterminowego UE oraz wydane w tych sprawach decyzje:
</t>
  </si>
  <si>
    <t xml:space="preserve">Informacja o działalności 
Urzędu do Spraw Cudzoziemców 
</t>
  </si>
  <si>
    <t>Ochrona międzynarodowa</t>
  </si>
  <si>
    <r>
      <t>*</t>
    </r>
    <r>
      <rPr>
        <i/>
        <sz val="6"/>
        <color theme="1"/>
        <rFont val="Tahoma"/>
        <family val="2"/>
        <charset val="238"/>
      </rPr>
      <t xml:space="preserve"> zgodnie z nowym aquis azylowym od 1.01.2014 r. wznowienie postępowania po tzw. transferze dublińskim liczy się jako kolejny wniosek o nadanie statusu uchodźcy</t>
    </r>
  </si>
  <si>
    <t>II. Stosowanie Rozporządzenia  Dublińskiego*:</t>
  </si>
  <si>
    <t>* ustanawiającego kryteria określania, które państwo członkowskie jest odpowiedzialne za rozpatrzenie wniosku o ochronę międzynarodową</t>
  </si>
  <si>
    <t>Suma</t>
  </si>
  <si>
    <t>Legalizacja pobytu</t>
  </si>
  <si>
    <t>Negatywna</t>
  </si>
  <si>
    <t>suma</t>
  </si>
  <si>
    <t>prawo pob. obyw. UE</t>
  </si>
  <si>
    <t>prawo st. pobytu obyw. UE</t>
  </si>
  <si>
    <t xml:space="preserve">prawo pob. członka rodz. obyw. UE </t>
  </si>
  <si>
    <t>prawo st. pob. członka rodz. obyw. UE</t>
  </si>
  <si>
    <t>wydane dokumenty</t>
  </si>
  <si>
    <t>Suma decyzji</t>
  </si>
  <si>
    <t>odwołania</t>
  </si>
  <si>
    <t>korekta wpisów</t>
  </si>
  <si>
    <t>odmowa wpisu</t>
  </si>
  <si>
    <t>alerty pobytowe</t>
  </si>
  <si>
    <t>inne</t>
  </si>
  <si>
    <t>uchylenie i przekazanie do ponownego rozp.</t>
  </si>
  <si>
    <t>pob. stały dla członków rodzin repatrianta</t>
  </si>
  <si>
    <t>wydane zezwolenia</t>
  </si>
  <si>
    <t>inne decyzje</t>
  </si>
  <si>
    <t>Kaliningrad</t>
  </si>
  <si>
    <t>Zezwolenia unieważnione</t>
  </si>
  <si>
    <t>Odmowy wydania</t>
  </si>
  <si>
    <t>VI. Odwołania od decyzji wydanych w I instancji w sprawie legalizacji pobytu cudzoziemców na terytorium RP, odpowiedzi na skargi oraz wnioski o udzielenie zezwolenia na pobyt stały dla członków rodzin repatriantów:</t>
  </si>
  <si>
    <t>małoletni bez opieki</t>
  </si>
  <si>
    <t>łącznie pod opieką UdSC</t>
  </si>
  <si>
    <t>decyzje pozytywne</t>
  </si>
  <si>
    <t>Lp</t>
  </si>
  <si>
    <t>Obywatelstwo_pl</t>
  </si>
  <si>
    <t>Grupa</t>
  </si>
  <si>
    <t>Typ</t>
  </si>
  <si>
    <t>Lp_typ</t>
  </si>
  <si>
    <t>Liczba</t>
  </si>
  <si>
    <t>Lp_grupa</t>
  </si>
  <si>
    <t>Pozostałe</t>
  </si>
  <si>
    <t>WZNOWIENIA*</t>
  </si>
  <si>
    <t>Decyzje pozytywne</t>
  </si>
  <si>
    <t>Nazwa_kraju</t>
  </si>
  <si>
    <t>Ilosc</t>
  </si>
  <si>
    <t>Tydzien</t>
  </si>
  <si>
    <t>przebywający w ośrodku</t>
  </si>
  <si>
    <t>Opis_rozstrzygniecia</t>
  </si>
  <si>
    <t>Opis</t>
  </si>
  <si>
    <t>NEGATYWNA</t>
  </si>
  <si>
    <t>POZYTYWNA</t>
  </si>
  <si>
    <t>UMORZENIE</t>
  </si>
  <si>
    <t>Lp_opis</t>
  </si>
  <si>
    <t>odwołanie</t>
  </si>
  <si>
    <t>prawo stałego pobytu członka rodziny ob. UE</t>
  </si>
  <si>
    <t>uchylenie i umorzenie</t>
  </si>
  <si>
    <t>Placowka</t>
  </si>
  <si>
    <t>Kolumna1</t>
  </si>
  <si>
    <t>Kolumna2</t>
  </si>
  <si>
    <t>Kolumna3</t>
  </si>
  <si>
    <t>UKRAINA</t>
  </si>
  <si>
    <t>ROSJA</t>
  </si>
  <si>
    <t>NIEMCY</t>
  </si>
  <si>
    <t>FRANCJA</t>
  </si>
  <si>
    <t>AUSTRIA</t>
  </si>
  <si>
    <t>Wnioskujacy</t>
  </si>
  <si>
    <t>Decyzje</t>
  </si>
  <si>
    <t>Inne_panstwo</t>
  </si>
  <si>
    <t>Konsul_RP</t>
  </si>
  <si>
    <t>Czynnosc</t>
  </si>
  <si>
    <t>zawieszenie wpisów</t>
  </si>
  <si>
    <t>małoletni</t>
  </si>
  <si>
    <t>WNIOSEK O ZAREJESTROWANIE POBYTU OBYWATELA UE</t>
  </si>
  <si>
    <t>WNIOSEK O WYDANIE DOK. POTW. PRAWO STAŁEGO POBYTU</t>
  </si>
  <si>
    <t>WNIOSEK O WYDANIE KP CZŁ. RODZINY OBYWATELA UE</t>
  </si>
  <si>
    <t>WNIOSEK O WYDANIE KSP CZŁ. RODZINY OBYWATELA UE</t>
  </si>
  <si>
    <t>GRUZJA</t>
  </si>
  <si>
    <t>TADŻYKISTAN</t>
  </si>
  <si>
    <t>WZNOWIENIA</t>
  </si>
  <si>
    <t>BELGIA</t>
  </si>
  <si>
    <t>SZWECJA</t>
  </si>
  <si>
    <t>I. Przyjęte wnioski o udzielenie ochrony międzynarodowej w RP:</t>
  </si>
  <si>
    <t>III. Wydane decyzje w sprawie o udzielenie ochrony międzynarodowej:</t>
  </si>
  <si>
    <t>IV. Cudzoziemcy, w sprawie których wszczęto postępowanie o udzielenie ochrony międzynarodowej i którym zapewniono zakwaterowanie w ośrodkach dla cudzoziemców:</t>
  </si>
  <si>
    <t>01.04.2017</t>
  </si>
  <si>
    <t>30.04.2017</t>
  </si>
  <si>
    <t>01.01.2017</t>
  </si>
  <si>
    <t>ARMENIA</t>
  </si>
  <si>
    <t>RUMUNIA</t>
  </si>
  <si>
    <t>LITWA</t>
  </si>
  <si>
    <t>BUŁGARIA</t>
  </si>
  <si>
    <t>SYRIA</t>
  </si>
  <si>
    <t>24.04.2017 - 30.04.2017</t>
  </si>
  <si>
    <t>17.04.2017 - 23.04.2017</t>
  </si>
  <si>
    <t>10.04.2017 - 16.04.2017</t>
  </si>
  <si>
    <t>03.04.2017 - 09.04.2017</t>
  </si>
  <si>
    <t>27.03.2017 - 02.04.2017</t>
  </si>
  <si>
    <t>Zdecydowaną większość działań związanych ze stosowaniem Procedur Dublińskich stanowią sprawy dotyczące przejęcia odpowiedzialności za wniosek o udzielenie ochrony złożony na terytorium innego państwa członkowskiego (tzw. IN). Liczba spraw ) 33-krotnie przekracza liczbę takich wniosków złożonych przez Polskę. Jest to związane z położeniem geograficznym naszego kraju (zewnętrzne państwo Strefy Schengen) i traktowaniem terytorium RP jako strefy tranzytowej do krajów docelowych UE (Niemcy, Francja, Austria, Belgia i Szwecja). 
Liczba cudzoziemców objętych wnioskami IN wyniosła od początku roku 2 080 os. Polska wystąpiła z takim wnioskiem do innych krajów europejskich (OUT) w przypadku 62 os., z czego 83% wniosków IN i 53% wniosków OUT zostało rozpatrzonych pozytywnie. 55% wniosków IN oraz 36% wniosków OUT dotyczy współpracy z Niemcami. Poza tym, osoby, które ubiegały się o ochronę międzynarodową w Polsce składały niezmiennie kolejne wnioski oprócz Niemiec we Francji, Austrii, Szwecji i Belgii. Z kolei dalsze wnioski OUT  z Polski kierowane były poza Niemcami do Rumunii, Francji Litwy i Bułgarii.</t>
  </si>
  <si>
    <t>Szef Urzędu do Spraw Cudzoziemców miał w kwietniu pod swoją opieką średnio 4,2 tys. os.  Ogółem liczby z 2017 r. są wyższe niż poprzednich 3 latach. Nieco ponad połowa wnioskodawców przebywa poza ośrodkami dla cudzoziemców, chociaż w porównaniu do zeszłego roku widoczny jest spadek : aktualnie średnio 53% świadczeniobiorców  wynajmuje mieszkania i utrzymuje się ze środków otrzymywanych z Urzędu, podczas gdy w marcu 2016 r. - 60%. 
W przypadku 10 najliczniejszych obywatelstw wnioskodawców można zaobserwować, zdecydowane preferencje odnośnie miejsca pobytu na czas trwania postępowania w RP. Na pobyt w ośrodku decydują się Rosjanie i Kazachowie (odpowiednio 72% i 78% ogółu wnioskodawców z danego państwa). Oczekiwanie na zakończenie procedury poza ośrodkiem preferują Ukraińcy, Gruzini, Kirgizi, Ormianie, Białorusini oraz Syryjczycy i Irakijczycy (pomiędzy 78% a 81% wnioskodawców z danego kraju).</t>
  </si>
  <si>
    <t>Do końca marca 2017 r. cudzoziemcy złożyli prawie 2.2 tys. odwołań od decyzji organów pierwszej instancji, z czego 70% odwołań dotyczyło pobytu czasowego, 19% - zobowiązania do powrotu, 8% - pobytu stałego. Cudzoziemcy uzyskali w tym samym czasie ponad 2 tys. decyzji Szefa UdSC w sprawach o legalizację pobytu na terytorium RP, z czego 29% stanowiło utrzymanie decyzji, od której się odwołano. 14% decyzji uchylono i przekazano do ponownego rozpatrzenia, a 17% postępowań odwoławczych zakończyło się uchyleniem decyzji organu pierwszej instancji i udzieleniem zezwolenia.
Uwzględniając obywatelstwo osób składających odwołania w poszczególnych sprawach, najwięcej, bo 56% odwołań złożyli obywatele Ukrainy, głównie w sprawach pobytu czasowego (67%) oraz zobowiązania cudzoziemca do powrotu (21%). Kolejne 7% stanowili obywatele Rosji, odwołujący się najczęściej w sprawach zobowiązania do powrotu (83%) i pobytu czasowego (12%). Kolejne 3 obywatelstwa licznie składające odwołania to Indie (5% ogółu), Wietnam (4% ogółu), i Chiny (3%) ogółu). Wszyscy z nich odwoływali się w zdecydowanej większości od decyzji w sprawie pobytu czasowego.
Liczba odwołań od decyzji zaczęła rosnąć w 2016 r. i od tej pory utrzymuje się na poziomie trzykrotnie wyższym niż w poprzednich latach
W porównaniu z I kwartałem 2016 r liczba odwołań jest wyższa o 15%.</t>
  </si>
  <si>
    <t>VII. Konsultacje wizowe</t>
  </si>
  <si>
    <t>VIII.  Informacja o Małym Ruchu Granicznym</t>
  </si>
  <si>
    <t>IX. Ogólne trendy</t>
  </si>
  <si>
    <t xml:space="preserve">W lutym przyjęto prawie 64,8 tys. wniosków w sprawie konsultacji wizowych,  przy czym 94% z nich inicjowało inne państwo. 
W tym samym okresie wydano ponad 64,7tys. decyzji - 95% z nich wobec wniosków innych państw.      </t>
  </si>
  <si>
    <t>Głównym beneficjentem MRG są obywatele Ukrainy. Brak Rosji w statystykach wydanych pozwoleń MRG związany jest z tymczasowym zawieszeniem MRG w stosunku do obywateli tego kraju. 
Od początku 2017 r.  wszystkie zezwolenia MRG wydano na Ukrainie, 77% we Lwowie,  pozostałe 23% - przez wydział konsularny w Łucku. Wydania zezwoleń MRG odmówiono 92 osobom. Cofnięcie zezwoleń miało miejsce w stosunku do 240 posiadaczy:  w 96% obywateli Ukrainy, 4%- Rosji, a 110 zezwoleń unieważniono.</t>
  </si>
  <si>
    <r>
      <rPr>
        <sz val="11"/>
        <rFont val="Calibri"/>
        <family val="2"/>
        <charset val="238"/>
        <scheme val="minor"/>
      </rPr>
      <t>Szef Urzędu do Spraw Cudzoziemców wydał 2 228 decyzji: udzielił ochrony 165 os. (7% ogółu), 910 os. (42% ogółu) uzyskało decyzję negatywną, a 1 153 postępowań (52% ogółu) umorzono. Najliczniejszymi beneficjentami wszystkich decyzji przyznających w 2017 r. ochronę (status uchodźcy, ochrona uzupełniająca i pobyt tolerowany) byli obywatele:
* Ukrainy (99 os., 60% ogółu, głównie ochrona uzupełniająca),
* Rosji (37 os., 22% głównie ochrona uzupełniająca),
* Syrii (7 os., 4% wyłącznie status uchodźcy),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Białorusi (5 os., 3%, głównie status uchodźcy),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Iraku (3 os., 2% wyłącznie status uchodźcy).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Ponadto decyzje o udzieleniu ochrony kolejnym 29 osobom wydała Rada do Spraw Uchodźców (ochrona uzupełniająca dla 21 obywateli Ukrainy, i 1 Gruzji, 6 pobytów tolerowanych dla Rosji i 1 - Sudanu). Podsumowując, w RP organy obydwu instancji wydały wnioskodawcom w sumie 194 decyzje o udzieleniu jednej z form ochrony: 85% Szef Urzędu do Spraw Cudzoziemców, 15% Rada do Spraw Uchodźców.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Decyzje merytoryczne stanowiły jednak tylko niespełna połowę. Nieco ponad połowa decyzji wydanych przez Szefa Urzędu to umorzenia wydane w związku z brakiem zainteresowania kontynuacją postępowania ze strony cudzoziemca, z czego 79% z nich dotyczyło Rosjan (916os.), 7% (84 os.) - obywateli Ukrainy.  
Uznawalność decyzji w 2017 r. to 15%, w analogicznym okresie zeszłego roku: 10%.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Warto zwrócić uwagę na fakt, że liczba decyzji o udzieleniu jednej z form ochrony wydanych przez Szefa Urzędu jest dwukrotnie wyższa niż w pierwszych czterech miesiącach zeszłego roku. Za wzrost w dużej mierze odpowiadają pozytywne decyzje wydane ochrony obywatelom Ukrainy (23 statusy uchodźcy i 76 ochron uzupełniających). W zeszłym roku przez pierwsze 4 miesiące wydano ich  9, w 2017 r. - 99. Dane te znalazły odbicie w wysokości odsetka uznawalności: w 2017 r. uznawalność decyzji dla obywateli Ukrainy wynosi 38%, podczas gdy analogicznym okresie 2016 r. - 3%.</t>
    </r>
  </si>
  <si>
    <r>
      <t xml:space="preserve">Liczba składanych wniosków legalizacyjnych co najmniej trzeci rok charakteryzuje się tendencją wzrostową. Jednocześnie liczba wniosków złożonych miesięcznie jest drugą największą od początku roku.
W 2017 r. spośród prawie 58,9 tys. wniosków 86% dotyczyło otrzymania zezwolenia na pobyt czasowy, 13% zezwolenia na pobyt stały, a 2% zezwolenia na pobyt rezydenta UE. W sprawie zezwolenia na pobyt czasowy spośród ponad 50,7 tys. wniosków 64% (33,7 tys.) złożyli obywatele Ukrainy,  4%- Hindusi, po 3% - Chińczycy, Wietnamczycy, po 2% - Białorusini, Turcy i Rosjanie. O zezwolenie na pobyt stały ubiegało się 7,1 tys. cudzoziemców, w tym 61% (ponad 4,3 tys.) to obywatele Ukrainy, 28% - Białorusini, 3% - Rosjanie. Wnioski o zezwolenie na pobyt rezydenta długoterminowego UE, (1 060 wniosków) zdominowali również obywatele Ukrainy (449) - złożyli 42% wniosków, 15% - Wietnamczycy, 9% -  Chińczycy, 5%-  Białorusini, po 4%- Rosjanie i  Turcy. 
Uwzględniając kryterium obywatelstwa wnioskodawców najczęściej o zezwolenie na pobyt w 2016 r. ubiegali się obywatele Ukrainy: 65% - (38 422 Ukraińców na 50 721 ogółu wnioskujących), w pierwszych czterech miesiącach 2016 r. odsetek ten był podobny (64%), ale liczba złożonych wniosków- niższa o 1/3 w porównaniu do 2017 r. (38 422 w 2017 r.,26 005 w 2016 r.). Za opisany wzrost w 2016 r. odpowiedzialna jest zwiększona - w porównaniu z zeszłym rokiem - liczba wniosków o zezwolenie na pobyt czasowy składanych przez obywateli Ukrainy, (+44% - z 23 356 os. w 2016 r. na 33 650 os. w 2017 r.) oraz pobytem stałym (+85% z 2 340 os w 2016 r. ma 4 323 os. w 2017 r.)
</t>
    </r>
    <r>
      <rPr>
        <sz val="11"/>
        <rFont val="Calibri"/>
        <family val="2"/>
        <charset val="238"/>
        <scheme val="minor"/>
      </rPr>
      <t xml:space="preserve">
Ogółem w 2017 r. złożono łącznie 55% wniosków legalizacyjnych więcej (+46% wniosków na pobyt czasowy, +99% wniosków na pobyt stały, +26% wniosków na pobyt rezydenta długoterminowego UE). 87% wszystkich procedur zakończyło się decyzją przyznającą zezwolenie pobytowe), 9% odmową wydania zezwolenia, a 4% umorzeniem sprawy. Oprócz obywateli Ukrainy, znacznie wrosła liczba obywateli Białorusi (+115%, głównie pobyt stały), Indii (+99%, głównie pobyt czasowy). 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Biorąc pod uwagę rozmieszczenie wnioskodawców na terenie RP, najwięcej wniosków przyjęli: Wojewoda Mazowiecki (34%) i Wojewodowie Dolnośląski, Małopolski i Wielkopolski (po 9-10%). Najmniejsze zainteresowanie legalizacją pobytu miało miejsce w Województwach Podlaskim i Świętokrzyskim.</t>
    </r>
  </si>
  <si>
    <t>* Zdecydowanie większy napływ cudzoziemców do Polski obserwujemy od 2014 r. 
* Sytuację migracyjną w Polsce nadal cechuje zwiększony napływ obywateli Ukrainy starających się o zalegalizowanie pobytu, 
* Liczba wniosków o udzielenie ochronny międzynarodowej składanych przez obywateli Rosji (głównie narodowości czeczeńskiej), Tadżykistanu oraz Ukrainy spada. 
* Napływ obywateli tych państw jest stale monitorowany. Większość postępowań o udzielenie ochrony międzynarodowej prowadzonych w stosunku Czeczenów, Gruzinów oraz obywateli Tadżykistanu jest umarzana wkrótce po złożeniu wniosku.
* Zdecydowana większość obywateli Ukrainy przybywających do Polski preferuje legalizację pobytu umożliwiającą podjęcie pracy (nie ma takiej możliwości w trakcie pierwszych 6 miesięcy procedury uchodźczej) i samodzielne utrzymanie rodziny. 
* O zezwolenie na pobyt stały występują głównie cudzoziemcy, którzy od lat przedłużali swój pobyt czasowy w Polsce. Zdecydowana większość z nich to osoby polskiego pochodzenia, w tym legitymujące się Kartą Polaka bądź małżonkowie obywateli RP. 
* Wśród pobytów czasowych największym zainteresowaniem cieszą się te uzasadniane podjęciem pracy, w tym tzw. jednolite zezwolenia na pobyt i pracę (w 2016 roku 67% wniosków o pobyt czasowy uzasadnionych chęcią podjęcia pracy).
* Dominują migracje czasowe (wydawanych jest 6,5 razy więcej decyzji pozytywnych na pobyt czasowy niż stały i rezydenta UE).
* W 2017 roku szczególnie dużym zainteresowaniem wśród cudzoziemców cieszy się imigracja zarobkowa do Polski (około 70% wniosków pobyt czasowy uzasadnionych chęcią podjęcia pracy).
* Wnioski o udzielenie ochrony międzynarodowej stanowiły w 2016 r. ok 7% ogółu wszystkich wniosków cudzoziemców w 2017 roku ok 3%</t>
  </si>
  <si>
    <r>
      <t xml:space="preserve">W  2017 r. wnioski o udzielenie ochrony międzynarodowej złożyło 2 098 os., z czego 59% stanowiły wnioski pierwsze.  Niemal wszyscy wnioskodawcy (93%)  pochodzili z państw należących do byłego ZSRR (Rosja, Ukraina, Tadżykistan, Kirgistan, Armenia, Gruzja, Białoruś). Dwie największe grupy obywateli ubiegających się ochronę pochodziły z Rosji (1 456 os., 69%) i Ukrainy (303 os., 14%).  W gronie pozostałych dominujących wnioskodawców znaleźli się mieszkańcy Azji Centralnej (4%): Tadżykistanu (65 os. 4%) i Kirgistanu (19 os., 1%), Zakaukazia (4%): Armenii (46 os., 2%) i Gruzji (39 os. 2%), Bliskiego Wschodu (3%): Syrii (24 os., 1%), Iraku (17 os., 1%) i Iranu (13 os.). Oprócz wymienionych krajów w zestawieniu obywatelstw najliczniej składających wnioski o udzielenie ochrony znajdują się jeszcze mieszkańcy Białorusi (22 os., 1%).
</t>
    </r>
    <r>
      <rPr>
        <sz val="11"/>
        <rFont val="Calibri"/>
        <family val="2"/>
        <charset val="238"/>
        <scheme val="minor"/>
      </rPr>
      <t xml:space="preserve">
Większość wnioskodawców (61%) dostała się na teren RP lądem, najczęściej przekraczając wschodnią granicę kraju. Tradycyjnie wciąż najwięcej wniosków przymuje placówka Straży Granicznej w Terespolu (50%), ale odsetek ten spadł w porównaniu do poprzednich lat. W 2016 r. i 2015 r. to przejście graniczne  także było najczęściej wybierane przez cudzoziemców ubiegających się o ochronę, ale odsetek wniosków przyjętych  przez placówkę  był znacznie wyższy i wynosił 68% w 2016 r. i 70% i w 2015 r. Kolejne jednostki, cieszące się jednak znacznie mniejszym zainteresowaniem wnioskodawców to:  Placówka SG na lotnisku Okęcie w Warszawie (18%), Szef Urzędu do Spraw Cudzoziemców (13%), Placówka Straży Granicznej w Białej Podlaskiej (5%), Placówka SG w Bobrownikach (4%). 
Wartym uwagi jest fakt, że cudzoziemcy coraz częściej składają wniosku o udzielenie ochrony na lotnisku.  W 2015 r. tylko 2 wnioski na 100 były składane w porcie lotniczym, w 2016 r. - co dziesiąty, a w 2017 r. już co czwarty wniosek.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 xml:space="preserve">
</t>
    </r>
    <r>
      <rPr>
        <sz val="11"/>
        <color theme="1"/>
        <rFont val="Calibri"/>
        <family val="2"/>
        <charset val="238"/>
        <scheme val="minor"/>
      </rPr>
      <t>Widoczne są także zmiany w strukturze składanych wniosków. W całym 2016 r. udział wniosków pierwszych w ogólnej liczbie wniosków wynosił 80%, w 2017 r. - 59%, a udział wniosków kolejnych i wznowień postępowania wzrósł z 20% do 41%. Do Ukrainy, która już w zeszłym roku charakteryzowała się wysokim odsetkiem wniosków kolejnych (60% w 2017 r., 55% w 2016 r.) dołączyła Rosja (wzrost z 17% na 38%), Gruzja (wzrost z 55% na 82% w 2017 r.) i Tadżykistan (wzrost z 5% na 37%)</t>
    </r>
    <r>
      <rPr>
        <sz val="11"/>
        <color rgb="FFFF0000"/>
        <rFont val="Calibri"/>
        <family val="2"/>
        <charset val="238"/>
        <scheme val="minor"/>
      </rPr>
      <t xml:space="preserve">.
</t>
    </r>
    <r>
      <rPr>
        <sz val="11"/>
        <color theme="1"/>
        <rFont val="Calibri"/>
        <family val="2"/>
        <charset val="238"/>
        <scheme val="minor"/>
      </rPr>
      <t>Według struktury demograficznej wśród ubiegających się o udzielenie ochrony międzynarodowej 46% stanowili niepełnoletni (45% dziewczynki, 55% chłopcy), 54% pełnoletni (45% kobiety i 55% mężczyźni). Od tego schematu odbiegają obywatele Ukrainy: wnioski dorosłych stanowiły 73%.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color theme="1"/>
        <rFont val="Calibri"/>
        <family val="2"/>
        <charset val="238"/>
        <scheme val="minor"/>
      </rPr>
      <t>Liczba wniosków składanych miesięcznie w 2017 r. stale spada, kontynuując tendencję rozpoczętą w lipcu 2016, a wartości z kwietnia są najniższe od stycznia 2015. Porównując liczbę wniosków złożonych w przeciągu pierwszych czterech miesięcy 2016 r. i 2017 r., widać, że w 2017 r. przyjętych zostało o połowę mniej wniosków niż w roku ubiegłym.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color theme="1"/>
        <rFont val="Calibri"/>
        <family val="2"/>
        <charset val="238"/>
        <scheme val="minor"/>
      </rPr>
      <t>Najważniejsze zmiany, jakie miały miejsce przez pierwsze trzy miesiące w porównaniu z analogicznym okresem 2016 r. to:
 * spadek o 49% wniosków z Rosji. Aktualnie Rosja znajduje się na I pozycji pod względem liczby złożonych wniosków, podobnie jak w 2016 r. Liczba wnioskodawców spada, ale ich odsetek pozostaje na tym samym poziomie;
* spadek o 38% liczby wniosków z Ukrainy. Widoczny jest stały spadek liczby ubiegających się o ochronę z tego kraju, ale odsetek pozostaje bez zmian;
*  7-krotny spadek liczby wniosków z Tadżykistanu. Z powodu narastającego konfliktu wewnętrznego w Tadżykistanie, od sierpnia 2015 r. miał miejsce wzrost liczby wniosków. W zeszłym roku w marcu obywatele Tadżykistanu złożyli 12% ogółu wniosków, w tym roku - 3%, w kwietniu nie zarejestrowano żadnego wniosku z Tadżykistanu;
*spadek o 67% liczby wniosków z Armenii. W porównaniu do tego samego okresu zeszłego roku liczba wniosków składanych przez obywateli Armenii spadła, ale odsetek pozostał podobny;
* 24% spadek liczby wniosków z Gruzji. Wartym zauważenia jest fakt, że 82% ogółu wniosków z 2017 r. z Gruzji stanowią wnioski kolejne;
*  wzrost liczby wniosków z Białorusi, Iraku, Iranu. Należy mieć jednak na uwadze fakt, że wzrost ten nie spowodował zmian na liście obywateli państw najczęściej ubiegających się o ochronę, ponieważ obywatele państw wymienionych powyżej złożyli w 2017 r. łącznie 3% ogółu wniosków.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</si>
</sst>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&quot;zł&quot;* #,##0_);_(&quot;zł&quot;* \(#,##0\);_(&quot;zł&quot;* &quot;-&quot;_);_(@_)"/>
    <numFmt numFmtId="165" formatCode="yyyy/mm/dd;@"/>
  </numFmts>
  <fonts count="3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b/>
      <sz val="10"/>
      <color theme="1"/>
      <name val="Tahoma"/>
      <family val="2"/>
      <charset val="238"/>
    </font>
    <font>
      <sz val="8"/>
      <name val="Tahoma"/>
      <family val="2"/>
      <charset val="238"/>
    </font>
    <font>
      <sz val="8"/>
      <color theme="1"/>
      <name val="Tahoma"/>
      <family val="2"/>
      <charset val="238"/>
    </font>
    <font>
      <sz val="9"/>
      <color theme="1"/>
      <name val="Tahoma"/>
      <family val="2"/>
      <charset val="238"/>
    </font>
    <font>
      <i/>
      <sz val="9"/>
      <color theme="1"/>
      <name val="Tahoma"/>
      <family val="2"/>
      <charset val="238"/>
    </font>
    <font>
      <i/>
      <sz val="8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8"/>
      <name val="Cambria"/>
      <family val="2"/>
      <charset val="238"/>
      <scheme val="major"/>
    </font>
    <font>
      <b/>
      <sz val="15"/>
      <name val="Calibri"/>
      <family val="2"/>
      <charset val="238"/>
      <scheme val="minor"/>
    </font>
    <font>
      <b/>
      <i/>
      <sz val="14"/>
      <color theme="1"/>
      <name val="Cambria"/>
      <family val="1"/>
      <charset val="238"/>
    </font>
    <font>
      <sz val="11"/>
      <name val="Calibri"/>
      <family val="2"/>
      <charset val="238"/>
      <scheme val="minor"/>
    </font>
    <font>
      <b/>
      <sz val="7"/>
      <name val="Tahoma"/>
      <family val="2"/>
      <charset val="238"/>
    </font>
    <font>
      <sz val="6"/>
      <color theme="1"/>
      <name val="Tahoma"/>
      <family val="2"/>
      <charset val="238"/>
    </font>
    <font>
      <i/>
      <sz val="6"/>
      <color theme="1"/>
      <name val="Tahoma"/>
      <family val="2"/>
      <charset val="238"/>
    </font>
    <font>
      <b/>
      <sz val="8"/>
      <name val="Tahoma"/>
      <family val="2"/>
      <charset val="238"/>
    </font>
    <font>
      <b/>
      <sz val="9"/>
      <name val="Tahoma"/>
      <family val="2"/>
      <charset val="238"/>
    </font>
    <font>
      <sz val="9"/>
      <name val="Tahoma"/>
      <family val="2"/>
      <charset val="238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18" fillId="0" borderId="0"/>
  </cellStyleXfs>
  <cellXfs count="318">
    <xf numFmtId="0" fontId="0" fillId="0" borderId="0" xfId="0"/>
    <xf numFmtId="0" fontId="0" fillId="0" borderId="0" xfId="0"/>
    <xf numFmtId="0" fontId="0" fillId="0" borderId="0" xfId="0"/>
    <xf numFmtId="0" fontId="0" fillId="0" borderId="0" xfId="0" applyProtection="1">
      <protection locked="0"/>
    </xf>
    <xf numFmtId="0" fontId="0" fillId="0" borderId="0" xfId="0" applyBorder="1" applyProtection="1">
      <protection locked="0"/>
    </xf>
    <xf numFmtId="14" fontId="0" fillId="0" borderId="0" xfId="0" applyNumberFormat="1" applyProtection="1">
      <protection locked="0"/>
    </xf>
    <xf numFmtId="165" fontId="0" fillId="0" borderId="0" xfId="0" applyNumberFormat="1" applyProtection="1">
      <protection locked="0"/>
    </xf>
    <xf numFmtId="0" fontId="0" fillId="0" borderId="0" xfId="0" applyAlignment="1" applyProtection="1">
      <protection locked="0"/>
    </xf>
    <xf numFmtId="0" fontId="30" fillId="0" borderId="0" xfId="0" applyFont="1" applyAlignment="1" applyProtection="1">
      <alignment vertical="center"/>
      <protection locked="0"/>
    </xf>
    <xf numFmtId="0" fontId="31" fillId="0" borderId="0" xfId="0" applyFont="1" applyProtection="1">
      <protection locked="0"/>
    </xf>
    <xf numFmtId="0" fontId="20" fillId="0" borderId="0" xfId="0" applyFont="1" applyAlignment="1" applyProtection="1">
      <alignment horizontal="left" vertical="center"/>
      <protection locked="0"/>
    </xf>
    <xf numFmtId="0" fontId="19" fillId="0" borderId="0" xfId="43" applyProtection="1">
      <protection locked="0"/>
    </xf>
    <xf numFmtId="0" fontId="33" fillId="0" borderId="0" xfId="0" applyFont="1" applyAlignment="1" applyProtection="1">
      <alignment horizontal="center" vertical="center" wrapText="1"/>
      <protection locked="0"/>
    </xf>
    <xf numFmtId="165" fontId="33" fillId="0" borderId="0" xfId="0" applyNumberFormat="1" applyFont="1" applyAlignment="1" applyProtection="1">
      <alignment horizontal="center" vertical="center" wrapText="1"/>
      <protection locked="0"/>
    </xf>
    <xf numFmtId="0" fontId="0" fillId="0" borderId="0" xfId="0" applyAlignment="1" applyProtection="1">
      <alignment wrapText="1"/>
      <protection locked="0"/>
    </xf>
    <xf numFmtId="165" fontId="0" fillId="0" borderId="0" xfId="0" applyNumberFormat="1" applyAlignment="1" applyProtection="1">
      <alignment wrapText="1"/>
      <protection locked="0"/>
    </xf>
    <xf numFmtId="0" fontId="24" fillId="0" borderId="0" xfId="0" applyFont="1" applyAlignment="1" applyProtection="1">
      <alignment vertical="top" wrapText="1"/>
      <protection locked="0"/>
    </xf>
    <xf numFmtId="0" fontId="20" fillId="0" borderId="0" xfId="0" applyFont="1" applyAlignment="1" applyProtection="1">
      <alignment horizontal="left" vertical="center" wrapText="1"/>
      <protection locked="0"/>
    </xf>
    <xf numFmtId="0" fontId="33" fillId="0" borderId="0" xfId="0" applyFont="1" applyAlignment="1" applyProtection="1">
      <alignment horizontal="left" vertical="center" wrapText="1"/>
      <protection locked="0"/>
    </xf>
    <xf numFmtId="0" fontId="25" fillId="0" borderId="0" xfId="0" applyFont="1" applyAlignment="1" applyProtection="1">
      <alignment vertical="top"/>
      <protection locked="0"/>
    </xf>
    <xf numFmtId="165" fontId="25" fillId="0" borderId="0" xfId="0" applyNumberFormat="1" applyFont="1" applyAlignment="1" applyProtection="1">
      <alignment vertical="top"/>
      <protection locked="0"/>
    </xf>
    <xf numFmtId="0" fontId="36" fillId="35" borderId="0" xfId="0" applyFont="1" applyFill="1" applyBorder="1" applyAlignment="1" applyProtection="1">
      <alignment horizontal="center" vertical="center"/>
      <protection locked="0"/>
    </xf>
    <xf numFmtId="3" fontId="36" fillId="35" borderId="0" xfId="0" applyNumberFormat="1" applyFont="1" applyFill="1" applyBorder="1" applyAlignment="1" applyProtection="1">
      <alignment horizontal="center" vertical="center"/>
      <protection locked="0"/>
    </xf>
    <xf numFmtId="3" fontId="36" fillId="35" borderId="0" xfId="24" applyNumberFormat="1" applyFont="1" applyFill="1" applyBorder="1" applyAlignment="1" applyProtection="1">
      <alignment horizontal="center" vertical="center" wrapText="1"/>
      <protection locked="0"/>
    </xf>
    <xf numFmtId="165" fontId="36" fillId="35" borderId="0" xfId="24" applyNumberFormat="1" applyFont="1" applyFill="1" applyBorder="1" applyAlignment="1" applyProtection="1">
      <alignment horizontal="center" vertical="center" wrapText="1"/>
      <protection locked="0"/>
    </xf>
    <xf numFmtId="0" fontId="36" fillId="36" borderId="21" xfId="0" applyFont="1" applyFill="1" applyBorder="1" applyAlignment="1" applyProtection="1">
      <alignment horizontal="center" vertical="center" textRotation="90" wrapText="1"/>
      <protection locked="0"/>
    </xf>
    <xf numFmtId="0" fontId="32" fillId="35" borderId="0" xfId="10" applyFont="1" applyFill="1" applyBorder="1" applyAlignment="1" applyProtection="1">
      <alignment horizontal="center" vertical="center" wrapText="1"/>
      <protection locked="0"/>
    </xf>
    <xf numFmtId="0" fontId="32" fillId="35" borderId="0" xfId="10" applyFont="1" applyFill="1" applyBorder="1" applyAlignment="1" applyProtection="1">
      <alignment horizontal="center" vertical="center"/>
      <protection locked="0"/>
    </xf>
    <xf numFmtId="0" fontId="36" fillId="35" borderId="0" xfId="10" applyFont="1" applyFill="1" applyBorder="1" applyAlignment="1" applyProtection="1">
      <alignment horizontal="center" vertical="center"/>
      <protection locked="0"/>
    </xf>
    <xf numFmtId="0" fontId="32" fillId="35" borderId="0" xfId="10" applyFont="1" applyFill="1" applyBorder="1" applyAlignment="1" applyProtection="1">
      <alignment horizontal="left" vertical="center" indent="1"/>
      <protection locked="0"/>
    </xf>
    <xf numFmtId="0" fontId="20" fillId="0" borderId="0" xfId="0" applyFont="1" applyAlignment="1" applyProtection="1">
      <alignment horizontal="left"/>
      <protection locked="0"/>
    </xf>
    <xf numFmtId="0" fontId="26" fillId="0" borderId="0" xfId="0" applyFont="1" applyAlignment="1" applyProtection="1">
      <alignment horizontal="left" vertical="top" wrapText="1"/>
      <protection locked="0"/>
    </xf>
    <xf numFmtId="0" fontId="23" fillId="0" borderId="0" xfId="0" applyFont="1" applyAlignment="1" applyProtection="1">
      <alignment horizontal="left" vertical="top" wrapText="1"/>
      <protection locked="0"/>
    </xf>
    <xf numFmtId="0" fontId="21" fillId="0" borderId="0" xfId="0" applyFont="1" applyAlignment="1" applyProtection="1">
      <alignment horizontal="left" vertical="top" wrapText="1"/>
      <protection locked="0"/>
    </xf>
    <xf numFmtId="0" fontId="22" fillId="0" borderId="0" xfId="0" applyFont="1" applyAlignment="1" applyProtection="1">
      <alignment horizontal="center" vertical="center"/>
      <protection locked="0"/>
    </xf>
    <xf numFmtId="0" fontId="22" fillId="0" borderId="0" xfId="0" applyFont="1" applyAlignment="1" applyProtection="1">
      <alignment horizontal="left" vertical="center" indent="1"/>
      <protection locked="0"/>
    </xf>
    <xf numFmtId="0" fontId="22" fillId="0" borderId="0" xfId="0" applyFont="1" applyAlignment="1" applyProtection="1">
      <alignment horizontal="center"/>
      <protection locked="0"/>
    </xf>
    <xf numFmtId="0" fontId="22" fillId="0" borderId="0" xfId="0" applyFont="1" applyProtection="1">
      <protection locked="0"/>
    </xf>
    <xf numFmtId="0" fontId="22" fillId="0" borderId="0" xfId="0" applyFont="1" applyAlignment="1" applyProtection="1">
      <alignment horizontal="left" vertical="center"/>
      <protection locked="0"/>
    </xf>
    <xf numFmtId="0" fontId="22" fillId="0" borderId="0" xfId="0" applyFont="1" applyAlignment="1" applyProtection="1">
      <protection locked="0"/>
    </xf>
    <xf numFmtId="0" fontId="27" fillId="0" borderId="0" xfId="0" applyFont="1" applyProtection="1">
      <protection locked="0"/>
    </xf>
    <xf numFmtId="3" fontId="37" fillId="0" borderId="10" xfId="0" applyNumberFormat="1" applyFont="1" applyBorder="1" applyAlignment="1" applyProtection="1">
      <alignment horizontal="right" vertical="center"/>
    </xf>
    <xf numFmtId="3" fontId="36" fillId="35" borderId="45" xfId="10" applyNumberFormat="1" applyFont="1" applyFill="1" applyBorder="1" applyAlignment="1" applyProtection="1">
      <alignment horizontal="center" vertical="center"/>
    </xf>
    <xf numFmtId="3" fontId="37" fillId="0" borderId="10" xfId="0" applyNumberFormat="1" applyFont="1" applyBorder="1" applyAlignment="1" applyProtection="1">
      <alignment horizontal="right" vertical="center"/>
    </xf>
    <xf numFmtId="0" fontId="0" fillId="0" borderId="0" xfId="0" applyProtection="1">
      <protection locked="0"/>
    </xf>
    <xf numFmtId="0" fontId="0" fillId="0" borderId="0" xfId="0" applyProtection="1">
      <protection locked="0"/>
    </xf>
    <xf numFmtId="0" fontId="36" fillId="0" borderId="0" xfId="24" applyFont="1" applyFill="1" applyBorder="1" applyAlignment="1" applyProtection="1">
      <alignment horizontal="center" vertical="center" wrapText="1"/>
      <protection locked="0"/>
    </xf>
    <xf numFmtId="3" fontId="36" fillId="0" borderId="0" xfId="0" applyNumberFormat="1" applyFont="1" applyFill="1" applyBorder="1" applyAlignment="1" applyProtection="1">
      <alignment horizontal="center" vertical="center"/>
    </xf>
    <xf numFmtId="0" fontId="36" fillId="36" borderId="0" xfId="10" applyFont="1" applyFill="1" applyBorder="1" applyAlignment="1" applyProtection="1">
      <alignment horizontal="center" vertical="center"/>
      <protection locked="0"/>
    </xf>
    <xf numFmtId="3" fontId="36" fillId="36" borderId="0" xfId="10" applyNumberFormat="1" applyFont="1" applyFill="1" applyBorder="1" applyAlignment="1" applyProtection="1">
      <alignment horizontal="center" vertical="center"/>
    </xf>
    <xf numFmtId="0" fontId="36" fillId="36" borderId="21" xfId="0" applyFont="1" applyFill="1" applyBorder="1" applyAlignment="1" applyProtection="1">
      <alignment horizontal="center" vertical="center" textRotation="90" wrapText="1"/>
      <protection locked="0"/>
    </xf>
    <xf numFmtId="3" fontId="37" fillId="0" borderId="10" xfId="0" applyNumberFormat="1" applyFont="1" applyBorder="1" applyAlignment="1" applyProtection="1">
      <alignment horizontal="right" vertical="center"/>
    </xf>
    <xf numFmtId="3" fontId="36" fillId="35" borderId="45" xfId="10" applyNumberFormat="1" applyFont="1" applyFill="1" applyBorder="1" applyAlignment="1" applyProtection="1">
      <alignment horizontal="center" vertical="center"/>
    </xf>
    <xf numFmtId="3" fontId="36" fillId="35" borderId="45" xfId="10" applyNumberFormat="1" applyFont="1" applyFill="1" applyBorder="1" applyAlignment="1" applyProtection="1">
      <alignment horizontal="center" vertical="center"/>
    </xf>
    <xf numFmtId="0" fontId="0" fillId="0" borderId="0" xfId="0" applyFill="1" applyBorder="1" applyProtection="1">
      <protection locked="0"/>
    </xf>
    <xf numFmtId="0" fontId="36" fillId="0" borderId="0" xfId="10" applyFont="1" applyFill="1" applyBorder="1" applyAlignment="1" applyProtection="1">
      <alignment horizontal="left" vertical="center"/>
      <protection locked="0"/>
    </xf>
    <xf numFmtId="0" fontId="36" fillId="0" borderId="0" xfId="10" applyFont="1" applyFill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0" fillId="0" borderId="0" xfId="0" applyProtection="1"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Alignment="1"/>
    <xf numFmtId="0" fontId="0" fillId="0" borderId="0" xfId="0" applyProtection="1">
      <protection locked="0"/>
    </xf>
    <xf numFmtId="0" fontId="0" fillId="0" borderId="0" xfId="0" applyProtection="1">
      <protection locked="0"/>
    </xf>
    <xf numFmtId="0" fontId="0" fillId="0" borderId="0" xfId="0" applyProtection="1">
      <protection locked="0"/>
    </xf>
    <xf numFmtId="3" fontId="37" fillId="0" borderId="0" xfId="0" applyNumberFormat="1" applyFont="1" applyFill="1" applyBorder="1" applyAlignment="1" applyProtection="1">
      <alignment horizontal="right" vertical="center"/>
    </xf>
    <xf numFmtId="0" fontId="33" fillId="0" borderId="0" xfId="0" applyFont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0" fillId="0" borderId="0" xfId="0" applyProtection="1">
      <protection locked="0"/>
    </xf>
    <xf numFmtId="0" fontId="21" fillId="0" borderId="0" xfId="0" applyFont="1" applyAlignment="1" applyProtection="1">
      <alignment horizontal="left" vertical="top" wrapText="1"/>
      <protection locked="0"/>
    </xf>
    <xf numFmtId="3" fontId="37" fillId="35" borderId="17" xfId="0" applyNumberFormat="1" applyFont="1" applyFill="1" applyBorder="1" applyAlignment="1" applyProtection="1">
      <alignment horizontal="right" vertical="center" wrapText="1"/>
    </xf>
    <xf numFmtId="3" fontId="37" fillId="35" borderId="26" xfId="0" applyNumberFormat="1" applyFont="1" applyFill="1" applyBorder="1" applyAlignment="1" applyProtection="1">
      <alignment horizontal="right" vertical="center" wrapText="1"/>
    </xf>
    <xf numFmtId="3" fontId="37" fillId="36" borderId="11" xfId="0" applyNumberFormat="1" applyFont="1" applyFill="1" applyBorder="1" applyAlignment="1" applyProtection="1">
      <alignment horizontal="right" vertical="center" wrapText="1"/>
    </xf>
    <xf numFmtId="3" fontId="37" fillId="36" borderId="35" xfId="0" applyNumberFormat="1" applyFont="1" applyFill="1" applyBorder="1" applyAlignment="1" applyProtection="1">
      <alignment horizontal="right" vertical="center" wrapText="1"/>
    </xf>
    <xf numFmtId="3" fontId="36" fillId="35" borderId="47" xfId="24" applyNumberFormat="1" applyFont="1" applyFill="1" applyBorder="1" applyAlignment="1" applyProtection="1">
      <alignment horizontal="center" vertical="center" wrapText="1"/>
    </xf>
    <xf numFmtId="3" fontId="36" fillId="35" borderId="49" xfId="24" applyNumberFormat="1" applyFont="1" applyFill="1" applyBorder="1" applyAlignment="1" applyProtection="1">
      <alignment horizontal="center" vertical="center" wrapText="1"/>
    </xf>
    <xf numFmtId="3" fontId="37" fillId="36" borderId="17" xfId="0" applyNumberFormat="1" applyFont="1" applyFill="1" applyBorder="1" applyAlignment="1" applyProtection="1">
      <alignment horizontal="right" vertical="center" wrapText="1"/>
    </xf>
    <xf numFmtId="3" fontId="37" fillId="36" borderId="26" xfId="0" applyNumberFormat="1" applyFont="1" applyFill="1" applyBorder="1" applyAlignment="1" applyProtection="1">
      <alignment horizontal="right" vertical="center" wrapText="1"/>
    </xf>
    <xf numFmtId="3" fontId="36" fillId="35" borderId="45" xfId="0" applyNumberFormat="1" applyFont="1" applyFill="1" applyBorder="1" applyAlignment="1" applyProtection="1">
      <alignment horizontal="center" vertical="center"/>
    </xf>
    <xf numFmtId="3" fontId="36" fillId="35" borderId="46" xfId="0" applyNumberFormat="1" applyFont="1" applyFill="1" applyBorder="1" applyAlignment="1" applyProtection="1">
      <alignment horizontal="center" vertical="center"/>
    </xf>
    <xf numFmtId="0" fontId="16" fillId="36" borderId="38" xfId="0" applyFont="1" applyFill="1" applyBorder="1" applyAlignment="1" applyProtection="1">
      <alignment horizontal="center" vertical="center" textRotation="90" wrapText="1"/>
      <protection locked="0"/>
    </xf>
    <xf numFmtId="0" fontId="16" fillId="36" borderId="39" xfId="0" applyFont="1" applyFill="1" applyBorder="1" applyAlignment="1" applyProtection="1">
      <alignment horizontal="center" vertical="center" textRotation="90" wrapText="1"/>
      <protection locked="0"/>
    </xf>
    <xf numFmtId="0" fontId="16" fillId="36" borderId="14" xfId="0" applyFont="1" applyFill="1" applyBorder="1" applyAlignment="1" applyProtection="1">
      <alignment horizontal="center" vertical="center" textRotation="90" wrapText="1"/>
      <protection locked="0"/>
    </xf>
    <xf numFmtId="0" fontId="16" fillId="36" borderId="36" xfId="0" applyFont="1" applyFill="1" applyBorder="1" applyAlignment="1" applyProtection="1">
      <alignment horizontal="center" vertical="center" textRotation="90" wrapText="1"/>
      <protection locked="0"/>
    </xf>
    <xf numFmtId="0" fontId="20" fillId="0" borderId="40" xfId="0" applyFont="1" applyBorder="1" applyAlignment="1" applyProtection="1">
      <alignment horizontal="center" vertical="center" wrapText="1"/>
    </xf>
    <xf numFmtId="0" fontId="16" fillId="36" borderId="20" xfId="0" applyFont="1" applyFill="1" applyBorder="1" applyAlignment="1" applyProtection="1">
      <alignment horizontal="center" vertical="center"/>
      <protection locked="0"/>
    </xf>
    <xf numFmtId="0" fontId="16" fillId="36" borderId="21" xfId="0" applyFont="1" applyFill="1" applyBorder="1" applyAlignment="1" applyProtection="1">
      <alignment horizontal="center" vertical="center"/>
      <protection locked="0"/>
    </xf>
    <xf numFmtId="0" fontId="16" fillId="36" borderId="25" xfId="0" applyFont="1" applyFill="1" applyBorder="1" applyAlignment="1" applyProtection="1">
      <alignment horizontal="center" vertical="center"/>
      <protection locked="0"/>
    </xf>
    <xf numFmtId="0" fontId="16" fillId="36" borderId="10" xfId="0" applyFont="1" applyFill="1" applyBorder="1" applyAlignment="1" applyProtection="1">
      <alignment horizontal="center" vertical="center"/>
      <protection locked="0"/>
    </xf>
    <xf numFmtId="0" fontId="16" fillId="36" borderId="21" xfId="0" applyFont="1" applyFill="1" applyBorder="1" applyAlignment="1" applyProtection="1">
      <alignment horizontal="center" vertical="center" textRotation="90"/>
      <protection locked="0"/>
    </xf>
    <xf numFmtId="0" fontId="16" fillId="36" borderId="10" xfId="0" applyFont="1" applyFill="1" applyBorder="1" applyAlignment="1" applyProtection="1">
      <alignment horizontal="center" vertical="center" textRotation="90"/>
      <protection locked="0"/>
    </xf>
    <xf numFmtId="0" fontId="37" fillId="35" borderId="25" xfId="0" applyFont="1" applyFill="1" applyBorder="1" applyAlignment="1" applyProtection="1">
      <alignment horizontal="left" vertical="center"/>
    </xf>
    <xf numFmtId="0" fontId="37" fillId="35" borderId="10" xfId="0" applyFont="1" applyFill="1" applyBorder="1" applyAlignment="1" applyProtection="1">
      <alignment horizontal="left" vertical="center"/>
    </xf>
    <xf numFmtId="3" fontId="37" fillId="35" borderId="10" xfId="0" applyNumberFormat="1" applyFont="1" applyFill="1" applyBorder="1" applyAlignment="1" applyProtection="1">
      <alignment horizontal="right" vertical="center" wrapText="1"/>
    </xf>
    <xf numFmtId="0" fontId="37" fillId="36" borderId="25" xfId="0" applyFont="1" applyFill="1" applyBorder="1" applyAlignment="1" applyProtection="1">
      <alignment horizontal="left" vertical="center"/>
    </xf>
    <xf numFmtId="0" fontId="37" fillId="36" borderId="10" xfId="0" applyFont="1" applyFill="1" applyBorder="1" applyAlignment="1" applyProtection="1">
      <alignment horizontal="left" vertical="center"/>
    </xf>
    <xf numFmtId="3" fontId="37" fillId="36" borderId="10" xfId="0" applyNumberFormat="1" applyFont="1" applyFill="1" applyBorder="1" applyAlignment="1" applyProtection="1">
      <alignment horizontal="right" vertical="center" wrapText="1"/>
    </xf>
    <xf numFmtId="3" fontId="37" fillId="34" borderId="10" xfId="0" applyNumberFormat="1" applyFont="1" applyFill="1" applyBorder="1" applyAlignment="1" applyProtection="1">
      <alignment horizontal="right" vertical="center"/>
    </xf>
    <xf numFmtId="0" fontId="37" fillId="34" borderId="25" xfId="24" applyFont="1" applyFill="1" applyBorder="1" applyAlignment="1" applyProtection="1">
      <alignment horizontal="left" vertical="center"/>
      <protection locked="0"/>
    </xf>
    <xf numFmtId="0" fontId="37" fillId="34" borderId="10" xfId="24" applyFont="1" applyFill="1" applyBorder="1" applyAlignment="1" applyProtection="1">
      <alignment horizontal="left" vertical="center"/>
      <protection locked="0"/>
    </xf>
    <xf numFmtId="0" fontId="37" fillId="0" borderId="25" xfId="0" applyFont="1" applyFill="1" applyBorder="1" applyAlignment="1" applyProtection="1">
      <alignment horizontal="left" vertical="center"/>
      <protection locked="0"/>
    </xf>
    <xf numFmtId="0" fontId="37" fillId="0" borderId="10" xfId="0" applyFont="1" applyFill="1" applyBorder="1" applyAlignment="1" applyProtection="1">
      <alignment horizontal="left" vertical="center"/>
      <protection locked="0"/>
    </xf>
    <xf numFmtId="0" fontId="36" fillId="36" borderId="20" xfId="0" applyFont="1" applyFill="1" applyBorder="1" applyAlignment="1" applyProtection="1">
      <alignment horizontal="center" vertical="center"/>
      <protection locked="0"/>
    </xf>
    <xf numFmtId="0" fontId="36" fillId="36" borderId="21" xfId="0" applyFont="1" applyFill="1" applyBorder="1" applyAlignment="1" applyProtection="1">
      <alignment horizontal="center" vertical="center"/>
      <protection locked="0"/>
    </xf>
    <xf numFmtId="0" fontId="36" fillId="36" borderId="25" xfId="0" applyFont="1" applyFill="1" applyBorder="1" applyAlignment="1" applyProtection="1">
      <alignment horizontal="center" vertical="center"/>
      <protection locked="0"/>
    </xf>
    <xf numFmtId="0" fontId="36" fillId="36" borderId="10" xfId="0" applyFont="1" applyFill="1" applyBorder="1" applyAlignment="1" applyProtection="1">
      <alignment horizontal="center" vertical="center"/>
      <protection locked="0"/>
    </xf>
    <xf numFmtId="0" fontId="36" fillId="36" borderId="21" xfId="0" applyFont="1" applyFill="1" applyBorder="1" applyAlignment="1" applyProtection="1">
      <alignment horizontal="center" vertical="center" wrapText="1"/>
    </xf>
    <xf numFmtId="0" fontId="36" fillId="36" borderId="31" xfId="0" applyFont="1" applyFill="1" applyBorder="1" applyAlignment="1" applyProtection="1">
      <alignment horizontal="center" vertical="center" wrapText="1"/>
    </xf>
    <xf numFmtId="0" fontId="36" fillId="36" borderId="10" xfId="0" applyFont="1" applyFill="1" applyBorder="1" applyAlignment="1" applyProtection="1">
      <alignment horizontal="center" vertical="center" textRotation="90"/>
      <protection locked="0"/>
    </xf>
    <xf numFmtId="3" fontId="37" fillId="0" borderId="10" xfId="0" applyNumberFormat="1" applyFont="1" applyBorder="1" applyAlignment="1" applyProtection="1">
      <alignment horizontal="right" vertical="center" wrapText="1"/>
    </xf>
    <xf numFmtId="3" fontId="37" fillId="0" borderId="32" xfId="0" applyNumberFormat="1" applyFont="1" applyBorder="1" applyAlignment="1" applyProtection="1">
      <alignment horizontal="right" vertical="center" wrapText="1"/>
    </xf>
    <xf numFmtId="3" fontId="37" fillId="0" borderId="10" xfId="0" applyNumberFormat="1" applyFont="1" applyFill="1" applyBorder="1" applyAlignment="1" applyProtection="1">
      <alignment horizontal="right" vertical="center"/>
    </xf>
    <xf numFmtId="3" fontId="37" fillId="35" borderId="10" xfId="0" applyNumberFormat="1" applyFont="1" applyFill="1" applyBorder="1" applyAlignment="1" applyProtection="1">
      <alignment horizontal="right" vertical="center"/>
    </xf>
    <xf numFmtId="0" fontId="37" fillId="34" borderId="25" xfId="0" applyFont="1" applyFill="1" applyBorder="1" applyAlignment="1" applyProtection="1">
      <alignment horizontal="left" vertical="center" wrapText="1"/>
    </xf>
    <xf numFmtId="0" fontId="37" fillId="34" borderId="10" xfId="0" applyFont="1" applyFill="1" applyBorder="1" applyAlignment="1" applyProtection="1">
      <alignment horizontal="left" vertical="center" wrapText="1"/>
    </xf>
    <xf numFmtId="0" fontId="37" fillId="0" borderId="41" xfId="0" applyFont="1" applyFill="1" applyBorder="1" applyAlignment="1" applyProtection="1">
      <alignment horizontal="left" vertical="center" wrapText="1"/>
      <protection locked="0"/>
    </xf>
    <xf numFmtId="0" fontId="37" fillId="0" borderId="42" xfId="0" applyFont="1" applyFill="1" applyBorder="1" applyAlignment="1" applyProtection="1">
      <alignment horizontal="left" vertical="center" wrapText="1"/>
      <protection locked="0"/>
    </xf>
    <xf numFmtId="0" fontId="37" fillId="34" borderId="10" xfId="0" applyFont="1" applyFill="1" applyBorder="1" applyAlignment="1" applyProtection="1">
      <alignment horizontal="right" vertical="center"/>
    </xf>
    <xf numFmtId="0" fontId="37" fillId="34" borderId="32" xfId="0" applyFont="1" applyFill="1" applyBorder="1" applyAlignment="1" applyProtection="1">
      <alignment horizontal="right" vertical="center"/>
    </xf>
    <xf numFmtId="0" fontId="36" fillId="36" borderId="32" xfId="0" applyFont="1" applyFill="1" applyBorder="1" applyAlignment="1" applyProtection="1">
      <alignment horizontal="center" vertical="center" textRotation="90"/>
      <protection locked="0"/>
    </xf>
    <xf numFmtId="3" fontId="37" fillId="35" borderId="42" xfId="0" applyNumberFormat="1" applyFont="1" applyFill="1" applyBorder="1" applyAlignment="1" applyProtection="1">
      <alignment horizontal="right" vertical="center"/>
    </xf>
    <xf numFmtId="0" fontId="36" fillId="35" borderId="17" xfId="0" applyFont="1" applyFill="1" applyBorder="1" applyAlignment="1" applyProtection="1">
      <alignment horizontal="center" vertical="center" textRotation="90" wrapText="1"/>
      <protection locked="0"/>
    </xf>
    <xf numFmtId="0" fontId="36" fillId="35" borderId="18" xfId="0" applyFont="1" applyFill="1" applyBorder="1" applyAlignment="1" applyProtection="1">
      <alignment horizontal="center" vertical="center" textRotation="90" wrapText="1"/>
      <protection locked="0"/>
    </xf>
    <xf numFmtId="0" fontId="36" fillId="35" borderId="19" xfId="0" applyFont="1" applyFill="1" applyBorder="1" applyAlignment="1" applyProtection="1">
      <alignment horizontal="center" vertical="center" textRotation="90" wrapText="1"/>
      <protection locked="0"/>
    </xf>
    <xf numFmtId="0" fontId="37" fillId="0" borderId="41" xfId="0" applyFont="1" applyFill="1" applyBorder="1" applyAlignment="1" applyProtection="1">
      <alignment horizontal="left" vertical="center" wrapText="1"/>
    </xf>
    <xf numFmtId="0" fontId="37" fillId="0" borderId="42" xfId="0" applyFont="1" applyFill="1" applyBorder="1" applyAlignment="1" applyProtection="1">
      <alignment horizontal="left" vertical="center" wrapText="1"/>
    </xf>
    <xf numFmtId="3" fontId="37" fillId="36" borderId="42" xfId="24" applyNumberFormat="1" applyFont="1" applyFill="1" applyBorder="1" applyAlignment="1" applyProtection="1">
      <alignment horizontal="right" vertical="center" wrapText="1"/>
    </xf>
    <xf numFmtId="0" fontId="36" fillId="35" borderId="17" xfId="44" applyFont="1" applyFill="1" applyBorder="1" applyAlignment="1" applyProtection="1">
      <alignment horizontal="center" vertical="center"/>
      <protection locked="0"/>
    </xf>
    <xf numFmtId="0" fontId="36" fillId="35" borderId="26" xfId="44" applyFont="1" applyFill="1" applyBorder="1" applyAlignment="1" applyProtection="1">
      <alignment horizontal="center" vertical="center"/>
      <protection locked="0"/>
    </xf>
    <xf numFmtId="0" fontId="36" fillId="35" borderId="17" xfId="44" applyFont="1" applyFill="1" applyBorder="1" applyAlignment="1" applyProtection="1">
      <alignment horizontal="center" vertical="center" wrapText="1"/>
      <protection locked="0"/>
    </xf>
    <xf numFmtId="0" fontId="36" fillId="35" borderId="19" xfId="44" applyFont="1" applyFill="1" applyBorder="1" applyAlignment="1" applyProtection="1">
      <alignment horizontal="center" vertical="center" wrapText="1"/>
      <protection locked="0"/>
    </xf>
    <xf numFmtId="0" fontId="36" fillId="35" borderId="18" xfId="44" applyFont="1" applyFill="1" applyBorder="1" applyAlignment="1" applyProtection="1">
      <alignment horizontal="center" vertical="center"/>
      <protection locked="0"/>
    </xf>
    <xf numFmtId="0" fontId="36" fillId="35" borderId="19" xfId="44" applyFont="1" applyFill="1" applyBorder="1" applyAlignment="1" applyProtection="1">
      <alignment horizontal="center" vertical="center"/>
      <protection locked="0"/>
    </xf>
    <xf numFmtId="0" fontId="36" fillId="35" borderId="22" xfId="0" applyFont="1" applyFill="1" applyBorder="1" applyAlignment="1" applyProtection="1">
      <alignment horizontal="center" vertical="center"/>
    </xf>
    <xf numFmtId="0" fontId="36" fillId="35" borderId="23" xfId="0" applyFont="1" applyFill="1" applyBorder="1" applyAlignment="1" applyProtection="1">
      <alignment horizontal="center" vertical="center"/>
    </xf>
    <xf numFmtId="0" fontId="36" fillId="35" borderId="24" xfId="0" applyFont="1" applyFill="1" applyBorder="1" applyAlignment="1" applyProtection="1">
      <alignment horizontal="center" vertical="center"/>
    </xf>
    <xf numFmtId="0" fontId="37" fillId="35" borderId="11" xfId="43" applyFont="1" applyFill="1" applyBorder="1" applyAlignment="1" applyProtection="1">
      <alignment horizontal="right" vertical="center"/>
    </xf>
    <xf numFmtId="0" fontId="37" fillId="35" borderId="35" xfId="43" applyFont="1" applyFill="1" applyBorder="1" applyAlignment="1" applyProtection="1">
      <alignment horizontal="right" vertical="center"/>
    </xf>
    <xf numFmtId="0" fontId="37" fillId="35" borderId="13" xfId="43" applyFont="1" applyFill="1" applyBorder="1" applyAlignment="1" applyProtection="1">
      <alignment horizontal="right" vertical="center"/>
    </xf>
    <xf numFmtId="0" fontId="36" fillId="35" borderId="20" xfId="44" applyFont="1" applyFill="1" applyBorder="1" applyAlignment="1" applyProtection="1">
      <alignment horizontal="center" vertical="center"/>
      <protection locked="0"/>
    </xf>
    <xf numFmtId="0" fontId="36" fillId="35" borderId="21" xfId="44" applyFont="1" applyFill="1" applyBorder="1" applyAlignment="1" applyProtection="1">
      <alignment horizontal="center" vertical="center"/>
      <protection locked="0"/>
    </xf>
    <xf numFmtId="0" fontId="36" fillId="35" borderId="25" xfId="44" applyFont="1" applyFill="1" applyBorder="1" applyAlignment="1" applyProtection="1">
      <alignment horizontal="center" vertical="center"/>
      <protection locked="0"/>
    </xf>
    <xf numFmtId="0" fontId="36" fillId="35" borderId="10" xfId="44" applyFont="1" applyFill="1" applyBorder="1" applyAlignment="1" applyProtection="1">
      <alignment horizontal="center" vertical="center"/>
      <protection locked="0"/>
    </xf>
    <xf numFmtId="0" fontId="37" fillId="35" borderId="17" xfId="43" applyFont="1" applyFill="1" applyBorder="1" applyAlignment="1" applyProtection="1">
      <alignment horizontal="right" vertical="center"/>
    </xf>
    <xf numFmtId="0" fontId="37" fillId="35" borderId="26" xfId="43" applyFont="1" applyFill="1" applyBorder="1" applyAlignment="1" applyProtection="1">
      <alignment horizontal="right" vertical="center"/>
    </xf>
    <xf numFmtId="0" fontId="37" fillId="35" borderId="19" xfId="43" applyFont="1" applyFill="1" applyBorder="1" applyAlignment="1" applyProtection="1">
      <alignment horizontal="right" vertical="center"/>
    </xf>
    <xf numFmtId="0" fontId="37" fillId="34" borderId="17" xfId="43" applyFont="1" applyFill="1" applyBorder="1" applyAlignment="1" applyProtection="1">
      <alignment horizontal="right" vertical="center"/>
    </xf>
    <xf numFmtId="0" fontId="37" fillId="34" borderId="26" xfId="43" applyFont="1" applyFill="1" applyBorder="1" applyAlignment="1" applyProtection="1">
      <alignment horizontal="right" vertical="center"/>
    </xf>
    <xf numFmtId="0" fontId="37" fillId="34" borderId="19" xfId="43" applyFont="1" applyFill="1" applyBorder="1" applyAlignment="1" applyProtection="1">
      <alignment horizontal="right" vertical="center"/>
    </xf>
    <xf numFmtId="0" fontId="37" fillId="35" borderId="10" xfId="0" applyFont="1" applyFill="1" applyBorder="1" applyAlignment="1" applyProtection="1">
      <alignment horizontal="right" vertical="center"/>
    </xf>
    <xf numFmtId="0" fontId="33" fillId="0" borderId="0" xfId="0" applyFont="1" applyAlignment="1" applyProtection="1">
      <alignment horizontal="center" vertical="center" wrapText="1"/>
      <protection locked="0"/>
    </xf>
    <xf numFmtId="0" fontId="36" fillId="35" borderId="20" xfId="0" applyFont="1" applyFill="1" applyBorder="1" applyAlignment="1" applyProtection="1">
      <alignment horizontal="center" vertical="center" wrapText="1"/>
      <protection locked="0"/>
    </xf>
    <xf numFmtId="0" fontId="36" fillId="35" borderId="21" xfId="0" applyFont="1" applyFill="1" applyBorder="1" applyAlignment="1" applyProtection="1">
      <alignment horizontal="center" vertical="center" wrapText="1"/>
      <protection locked="0"/>
    </xf>
    <xf numFmtId="0" fontId="37" fillId="34" borderId="10" xfId="43" applyFont="1" applyFill="1" applyBorder="1" applyAlignment="1" applyProtection="1">
      <alignment horizontal="right" vertical="center"/>
    </xf>
    <xf numFmtId="0" fontId="36" fillId="36" borderId="45" xfId="10" applyFont="1" applyFill="1" applyBorder="1" applyAlignment="1" applyProtection="1">
      <alignment horizontal="center" vertical="center"/>
    </xf>
    <xf numFmtId="0" fontId="36" fillId="36" borderId="46" xfId="10" applyFont="1" applyFill="1" applyBorder="1" applyAlignment="1" applyProtection="1">
      <alignment horizontal="center" vertical="center"/>
    </xf>
    <xf numFmtId="0" fontId="37" fillId="35" borderId="42" xfId="0" applyFont="1" applyFill="1" applyBorder="1" applyAlignment="1" applyProtection="1">
      <alignment horizontal="right" vertical="center"/>
    </xf>
    <xf numFmtId="0" fontId="0" fillId="33" borderId="0" xfId="0" applyFill="1" applyAlignment="1" applyProtection="1">
      <alignment horizontal="left" vertical="top" wrapText="1"/>
      <protection locked="0"/>
    </xf>
    <xf numFmtId="0" fontId="0" fillId="33" borderId="0" xfId="0" applyFill="1" applyAlignment="1" applyProtection="1">
      <alignment horizontal="left" vertical="top"/>
      <protection locked="0"/>
    </xf>
    <xf numFmtId="0" fontId="37" fillId="34" borderId="25" xfId="0" applyFont="1" applyFill="1" applyBorder="1" applyAlignment="1" applyProtection="1">
      <alignment horizontal="left" vertical="center" wrapText="1" indent="1"/>
    </xf>
    <xf numFmtId="0" fontId="37" fillId="34" borderId="10" xfId="0" applyFont="1" applyFill="1" applyBorder="1" applyAlignment="1" applyProtection="1">
      <alignment horizontal="left" vertical="center" wrapText="1" indent="1"/>
    </xf>
    <xf numFmtId="0" fontId="20" fillId="0" borderId="0" xfId="0" applyFont="1" applyAlignment="1" applyProtection="1">
      <alignment horizontal="left" vertical="center" wrapText="1"/>
      <protection locked="0"/>
    </xf>
    <xf numFmtId="0" fontId="37" fillId="35" borderId="43" xfId="0" applyFont="1" applyFill="1" applyBorder="1" applyAlignment="1" applyProtection="1">
      <alignment horizontal="right" vertical="center"/>
    </xf>
    <xf numFmtId="0" fontId="37" fillId="35" borderId="25" xfId="0" applyFont="1" applyFill="1" applyBorder="1" applyAlignment="1" applyProtection="1">
      <alignment horizontal="left" vertical="center" wrapText="1" indent="1"/>
    </xf>
    <xf numFmtId="0" fontId="37" fillId="35" borderId="10" xfId="0" applyFont="1" applyFill="1" applyBorder="1" applyAlignment="1" applyProtection="1">
      <alignment horizontal="left" vertical="center" wrapText="1" indent="1"/>
    </xf>
    <xf numFmtId="0" fontId="37" fillId="35" borderId="25" xfId="0" applyFont="1" applyFill="1" applyBorder="1" applyAlignment="1" applyProtection="1">
      <alignment horizontal="left" vertical="center" wrapText="1"/>
    </xf>
    <xf numFmtId="0" fontId="37" fillId="35" borderId="10" xfId="0" applyFont="1" applyFill="1" applyBorder="1" applyAlignment="1" applyProtection="1">
      <alignment horizontal="left" vertical="center" wrapText="1"/>
    </xf>
    <xf numFmtId="0" fontId="37" fillId="35" borderId="32" xfId="0" applyFont="1" applyFill="1" applyBorder="1" applyAlignment="1" applyProtection="1">
      <alignment horizontal="right" vertical="center"/>
    </xf>
    <xf numFmtId="0" fontId="37" fillId="0" borderId="25" xfId="0" applyFont="1" applyFill="1" applyBorder="1" applyAlignment="1" applyProtection="1">
      <alignment horizontal="left" vertical="center" wrapText="1"/>
      <protection locked="0"/>
    </xf>
    <xf numFmtId="0" fontId="37" fillId="0" borderId="10" xfId="0" applyFont="1" applyFill="1" applyBorder="1" applyAlignment="1" applyProtection="1">
      <alignment horizontal="left" vertical="center" wrapText="1"/>
      <protection locked="0"/>
    </xf>
    <xf numFmtId="0" fontId="37" fillId="34" borderId="25" xfId="0" applyFont="1" applyFill="1" applyBorder="1" applyAlignment="1" applyProtection="1">
      <alignment horizontal="left" vertical="center" wrapText="1"/>
      <protection locked="0"/>
    </xf>
    <xf numFmtId="0" fontId="37" fillId="34" borderId="10" xfId="0" applyFont="1" applyFill="1" applyBorder="1" applyAlignment="1" applyProtection="1">
      <alignment horizontal="left" vertical="center" wrapText="1"/>
      <protection locked="0"/>
    </xf>
    <xf numFmtId="3" fontId="37" fillId="35" borderId="28" xfId="0" applyNumberFormat="1" applyFont="1" applyFill="1" applyBorder="1" applyAlignment="1" applyProtection="1">
      <alignment horizontal="right" vertical="center" wrapText="1"/>
    </xf>
    <xf numFmtId="0" fontId="37" fillId="35" borderId="27" xfId="0" applyFont="1" applyFill="1" applyBorder="1" applyAlignment="1" applyProtection="1">
      <alignment horizontal="center" vertical="center"/>
      <protection locked="0"/>
    </xf>
    <xf numFmtId="0" fontId="37" fillId="35" borderId="28" xfId="0" applyFont="1" applyFill="1" applyBorder="1" applyAlignment="1" applyProtection="1">
      <alignment horizontal="center" vertical="center"/>
      <protection locked="0"/>
    </xf>
    <xf numFmtId="0" fontId="36" fillId="35" borderId="44" xfId="0" applyFont="1" applyFill="1" applyBorder="1" applyAlignment="1" applyProtection="1">
      <alignment horizontal="center" vertical="center"/>
    </xf>
    <xf numFmtId="0" fontId="36" fillId="35" borderId="45" xfId="0" applyFont="1" applyFill="1" applyBorder="1" applyAlignment="1" applyProtection="1">
      <alignment horizontal="center" vertical="center"/>
    </xf>
    <xf numFmtId="3" fontId="37" fillId="33" borderId="17" xfId="24" applyNumberFormat="1" applyFont="1" applyFill="1" applyBorder="1" applyAlignment="1" applyProtection="1">
      <alignment horizontal="right" vertical="center"/>
    </xf>
    <xf numFmtId="3" fontId="37" fillId="33" borderId="18" xfId="24" applyNumberFormat="1" applyFont="1" applyFill="1" applyBorder="1" applyAlignment="1" applyProtection="1">
      <alignment horizontal="right" vertical="center"/>
    </xf>
    <xf numFmtId="3" fontId="37" fillId="33" borderId="26" xfId="24" applyNumberFormat="1" applyFont="1" applyFill="1" applyBorder="1" applyAlignment="1" applyProtection="1">
      <alignment horizontal="right" vertical="center"/>
    </xf>
    <xf numFmtId="0" fontId="37" fillId="0" borderId="25" xfId="24" applyFont="1" applyFill="1" applyBorder="1" applyAlignment="1" applyProtection="1">
      <alignment horizontal="left" vertical="center" indent="1"/>
      <protection locked="0"/>
    </xf>
    <xf numFmtId="0" fontId="37" fillId="0" borderId="10" xfId="24" applyFont="1" applyFill="1" applyBorder="1" applyAlignment="1" applyProtection="1">
      <alignment horizontal="left" vertical="center" indent="1"/>
      <protection locked="0"/>
    </xf>
    <xf numFmtId="0" fontId="31" fillId="33" borderId="0" xfId="0" applyFont="1" applyFill="1" applyAlignment="1" applyProtection="1">
      <alignment horizontal="left" vertical="top" wrapText="1"/>
      <protection locked="0"/>
    </xf>
    <xf numFmtId="0" fontId="0" fillId="33" borderId="0" xfId="0" applyFont="1" applyFill="1" applyAlignment="1" applyProtection="1">
      <alignment horizontal="left" vertical="top"/>
      <protection locked="0"/>
    </xf>
    <xf numFmtId="3" fontId="36" fillId="36" borderId="45" xfId="10" applyNumberFormat="1" applyFont="1" applyFill="1" applyBorder="1" applyAlignment="1" applyProtection="1">
      <alignment horizontal="center" vertical="center"/>
    </xf>
    <xf numFmtId="0" fontId="35" fillId="35" borderId="21" xfId="0" applyFont="1" applyFill="1" applyBorder="1" applyAlignment="1" applyProtection="1">
      <alignment horizontal="center" vertical="center" wrapText="1"/>
    </xf>
    <xf numFmtId="3" fontId="36" fillId="36" borderId="46" xfId="10" applyNumberFormat="1" applyFont="1" applyFill="1" applyBorder="1" applyAlignment="1" applyProtection="1">
      <alignment horizontal="center" vertical="center"/>
    </xf>
    <xf numFmtId="0" fontId="0" fillId="33" borderId="0" xfId="0" applyFont="1" applyFill="1" applyAlignment="1" applyProtection="1">
      <alignment horizontal="left" vertical="top" wrapText="1"/>
      <protection locked="0"/>
    </xf>
    <xf numFmtId="3" fontId="36" fillId="36" borderId="45" xfId="0" applyNumberFormat="1" applyFont="1" applyFill="1" applyBorder="1" applyAlignment="1" applyProtection="1">
      <alignment horizontal="center" vertical="center"/>
    </xf>
    <xf numFmtId="3" fontId="36" fillId="36" borderId="46" xfId="0" applyNumberFormat="1" applyFont="1" applyFill="1" applyBorder="1" applyAlignment="1" applyProtection="1">
      <alignment horizontal="center" vertical="center"/>
    </xf>
    <xf numFmtId="0" fontId="36" fillId="36" borderId="44" xfId="0" applyFont="1" applyFill="1" applyBorder="1" applyAlignment="1" applyProtection="1">
      <alignment horizontal="center" vertical="center"/>
    </xf>
    <xf numFmtId="0" fontId="36" fillId="36" borderId="45" xfId="0" applyFont="1" applyFill="1" applyBorder="1" applyAlignment="1" applyProtection="1">
      <alignment horizontal="center" vertical="center"/>
    </xf>
    <xf numFmtId="3" fontId="37" fillId="0" borderId="42" xfId="0" applyNumberFormat="1" applyFont="1" applyFill="1" applyBorder="1" applyAlignment="1" applyProtection="1">
      <alignment horizontal="right" vertical="center"/>
    </xf>
    <xf numFmtId="3" fontId="37" fillId="34" borderId="32" xfId="0" applyNumberFormat="1" applyFont="1" applyFill="1" applyBorder="1" applyAlignment="1" applyProtection="1">
      <alignment horizontal="right" vertical="center"/>
    </xf>
    <xf numFmtId="0" fontId="37" fillId="34" borderId="25" xfId="24" applyFont="1" applyFill="1" applyBorder="1" applyAlignment="1" applyProtection="1">
      <alignment horizontal="left" vertical="center" wrapText="1"/>
      <protection locked="0"/>
    </xf>
    <xf numFmtId="0" fontId="37" fillId="34" borderId="10" xfId="24" applyFont="1" applyFill="1" applyBorder="1" applyAlignment="1" applyProtection="1">
      <alignment horizontal="left" vertical="center" wrapText="1"/>
      <protection locked="0"/>
    </xf>
    <xf numFmtId="3" fontId="37" fillId="0" borderId="43" xfId="0" applyNumberFormat="1" applyFont="1" applyFill="1" applyBorder="1" applyAlignment="1" applyProtection="1">
      <alignment horizontal="right" vertical="center"/>
    </xf>
    <xf numFmtId="0" fontId="36" fillId="36" borderId="44" xfId="10" applyFont="1" applyFill="1" applyBorder="1" applyAlignment="1" applyProtection="1">
      <alignment vertical="center" wrapText="1"/>
    </xf>
    <xf numFmtId="0" fontId="36" fillId="36" borderId="45" xfId="10" applyFont="1" applyFill="1" applyBorder="1" applyAlignment="1" applyProtection="1">
      <alignment vertical="center" wrapText="1"/>
    </xf>
    <xf numFmtId="0" fontId="37" fillId="35" borderId="41" xfId="0" applyFont="1" applyFill="1" applyBorder="1" applyAlignment="1" applyProtection="1">
      <alignment horizontal="left" vertical="center" wrapText="1"/>
    </xf>
    <xf numFmtId="0" fontId="37" fillId="35" borderId="42" xfId="0" applyFont="1" applyFill="1" applyBorder="1" applyAlignment="1" applyProtection="1">
      <alignment horizontal="left" vertical="center" wrapText="1"/>
    </xf>
    <xf numFmtId="0" fontId="36" fillId="35" borderId="26" xfId="0" applyFont="1" applyFill="1" applyBorder="1" applyAlignment="1" applyProtection="1">
      <alignment horizontal="center" vertical="center" textRotation="90" wrapText="1"/>
      <protection locked="0"/>
    </xf>
    <xf numFmtId="0" fontId="36" fillId="35" borderId="25" xfId="0" applyFont="1" applyFill="1" applyBorder="1" applyAlignment="1" applyProtection="1">
      <alignment horizontal="center" vertical="center" wrapText="1"/>
      <protection locked="0"/>
    </xf>
    <xf numFmtId="0" fontId="36" fillId="35" borderId="10" xfId="0" applyFont="1" applyFill="1" applyBorder="1" applyAlignment="1" applyProtection="1">
      <alignment horizontal="center" vertical="center" wrapText="1"/>
      <protection locked="0"/>
    </xf>
    <xf numFmtId="0" fontId="36" fillId="35" borderId="21" xfId="0" applyFont="1" applyFill="1" applyBorder="1" applyAlignment="1" applyProtection="1">
      <alignment horizontal="center" vertical="center"/>
    </xf>
    <xf numFmtId="0" fontId="36" fillId="35" borderId="31" xfId="0" applyFont="1" applyFill="1" applyBorder="1" applyAlignment="1" applyProtection="1">
      <alignment horizontal="center" vertical="center"/>
    </xf>
    <xf numFmtId="0" fontId="37" fillId="35" borderId="41" xfId="0" applyFont="1" applyFill="1" applyBorder="1" applyAlignment="1" applyProtection="1">
      <alignment horizontal="left" vertical="center" wrapText="1" indent="1"/>
    </xf>
    <xf numFmtId="0" fontId="37" fillId="35" borderId="42" xfId="0" applyFont="1" applyFill="1" applyBorder="1" applyAlignment="1" applyProtection="1">
      <alignment horizontal="left" vertical="center" wrapText="1" indent="1"/>
    </xf>
    <xf numFmtId="0" fontId="36" fillId="36" borderId="44" xfId="10" applyFont="1" applyFill="1" applyBorder="1" applyAlignment="1" applyProtection="1">
      <alignment horizontal="left" vertical="center" indent="1"/>
    </xf>
    <xf numFmtId="0" fontId="36" fillId="36" borderId="45" xfId="10" applyFont="1" applyFill="1" applyBorder="1" applyAlignment="1" applyProtection="1">
      <alignment horizontal="left" vertical="center" indent="1"/>
    </xf>
    <xf numFmtId="0" fontId="36" fillId="35" borderId="33" xfId="44" applyFont="1" applyFill="1" applyBorder="1" applyAlignment="1" applyProtection="1">
      <alignment horizontal="center" vertical="center" textRotation="90"/>
      <protection locked="0"/>
    </xf>
    <xf numFmtId="0" fontId="36" fillId="35" borderId="12" xfId="44" applyFont="1" applyFill="1" applyBorder="1" applyAlignment="1" applyProtection="1">
      <alignment horizontal="center" vertical="center" textRotation="90"/>
      <protection locked="0"/>
    </xf>
    <xf numFmtId="0" fontId="36" fillId="35" borderId="13" xfId="44" applyFont="1" applyFill="1" applyBorder="1" applyAlignment="1" applyProtection="1">
      <alignment horizontal="center" vertical="center" textRotation="90"/>
      <protection locked="0"/>
    </xf>
    <xf numFmtId="0" fontId="36" fillId="35" borderId="34" xfId="44" applyFont="1" applyFill="1" applyBorder="1" applyAlignment="1" applyProtection="1">
      <alignment horizontal="center" vertical="center" textRotation="90"/>
      <protection locked="0"/>
    </xf>
    <xf numFmtId="0" fontId="36" fillId="35" borderId="15" xfId="44" applyFont="1" applyFill="1" applyBorder="1" applyAlignment="1" applyProtection="1">
      <alignment horizontal="center" vertical="center" textRotation="90"/>
      <protection locked="0"/>
    </xf>
    <xf numFmtId="0" fontId="36" fillId="35" borderId="16" xfId="44" applyFont="1" applyFill="1" applyBorder="1" applyAlignment="1" applyProtection="1">
      <alignment horizontal="center" vertical="center" textRotation="90"/>
      <protection locked="0"/>
    </xf>
    <xf numFmtId="0" fontId="36" fillId="35" borderId="11" xfId="44" applyFont="1" applyFill="1" applyBorder="1" applyAlignment="1" applyProtection="1">
      <alignment horizontal="center" vertical="center" textRotation="90" wrapText="1"/>
      <protection locked="0"/>
    </xf>
    <xf numFmtId="0" fontId="36" fillId="35" borderId="13" xfId="44" applyFont="1" applyFill="1" applyBorder="1" applyAlignment="1" applyProtection="1">
      <alignment horizontal="center" vertical="center" textRotation="90" wrapText="1"/>
      <protection locked="0"/>
    </xf>
    <xf numFmtId="0" fontId="36" fillId="35" borderId="14" xfId="44" applyFont="1" applyFill="1" applyBorder="1" applyAlignment="1" applyProtection="1">
      <alignment horizontal="center" vertical="center" textRotation="90" wrapText="1"/>
      <protection locked="0"/>
    </xf>
    <xf numFmtId="0" fontId="36" fillId="35" borderId="16" xfId="44" applyFont="1" applyFill="1" applyBorder="1" applyAlignment="1" applyProtection="1">
      <alignment horizontal="center" vertical="center" textRotation="90" wrapText="1"/>
      <protection locked="0"/>
    </xf>
    <xf numFmtId="164" fontId="29" fillId="0" borderId="0" xfId="2" applyNumberFormat="1" applyFont="1" applyBorder="1" applyAlignment="1" applyProtection="1">
      <alignment horizontal="center"/>
    </xf>
    <xf numFmtId="0" fontId="37" fillId="34" borderId="25" xfId="0" applyFont="1" applyFill="1" applyBorder="1" applyAlignment="1" applyProtection="1">
      <alignment horizontal="left" vertical="center"/>
    </xf>
    <xf numFmtId="0" fontId="37" fillId="34" borderId="10" xfId="0" applyFont="1" applyFill="1" applyBorder="1" applyAlignment="1" applyProtection="1">
      <alignment horizontal="left" vertical="center"/>
    </xf>
    <xf numFmtId="0" fontId="37" fillId="34" borderId="44" xfId="0" applyFont="1" applyFill="1" applyBorder="1" applyAlignment="1" applyProtection="1">
      <alignment horizontal="left" vertical="center"/>
    </xf>
    <xf numFmtId="0" fontId="37" fillId="34" borderId="45" xfId="0" applyFont="1" applyFill="1" applyBorder="1" applyAlignment="1" applyProtection="1">
      <alignment horizontal="left" vertical="center"/>
    </xf>
    <xf numFmtId="0" fontId="37" fillId="35" borderId="41" xfId="0" applyFont="1" applyFill="1" applyBorder="1" applyAlignment="1" applyProtection="1">
      <alignment horizontal="left" vertical="center"/>
    </xf>
    <xf numFmtId="0" fontId="37" fillId="35" borderId="42" xfId="0" applyFont="1" applyFill="1" applyBorder="1" applyAlignment="1" applyProtection="1">
      <alignment horizontal="left" vertical="center"/>
    </xf>
    <xf numFmtId="0" fontId="36" fillId="36" borderId="44" xfId="10" applyFont="1" applyFill="1" applyBorder="1" applyAlignment="1" applyProtection="1">
      <alignment horizontal="left" vertical="center"/>
    </xf>
    <xf numFmtId="0" fontId="36" fillId="36" borderId="45" xfId="10" applyFont="1" applyFill="1" applyBorder="1" applyAlignment="1" applyProtection="1">
      <alignment horizontal="left" vertical="center"/>
    </xf>
    <xf numFmtId="0" fontId="36" fillId="35" borderId="35" xfId="44" applyFont="1" applyFill="1" applyBorder="1" applyAlignment="1" applyProtection="1">
      <alignment horizontal="center" vertical="center" textRotation="90" wrapText="1"/>
      <protection locked="0"/>
    </xf>
    <xf numFmtId="0" fontId="36" fillId="35" borderId="36" xfId="44" applyFont="1" applyFill="1" applyBorder="1" applyAlignment="1" applyProtection="1">
      <alignment horizontal="center" vertical="center" textRotation="90" wrapText="1"/>
      <protection locked="0"/>
    </xf>
    <xf numFmtId="0" fontId="0" fillId="0" borderId="0" xfId="0" applyProtection="1">
      <protection locked="0"/>
    </xf>
    <xf numFmtId="0" fontId="36" fillId="36" borderId="47" xfId="10" applyFont="1" applyFill="1" applyBorder="1" applyAlignment="1" applyProtection="1">
      <alignment horizontal="center" vertical="center"/>
    </xf>
    <xf numFmtId="0" fontId="36" fillId="36" borderId="48" xfId="10" applyFont="1" applyFill="1" applyBorder="1" applyAlignment="1" applyProtection="1">
      <alignment horizontal="center" vertical="center"/>
    </xf>
    <xf numFmtId="0" fontId="36" fillId="35" borderId="20" xfId="0" applyFont="1" applyFill="1" applyBorder="1" applyAlignment="1" applyProtection="1">
      <alignment horizontal="center"/>
    </xf>
    <xf numFmtId="0" fontId="36" fillId="35" borderId="21" xfId="0" applyFont="1" applyFill="1" applyBorder="1" applyAlignment="1" applyProtection="1">
      <alignment horizontal="center"/>
    </xf>
    <xf numFmtId="0" fontId="36" fillId="35" borderId="31" xfId="0" applyFont="1" applyFill="1" applyBorder="1" applyAlignment="1" applyProtection="1">
      <alignment horizontal="center"/>
    </xf>
    <xf numFmtId="0" fontId="37" fillId="35" borderId="10" xfId="43" applyFont="1" applyFill="1" applyBorder="1" applyAlignment="1" applyProtection="1">
      <alignment horizontal="right" vertical="center"/>
    </xf>
    <xf numFmtId="0" fontId="36" fillId="36" borderId="49" xfId="10" applyFont="1" applyFill="1" applyBorder="1" applyAlignment="1" applyProtection="1">
      <alignment horizontal="center" vertical="center"/>
    </xf>
    <xf numFmtId="0" fontId="37" fillId="35" borderId="42" xfId="43" applyFont="1" applyFill="1" applyBorder="1" applyAlignment="1" applyProtection="1">
      <alignment horizontal="right" vertical="center"/>
    </xf>
    <xf numFmtId="0" fontId="36" fillId="35" borderId="10" xfId="44" applyFont="1" applyFill="1" applyBorder="1" applyAlignment="1" applyProtection="1">
      <alignment horizontal="center" vertical="center" wrapText="1"/>
      <protection locked="0"/>
    </xf>
    <xf numFmtId="0" fontId="28" fillId="35" borderId="0" xfId="1" applyFont="1" applyFill="1" applyBorder="1" applyAlignment="1" applyProtection="1">
      <alignment horizontal="center" vertical="center" wrapText="1"/>
      <protection locked="0"/>
    </xf>
    <xf numFmtId="0" fontId="20" fillId="0" borderId="0" xfId="0" applyFont="1" applyAlignment="1" applyProtection="1">
      <alignment horizontal="left" vertical="center"/>
      <protection locked="0"/>
    </xf>
    <xf numFmtId="0" fontId="36" fillId="35" borderId="32" xfId="44" applyFont="1" applyFill="1" applyBorder="1" applyAlignment="1" applyProtection="1">
      <alignment horizontal="center" vertical="center"/>
      <protection locked="0"/>
    </xf>
    <xf numFmtId="3" fontId="36" fillId="34" borderId="45" xfId="0" applyNumberFormat="1" applyFont="1" applyFill="1" applyBorder="1" applyAlignment="1" applyProtection="1">
      <alignment horizontal="center" vertical="center"/>
    </xf>
    <xf numFmtId="3" fontId="36" fillId="34" borderId="46" xfId="0" applyNumberFormat="1" applyFont="1" applyFill="1" applyBorder="1" applyAlignment="1" applyProtection="1">
      <alignment horizontal="center" vertical="center"/>
    </xf>
    <xf numFmtId="3" fontId="37" fillId="0" borderId="10" xfId="0" applyNumberFormat="1" applyFont="1" applyBorder="1" applyAlignment="1" applyProtection="1">
      <alignment horizontal="right" vertical="center"/>
    </xf>
    <xf numFmtId="0" fontId="37" fillId="34" borderId="32" xfId="43" applyFont="1" applyFill="1" applyBorder="1" applyAlignment="1" applyProtection="1">
      <alignment horizontal="right" vertical="center"/>
    </xf>
    <xf numFmtId="0" fontId="37" fillId="35" borderId="32" xfId="43" applyFont="1" applyFill="1" applyBorder="1" applyAlignment="1" applyProtection="1">
      <alignment horizontal="right" vertical="center"/>
    </xf>
    <xf numFmtId="0" fontId="37" fillId="35" borderId="43" xfId="43" applyFont="1" applyFill="1" applyBorder="1" applyAlignment="1" applyProtection="1">
      <alignment horizontal="right" vertical="center"/>
    </xf>
    <xf numFmtId="3" fontId="37" fillId="0" borderId="42" xfId="0" applyNumberFormat="1" applyFont="1" applyBorder="1" applyAlignment="1" applyProtection="1">
      <alignment horizontal="right" vertical="center"/>
    </xf>
    <xf numFmtId="3" fontId="37" fillId="0" borderId="42" xfId="0" applyNumberFormat="1" applyFont="1" applyBorder="1" applyAlignment="1" applyProtection="1">
      <alignment horizontal="right" vertical="center" wrapText="1"/>
    </xf>
    <xf numFmtId="3" fontId="37" fillId="0" borderId="43" xfId="0" applyNumberFormat="1" applyFont="1" applyBorder="1" applyAlignment="1" applyProtection="1">
      <alignment horizontal="right" vertical="center" wrapText="1"/>
    </xf>
    <xf numFmtId="3" fontId="37" fillId="0" borderId="32" xfId="0" applyNumberFormat="1" applyFont="1" applyFill="1" applyBorder="1" applyAlignment="1" applyProtection="1">
      <alignment horizontal="right" vertical="center"/>
    </xf>
    <xf numFmtId="0" fontId="35" fillId="35" borderId="31" xfId="0" applyFont="1" applyFill="1" applyBorder="1" applyAlignment="1" applyProtection="1">
      <alignment horizontal="center" vertical="center" wrapText="1"/>
    </xf>
    <xf numFmtId="0" fontId="36" fillId="34" borderId="44" xfId="24" applyFont="1" applyFill="1" applyBorder="1" applyAlignment="1" applyProtection="1">
      <alignment horizontal="center" vertical="center" wrapText="1"/>
      <protection locked="0"/>
    </xf>
    <xf numFmtId="0" fontId="36" fillId="34" borderId="45" xfId="24" applyFont="1" applyFill="1" applyBorder="1" applyAlignment="1" applyProtection="1">
      <alignment horizontal="center" vertical="center" wrapText="1"/>
      <protection locked="0"/>
    </xf>
    <xf numFmtId="3" fontId="37" fillId="36" borderId="10" xfId="24" applyNumberFormat="1" applyFont="1" applyFill="1" applyBorder="1" applyAlignment="1" applyProtection="1">
      <alignment horizontal="right" vertical="center"/>
    </xf>
    <xf numFmtId="0" fontId="37" fillId="36" borderId="25" xfId="24" applyFont="1" applyFill="1" applyBorder="1" applyAlignment="1" applyProtection="1">
      <alignment horizontal="left" vertical="center" wrapText="1"/>
    </xf>
    <xf numFmtId="0" fontId="37" fillId="36" borderId="10" xfId="24" applyFont="1" applyFill="1" applyBorder="1" applyAlignment="1" applyProtection="1">
      <alignment horizontal="left" vertical="center" wrapText="1"/>
    </xf>
    <xf numFmtId="0" fontId="37" fillId="0" borderId="25" xfId="0" applyFont="1" applyFill="1" applyBorder="1" applyAlignment="1" applyProtection="1">
      <alignment horizontal="left" vertical="center" wrapText="1"/>
    </xf>
    <xf numFmtId="0" fontId="37" fillId="0" borderId="10" xfId="0" applyFont="1" applyFill="1" applyBorder="1" applyAlignment="1" applyProtection="1">
      <alignment horizontal="left" vertical="center" wrapText="1"/>
    </xf>
    <xf numFmtId="3" fontId="37" fillId="36" borderId="10" xfId="24" applyNumberFormat="1" applyFont="1" applyFill="1" applyBorder="1" applyAlignment="1" applyProtection="1">
      <alignment horizontal="right" vertical="center" wrapText="1"/>
    </xf>
    <xf numFmtId="3" fontId="37" fillId="36" borderId="32" xfId="24" applyNumberFormat="1" applyFont="1" applyFill="1" applyBorder="1" applyAlignment="1" applyProtection="1">
      <alignment horizontal="right" vertical="center" wrapText="1"/>
    </xf>
    <xf numFmtId="3" fontId="37" fillId="0" borderId="10" xfId="24" applyNumberFormat="1" applyFont="1" applyFill="1" applyBorder="1" applyAlignment="1" applyProtection="1">
      <alignment horizontal="right" vertical="center"/>
    </xf>
    <xf numFmtId="3" fontId="37" fillId="0" borderId="32" xfId="24" applyNumberFormat="1" applyFont="1" applyFill="1" applyBorder="1" applyAlignment="1" applyProtection="1">
      <alignment horizontal="right" vertical="center"/>
    </xf>
    <xf numFmtId="0" fontId="36" fillId="36" borderId="44" xfId="10" applyFont="1" applyFill="1" applyBorder="1" applyAlignment="1" applyProtection="1">
      <alignment horizontal="center" vertical="center"/>
      <protection locked="0"/>
    </xf>
    <xf numFmtId="0" fontId="36" fillId="36" borderId="45" xfId="10" applyFont="1" applyFill="1" applyBorder="1" applyAlignment="1" applyProtection="1">
      <alignment horizontal="center" vertical="center"/>
      <protection locked="0"/>
    </xf>
    <xf numFmtId="0" fontId="36" fillId="33" borderId="20" xfId="0" applyFont="1" applyFill="1" applyBorder="1" applyAlignment="1" applyProtection="1">
      <alignment horizontal="center" vertical="center"/>
      <protection locked="0"/>
    </xf>
    <xf numFmtId="0" fontId="36" fillId="33" borderId="21" xfId="0" applyFont="1" applyFill="1" applyBorder="1" applyAlignment="1" applyProtection="1">
      <alignment horizontal="center" vertical="center"/>
      <protection locked="0"/>
    </xf>
    <xf numFmtId="0" fontId="36" fillId="33" borderId="25" xfId="0" applyFont="1" applyFill="1" applyBorder="1" applyAlignment="1" applyProtection="1">
      <alignment horizontal="center" vertical="center"/>
      <protection locked="0"/>
    </xf>
    <xf numFmtId="0" fontId="36" fillId="33" borderId="10" xfId="0" applyFont="1" applyFill="1" applyBorder="1" applyAlignment="1" applyProtection="1">
      <alignment horizontal="center" vertical="center"/>
      <protection locked="0"/>
    </xf>
    <xf numFmtId="0" fontId="36" fillId="33" borderId="21" xfId="0" applyFont="1" applyFill="1" applyBorder="1" applyAlignment="1" applyProtection="1">
      <alignment horizontal="center" vertical="center"/>
    </xf>
    <xf numFmtId="0" fontId="36" fillId="33" borderId="31" xfId="0" applyFont="1" applyFill="1" applyBorder="1" applyAlignment="1" applyProtection="1">
      <alignment horizontal="center" vertical="center"/>
    </xf>
    <xf numFmtId="0" fontId="36" fillId="33" borderId="10" xfId="0" applyFont="1" applyFill="1" applyBorder="1" applyAlignment="1" applyProtection="1">
      <alignment horizontal="center" vertical="center" wrapText="1"/>
      <protection locked="0"/>
    </xf>
    <xf numFmtId="0" fontId="36" fillId="33" borderId="32" xfId="0" applyFont="1" applyFill="1" applyBorder="1" applyAlignment="1" applyProtection="1">
      <alignment horizontal="center" vertical="center" wrapText="1"/>
      <protection locked="0"/>
    </xf>
    <xf numFmtId="0" fontId="37" fillId="0" borderId="41" xfId="0" applyFont="1" applyFill="1" applyBorder="1" applyAlignment="1" applyProtection="1">
      <alignment horizontal="left" vertical="center" indent="1"/>
      <protection locked="0"/>
    </xf>
    <xf numFmtId="0" fontId="37" fillId="0" borderId="42" xfId="0" applyFont="1" applyFill="1" applyBorder="1" applyAlignment="1" applyProtection="1">
      <alignment horizontal="left" vertical="center" indent="1"/>
      <protection locked="0"/>
    </xf>
    <xf numFmtId="3" fontId="37" fillId="0" borderId="32" xfId="0" applyNumberFormat="1" applyFont="1" applyBorder="1" applyAlignment="1" applyProtection="1">
      <alignment horizontal="right" vertical="center"/>
    </xf>
    <xf numFmtId="0" fontId="36" fillId="33" borderId="44" xfId="10" applyFont="1" applyFill="1" applyBorder="1" applyAlignment="1" applyProtection="1">
      <alignment horizontal="center" vertical="center"/>
      <protection locked="0"/>
    </xf>
    <xf numFmtId="0" fontId="36" fillId="33" borderId="45" xfId="10" applyFont="1" applyFill="1" applyBorder="1" applyAlignment="1" applyProtection="1">
      <alignment horizontal="center" vertical="center"/>
      <protection locked="0"/>
    </xf>
    <xf numFmtId="3" fontId="36" fillId="33" borderId="45" xfId="10" applyNumberFormat="1" applyFont="1" applyFill="1" applyBorder="1" applyAlignment="1" applyProtection="1">
      <alignment horizontal="center" vertical="center"/>
    </xf>
    <xf numFmtId="0" fontId="36" fillId="36" borderId="31" xfId="0" applyFont="1" applyFill="1" applyBorder="1" applyAlignment="1" applyProtection="1">
      <alignment horizontal="center" vertical="center"/>
      <protection locked="0"/>
    </xf>
    <xf numFmtId="0" fontId="37" fillId="0" borderId="25" xfId="0" applyFont="1" applyFill="1" applyBorder="1" applyAlignment="1" applyProtection="1">
      <alignment horizontal="left" vertical="center" indent="1"/>
      <protection locked="0"/>
    </xf>
    <xf numFmtId="0" fontId="37" fillId="0" borderId="10" xfId="0" applyFont="1" applyFill="1" applyBorder="1" applyAlignment="1" applyProtection="1">
      <alignment horizontal="left" vertical="center" indent="1"/>
      <protection locked="0"/>
    </xf>
    <xf numFmtId="0" fontId="37" fillId="36" borderId="25" xfId="24" applyFont="1" applyFill="1" applyBorder="1" applyAlignment="1" applyProtection="1">
      <alignment horizontal="left" vertical="center" indent="1"/>
      <protection locked="0"/>
    </xf>
    <xf numFmtId="0" fontId="37" fillId="36" borderId="10" xfId="24" applyFont="1" applyFill="1" applyBorder="1" applyAlignment="1" applyProtection="1">
      <alignment horizontal="left" vertical="center" indent="1"/>
      <protection locked="0"/>
    </xf>
    <xf numFmtId="0" fontId="37" fillId="33" borderId="25" xfId="0" applyFont="1" applyFill="1" applyBorder="1" applyAlignment="1" applyProtection="1">
      <alignment horizontal="left" vertical="center" indent="1"/>
      <protection locked="0"/>
    </xf>
    <xf numFmtId="0" fontId="37" fillId="33" borderId="10" xfId="0" applyFont="1" applyFill="1" applyBorder="1" applyAlignment="1" applyProtection="1">
      <alignment horizontal="left" vertical="center" indent="1"/>
      <protection locked="0"/>
    </xf>
    <xf numFmtId="3" fontId="37" fillId="33" borderId="10" xfId="24" applyNumberFormat="1" applyFont="1" applyFill="1" applyBorder="1" applyAlignment="1" applyProtection="1">
      <alignment horizontal="right" vertical="center"/>
    </xf>
    <xf numFmtId="3" fontId="37" fillId="33" borderId="19" xfId="24" applyNumberFormat="1" applyFont="1" applyFill="1" applyBorder="1" applyAlignment="1" applyProtection="1">
      <alignment horizontal="right" vertical="center"/>
    </xf>
    <xf numFmtId="0" fontId="22" fillId="0" borderId="0" xfId="0" applyFont="1" applyAlignment="1" applyProtection="1">
      <alignment horizontal="left" vertical="center"/>
      <protection locked="0"/>
    </xf>
    <xf numFmtId="0" fontId="37" fillId="0" borderId="41" xfId="24" applyFont="1" applyFill="1" applyBorder="1" applyAlignment="1" applyProtection="1">
      <alignment horizontal="left" vertical="center" indent="1"/>
      <protection locked="0"/>
    </xf>
    <xf numFmtId="0" fontId="37" fillId="0" borderId="42" xfId="24" applyFont="1" applyFill="1" applyBorder="1" applyAlignment="1" applyProtection="1">
      <alignment horizontal="left" vertical="center" indent="1"/>
      <protection locked="0"/>
    </xf>
    <xf numFmtId="3" fontId="37" fillId="0" borderId="42" xfId="24" applyNumberFormat="1" applyFont="1" applyFill="1" applyBorder="1" applyAlignment="1" applyProtection="1">
      <alignment horizontal="right" vertical="center"/>
    </xf>
    <xf numFmtId="3" fontId="37" fillId="0" borderId="43" xfId="24" applyNumberFormat="1" applyFont="1" applyFill="1" applyBorder="1" applyAlignment="1" applyProtection="1">
      <alignment horizontal="right" vertical="center"/>
    </xf>
    <xf numFmtId="3" fontId="36" fillId="33" borderId="46" xfId="10" applyNumberFormat="1" applyFont="1" applyFill="1" applyBorder="1" applyAlignment="1" applyProtection="1">
      <alignment horizontal="center" vertical="center"/>
    </xf>
    <xf numFmtId="0" fontId="36" fillId="35" borderId="44" xfId="10" applyFont="1" applyFill="1" applyBorder="1" applyAlignment="1" applyProtection="1">
      <alignment horizontal="center" vertical="center" wrapText="1"/>
      <protection locked="0"/>
    </xf>
    <xf numFmtId="0" fontId="36" fillId="35" borderId="45" xfId="10" applyFont="1" applyFill="1" applyBorder="1" applyAlignment="1" applyProtection="1">
      <alignment horizontal="center" vertical="center" wrapText="1"/>
      <protection locked="0"/>
    </xf>
    <xf numFmtId="0" fontId="36" fillId="35" borderId="21" xfId="0" applyFont="1" applyFill="1" applyBorder="1" applyAlignment="1" applyProtection="1">
      <alignment horizontal="center" vertical="center"/>
      <protection locked="0"/>
    </xf>
    <xf numFmtId="3" fontId="36" fillId="35" borderId="45" xfId="10" applyNumberFormat="1" applyFont="1" applyFill="1" applyBorder="1" applyAlignment="1" applyProtection="1">
      <alignment horizontal="center" vertical="center"/>
    </xf>
    <xf numFmtId="3" fontId="36" fillId="35" borderId="46" xfId="10" applyNumberFormat="1" applyFont="1" applyFill="1" applyBorder="1" applyAlignment="1" applyProtection="1">
      <alignment horizontal="center" vertical="center"/>
    </xf>
    <xf numFmtId="0" fontId="36" fillId="35" borderId="22" xfId="0" applyFont="1" applyFill="1" applyBorder="1" applyAlignment="1" applyProtection="1">
      <alignment horizontal="center" vertical="center" wrapText="1"/>
      <protection locked="0"/>
    </xf>
    <xf numFmtId="0" fontId="36" fillId="35" borderId="23" xfId="0" applyFont="1" applyFill="1" applyBorder="1" applyAlignment="1" applyProtection="1">
      <alignment horizontal="center" vertical="center" wrapText="1"/>
      <protection locked="0"/>
    </xf>
    <xf numFmtId="0" fontId="36" fillId="35" borderId="24" xfId="0" applyFont="1" applyFill="1" applyBorder="1" applyAlignment="1" applyProtection="1">
      <alignment horizontal="center" vertical="center" wrapText="1"/>
      <protection locked="0"/>
    </xf>
    <xf numFmtId="3" fontId="37" fillId="35" borderId="29" xfId="0" applyNumberFormat="1" applyFont="1" applyFill="1" applyBorder="1" applyAlignment="1" applyProtection="1">
      <alignment horizontal="right" vertical="center" wrapText="1"/>
    </xf>
    <xf numFmtId="3" fontId="37" fillId="35" borderId="37" xfId="0" applyNumberFormat="1" applyFont="1" applyFill="1" applyBorder="1" applyAlignment="1" applyProtection="1">
      <alignment horizontal="right" vertical="center" wrapText="1"/>
    </xf>
    <xf numFmtId="3" fontId="37" fillId="35" borderId="30" xfId="0" applyNumberFormat="1" applyFont="1" applyFill="1" applyBorder="1" applyAlignment="1" applyProtection="1">
      <alignment horizontal="right" vertical="center" wrapText="1"/>
    </xf>
    <xf numFmtId="0" fontId="36" fillId="35" borderId="20" xfId="0" applyFont="1" applyFill="1" applyBorder="1" applyAlignment="1" applyProtection="1">
      <alignment horizontal="center" vertical="center"/>
      <protection locked="0"/>
    </xf>
    <xf numFmtId="0" fontId="37" fillId="34" borderId="41" xfId="0" applyFont="1" applyFill="1" applyBorder="1" applyAlignment="1" applyProtection="1">
      <alignment horizontal="left" vertical="center" wrapText="1"/>
      <protection locked="0"/>
    </xf>
    <xf numFmtId="0" fontId="37" fillId="34" borderId="42" xfId="0" applyFont="1" applyFill="1" applyBorder="1" applyAlignment="1" applyProtection="1">
      <alignment horizontal="left" vertical="center" wrapText="1"/>
      <protection locked="0"/>
    </xf>
    <xf numFmtId="0" fontId="36" fillId="36" borderId="21" xfId="0" applyFont="1" applyFill="1" applyBorder="1" applyAlignment="1" applyProtection="1">
      <alignment horizontal="center" vertical="center" textRotation="90" wrapText="1"/>
      <protection locked="0"/>
    </xf>
    <xf numFmtId="0" fontId="36" fillId="36" borderId="31" xfId="0" applyFont="1" applyFill="1" applyBorder="1" applyAlignment="1" applyProtection="1">
      <alignment horizontal="center" vertical="center" textRotation="90" wrapText="1"/>
      <protection locked="0"/>
    </xf>
    <xf numFmtId="0" fontId="37" fillId="36" borderId="41" xfId="0" applyFont="1" applyFill="1" applyBorder="1" applyAlignment="1" applyProtection="1">
      <alignment horizontal="left" vertical="center"/>
    </xf>
    <xf numFmtId="0" fontId="37" fillId="36" borderId="42" xfId="0" applyFont="1" applyFill="1" applyBorder="1" applyAlignment="1" applyProtection="1">
      <alignment horizontal="left" vertical="center"/>
    </xf>
    <xf numFmtId="0" fontId="36" fillId="36" borderId="20" xfId="0" applyFont="1" applyFill="1" applyBorder="1" applyAlignment="1" applyProtection="1">
      <alignment horizontal="center" vertical="center" wrapText="1"/>
      <protection locked="0"/>
    </xf>
    <xf numFmtId="0" fontId="36" fillId="36" borderId="21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0" fillId="0" borderId="0" xfId="0" applyNumberFormat="1" applyAlignment="1" applyProtection="1">
      <alignment horizontal="center"/>
      <protection locked="0"/>
    </xf>
  </cellXfs>
  <cellStyles count="46">
    <cellStyle name="20% - akcent 1 2" xfId="35"/>
    <cellStyle name="20% - akcent 2 2" xfId="36"/>
    <cellStyle name="20% - akcent 3" xfId="24" builtinId="38"/>
    <cellStyle name="20% - akcent 3 2" xfId="37"/>
    <cellStyle name="20% - akcent 4 2" xfId="38"/>
    <cellStyle name="20% - akcent 5" xfId="28" builtinId="46" customBuiltin="1"/>
    <cellStyle name="20% - akcent 6" xfId="32" builtinId="50" customBuiltin="1"/>
    <cellStyle name="40% - akcent 1" xfId="18" builtinId="31" customBuiltin="1"/>
    <cellStyle name="40% - akcent 2" xfId="21" builtinId="35" customBuiltin="1"/>
    <cellStyle name="40% - akcent 3 2" xfId="39"/>
    <cellStyle name="40% - akcent 4" xfId="26" builtinId="43" customBuiltin="1"/>
    <cellStyle name="40% - akcent 5" xfId="29" builtinId="47" customBuiltin="1"/>
    <cellStyle name="40% - akcent 6" xfId="33" builtinId="51" customBuiltin="1"/>
    <cellStyle name="60% - akcent 1" xfId="19" builtinId="32" customBuiltin="1"/>
    <cellStyle name="60% - akcent 2" xfId="22" builtinId="36" customBuiltin="1"/>
    <cellStyle name="60% - akcent 3 2" xfId="40"/>
    <cellStyle name="60% - akcent 4 2" xfId="41"/>
    <cellStyle name="60% - akcent 5" xfId="30" builtinId="48" customBuiltin="1"/>
    <cellStyle name="60% - akcent 6 2" xfId="42"/>
    <cellStyle name="Akcent 1" xfId="17" builtinId="29" customBuiltin="1"/>
    <cellStyle name="Akcent 2" xfId="20" builtinId="33" customBuiltin="1"/>
    <cellStyle name="Akcent 3" xfId="23" builtinId="37" customBuiltin="1"/>
    <cellStyle name="Akcent 4" xfId="25" builtinId="41" customBuiltin="1"/>
    <cellStyle name="Akcent 5" xfId="27" builtinId="45" customBuiltin="1"/>
    <cellStyle name="Akcent 6" xfId="31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Normalny 2" xfId="43"/>
    <cellStyle name="Normalny 3" xfId="34"/>
    <cellStyle name="Normalny 4" xfId="45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4"/>
    <cellStyle name="Złe" xfId="7" builtinId="27" customBuiltin="1"/>
  </cellStyles>
  <dxfs count="1">
    <dxf>
      <font>
        <b val="0"/>
        <i val="0"/>
        <color theme="1" tint="0.34998626667073579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1" defaultTableStyle="TableStyleMedium2" defaultPivotStyle="PivotStyleLight16">
    <tableStyle name="Styl tabeli 1" pivot="0" count="1">
      <tableStyleElement type="wholeTable" dxfId="0"/>
    </tableStyle>
  </tableStyles>
  <colors>
    <mruColors>
      <color rgb="FFE8E8E8"/>
      <color rgb="FFF9F9F9"/>
      <color rgb="FFFDB714"/>
      <color rgb="FFE09B02"/>
      <color rgb="FFFDC039"/>
      <color rgb="FFF6B238"/>
      <color rgb="FFF8AC02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connections" Target="connection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  <c:perspective val="3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'Meldunek tygodniowy'!$C$54</c:f>
              <c:strCache>
                <c:ptCount val="1"/>
                <c:pt idx="0">
                  <c:v>ROSJA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layout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('Meldunek tygodniowy'!$G$52:$J$53,'Meldunek tygodniowy'!$K$52:$N$53,'Meldunek tygodniowy'!$O$52:$R$53)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tygodniowy'!$G$54:$R$54</c:f>
              <c:numCache>
                <c:formatCode>General</c:formatCode>
                <c:ptCount val="12"/>
                <c:pt idx="0">
                  <c:v>291</c:v>
                </c:pt>
                <c:pt idx="2">
                  <c:v>899</c:v>
                </c:pt>
                <c:pt idx="4">
                  <c:v>115</c:v>
                </c:pt>
                <c:pt idx="6">
                  <c:v>312</c:v>
                </c:pt>
                <c:pt idx="8">
                  <c:v>94</c:v>
                </c:pt>
                <c:pt idx="10">
                  <c:v>244</c:v>
                </c:pt>
              </c:numCache>
            </c:numRef>
          </c:val>
        </c:ser>
        <c:ser>
          <c:idx val="1"/>
          <c:order val="1"/>
          <c:tx>
            <c:strRef>
              <c:f>'Meldunek tygodniowy'!$C$55</c:f>
              <c:strCache>
                <c:ptCount val="1"/>
                <c:pt idx="0">
                  <c:v>UKRAINA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layout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tygodniowy'!$G$52:$J$53,'Meldunek tygodniowy'!$K$52:$N$53,'Meldunek tygodniowy'!$O$52:$R$53)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tygodniowy'!$G$55:$R$55</c:f>
              <c:numCache>
                <c:formatCode>General</c:formatCode>
                <c:ptCount val="12"/>
                <c:pt idx="0">
                  <c:v>87</c:v>
                </c:pt>
                <c:pt idx="2">
                  <c:v>120</c:v>
                </c:pt>
                <c:pt idx="4">
                  <c:v>92</c:v>
                </c:pt>
                <c:pt idx="6">
                  <c:v>171</c:v>
                </c:pt>
                <c:pt idx="8">
                  <c:v>12</c:v>
                </c:pt>
                <c:pt idx="10">
                  <c:v>12</c:v>
                </c:pt>
              </c:numCache>
            </c:numRef>
          </c:val>
        </c:ser>
        <c:ser>
          <c:idx val="2"/>
          <c:order val="2"/>
          <c:tx>
            <c:strRef>
              <c:f>'Meldunek tygodniowy'!$C$56</c:f>
              <c:strCache>
                <c:ptCount val="1"/>
                <c:pt idx="0">
                  <c:v>TADŻYKISTAN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layout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tygodniowy'!$G$52:$J$53,'Meldunek tygodniowy'!$K$52:$N$53,'Meldunek tygodniowy'!$O$52:$R$53)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tygodniowy'!$G$56:$R$56</c:f>
              <c:numCache>
                <c:formatCode>General</c:formatCode>
                <c:ptCount val="12"/>
                <c:pt idx="0">
                  <c:v>19</c:v>
                </c:pt>
                <c:pt idx="2">
                  <c:v>41</c:v>
                </c:pt>
                <c:pt idx="4">
                  <c:v>2</c:v>
                </c:pt>
                <c:pt idx="6">
                  <c:v>8</c:v>
                </c:pt>
                <c:pt idx="8">
                  <c:v>8</c:v>
                </c:pt>
                <c:pt idx="10">
                  <c:v>16</c:v>
                </c:pt>
              </c:numCache>
            </c:numRef>
          </c:val>
        </c:ser>
        <c:ser>
          <c:idx val="3"/>
          <c:order val="3"/>
          <c:tx>
            <c:strRef>
              <c:f>'Meldunek tygodniowy'!$C$57</c:f>
              <c:strCache>
                <c:ptCount val="1"/>
                <c:pt idx="0">
                  <c:v>ARMENIA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layout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tygodniowy'!$G$52:$J$53,'Meldunek tygodniowy'!$K$52:$N$53,'Meldunek tygodniowy'!$O$52:$R$53)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tygodniowy'!$G$57:$R$57</c:f>
              <c:numCache>
                <c:formatCode>General</c:formatCode>
                <c:ptCount val="12"/>
                <c:pt idx="0">
                  <c:v>13</c:v>
                </c:pt>
                <c:pt idx="2">
                  <c:v>38</c:v>
                </c:pt>
                <c:pt idx="4">
                  <c:v>3</c:v>
                </c:pt>
                <c:pt idx="6">
                  <c:v>3</c:v>
                </c:pt>
                <c:pt idx="8">
                  <c:v>2</c:v>
                </c:pt>
                <c:pt idx="10">
                  <c:v>5</c:v>
                </c:pt>
              </c:numCache>
            </c:numRef>
          </c:val>
        </c:ser>
        <c:ser>
          <c:idx val="5"/>
          <c:order val="4"/>
          <c:tx>
            <c:strRef>
              <c:f>'Meldunek tygodniowy'!$C$58</c:f>
              <c:strCache>
                <c:ptCount val="1"/>
                <c:pt idx="0">
                  <c:v>GRUZJA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layout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'Meldunek tygodniowy'!$G$58:$R$58</c:f>
              <c:numCache>
                <c:formatCode>General</c:formatCode>
                <c:ptCount val="12"/>
                <c:pt idx="0">
                  <c:v>6</c:v>
                </c:pt>
                <c:pt idx="2">
                  <c:v>7</c:v>
                </c:pt>
                <c:pt idx="4">
                  <c:v>11</c:v>
                </c:pt>
                <c:pt idx="6">
                  <c:v>28</c:v>
                </c:pt>
                <c:pt idx="8">
                  <c:v>1</c:v>
                </c:pt>
                <c:pt idx="10">
                  <c:v>4</c:v>
                </c:pt>
              </c:numCache>
            </c:numRef>
          </c:val>
        </c:ser>
        <c:ser>
          <c:idx val="4"/>
          <c:order val="5"/>
          <c:tx>
            <c:strRef>
              <c:f>'Meldunek tygodniowy'!$C$59</c:f>
              <c:strCache>
                <c:ptCount val="1"/>
                <c:pt idx="0">
                  <c:v>Pozostałe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layout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tygodniowy'!$G$52:$J$53,'Meldunek tygodniowy'!$K$52:$N$53,'Meldunek tygodniowy'!$O$52:$R$53)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tygodniowy'!$G$59:$R$59</c:f>
              <c:numCache>
                <c:formatCode>General</c:formatCode>
                <c:ptCount val="12"/>
                <c:pt idx="0">
                  <c:v>123</c:v>
                </c:pt>
                <c:pt idx="2">
                  <c:v>140</c:v>
                </c:pt>
                <c:pt idx="4">
                  <c:v>28</c:v>
                </c:pt>
                <c:pt idx="6">
                  <c:v>39</c:v>
                </c:pt>
                <c:pt idx="8">
                  <c:v>6</c:v>
                </c:pt>
                <c:pt idx="10">
                  <c:v>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145656064"/>
        <c:axId val="145670144"/>
        <c:axId val="0"/>
      </c:bar3DChart>
      <c:catAx>
        <c:axId val="145656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 algn="ctr">
              <a:defRPr/>
            </a:pPr>
            <a:endParaRPr lang="en-US"/>
          </a:p>
        </c:txPr>
        <c:crossAx val="145670144"/>
        <c:crosses val="autoZero"/>
        <c:auto val="1"/>
        <c:lblAlgn val="ctr"/>
        <c:lblOffset val="100"/>
        <c:noMultiLvlLbl val="0"/>
      </c:catAx>
      <c:valAx>
        <c:axId val="14567014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en-US"/>
          </a:p>
        </c:txPr>
        <c:crossAx val="145656064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en-U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  <c:perspective val="3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bar"/>
        <c:grouping val="stacked"/>
        <c:varyColors val="0"/>
        <c:ser>
          <c:idx val="0"/>
          <c:order val="0"/>
          <c:tx>
            <c:strRef>
              <c:f>'Meldunek tygodniowy'!$B$247</c:f>
              <c:strCache>
                <c:ptCount val="1"/>
                <c:pt idx="0">
                  <c:v>przebywający 
w ośrodku</c:v>
                </c:pt>
              </c:strCache>
            </c:strRef>
          </c:tx>
          <c:spPr>
            <a:solidFill>
              <a:srgbClr val="FF0000"/>
            </a:solidFill>
            <a:ln w="0">
              <a:solidFill>
                <a:schemeClr val="tx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('Meldunek tygodniowy'!$J$246,'Meldunek tygodniowy'!$M$246,'Meldunek tygodniowy'!$P$246,'Meldunek tygodniowy'!$S$246,'Meldunek tygodniowy'!$V$246)</c:f>
              <c:strCache>
                <c:ptCount val="5"/>
                <c:pt idx="0">
                  <c:v>27.03.2017 - 02.04.2017</c:v>
                </c:pt>
                <c:pt idx="1">
                  <c:v>03.04.2017 - 09.04.2017</c:v>
                </c:pt>
                <c:pt idx="2">
                  <c:v>10.04.2017 - 16.04.2017</c:v>
                </c:pt>
                <c:pt idx="3">
                  <c:v>17.04.2017 - 23.04.2017</c:v>
                </c:pt>
                <c:pt idx="4">
                  <c:v>24.04.2017 - 30.04.2017</c:v>
                </c:pt>
              </c:strCache>
            </c:strRef>
          </c:cat>
          <c:val>
            <c:numRef>
              <c:f>('Meldunek tygodniowy'!$J$247,'Meldunek tygodniowy'!$M$247,'Meldunek tygodniowy'!$P$247,'Meldunek tygodniowy'!$S$247,'Meldunek tygodniowy'!$V$247)</c:f>
              <c:numCache>
                <c:formatCode>#,##0</c:formatCode>
                <c:ptCount val="5"/>
                <c:pt idx="0">
                  <c:v>1940</c:v>
                </c:pt>
                <c:pt idx="1">
                  <c:v>1955</c:v>
                </c:pt>
                <c:pt idx="2">
                  <c:v>1885</c:v>
                </c:pt>
                <c:pt idx="3">
                  <c:v>1879</c:v>
                </c:pt>
                <c:pt idx="4">
                  <c:v>1879</c:v>
                </c:pt>
              </c:numCache>
            </c:numRef>
          </c:val>
        </c:ser>
        <c:ser>
          <c:idx val="1"/>
          <c:order val="1"/>
          <c:tx>
            <c:strRef>
              <c:f>'Meldunek tygodniowy'!$B$248</c:f>
              <c:strCache>
                <c:ptCount val="1"/>
                <c:pt idx="0">
                  <c:v>świadczenia poza ośrodkiem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('Meldunek tygodniowy'!$J$246,'Meldunek tygodniowy'!$M$246,'Meldunek tygodniowy'!$P$246,'Meldunek tygodniowy'!$S$246,'Meldunek tygodniowy'!$V$246)</c:f>
              <c:strCache>
                <c:ptCount val="5"/>
                <c:pt idx="0">
                  <c:v>27.03.2017 - 02.04.2017</c:v>
                </c:pt>
                <c:pt idx="1">
                  <c:v>03.04.2017 - 09.04.2017</c:v>
                </c:pt>
                <c:pt idx="2">
                  <c:v>10.04.2017 - 16.04.2017</c:v>
                </c:pt>
                <c:pt idx="3">
                  <c:v>17.04.2017 - 23.04.2017</c:v>
                </c:pt>
                <c:pt idx="4">
                  <c:v>24.04.2017 - 30.04.2017</c:v>
                </c:pt>
              </c:strCache>
            </c:strRef>
          </c:cat>
          <c:val>
            <c:numRef>
              <c:f>('Meldunek tygodniowy'!$J$248,'Meldunek tygodniowy'!$M$248,'Meldunek tygodniowy'!$P$248,'Meldunek tygodniowy'!$S$248,'Meldunek tygodniowy'!$V$248)</c:f>
              <c:numCache>
                <c:formatCode>#,##0</c:formatCode>
                <c:ptCount val="5"/>
                <c:pt idx="0">
                  <c:v>2296</c:v>
                </c:pt>
                <c:pt idx="1">
                  <c:v>2281</c:v>
                </c:pt>
                <c:pt idx="2">
                  <c:v>2268</c:v>
                </c:pt>
                <c:pt idx="3">
                  <c:v>2242</c:v>
                </c:pt>
                <c:pt idx="4">
                  <c:v>2259</c:v>
                </c:pt>
              </c:numCache>
            </c:numRef>
          </c:val>
        </c:ser>
        <c:ser>
          <c:idx val="5"/>
          <c:order val="2"/>
          <c:tx>
            <c:strRef>
              <c:f>'Meldunek tygodniowy'!$B$251</c:f>
              <c:strCache>
                <c:ptCount val="1"/>
                <c:pt idx="0">
                  <c:v>małoletni bez opieki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('Meldunek tygodniowy'!$J$246,'Meldunek tygodniowy'!$M$246,'Meldunek tygodniowy'!$P$246,'Meldunek tygodniowy'!$S$246,'Meldunek tygodniowy'!$V$246)</c:f>
              <c:strCache>
                <c:ptCount val="5"/>
                <c:pt idx="0">
                  <c:v>27.03.2017 - 02.04.2017</c:v>
                </c:pt>
                <c:pt idx="1">
                  <c:v>03.04.2017 - 09.04.2017</c:v>
                </c:pt>
                <c:pt idx="2">
                  <c:v>10.04.2017 - 16.04.2017</c:v>
                </c:pt>
                <c:pt idx="3">
                  <c:v>17.04.2017 - 23.04.2017</c:v>
                </c:pt>
                <c:pt idx="4">
                  <c:v>24.04.2017 - 30.04.2017</c:v>
                </c:pt>
              </c:strCache>
            </c:strRef>
          </c:cat>
          <c:val>
            <c:numRef>
              <c:f>('Meldunek tygodniowy'!$J$251,'Meldunek tygodniowy'!$M$251,'Meldunek tygodniowy'!$P$251,'Meldunek tygodniowy'!$S$251,'Meldunek tygodniowy'!$V$251)</c:f>
              <c:numCache>
                <c:formatCode>#,##0</c:formatCode>
                <c:ptCount val="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gapDepth val="195"/>
        <c:shape val="cylinder"/>
        <c:axId val="145825792"/>
        <c:axId val="145827328"/>
        <c:axId val="0"/>
      </c:bar3DChart>
      <c:catAx>
        <c:axId val="145825792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145827328"/>
        <c:crosses val="autoZero"/>
        <c:auto val="1"/>
        <c:lblAlgn val="ctr"/>
        <c:lblOffset val="100"/>
        <c:noMultiLvlLbl val="0"/>
      </c:catAx>
      <c:valAx>
        <c:axId val="145827328"/>
        <c:scaling>
          <c:orientation val="minMax"/>
        </c:scaling>
        <c:delete val="0"/>
        <c:axPos val="b"/>
        <c:numFmt formatCode="#,##0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en-US"/>
          </a:p>
        </c:txPr>
        <c:crossAx val="14582579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3.0041496877702183E-2"/>
          <c:y val="0.81125517608891773"/>
          <c:w val="0.96885940616939481"/>
          <c:h val="0.18101909107665692"/>
        </c:manualLayout>
      </c:layout>
      <c:overlay val="0"/>
      <c:spPr>
        <a:ln w="9525"/>
        <a:effectLst>
          <a:glow rad="304800">
            <a:schemeClr val="accent1">
              <a:alpha val="40000"/>
            </a:schemeClr>
          </a:glow>
        </a:effectLst>
      </c:spPr>
      <c:txPr>
        <a:bodyPr/>
        <a:lstStyle/>
        <a:p>
          <a:pPr>
            <a:defRPr lang="pl-PL"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  <c:perspective val="3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col"/>
        <c:grouping val="stacked"/>
        <c:varyColors val="0"/>
        <c:ser>
          <c:idx val="8"/>
          <c:order val="0"/>
          <c:tx>
            <c:strRef>
              <c:f>'Meldunek tygodniowy'!$C$392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'Meldunek tygodniowy'!$L$391:$U$391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tygodniowy'!$L$392:$U$392</c:f>
              <c:numCache>
                <c:formatCode>#,##0</c:formatCode>
                <c:ptCount val="10"/>
                <c:pt idx="0">
                  <c:v>1543</c:v>
                </c:pt>
                <c:pt idx="2">
                  <c:v>349</c:v>
                </c:pt>
                <c:pt idx="3">
                  <c:v>288</c:v>
                </c:pt>
                <c:pt idx="4">
                  <c:v>226</c:v>
                </c:pt>
                <c:pt idx="5">
                  <c:v>23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533</c:v>
                </c:pt>
              </c:numCache>
            </c:numRef>
          </c:val>
        </c:ser>
        <c:ser>
          <c:idx val="0"/>
          <c:order val="1"/>
          <c:tx>
            <c:strRef>
              <c:f>'Meldunek tygodniowy'!$C$393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'Meldunek tygodniowy'!$L$391:$U$391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tygodniowy'!$L$393:$U$393</c:f>
              <c:numCache>
                <c:formatCode>#,##0</c:formatCode>
                <c:ptCount val="10"/>
                <c:pt idx="0">
                  <c:v>175</c:v>
                </c:pt>
                <c:pt idx="2">
                  <c:v>86</c:v>
                </c:pt>
                <c:pt idx="3">
                  <c:v>24</c:v>
                </c:pt>
                <c:pt idx="4">
                  <c:v>24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24</c:v>
                </c:pt>
              </c:numCache>
            </c:numRef>
          </c:val>
        </c:ser>
        <c:ser>
          <c:idx val="1"/>
          <c:order val="2"/>
          <c:tx>
            <c:strRef>
              <c:f>'Meldunek tygodniowy'!$C$394</c:f>
              <c:strCache>
                <c:ptCount val="1"/>
                <c:pt idx="0">
                  <c:v>pobyt rezydenta długoterminowego UE</c:v>
                </c:pt>
              </c:strCache>
            </c:strRef>
          </c:tx>
          <c:spPr>
            <a:solidFill>
              <a:srgbClr val="FFFF00"/>
            </a:solidFill>
          </c:spPr>
          <c:invertIfNegative val="0"/>
          <c:cat>
            <c:strRef>
              <c:f>'Meldunek tygodniowy'!$L$391:$U$391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tygodniowy'!$L$394:$U$394</c:f>
              <c:numCache>
                <c:formatCode>#,##0</c:formatCode>
                <c:ptCount val="10"/>
                <c:pt idx="0">
                  <c:v>36</c:v>
                </c:pt>
                <c:pt idx="2">
                  <c:v>12</c:v>
                </c:pt>
                <c:pt idx="3">
                  <c:v>1</c:v>
                </c:pt>
                <c:pt idx="4">
                  <c:v>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9</c:v>
                </c:pt>
              </c:numCache>
            </c:numRef>
          </c:val>
        </c:ser>
        <c:ser>
          <c:idx val="2"/>
          <c:order val="3"/>
          <c:tx>
            <c:strRef>
              <c:f>'Meldunek tygodniowy'!$C$395</c:f>
              <c:strCache>
                <c:ptCount val="1"/>
                <c:pt idx="0">
                  <c:v>prawo pobytu ob.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strRef>
              <c:f>'Meldunek tygodniowy'!$L$391:$U$391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tygodniowy'!$L$395:$U$395</c:f>
              <c:numCache>
                <c:formatCode>#,##0</c:formatCode>
                <c:ptCount val="10"/>
                <c:pt idx="0">
                  <c:v>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3"/>
          <c:order val="4"/>
          <c:tx>
            <c:strRef>
              <c:f>'Meldunek tygodniowy'!$C$396</c:f>
              <c:strCache>
                <c:ptCount val="1"/>
                <c:pt idx="0">
                  <c:v>prawo stałego pobytu obywatela UE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'Meldunek tygodniowy'!$L$391:$U$391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tygodniowy'!$L$396:$U$396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4"/>
          <c:order val="5"/>
          <c:tx>
            <c:strRef>
              <c:f>'Meldunek tygodniowy'!$C$397</c:f>
              <c:strCache>
                <c:ptCount val="1"/>
                <c:pt idx="0">
                  <c:v>prawo pobytu członka rodziny ob. UE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strRef>
              <c:f>'Meldunek tygodniowy'!$L$391:$U$391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tygodniowy'!$L$397:$U$397</c:f>
              <c:numCache>
                <c:formatCode>#,##0</c:formatCode>
                <c:ptCount val="10"/>
                <c:pt idx="0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5"/>
          <c:order val="6"/>
          <c:tx>
            <c:strRef>
              <c:f>'Meldunek tygodniowy'!$C$398</c:f>
              <c:strCache>
                <c:ptCount val="1"/>
                <c:pt idx="0">
                  <c:v>prawo stałego pobytu członka rodziny ob.. UE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strRef>
              <c:f>'Meldunek tygodniowy'!$L$391:$U$391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tygodniowy'!$L$398:$U$398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6"/>
          <c:order val="7"/>
          <c:tx>
            <c:strRef>
              <c:f>'Meldunek tygodniowy'!$C$399</c:f>
              <c:strCache>
                <c:ptCount val="1"/>
                <c:pt idx="0">
                  <c:v>pobyt tolerowany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strRef>
              <c:f>'Meldunek tygodniowy'!$L$391:$U$391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tygodniowy'!$L$399:$U$399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7"/>
          <c:order val="8"/>
          <c:tx>
            <c:strRef>
              <c:f>'Meldunek tygodniowy'!$C$400</c:f>
              <c:strCache>
                <c:ptCount val="1"/>
                <c:pt idx="0">
                  <c:v>pobyt humanitarny</c:v>
                </c:pt>
              </c:strCache>
            </c:strRef>
          </c:tx>
          <c:spPr>
            <a:solidFill>
              <a:srgbClr val="7030A0"/>
            </a:solidFill>
          </c:spPr>
          <c:invertIfNegative val="0"/>
          <c:cat>
            <c:strRef>
              <c:f>'Meldunek tygodniowy'!$L$391:$U$391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tygodniowy'!$L$400:$U$400</c:f>
              <c:numCache>
                <c:formatCode>#,##0</c:formatCode>
                <c:ptCount val="10"/>
                <c:pt idx="0">
                  <c:v>2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9"/>
          <c:order val="9"/>
          <c:tx>
            <c:strRef>
              <c:f>'Meldunek tygodniowy'!$C$401</c:f>
              <c:strCache>
                <c:ptCount val="1"/>
                <c:pt idx="0">
                  <c:v>wydalenie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</c:spPr>
          <c:invertIfNegative val="0"/>
          <c:cat>
            <c:strRef>
              <c:f>'Meldunek tygodniowy'!$L$391:$U$391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tygodniowy'!$L$401:$U$401</c:f>
              <c:numCache>
                <c:formatCode>#,##0</c:formatCode>
                <c:ptCount val="10"/>
                <c:pt idx="0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10"/>
          <c:order val="10"/>
          <c:tx>
            <c:strRef>
              <c:f>'Meldunek tygodniowy'!$C$402</c:f>
              <c:strCache>
                <c:ptCount val="1"/>
                <c:pt idx="0">
                  <c:v>zobowiązanie do powrotu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cat>
            <c:strRef>
              <c:f>'Meldunek tygodniowy'!$L$391:$U$391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tygodniowy'!$L$402:$U$402</c:f>
              <c:numCache>
                <c:formatCode>#,##0</c:formatCode>
                <c:ptCount val="10"/>
                <c:pt idx="0">
                  <c:v>421</c:v>
                </c:pt>
                <c:pt idx="2">
                  <c:v>121</c:v>
                </c:pt>
                <c:pt idx="3">
                  <c:v>31</c:v>
                </c:pt>
                <c:pt idx="4">
                  <c:v>23</c:v>
                </c:pt>
                <c:pt idx="5">
                  <c:v>42</c:v>
                </c:pt>
                <c:pt idx="6">
                  <c:v>10</c:v>
                </c:pt>
                <c:pt idx="7">
                  <c:v>0</c:v>
                </c:pt>
                <c:pt idx="8">
                  <c:v>75</c:v>
                </c:pt>
                <c:pt idx="9">
                  <c:v>85</c:v>
                </c:pt>
              </c:numCache>
            </c:numRef>
          </c:val>
        </c:ser>
        <c:ser>
          <c:idx val="11"/>
          <c:order val="11"/>
          <c:tx>
            <c:strRef>
              <c:f>'Meldunek tygodniowy'!$C$403</c:f>
              <c:strCache>
                <c:ptCount val="1"/>
                <c:pt idx="0">
                  <c:v>zaproszenie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</c:spPr>
          <c:invertIfNegative val="0"/>
          <c:cat>
            <c:strRef>
              <c:f>'Meldunek tygodniowy'!$L$391:$U$391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tygodniowy'!$L$403:$U$403</c:f>
              <c:numCache>
                <c:formatCode>#,##0</c:formatCode>
                <c:ptCount val="10"/>
                <c:pt idx="0">
                  <c:v>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</c:numCache>
            </c:numRef>
          </c:val>
        </c:ser>
        <c:ser>
          <c:idx val="12"/>
          <c:order val="12"/>
          <c:tx>
            <c:strRef>
              <c:f>'Meldunek tygodniowy'!$C$404</c:f>
              <c:strCache>
                <c:ptCount val="1"/>
                <c:pt idx="0">
                  <c:v>polski dokument podróży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</c:spPr>
          <c:invertIfNegative val="0"/>
          <c:cat>
            <c:strRef>
              <c:f>'Meldunek tygodniowy'!$L$391:$U$391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tygodniowy'!$L$404:$U$404</c:f>
              <c:numCache>
                <c:formatCode>#,##0</c:formatCode>
                <c:ptCount val="10"/>
                <c:pt idx="0">
                  <c:v>7</c:v>
                </c:pt>
                <c:pt idx="2">
                  <c:v>3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13"/>
          <c:order val="13"/>
          <c:tx>
            <c:strRef>
              <c:f>'Meldunek tygodniowy'!$C$405</c:f>
              <c:strCache>
                <c:ptCount val="1"/>
                <c:pt idx="0">
                  <c:v>polski dokument tożsamości cudzoziemca</c:v>
                </c:pt>
              </c:strCache>
            </c:strRef>
          </c:tx>
          <c:spPr>
            <a:solidFill>
              <a:schemeClr val="tx1">
                <a:lumMod val="95000"/>
                <a:lumOff val="5000"/>
              </a:schemeClr>
            </a:solidFill>
          </c:spPr>
          <c:invertIfNegative val="0"/>
          <c:cat>
            <c:strRef>
              <c:f>'Meldunek tygodniowy'!$L$391:$U$391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tygodniowy'!$L$405:$U$405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14"/>
          <c:order val="14"/>
          <c:tx>
            <c:strRef>
              <c:f>'Meldunek tygodniowy'!$C$406</c:f>
              <c:strCache>
                <c:ptCount val="1"/>
                <c:pt idx="0">
                  <c:v>wiza (nowa + Schengen)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</c:spPr>
          <c:invertIfNegative val="0"/>
          <c:cat>
            <c:strRef>
              <c:f>'Meldunek tygodniowy'!$L$391:$U$391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tygodniowy'!$L$406:$U$406</c:f>
              <c:numCache>
                <c:formatCode>#,##0</c:formatCode>
                <c:ptCount val="10"/>
                <c:pt idx="0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145949440"/>
        <c:axId val="145950976"/>
        <c:axId val="0"/>
      </c:bar3DChart>
      <c:catAx>
        <c:axId val="145949440"/>
        <c:scaling>
          <c:orientation val="minMax"/>
        </c:scaling>
        <c:delete val="0"/>
        <c:axPos val="b"/>
        <c:numFmt formatCode="@" sourceLinked="0"/>
        <c:majorTickMark val="none"/>
        <c:minorTickMark val="none"/>
        <c:tickLblPos val="nextTo"/>
        <c:txPr>
          <a:bodyPr rot="-5400000" vert="horz" anchor="t" anchorCtr="0"/>
          <a:lstStyle/>
          <a:p>
            <a:pPr algn="ctr">
              <a:defRPr lang="pl-PL"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950976"/>
        <c:crosses val="autoZero"/>
        <c:auto val="1"/>
        <c:lblAlgn val="ctr"/>
        <c:lblOffset val="100"/>
        <c:noMultiLvlLbl val="0"/>
      </c:catAx>
      <c:valAx>
        <c:axId val="145950976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  <a:effectLst/>
          </c:spPr>
        </c:majorGridlines>
        <c:numFmt formatCode="#,##0" sourceLinked="1"/>
        <c:majorTickMark val="none"/>
        <c:minorTickMark val="none"/>
        <c:tickLblPos val="nextTo"/>
        <c:txPr>
          <a:bodyPr/>
          <a:lstStyle/>
          <a:p>
            <a:pPr algn="ctr">
              <a:defRPr lang="pl-PL"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94944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6251452155132784"/>
          <c:y val="2.7374354472252129E-3"/>
          <c:w val="0.33523866131118779"/>
          <c:h val="0.99570656071645613"/>
        </c:manualLayout>
      </c:layout>
      <c:overlay val="0"/>
      <c:spPr>
        <a:ln>
          <a:noFill/>
        </a:ln>
      </c:spPr>
    </c:legend>
    <c:plotVisOnly val="1"/>
    <c:dispBlanksAs val="gap"/>
    <c:showDLblsOverMax val="0"/>
  </c:chart>
  <c:spPr>
    <a:noFill/>
    <a:ln>
      <a:noFill/>
    </a:ln>
  </c:spPr>
  <c:printSettings>
    <c:headerFooter/>
    <c:pageMargins b="0.3543307086614173" l="0.31496062992125984" r="0.51181102362204722" t="0.3543307086614173" header="0.11811023622047244" footer="0.11811023622047244"/>
    <c:pageSetup paperSize="9"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  <c:perspective val="3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4.0654561851946242E-2"/>
          <c:y val="5.7529610829103212E-2"/>
          <c:w val="0.93469135107447721"/>
          <c:h val="0.7670024115005929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tygodniowy'!$C$22</c:f>
              <c:strCache>
                <c:ptCount val="1"/>
                <c:pt idx="0">
                  <c:v>ROSJA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('Meldunek tygodniowy'!$G$20:$J$21,'Meldunek tygodniowy'!$K$20:$N$21,'Meldunek tygodniowy'!$O$20:$R$21)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tygodniowy'!$G$22:$R$22</c:f>
              <c:numCache>
                <c:formatCode>General</c:formatCode>
                <c:ptCount val="12"/>
                <c:pt idx="0">
                  <c:v>65</c:v>
                </c:pt>
                <c:pt idx="2">
                  <c:v>210</c:v>
                </c:pt>
                <c:pt idx="4">
                  <c:v>24</c:v>
                </c:pt>
                <c:pt idx="6">
                  <c:v>80</c:v>
                </c:pt>
                <c:pt idx="8">
                  <c:v>11</c:v>
                </c:pt>
                <c:pt idx="10">
                  <c:v>28</c:v>
                </c:pt>
              </c:numCache>
            </c:numRef>
          </c:val>
        </c:ser>
        <c:ser>
          <c:idx val="1"/>
          <c:order val="1"/>
          <c:tx>
            <c:strRef>
              <c:f>'Meldunek tygodniowy'!$C$23</c:f>
              <c:strCache>
                <c:ptCount val="1"/>
                <c:pt idx="0">
                  <c:v>UKRAINA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('Meldunek tygodniowy'!$G$20:$J$21,'Meldunek tygodniowy'!$K$20:$N$21,'Meldunek tygodniowy'!$O$20:$R$21)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tygodniowy'!$G$23:$R$23</c:f>
              <c:numCache>
                <c:formatCode>General</c:formatCode>
                <c:ptCount val="12"/>
                <c:pt idx="0">
                  <c:v>16</c:v>
                </c:pt>
                <c:pt idx="2">
                  <c:v>25</c:v>
                </c:pt>
                <c:pt idx="4">
                  <c:v>19</c:v>
                </c:pt>
                <c:pt idx="6">
                  <c:v>36</c:v>
                </c:pt>
                <c:pt idx="8">
                  <c:v>2</c:v>
                </c:pt>
                <c:pt idx="10">
                  <c:v>2</c:v>
                </c:pt>
              </c:numCache>
            </c:numRef>
          </c:val>
        </c:ser>
        <c:ser>
          <c:idx val="2"/>
          <c:order val="2"/>
          <c:tx>
            <c:strRef>
              <c:f>'Meldunek tygodniowy'!$C$24</c:f>
              <c:strCache>
                <c:ptCount val="1"/>
                <c:pt idx="0">
                  <c:v>TADŻYKISTAN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tygodniowy'!$G$20:$J$21,'Meldunek tygodniowy'!$K$20:$N$21,'Meldunek tygodniowy'!$O$20:$R$21)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tygodniowy'!$G$24:$R$24</c:f>
              <c:numCache>
                <c:formatCode>General</c:formatCode>
                <c:ptCount val="12"/>
                <c:pt idx="0">
                  <c:v>0</c:v>
                </c:pt>
                <c:pt idx="2">
                  <c:v>0</c:v>
                </c:pt>
                <c:pt idx="4">
                  <c:v>0</c:v>
                </c:pt>
                <c:pt idx="6">
                  <c:v>0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</c:ser>
        <c:ser>
          <c:idx val="3"/>
          <c:order val="3"/>
          <c:tx>
            <c:strRef>
              <c:f>'Meldunek tygodniowy'!$C$25</c:f>
              <c:strCache>
                <c:ptCount val="1"/>
                <c:pt idx="0">
                  <c:v>ARMENIA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tygodniowy'!$G$20:$J$21,'Meldunek tygodniowy'!$K$20:$N$21,'Meldunek tygodniowy'!$O$20:$R$21)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tygodniowy'!$G$25:$R$25</c:f>
              <c:numCache>
                <c:formatCode>General</c:formatCode>
                <c:ptCount val="12"/>
                <c:pt idx="0">
                  <c:v>4</c:v>
                </c:pt>
                <c:pt idx="2">
                  <c:v>8</c:v>
                </c:pt>
                <c:pt idx="4">
                  <c:v>0</c:v>
                </c:pt>
                <c:pt idx="6">
                  <c:v>0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</c:ser>
        <c:ser>
          <c:idx val="5"/>
          <c:order val="4"/>
          <c:tx>
            <c:strRef>
              <c:f>'Meldunek tygodniowy'!$C$26</c:f>
              <c:strCache>
                <c:ptCount val="1"/>
                <c:pt idx="0">
                  <c:v>GRUZJA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</c:spPr>
          <c:invertIfNegative val="0"/>
          <c:val>
            <c:numRef>
              <c:f>'Meldunek tygodniowy'!$G$26:$R$26</c:f>
              <c:numCache>
                <c:formatCode>General</c:formatCode>
                <c:ptCount val="12"/>
                <c:pt idx="0">
                  <c:v>1</c:v>
                </c:pt>
                <c:pt idx="2">
                  <c:v>1</c:v>
                </c:pt>
                <c:pt idx="4">
                  <c:v>1</c:v>
                </c:pt>
                <c:pt idx="6">
                  <c:v>5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</c:ser>
        <c:ser>
          <c:idx val="4"/>
          <c:order val="5"/>
          <c:tx>
            <c:strRef>
              <c:f>'Meldunek tygodniowy'!$C$27</c:f>
              <c:strCache>
                <c:ptCount val="1"/>
                <c:pt idx="0">
                  <c:v>Pozostałe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tygodniowy'!$G$20:$J$21,'Meldunek tygodniowy'!$K$20:$N$21,'Meldunek tygodniowy'!$O$20:$R$21)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tygodniowy'!$G$27:$R$27</c:f>
              <c:numCache>
                <c:formatCode>General</c:formatCode>
                <c:ptCount val="12"/>
                <c:pt idx="0">
                  <c:v>24</c:v>
                </c:pt>
                <c:pt idx="2">
                  <c:v>25</c:v>
                </c:pt>
                <c:pt idx="4">
                  <c:v>5</c:v>
                </c:pt>
                <c:pt idx="6">
                  <c:v>5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145997184"/>
        <c:axId val="146015360"/>
        <c:axId val="0"/>
      </c:bar3DChart>
      <c:catAx>
        <c:axId val="14599718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en-US"/>
          </a:p>
        </c:txPr>
        <c:crossAx val="146015360"/>
        <c:crosses val="autoZero"/>
        <c:auto val="1"/>
        <c:lblAlgn val="ctr"/>
        <c:lblOffset val="100"/>
        <c:noMultiLvlLbl val="0"/>
      </c:catAx>
      <c:valAx>
        <c:axId val="146015360"/>
        <c:scaling>
          <c:orientation val="minMax"/>
        </c:scaling>
        <c:delete val="0"/>
        <c:axPos val="l"/>
        <c:majorGridlines>
          <c:spPr>
            <a:effectLst>
              <a:outerShdw blurRad="50800" dist="50800" dir="5400000" algn="ctr" rotWithShape="0">
                <a:schemeClr val="tx1"/>
              </a:outerShdw>
            </a:effectLst>
          </c:spPr>
        </c:majorGridlines>
        <c:numFmt formatCode="General" sourceLinked="1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en-US"/>
          </a:p>
        </c:txPr>
        <c:crossAx val="14599718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  <c:perspective val="3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6.1076035708302417E-2"/>
          <c:y val="8.5986191655773578E-2"/>
          <c:w val="0.91663419732107954"/>
          <c:h val="0.60531886658915124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tygodniowy'!$G$297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multiLvlStrRef>
              <c:f>('Meldunek tygodniowy'!$K$295:$K$296,'Meldunek tygodniowy'!$M$295:$M$296,'Meldunek tygodniowy'!$O$295:$O$296,'Meldunek tygodniowy'!$Q$295:$Q$296)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01.04.2017 - 30.04.2017 r.</c:v>
                  </c:pt>
                </c:lvl>
              </c:multiLvlStrCache>
            </c:multiLvlStrRef>
          </c:cat>
          <c:val>
            <c:numRef>
              <c:f>('Meldunek tygodniowy'!$K$297,'Meldunek tygodniowy'!$M$297,'Meldunek tygodniowy'!$O$297,'Meldunek tygodniowy'!$Q$297)</c:f>
              <c:numCache>
                <c:formatCode>#,##0</c:formatCode>
                <c:ptCount val="4"/>
                <c:pt idx="0">
                  <c:v>11681</c:v>
                </c:pt>
                <c:pt idx="1">
                  <c:v>8541</c:v>
                </c:pt>
                <c:pt idx="2">
                  <c:v>967</c:v>
                </c:pt>
                <c:pt idx="3">
                  <c:v>436</c:v>
                </c:pt>
              </c:numCache>
            </c:numRef>
          </c:val>
        </c:ser>
        <c:ser>
          <c:idx val="2"/>
          <c:order val="1"/>
          <c:tx>
            <c:strRef>
              <c:f>'Meldunek tygodniowy'!$G$298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('Meldunek tygodniowy'!$K$295:$K$296,'Meldunek tygodniowy'!$M$295:$M$296,'Meldunek tygodniowy'!$O$295:$O$296,'Meldunek tygodniowy'!$Q$295:$Q$296)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01.04.2017 - 30.04.2017 r.</c:v>
                  </c:pt>
                </c:lvl>
              </c:multiLvlStrCache>
            </c:multiLvlStrRef>
          </c:cat>
          <c:val>
            <c:numRef>
              <c:f>('Meldunek tygodniowy'!$K$298,'Meldunek tygodniowy'!$M$298,'Meldunek tygodniowy'!$O$298,'Meldunek tygodniowy'!$Q$298)</c:f>
              <c:numCache>
                <c:formatCode>#,##0</c:formatCode>
                <c:ptCount val="4"/>
                <c:pt idx="0">
                  <c:v>1300</c:v>
                </c:pt>
                <c:pt idx="1">
                  <c:v>1442</c:v>
                </c:pt>
                <c:pt idx="2">
                  <c:v>96</c:v>
                </c:pt>
                <c:pt idx="3">
                  <c:v>40</c:v>
                </c:pt>
              </c:numCache>
            </c:numRef>
          </c:val>
        </c:ser>
        <c:ser>
          <c:idx val="4"/>
          <c:order val="2"/>
          <c:tx>
            <c:strRef>
              <c:f>'Meldunek tygodniowy'!$G$299</c:f>
              <c:strCache>
                <c:ptCount val="1"/>
                <c:pt idx="0">
                  <c:v>pobyt rezyd.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multiLvlStrRef>
              <c:f>('Meldunek tygodniowy'!$K$295:$K$296,'Meldunek tygodniowy'!$M$295:$M$296,'Meldunek tygodniowy'!$O$295:$O$296,'Meldunek tygodniowy'!$Q$295:$Q$296)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01.04.2017 - 30.04.2017 r.</c:v>
                  </c:pt>
                </c:lvl>
              </c:multiLvlStrCache>
            </c:multiLvlStrRef>
          </c:cat>
          <c:val>
            <c:numRef>
              <c:f>('Meldunek tygodniowy'!$K$299,'Meldunek tygodniowy'!$M$299,'Meldunek tygodniowy'!$O$299,'Meldunek tygodniowy'!$Q$299)</c:f>
              <c:numCache>
                <c:formatCode>#,##0</c:formatCode>
                <c:ptCount val="4"/>
                <c:pt idx="0">
                  <c:v>302</c:v>
                </c:pt>
                <c:pt idx="1">
                  <c:v>112</c:v>
                </c:pt>
                <c:pt idx="2">
                  <c:v>21</c:v>
                </c:pt>
                <c:pt idx="3">
                  <c:v>19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46029184"/>
        <c:axId val="146051456"/>
        <c:axId val="0"/>
      </c:bar3DChart>
      <c:catAx>
        <c:axId val="1460291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46051456"/>
        <c:crosses val="autoZero"/>
        <c:auto val="1"/>
        <c:lblAlgn val="ctr"/>
        <c:lblOffset val="100"/>
        <c:noMultiLvlLbl val="0"/>
      </c:catAx>
      <c:valAx>
        <c:axId val="14605145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46029184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ndard"/>
        <c:varyColors val="0"/>
        <c:ser>
          <c:idx val="2"/>
          <c:order val="0"/>
          <c:tx>
            <c:strRef>
              <c:f>'Meldunek tygodniowy'!$D$457</c:f>
              <c:strCache>
                <c:ptCount val="1"/>
                <c:pt idx="0">
                  <c:v>inne państwo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tygodniowy'!$H$456:$K$456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tygodniowy'!$H$457:$K$457</c:f>
              <c:numCache>
                <c:formatCode>#,##0</c:formatCode>
                <c:ptCount val="4"/>
                <c:pt idx="0">
                  <c:v>61181</c:v>
                </c:pt>
                <c:pt idx="3">
                  <c:v>61238</c:v>
                </c:pt>
              </c:numCache>
            </c:numRef>
          </c:val>
        </c:ser>
        <c:ser>
          <c:idx val="1"/>
          <c:order val="1"/>
          <c:tx>
            <c:strRef>
              <c:f>'Meldunek tygodniowy'!$D$458</c:f>
              <c:strCache>
                <c:ptCount val="1"/>
                <c:pt idx="0">
                  <c:v>konsul RP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tygodniowy'!$H$456:$K$456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tygodniowy'!$H$458:$K$458</c:f>
              <c:numCache>
                <c:formatCode>#,##0</c:formatCode>
                <c:ptCount val="4"/>
                <c:pt idx="0">
                  <c:v>2205</c:v>
                </c:pt>
                <c:pt idx="3">
                  <c:v>2040</c:v>
                </c:pt>
              </c:numCache>
            </c:numRef>
          </c:val>
        </c:ser>
        <c:ser>
          <c:idx val="0"/>
          <c:order val="2"/>
          <c:tx>
            <c:strRef>
              <c:f>'Meldunek tygodniowy'!$D$459</c:f>
              <c:strCache>
                <c:ptCount val="1"/>
                <c:pt idx="0">
                  <c:v>fakultatywne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tygodniowy'!$H$456:$K$456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tygodniowy'!$H$459:$K$459</c:f>
              <c:numCache>
                <c:formatCode>#,##0</c:formatCode>
                <c:ptCount val="4"/>
                <c:pt idx="0">
                  <c:v>1410</c:v>
                </c:pt>
                <c:pt idx="3">
                  <c:v>1440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46065280"/>
        <c:axId val="146066816"/>
        <c:axId val="146049216"/>
      </c:bar3DChart>
      <c:catAx>
        <c:axId val="146065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6066816"/>
        <c:crosses val="autoZero"/>
        <c:auto val="1"/>
        <c:lblAlgn val="ctr"/>
        <c:lblOffset val="100"/>
        <c:noMultiLvlLbl val="0"/>
      </c:catAx>
      <c:valAx>
        <c:axId val="1460668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6065280"/>
        <c:crosses val="autoZero"/>
        <c:crossBetween val="between"/>
      </c:valAx>
      <c:serAx>
        <c:axId val="146049216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6066816"/>
        <c:crosses val="autoZero"/>
      </c:ser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  <c:perspective val="3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6.1076035708302417E-2"/>
          <c:y val="8.5986191655773578E-2"/>
          <c:w val="0.91663419732107954"/>
          <c:h val="0.60531886658915124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tygodniowy'!$G$329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multiLvlStrRef>
              <c:f>('Meldunek tygodniowy'!$K$327:$K$328,'Meldunek tygodniowy'!$M$327:$M$328,'Meldunek tygodniowy'!$O$327:$O$328,'Meldunek tygodniowy'!$Q$327:$Q$328)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01.01.2017 - 30.04.2017 r.</c:v>
                  </c:pt>
                </c:lvl>
              </c:multiLvlStrCache>
            </c:multiLvlStrRef>
          </c:cat>
          <c:val>
            <c:numRef>
              <c:f>('Meldunek tygodniowy'!$K$329,'Meldunek tygodniowy'!$M$329,'Meldunek tygodniowy'!$O$329,'Meldunek tygodniowy'!$Q$329)</c:f>
              <c:numCache>
                <c:formatCode>#,##0</c:formatCode>
                <c:ptCount val="4"/>
                <c:pt idx="0">
                  <c:v>50721</c:v>
                </c:pt>
                <c:pt idx="1">
                  <c:v>35138</c:v>
                </c:pt>
                <c:pt idx="2">
                  <c:v>3813</c:v>
                </c:pt>
                <c:pt idx="3">
                  <c:v>1594</c:v>
                </c:pt>
              </c:numCache>
            </c:numRef>
          </c:val>
        </c:ser>
        <c:ser>
          <c:idx val="2"/>
          <c:order val="1"/>
          <c:tx>
            <c:strRef>
              <c:f>'Meldunek tygodniowy'!$G$330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('Meldunek tygodniowy'!$K$327:$K$328,'Meldunek tygodniowy'!$M$327:$M$328,'Meldunek tygodniowy'!$O$327:$O$328,'Meldunek tygodniowy'!$Q$327:$Q$328)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01.01.2017 - 30.04.2017 r.</c:v>
                  </c:pt>
                </c:lvl>
              </c:multiLvlStrCache>
            </c:multiLvlStrRef>
          </c:cat>
          <c:val>
            <c:numRef>
              <c:f>('Meldunek tygodniowy'!$K$330,'Meldunek tygodniowy'!$M$330,'Meldunek tygodniowy'!$O$330,'Meldunek tygodniowy'!$Q$330)</c:f>
              <c:numCache>
                <c:formatCode>#,##0</c:formatCode>
                <c:ptCount val="4"/>
                <c:pt idx="0">
                  <c:v>7105</c:v>
                </c:pt>
                <c:pt idx="1">
                  <c:v>4836</c:v>
                </c:pt>
                <c:pt idx="2">
                  <c:v>380</c:v>
                </c:pt>
                <c:pt idx="3">
                  <c:v>234</c:v>
                </c:pt>
              </c:numCache>
            </c:numRef>
          </c:val>
        </c:ser>
        <c:ser>
          <c:idx val="4"/>
          <c:order val="2"/>
          <c:tx>
            <c:strRef>
              <c:f>'Meldunek tygodniowy'!$G$331</c:f>
              <c:strCache>
                <c:ptCount val="1"/>
                <c:pt idx="0">
                  <c:v>pobyt rezyd.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multiLvlStrRef>
              <c:f>('Meldunek tygodniowy'!$K$327:$K$328,'Meldunek tygodniowy'!$M$327:$M$328,'Meldunek tygodniowy'!$O$327:$O$328,'Meldunek tygodniowy'!$Q$327:$Q$328)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01.01.2017 - 30.04.2017 r.</c:v>
                  </c:pt>
                </c:lvl>
              </c:multiLvlStrCache>
            </c:multiLvlStrRef>
          </c:cat>
          <c:val>
            <c:numRef>
              <c:f>('Meldunek tygodniowy'!$K$331,'Meldunek tygodniowy'!$M$331,'Meldunek tygodniowy'!$O$331,'Meldunek tygodniowy'!$Q$331)</c:f>
              <c:numCache>
                <c:formatCode>#,##0</c:formatCode>
                <c:ptCount val="4"/>
                <c:pt idx="0">
                  <c:v>1060</c:v>
                </c:pt>
                <c:pt idx="1">
                  <c:v>563</c:v>
                </c:pt>
                <c:pt idx="2">
                  <c:v>74</c:v>
                </c:pt>
                <c:pt idx="3">
                  <c:v>76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46360960"/>
        <c:axId val="146362752"/>
        <c:axId val="0"/>
      </c:bar3DChart>
      <c:catAx>
        <c:axId val="1463609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46362752"/>
        <c:crosses val="autoZero"/>
        <c:auto val="1"/>
        <c:lblAlgn val="ctr"/>
        <c:lblOffset val="100"/>
        <c:noMultiLvlLbl val="0"/>
      </c:catAx>
      <c:valAx>
        <c:axId val="14636275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46360960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71</xdr:row>
      <xdr:rowOff>52389</xdr:rowOff>
    </xdr:from>
    <xdr:to>
      <xdr:col>24</xdr:col>
      <xdr:colOff>19051</xdr:colOff>
      <xdr:row>92</xdr:row>
      <xdr:rowOff>133351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25400</xdr:colOff>
      <xdr:row>254</xdr:row>
      <xdr:rowOff>65086</xdr:rowOff>
    </xdr:from>
    <xdr:to>
      <xdr:col>23</xdr:col>
      <xdr:colOff>9525</xdr:colOff>
      <xdr:row>268</xdr:row>
      <xdr:rowOff>133350</xdr:rowOff>
    </xdr:to>
    <xdr:graphicFrame macro="">
      <xdr:nvGraphicFramePr>
        <xdr:cNvPr id="35" name="Wykres 3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</xdr:colOff>
      <xdr:row>411</xdr:row>
      <xdr:rowOff>69397</xdr:rowOff>
    </xdr:from>
    <xdr:to>
      <xdr:col>23</xdr:col>
      <xdr:colOff>1</xdr:colOff>
      <xdr:row>433</xdr:row>
      <xdr:rowOff>123825</xdr:rowOff>
    </xdr:to>
    <xdr:graphicFrame macro="">
      <xdr:nvGraphicFramePr>
        <xdr:cNvPr id="38" name="Wykres 3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27215</xdr:colOff>
      <xdr:row>28</xdr:row>
      <xdr:rowOff>142193</xdr:rowOff>
    </xdr:from>
    <xdr:to>
      <xdr:col>23</xdr:col>
      <xdr:colOff>238126</xdr:colOff>
      <xdr:row>47</xdr:row>
      <xdr:rowOff>161925</xdr:rowOff>
    </xdr:to>
    <xdr:graphicFrame macro="">
      <xdr:nvGraphicFramePr>
        <xdr:cNvPr id="4" name="Wykres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47626</xdr:colOff>
      <xdr:row>300</xdr:row>
      <xdr:rowOff>0</xdr:rowOff>
    </xdr:from>
    <xdr:to>
      <xdr:col>23</xdr:col>
      <xdr:colOff>9525</xdr:colOff>
      <xdr:row>313</xdr:row>
      <xdr:rowOff>180976</xdr:rowOff>
    </xdr:to>
    <xdr:graphicFrame macro="">
      <xdr:nvGraphicFramePr>
        <xdr:cNvPr id="5" name="Wykres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257175</xdr:colOff>
      <xdr:row>461</xdr:row>
      <xdr:rowOff>1</xdr:rowOff>
    </xdr:from>
    <xdr:to>
      <xdr:col>21</xdr:col>
      <xdr:colOff>238125</xdr:colOff>
      <xdr:row>476</xdr:row>
      <xdr:rowOff>152401</xdr:rowOff>
    </xdr:to>
    <xdr:graphicFrame macro="">
      <xdr:nvGraphicFramePr>
        <xdr:cNvPr id="7" name="Wykres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34925</xdr:colOff>
      <xdr:row>171</xdr:row>
      <xdr:rowOff>0</xdr:rowOff>
    </xdr:from>
    <xdr:to>
      <xdr:col>20</xdr:col>
      <xdr:colOff>234084</xdr:colOff>
      <xdr:row>171</xdr:row>
      <xdr:rowOff>95250</xdr:rowOff>
    </xdr:to>
    <xdr:sp macro="" textlink="">
      <xdr:nvSpPr>
        <xdr:cNvPr id="10" name="pole tekstowe 9"/>
        <xdr:cNvSpPr txBox="1"/>
      </xdr:nvSpPr>
      <xdr:spPr>
        <a:xfrm>
          <a:off x="34925" y="27500036"/>
          <a:ext cx="6186302" cy="61232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800" i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.</a:t>
          </a:r>
        </a:p>
        <a:p>
          <a:endParaRPr lang="pl-PL" sz="1100"/>
        </a:p>
      </xdr:txBody>
    </xdr:sp>
    <xdr:clientData/>
  </xdr:twoCellAnchor>
  <xdr:oneCellAnchor>
    <xdr:from>
      <xdr:col>24</xdr:col>
      <xdr:colOff>0</xdr:colOff>
      <xdr:row>56</xdr:row>
      <xdr:rowOff>0</xdr:rowOff>
    </xdr:from>
    <xdr:ext cx="184731" cy="264560"/>
    <xdr:sp macro="" textlink="">
      <xdr:nvSpPr>
        <xdr:cNvPr id="18" name="pole tekstowe 17"/>
        <xdr:cNvSpPr txBox="1"/>
      </xdr:nvSpPr>
      <xdr:spPr>
        <a:xfrm>
          <a:off x="8181975" y="10658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>
    <xdr:from>
      <xdr:col>0</xdr:col>
      <xdr:colOff>0</xdr:colOff>
      <xdr:row>334</xdr:row>
      <xdr:rowOff>0</xdr:rowOff>
    </xdr:from>
    <xdr:to>
      <xdr:col>22</xdr:col>
      <xdr:colOff>266700</xdr:colOff>
      <xdr:row>347</xdr:row>
      <xdr:rowOff>9525</xdr:rowOff>
    </xdr:to>
    <xdr:graphicFrame macro="">
      <xdr:nvGraphicFramePr>
        <xdr:cNvPr id="34" name="Wykres 3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10583</xdr:colOff>
      <xdr:row>94</xdr:row>
      <xdr:rowOff>31751</xdr:rowOff>
    </xdr:from>
    <xdr:to>
      <xdr:col>25</xdr:col>
      <xdr:colOff>0</xdr:colOff>
      <xdr:row>139</xdr:row>
      <xdr:rowOff>21167</xdr:rowOff>
    </xdr:to>
    <xdr:sp macro="" textlink="">
      <xdr:nvSpPr>
        <xdr:cNvPr id="6" name="Prostokąt 5"/>
        <xdr:cNvSpPr/>
      </xdr:nvSpPr>
      <xdr:spPr>
        <a:xfrm>
          <a:off x="10583" y="16552334"/>
          <a:ext cx="9376834" cy="189441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160</xdr:row>
      <xdr:rowOff>0</xdr:rowOff>
    </xdr:from>
    <xdr:to>
      <xdr:col>25</xdr:col>
      <xdr:colOff>0</xdr:colOff>
      <xdr:row>171</xdr:row>
      <xdr:rowOff>0</xdr:rowOff>
    </xdr:to>
    <xdr:sp macro="" textlink="">
      <xdr:nvSpPr>
        <xdr:cNvPr id="22" name="Prostokąt 21"/>
        <xdr:cNvSpPr/>
      </xdr:nvSpPr>
      <xdr:spPr>
        <a:xfrm>
          <a:off x="0" y="22468417"/>
          <a:ext cx="9376834" cy="15240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206</xdr:row>
      <xdr:rowOff>190499</xdr:rowOff>
    </xdr:from>
    <xdr:to>
      <xdr:col>25</xdr:col>
      <xdr:colOff>0</xdr:colOff>
      <xdr:row>237</xdr:row>
      <xdr:rowOff>169332</xdr:rowOff>
    </xdr:to>
    <xdr:sp macro="" textlink="">
      <xdr:nvSpPr>
        <xdr:cNvPr id="23" name="Prostokąt 22"/>
        <xdr:cNvSpPr/>
      </xdr:nvSpPr>
      <xdr:spPr>
        <a:xfrm>
          <a:off x="0" y="30977416"/>
          <a:ext cx="9376834" cy="2074333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272</xdr:row>
      <xdr:rowOff>0</xdr:rowOff>
    </xdr:from>
    <xdr:to>
      <xdr:col>25</xdr:col>
      <xdr:colOff>0</xdr:colOff>
      <xdr:row>282</xdr:row>
      <xdr:rowOff>179916</xdr:rowOff>
    </xdr:to>
    <xdr:sp macro="" textlink="">
      <xdr:nvSpPr>
        <xdr:cNvPr id="24" name="Prostokąt 23"/>
        <xdr:cNvSpPr/>
      </xdr:nvSpPr>
      <xdr:spPr>
        <a:xfrm>
          <a:off x="0" y="40481250"/>
          <a:ext cx="7878234" cy="208491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357</xdr:row>
      <xdr:rowOff>190499</xdr:rowOff>
    </xdr:from>
    <xdr:to>
      <xdr:col>25</xdr:col>
      <xdr:colOff>0</xdr:colOff>
      <xdr:row>384</xdr:row>
      <xdr:rowOff>10582</xdr:rowOff>
    </xdr:to>
    <xdr:sp macro="" textlink="">
      <xdr:nvSpPr>
        <xdr:cNvPr id="25" name="Prostokąt 24"/>
        <xdr:cNvSpPr/>
      </xdr:nvSpPr>
      <xdr:spPr>
        <a:xfrm>
          <a:off x="0" y="59721749"/>
          <a:ext cx="9376834" cy="1725083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438</xdr:row>
      <xdr:rowOff>0</xdr:rowOff>
    </xdr:from>
    <xdr:to>
      <xdr:col>25</xdr:col>
      <xdr:colOff>0</xdr:colOff>
      <xdr:row>450</xdr:row>
      <xdr:rowOff>179916</xdr:rowOff>
    </xdr:to>
    <xdr:sp macro="" textlink="">
      <xdr:nvSpPr>
        <xdr:cNvPr id="26" name="Prostokąt 25"/>
        <xdr:cNvSpPr/>
      </xdr:nvSpPr>
      <xdr:spPr>
        <a:xfrm>
          <a:off x="0" y="73331917"/>
          <a:ext cx="9376834" cy="113241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478</xdr:row>
      <xdr:rowOff>0</xdr:rowOff>
    </xdr:from>
    <xdr:to>
      <xdr:col>25</xdr:col>
      <xdr:colOff>0</xdr:colOff>
      <xdr:row>481</xdr:row>
      <xdr:rowOff>0</xdr:rowOff>
    </xdr:to>
    <xdr:sp macro="" textlink="">
      <xdr:nvSpPr>
        <xdr:cNvPr id="30" name="Prostokąt 29"/>
        <xdr:cNvSpPr/>
      </xdr:nvSpPr>
      <xdr:spPr>
        <a:xfrm>
          <a:off x="0" y="81375250"/>
          <a:ext cx="9376834" cy="15240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503</xdr:row>
      <xdr:rowOff>0</xdr:rowOff>
    </xdr:from>
    <xdr:to>
      <xdr:col>25</xdr:col>
      <xdr:colOff>0</xdr:colOff>
      <xdr:row>509</xdr:row>
      <xdr:rowOff>0</xdr:rowOff>
    </xdr:to>
    <xdr:sp macro="" textlink="">
      <xdr:nvSpPr>
        <xdr:cNvPr id="31" name="Prostokąt 30"/>
        <xdr:cNvSpPr/>
      </xdr:nvSpPr>
      <xdr:spPr>
        <a:xfrm>
          <a:off x="0" y="87354833"/>
          <a:ext cx="9376834" cy="1725084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513</xdr:row>
      <xdr:rowOff>190499</xdr:rowOff>
    </xdr:from>
    <xdr:to>
      <xdr:col>25</xdr:col>
      <xdr:colOff>0</xdr:colOff>
      <xdr:row>532</xdr:row>
      <xdr:rowOff>0</xdr:rowOff>
    </xdr:to>
    <xdr:sp macro="" textlink="">
      <xdr:nvSpPr>
        <xdr:cNvPr id="32" name="Prostokąt 31"/>
        <xdr:cNvSpPr/>
      </xdr:nvSpPr>
      <xdr:spPr>
        <a:xfrm>
          <a:off x="0" y="90212332"/>
          <a:ext cx="9376834" cy="4783667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9525</xdr:colOff>
      <xdr:row>3</xdr:row>
      <xdr:rowOff>9853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676525" cy="581353"/>
        </a:xfrm>
        <a:prstGeom prst="rect">
          <a:avLst/>
        </a:prstGeom>
      </xdr:spPr>
    </xdr:pic>
    <xdr:clientData/>
  </xdr:twoCellAnchor>
</xdr:wsDr>
</file>

<file path=xl/queryTables/queryTable1.xml><?xml version="1.0" encoding="utf-8"?>
<queryTable xmlns="http://schemas.openxmlformats.org/spreadsheetml/2006/main" name="AHDPROD_SP_Meldunek_sekcja_VII" connectionId="17" autoFormatId="16" applyNumberFormats="0" applyBorderFormats="0" applyFontFormats="0" applyPatternFormats="0" applyAlignmentFormats="0" applyWidthHeightFormats="0">
  <queryTableRefresh nextId="4">
    <queryTableFields count="3">
      <queryTableField id="1" name="Lp" tableColumnId="1"/>
      <queryTableField id="2" name="Czynnosc" tableColumnId="2"/>
      <queryTableField id="3" name="Liczba" tableColumnId="3"/>
    </queryTableFields>
  </queryTableRefresh>
</queryTable>
</file>

<file path=xl/queryTables/queryTable10.xml><?xml version="1.0" encoding="utf-8"?>
<queryTable xmlns="http://schemas.openxmlformats.org/spreadsheetml/2006/main" name="AHDPROD_SP_Meldunek_sekcja_III_tab_1" connectionId="6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Nazwa_kraju" tableColumnId="2"/>
      <queryTableField id="3" name="Status uchodźcy" tableColumnId="3"/>
      <queryTableField id="4" name="Ochrona uzupełniająca" tableColumnId="4"/>
      <queryTableField id="5" name="Pobyt tolerowany" tableColumnId="5"/>
      <queryTableField id="6" name="Negatywna" tableColumnId="6"/>
      <queryTableField id="7" name="Umorzenie" tableColumnId="7"/>
    </queryTableFields>
  </queryTableRefresh>
</queryTable>
</file>

<file path=xl/queryTables/queryTable11.xml><?xml version="1.0" encoding="utf-8"?>
<queryTable xmlns="http://schemas.openxmlformats.org/spreadsheetml/2006/main" name="AHDPROD_SP_Meldunek_sekcja_III_tab_2" connectionId="7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Nazwa_kraju" tableColumnId="2"/>
      <queryTableField id="3" name="Status uchodźcy" tableColumnId="3"/>
      <queryTableField id="4" name="Ochrona uzupełniająca" tableColumnId="4"/>
      <queryTableField id="5" name="Pobyt tolerowany" tableColumnId="5"/>
      <queryTableField id="6" name="Negatywna" tableColumnId="6"/>
      <queryTableField id="7" name="Umorzenie" tableColumnId="7"/>
    </queryTableFields>
  </queryTableRefresh>
</queryTable>
</file>

<file path=xl/queryTables/queryTable12.xml><?xml version="1.0" encoding="utf-8"?>
<queryTable xmlns="http://schemas.openxmlformats.org/spreadsheetml/2006/main" name="AHDPROD_SP_Meldunek_sekcja_IV" connectionId="8" autoFormatId="16" applyNumberFormats="0" applyBorderFormats="0" applyFontFormats="0" applyPatternFormats="0" applyAlignmentFormats="0" applyWidthHeightFormats="0">
  <queryTableRefresh nextId="4">
    <queryTableFields count="3">
      <queryTableField id="1" name="Ilosc" tableColumnId="1"/>
      <queryTableField id="2" name="Cudzoziemcy" tableColumnId="2"/>
      <queryTableField id="3" name="Tydzien" tableColumnId="3"/>
    </queryTableFields>
  </queryTableRefresh>
</queryTable>
</file>

<file path=xl/queryTables/queryTable13.xml><?xml version="1.0" encoding="utf-8"?>
<queryTable xmlns="http://schemas.openxmlformats.org/spreadsheetml/2006/main" name="AHDPROD_SP_Meldunek_sekcja_V_tab_1" connectionId="11" autoFormatId="16" applyNumberFormats="0" applyBorderFormats="0" applyFontFormats="0" applyPatternFormats="0" applyAlignmentFormats="0" applyWidthHeightFormats="0">
  <queryTableRefresh nextId="4">
    <queryTableFields count="3">
      <queryTableField id="1" name="Opis_rozstrzygniecia" tableColumnId="1"/>
      <queryTableField id="2" name="Liczba" tableColumnId="2"/>
      <queryTableField id="3" name="Opis" tableColumnId="3"/>
    </queryTableFields>
  </queryTableRefresh>
</queryTable>
</file>

<file path=xl/queryTables/queryTable14.xml><?xml version="1.0" encoding="utf-8"?>
<queryTable xmlns="http://schemas.openxmlformats.org/spreadsheetml/2006/main" name="AHDPROD_SP_Meldunek_sekcja_V_tab_2" connectionId="12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Opis" tableColumnId="2"/>
      <queryTableField id="3" name="Typ" tableColumnId="3"/>
      <queryTableField id="4" name="Lp" tableColumnId="4"/>
    </queryTableFields>
  </queryTableRefresh>
</queryTable>
</file>

<file path=xl/queryTables/queryTable15.xml><?xml version="1.0" encoding="utf-8"?>
<queryTable xmlns="http://schemas.openxmlformats.org/spreadsheetml/2006/main" name="AHDPROD_SP_Meldunek_sekcja_V_tab_3" connectionId="13" autoFormatId="16" applyNumberFormats="0" applyBorderFormats="0" applyFontFormats="0" applyPatternFormats="0" applyAlignmentFormats="0" applyWidthHeightFormats="0">
  <queryTableRefresh nextId="4">
    <queryTableFields count="3">
      <queryTableField id="1" name="Opis_rozstrzygniecia" tableColumnId="1"/>
      <queryTableField id="2" name="Liczba" tableColumnId="2"/>
      <queryTableField id="3" name="Opis" tableColumnId="3"/>
    </queryTableFields>
  </queryTableRefresh>
</queryTable>
</file>

<file path=xl/queryTables/queryTable16.xml><?xml version="1.0" encoding="utf-8"?>
<queryTable xmlns="http://schemas.openxmlformats.org/spreadsheetml/2006/main" name="AHDPROD_SP_Meldunek_sekcja_V_tab_4" connectionId="14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Opis" tableColumnId="2"/>
      <queryTableField id="3" name="Typ" tableColumnId="3"/>
      <queryTableField id="4" name="Lp" tableColumnId="4"/>
    </queryTableFields>
  </queryTableRefresh>
</queryTable>
</file>

<file path=xl/queryTables/queryTable17.xml><?xml version="1.0" encoding="utf-8"?>
<queryTable xmlns="http://schemas.openxmlformats.org/spreadsheetml/2006/main" name="AHDPROD_SP_Meldunek_sekcja_VI_tab_1" connectionId="15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Sprawa" tableColumnId="2"/>
      <queryTableField id="3" name="Liczba" tableColumnId="3"/>
      <queryTableField id="4" name="Opis" tableColumnId="4"/>
      <queryTableField id="5" name="Lp_opis" tableColumnId="5"/>
    </queryTableFields>
  </queryTableRefresh>
</queryTable>
</file>

<file path=xl/queryTables/queryTable18.xml><?xml version="1.0" encoding="utf-8"?>
<queryTable xmlns="http://schemas.openxmlformats.org/spreadsheetml/2006/main" name="AHDPROD_SP_Meldunek_sekcja_VI_tab_2" connectionId="16" autoFormatId="16" applyNumberFormats="0" applyBorderFormats="0" applyFontFormats="0" applyPatternFormats="0" applyAlignmentFormats="0" applyWidthHeightFormats="0">
  <queryTableRefresh nextId="5">
    <queryTableFields count="4">
      <queryTableField id="1" name="Lp" tableColumnId="1"/>
      <queryTableField id="2" name="Liczba" tableColumnId="2"/>
      <queryTableField id="3" name="Sprawa" tableColumnId="3"/>
      <queryTableField id="4" name="Opis" tableColumnId="4"/>
    </queryTableFields>
  </queryTableRefresh>
</queryTable>
</file>

<file path=xl/queryTables/queryTable2.xml><?xml version="1.0" encoding="utf-8"?>
<queryTable xmlns="http://schemas.openxmlformats.org/spreadsheetml/2006/main" name="AHDPROD_SP_Meldunek_sekcja_VIII" connectionId="18" autoFormatId="16" applyNumberFormats="0" applyBorderFormats="0" applyFontFormats="0" applyPatternFormats="0" applyAlignmentFormats="0" applyWidthHeightFormats="0">
  <queryTableRefresh nextId="5">
    <queryTableFields count="4">
      <queryTableField id="1" name="Lp" tableColumnId="1"/>
      <queryTableField id="2" name="Wnioskujacy" tableColumnId="2"/>
      <queryTableField id="3" name="Wnioski" tableColumnId="3"/>
      <queryTableField id="4" name="Decyzje" tableColumnId="4"/>
    </queryTableFields>
  </queryTableRefresh>
</queryTable>
</file>

<file path=xl/queryTables/queryTable3.xml><?xml version="1.0" encoding="utf-8"?>
<queryTable xmlns="http://schemas.openxmlformats.org/spreadsheetml/2006/main" name="AHDPROD_SP_Meldunek_sekcja_I_tab_1" connectionId="2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Obywatelstwo_pl" tableColumnId="2"/>
      <queryTableField id="3" name="Grupa" tableColumnId="3"/>
      <queryTableField id="4" name="Typ" tableColumnId="4"/>
      <queryTableField id="5" name="Lp_typ" tableColumnId="5"/>
      <queryTableField id="6" name="Liczba" tableColumnId="6"/>
      <queryTableField id="7" name="Lp_grupa" tableColumnId="7"/>
    </queryTableFields>
  </queryTableRefresh>
</queryTable>
</file>

<file path=xl/queryTables/queryTable4.xml><?xml version="1.0" encoding="utf-8"?>
<queryTable xmlns="http://schemas.openxmlformats.org/spreadsheetml/2006/main" name="AHDPROD_SP_Meldunek_sekcja_I_tab_2" connectionId="3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Obywatelstwo_pl" tableColumnId="2"/>
      <queryTableField id="3" name="Grupa" tableColumnId="3"/>
      <queryTableField id="4" name="Typ" tableColumnId="4"/>
      <queryTableField id="5" name="Lp_typ" tableColumnId="5"/>
      <queryTableField id="6" name="Liczba" tableColumnId="6"/>
      <queryTableField id="7" name="Lp_grupa" tableColumnId="7"/>
    </queryTableFields>
  </queryTableRefresh>
</queryTable>
</file>

<file path=xl/queryTables/queryTable5.xml><?xml version="1.0" encoding="utf-8"?>
<queryTable xmlns="http://schemas.openxmlformats.org/spreadsheetml/2006/main" name="AHDPROD_SP_Meldunek_sekcja_II_tab_1" connectionId="4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Obywatelstwo" tableColumnId="2"/>
      <queryTableField id="3" name="Wniosek IN" tableColumnId="3"/>
      <queryTableField id="4" name="Decyzje pozytywne" tableColumnId="4"/>
      <queryTableField id="5" name="Transfer" tableColumnId="5"/>
    </queryTableFields>
  </queryTableRefresh>
</queryTable>
</file>

<file path=xl/queryTables/queryTable6.xml><?xml version="1.0" encoding="utf-8"?>
<queryTable xmlns="http://schemas.openxmlformats.org/spreadsheetml/2006/main" name="AHDPROD_SP_Meldunek_sekcja_II_tab_2" connectionId="5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Obywatelstwo" tableColumnId="2"/>
      <queryTableField id="3" name="Wniosek OUT" tableColumnId="3"/>
      <queryTableField id="4" name="Decyzje pozytywne" tableColumnId="4"/>
      <queryTableField id="5" name="Transfer" tableColumnId="5"/>
    </queryTableFields>
  </queryTableRefresh>
</queryTable>
</file>

<file path=xl/queryTables/queryTable7.xml><?xml version="1.0" encoding="utf-8"?>
<queryTable xmlns="http://schemas.openxmlformats.org/spreadsheetml/2006/main" name="AHDPROD_SP_Meldunek_parametry" connectionId="1" autoFormatId="16" applyNumberFormats="0" applyBorderFormats="0" applyFontFormats="0" applyPatternFormats="0" applyAlignmentFormats="0" applyWidthHeightFormats="0">
  <queryTableRefresh nextId="4">
    <queryTableFields count="3">
      <queryTableField id="1" tableColumnId="1"/>
      <queryTableField id="2" tableColumnId="2"/>
      <queryTableField id="3" tableColumnId="3"/>
    </queryTableFields>
  </queryTableRefresh>
</queryTable>
</file>

<file path=xl/queryTables/queryTable8.xml><?xml version="1.0" encoding="utf-8"?>
<queryTable xmlns="http://schemas.openxmlformats.org/spreadsheetml/2006/main" name="AHDPROD_SP_Meldunek_sekcja_IX_tab_1" connectionId="9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Placowka" tableColumnId="2"/>
      <queryTableField id="3" name="Opis" tableColumnId="3"/>
      <queryTableField id="4" name="Lp" tableColumnId="4"/>
    </queryTableFields>
  </queryTableRefresh>
</queryTable>
</file>

<file path=xl/queryTables/queryTable9.xml><?xml version="1.0" encoding="utf-8"?>
<queryTable xmlns="http://schemas.openxmlformats.org/spreadsheetml/2006/main" name="AHDPROD_SP_Meldunek_sekcja_IX_tab_2" connectionId="10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Placowka" tableColumnId="2"/>
      <queryTableField id="3" name="Opis" tableColumnId="3"/>
      <queryTableField id="4" name="Lp" tableColumnId="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tables/_rels/table1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1.xml"/></Relationships>
</file>

<file path=xl/tables/_rels/table1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2.xml"/></Relationships>
</file>

<file path=xl/tables/_rels/table1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3.xml"/></Relationships>
</file>

<file path=xl/tables/_rels/table1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4.xml"/></Relationships>
</file>

<file path=xl/tables/_rels/table1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5.xml"/></Relationships>
</file>

<file path=xl/tables/_rels/table1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6.xml"/></Relationships>
</file>

<file path=xl/tables/_rels/table1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7.xml"/></Relationships>
</file>

<file path=xl/tables/_rels/table1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8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_rels/table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tables/_rels/table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tables/table1.xml><?xml version="1.0" encoding="utf-8"?>
<table xmlns="http://schemas.openxmlformats.org/spreadsheetml/2006/main" id="18" name="Tabela_AHDPROD_SP_Meldunek_sekcja_VII" displayName="Tabela_AHDPROD_SP_Meldunek_sekcja_VII" ref="A1:C12" tableType="queryTable" totalsRowShown="0">
  <autoFilter ref="A1:C12"/>
  <tableColumns count="3">
    <tableColumn id="1" uniqueName="1" name="Lp" queryTableFieldId="1"/>
    <tableColumn id="2" uniqueName="2" name="Czynnosc" queryTableFieldId="2"/>
    <tableColumn id="3" uniqueName="3" name="Liczba" queryTableFieldId="3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id="5" name="Tabela_AHDPROD_SP_Meldunek_sekcja_III_tab_1" displayName="Tabela_AHDPROD_SP_Meldunek_sekcja_III_tab_1" ref="A1:G7" tableType="queryTable" totalsRowShown="0">
  <autoFilter ref="A1:G7"/>
  <tableColumns count="7">
    <tableColumn id="1" uniqueName="1" name="Lp" queryTableFieldId="1"/>
    <tableColumn id="2" uniqueName="2" name="Nazwa_kraju" queryTableFieldId="2"/>
    <tableColumn id="3" uniqueName="3" name="Status uchodźcy" queryTableFieldId="3"/>
    <tableColumn id="4" uniqueName="4" name="Ochrona uzupełniająca" queryTableFieldId="4"/>
    <tableColumn id="5" uniqueName="5" name="Pobyt tolerowany" queryTableFieldId="5"/>
    <tableColumn id="6" uniqueName="6" name="Negatywna" queryTableFieldId="6"/>
    <tableColumn id="7" uniqueName="7" name="Umorzenie" queryTableFieldId="7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id="6" name="Tabela_AHDPROD_SP_Meldunek_sekcja_III_tab_2" displayName="Tabela_AHDPROD_SP_Meldunek_sekcja_III_tab_2" ref="A1:G7" tableType="queryTable" totalsRowShown="0">
  <autoFilter ref="A1:G7"/>
  <tableColumns count="7">
    <tableColumn id="1" uniqueName="1" name="Lp" queryTableFieldId="1"/>
    <tableColumn id="2" uniqueName="2" name="Nazwa_kraju" queryTableFieldId="2"/>
    <tableColumn id="3" uniqueName="3" name="Status uchodźcy" queryTableFieldId="3"/>
    <tableColumn id="4" uniqueName="4" name="Ochrona uzupełniająca" queryTableFieldId="4"/>
    <tableColumn id="5" uniqueName="5" name="Pobyt tolerowany" queryTableFieldId="5"/>
    <tableColumn id="6" uniqueName="6" name="Negatywna" queryTableFieldId="6"/>
    <tableColumn id="7" uniqueName="7" name="Umorzenie" queryTableFieldId="7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id="7" name="Tabela_AHDPROD_SP_Meldunek_sekcja_IV" displayName="Tabela_AHDPROD_SP_Meldunek_sekcja_IV" ref="A1:C26" tableType="queryTable" totalsRowShown="0">
  <autoFilter ref="A1:C26"/>
  <tableColumns count="3">
    <tableColumn id="1" uniqueName="1" name="Ilosc" queryTableFieldId="1"/>
    <tableColumn id="2" uniqueName="2" name="Cudzoziemcy" queryTableFieldId="2"/>
    <tableColumn id="3" uniqueName="3" name="Tydzien" queryTableFieldId="3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id="8" name="Tabela_AHDPROD_SP_Meldunek_sekcja_V_tab_1" displayName="Tabela_AHDPROD_SP_Meldunek_sekcja_V_tab_1" ref="A1:C13" tableType="queryTable" totalsRowShown="0">
  <autoFilter ref="A1:C13"/>
  <tableColumns count="3">
    <tableColumn id="1" uniqueName="1" name="Opis_rozstrzygniecia" queryTableFieldId="1"/>
    <tableColumn id="2" uniqueName="2" name="Liczba" queryTableFieldId="2"/>
    <tableColumn id="3" uniqueName="3" name="Opis" queryTableFieldId="3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id="9" name="Tabela_AHDPROD_SP_Meldunek_sekcja_V_tab_2" displayName="Tabela_AHDPROD_SP_Meldunek_sekcja_V_tab_2" ref="A1:D9" tableType="queryTable" totalsRowShown="0">
  <autoFilter ref="A1:D9"/>
  <tableColumns count="4">
    <tableColumn id="1" uniqueName="1" name="Liczba" queryTableFieldId="1"/>
    <tableColumn id="2" uniqueName="2" name="Opis" queryTableFieldId="2"/>
    <tableColumn id="3" uniqueName="3" name="Typ" queryTableFieldId="3"/>
    <tableColumn id="4" uniqueName="4" name="Lp" queryTableFieldId="4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id="10" name="Tabela_AHDPROD_SP_Meldunek_sekcja_V_tab_3" displayName="Tabela_AHDPROD_SP_Meldunek_sekcja_V_tab_3" ref="A1:C13" tableType="queryTable" totalsRowShown="0">
  <autoFilter ref="A1:C13"/>
  <tableColumns count="3">
    <tableColumn id="1" uniqueName="1" name="Opis_rozstrzygniecia" queryTableFieldId="1"/>
    <tableColumn id="2" uniqueName="2" name="Liczba" queryTableFieldId="2"/>
    <tableColumn id="3" uniqueName="3" name="Opis" queryTableFieldId="3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id="11" name="Tabela_AHDPROD_SP_Meldunek_sekcja_V_tab_4" displayName="Tabela_AHDPROD_SP_Meldunek_sekcja_V_tab_4" ref="A1:D9" tableType="queryTable" totalsRowShown="0">
  <autoFilter ref="A1:D9"/>
  <sortState ref="A2:D9">
    <sortCondition ref="D2:D9"/>
    <sortCondition ref="C2:C9"/>
  </sortState>
  <tableColumns count="4">
    <tableColumn id="1" uniqueName="1" name="Liczba" queryTableFieldId="1"/>
    <tableColumn id="2" uniqueName="2" name="Opis" queryTableFieldId="2"/>
    <tableColumn id="3" uniqueName="3" name="Typ" queryTableFieldId="3"/>
    <tableColumn id="4" uniqueName="4" name="Lp" queryTableFieldId="4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id="12" name="Tabela_AHDPROD_SP_Meldunek_sekcja_VI_tab_1" displayName="Tabela_AHDPROD_SP_Meldunek_sekcja_VI_tab_1" ref="A1:E145" tableType="queryTable" totalsRowShown="0">
  <autoFilter ref="A1:E145"/>
  <tableColumns count="5">
    <tableColumn id="1" uniqueName="1" name="Lp" queryTableFieldId="1"/>
    <tableColumn id="2" uniqueName="2" name="Sprawa" queryTableFieldId="2"/>
    <tableColumn id="3" uniqueName="3" name="Liczba" queryTableFieldId="3"/>
    <tableColumn id="4" uniqueName="4" name="Opis" queryTableFieldId="4"/>
    <tableColumn id="5" uniqueName="5" name="Lp_opis" queryTableFieldId="5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id="13" name="Tabela_AHDPROD_SP_Meldunek_sekcja_VI_tab_2" displayName="Tabela_AHDPROD_SP_Meldunek_sekcja_VI_tab_2" ref="A1:D4" tableType="queryTable" totalsRowShown="0">
  <autoFilter ref="A1:D4"/>
  <tableColumns count="4">
    <tableColumn id="1" uniqueName="1" name="Lp" queryTableFieldId="1"/>
    <tableColumn id="2" uniqueName="2" name="Liczba" queryTableFieldId="2"/>
    <tableColumn id="3" uniqueName="3" name="Sprawa" queryTableFieldId="3"/>
    <tableColumn id="4" uniqueName="4" name="Opis" queryTableFieldId="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7" name="Tabela_AHDPROD_SP_Meldunek_sekcja_VIII" displayName="Tabela_AHDPROD_SP_Meldunek_sekcja_VIII" ref="A1:D4" tableType="queryTable" totalsRowShown="0">
  <autoFilter ref="A1:D4"/>
  <tableColumns count="4">
    <tableColumn id="1" uniqueName="1" name="Lp" queryTableFieldId="1"/>
    <tableColumn id="2" uniqueName="2" name="Wnioskujacy" queryTableFieldId="2"/>
    <tableColumn id="3" uniqueName="3" name="Wnioski" queryTableFieldId="3"/>
    <tableColumn id="4" uniqueName="4" name="Decyzje" queryTableFieldId="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1" name="Tabela_AHDPROD_SP_Meldunek_sekcja_I_tab_1" displayName="Tabela_AHDPROD_SP_Meldunek_sekcja_I_tab_1" ref="A1:G37" tableType="queryTable" totalsRowShown="0">
  <autoFilter ref="A1:G37"/>
  <tableColumns count="7">
    <tableColumn id="1" uniqueName="1" name="Lp" queryTableFieldId="1"/>
    <tableColumn id="2" uniqueName="2" name="Obywatelstwo_pl" queryTableFieldId="2"/>
    <tableColumn id="3" uniqueName="3" name="Grupa" queryTableFieldId="3"/>
    <tableColumn id="4" uniqueName="4" name="Typ" queryTableFieldId="4"/>
    <tableColumn id="5" uniqueName="5" name="Lp_typ" queryTableFieldId="5"/>
    <tableColumn id="6" uniqueName="6" name="Liczba" queryTableFieldId="6"/>
    <tableColumn id="7" uniqueName="7" name="Lp_grupa" queryTableFieldId="7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2" name="Tabela_AHDPROD_SP_Meldunek_sekcja_I_tab_2" displayName="Tabela_AHDPROD_SP_Meldunek_sekcja_I_tab_2" ref="A1:G37" tableType="queryTable" totalsRowShown="0">
  <autoFilter ref="A1:G37"/>
  <tableColumns count="7">
    <tableColumn id="1" uniqueName="1" name="Lp" queryTableFieldId="1"/>
    <tableColumn id="2" uniqueName="2" name="Obywatelstwo_pl" queryTableFieldId="2"/>
    <tableColumn id="3" uniqueName="3" name="Grupa" queryTableFieldId="3"/>
    <tableColumn id="4" uniqueName="4" name="Typ" queryTableFieldId="4"/>
    <tableColumn id="5" uniqueName="5" name="Lp_typ" queryTableFieldId="5"/>
    <tableColumn id="6" uniqueName="6" name="Liczba" queryTableFieldId="6"/>
    <tableColumn id="7" uniqueName="7" name="Lp_grupa" queryTableFieldId="7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3" name="Tabela_AHDPROD_SP_Meldunek_sekcja_II_tab_1" displayName="Tabela_AHDPROD_SP_Meldunek_sekcja_II_tab_1" ref="A1:E7" tableType="queryTable" totalsRowShown="0">
  <autoFilter ref="A1:E7"/>
  <tableColumns count="5">
    <tableColumn id="1" uniqueName="1" name="Lp" queryTableFieldId="1"/>
    <tableColumn id="2" uniqueName="2" name="Obywatelstwo" queryTableFieldId="2"/>
    <tableColumn id="3" uniqueName="3" name="Wniosek IN" queryTableFieldId="3"/>
    <tableColumn id="4" uniqueName="4" name="Decyzje pozytywne" queryTableFieldId="4"/>
    <tableColumn id="5" uniqueName="5" name="Transfer" queryTableFieldId="5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4" name="Tabela_AHDPROD_SP_Meldunek_sekcja_II_tab_2" displayName="Tabela_AHDPROD_SP_Meldunek_sekcja_II_tab_2" ref="A1:E7" tableType="queryTable" totalsRowShown="0">
  <autoFilter ref="A1:E7"/>
  <tableColumns count="5">
    <tableColumn id="1" uniqueName="1" name="Lp" queryTableFieldId="1"/>
    <tableColumn id="2" uniqueName="2" name="Obywatelstwo" queryTableFieldId="2"/>
    <tableColumn id="3" uniqueName="3" name="Wniosek OUT" queryTableFieldId="3"/>
    <tableColumn id="4" uniqueName="4" name="Decyzje pozytywne" queryTableFieldId="4"/>
    <tableColumn id="5" uniqueName="5" name="Transfer" queryTableFieldId="5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16" name="Tabela_AHDPROD_SP_Meldunek_parametry" displayName="Tabela_AHDPROD_SP_Meldunek_parametry" ref="A1:C2" tableType="queryTable" totalsRowShown="0">
  <autoFilter ref="A1:C2"/>
  <tableColumns count="3">
    <tableColumn id="1" uniqueName="1" name="Kolumna1" queryTableFieldId="1"/>
    <tableColumn id="2" uniqueName="2" name="Kolumna2" queryTableFieldId="2"/>
    <tableColumn id="3" uniqueName="3" name="Kolumna3" queryTableFieldId="3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14" name="Tabela_AHDPROD_SP_Meldunek_sekcja_IX_tab_1" displayName="Tabela_AHDPROD_SP_Meldunek_sekcja_IX_tab_1" ref="A1:D13" tableType="queryTable" totalsRowShown="0">
  <autoFilter ref="A1:D13"/>
  <sortState ref="A2:D13">
    <sortCondition ref="B2:B13"/>
    <sortCondition ref="D2:D13"/>
    <sortCondition ref="C2:C13"/>
  </sortState>
  <tableColumns count="4">
    <tableColumn id="1" uniqueName="1" name="Liczba" queryTableFieldId="1"/>
    <tableColumn id="2" uniqueName="2" name="Placowka" queryTableFieldId="2"/>
    <tableColumn id="3" uniqueName="3" name="Opis" queryTableFieldId="3"/>
    <tableColumn id="4" uniqueName="4" name="Lp" queryTableFieldId="4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15" name="Tabela_AHDPROD_SP_Meldunek_sekcja_IX_tab_2" displayName="Tabela_AHDPROD_SP_Meldunek_sekcja_IX_tab_2" ref="A1:D13" tableType="queryTable" totalsRowShown="0">
  <autoFilter ref="A1:D13"/>
  <tableColumns count="4">
    <tableColumn id="1" uniqueName="1" name="Liczba" queryTableFieldId="1"/>
    <tableColumn id="2" uniqueName="2" name="Placowka" queryTableFieldId="2"/>
    <tableColumn id="3" uniqueName="3" name="Opis" queryTableFieldId="3"/>
    <tableColumn id="4" uniqueName="4" name="Lp" queryTableFieldId="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Metro">
      <a:dk1>
        <a:sysClr val="windowText" lastClr="000000"/>
      </a:dk1>
      <a:lt1>
        <a:sysClr val="window" lastClr="FFFFFF"/>
      </a:lt1>
      <a:dk2>
        <a:srgbClr val="4E5B6F"/>
      </a:dk2>
      <a:lt2>
        <a:srgbClr val="D6ECFF"/>
      </a:lt2>
      <a:accent1>
        <a:srgbClr val="7FD13B"/>
      </a:accent1>
      <a:accent2>
        <a:srgbClr val="EA157A"/>
      </a:accent2>
      <a:accent3>
        <a:srgbClr val="FEB80A"/>
      </a:accent3>
      <a:accent4>
        <a:srgbClr val="00ADDC"/>
      </a:accent4>
      <a:accent5>
        <a:srgbClr val="738AC8"/>
      </a:accent5>
      <a:accent6>
        <a:srgbClr val="1AB39F"/>
      </a:accent6>
      <a:hlink>
        <a:srgbClr val="EB8803"/>
      </a:hlink>
      <a:folHlink>
        <a:srgbClr val="5F7791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Y545"/>
  <sheetViews>
    <sheetView showGridLines="0" tabSelected="1" zoomScale="85" zoomScaleNormal="85" zoomScaleSheetLayoutView="85" zoomScalePageLayoutView="70" workbookViewId="0">
      <selection activeCell="AA1" sqref="AA1"/>
    </sheetView>
  </sheetViews>
  <sheetFormatPr defaultColWidth="4.140625" defaultRowHeight="15" x14ac:dyDescent="0.25"/>
  <cols>
    <col min="1" max="24" width="5" style="3" customWidth="1"/>
    <col min="25" max="25" width="5.42578125" style="6" customWidth="1"/>
    <col min="26" max="16384" width="4.140625" style="3"/>
  </cols>
  <sheetData>
    <row r="1" spans="1:25" x14ac:dyDescent="0.25">
      <c r="T1" s="59"/>
      <c r="U1" s="60"/>
      <c r="V1" s="60"/>
      <c r="W1" s="60"/>
      <c r="X1" s="60"/>
      <c r="Y1" s="60"/>
    </row>
    <row r="2" spans="1:25" x14ac:dyDescent="0.25">
      <c r="Q2" s="5"/>
      <c r="T2" s="60"/>
      <c r="U2" s="60"/>
      <c r="V2" s="60"/>
      <c r="W2" s="60"/>
      <c r="X2" s="60"/>
      <c r="Y2" s="60"/>
    </row>
    <row r="3" spans="1:25" x14ac:dyDescent="0.25">
      <c r="T3" s="60"/>
      <c r="U3" s="60"/>
      <c r="V3" s="60"/>
      <c r="W3" s="60"/>
      <c r="X3" s="60"/>
      <c r="Y3" s="60"/>
    </row>
    <row r="4" spans="1:25" x14ac:dyDescent="0.25">
      <c r="T4" s="60"/>
      <c r="U4" s="60"/>
      <c r="V4" s="60"/>
      <c r="W4" s="60"/>
      <c r="X4" s="60"/>
      <c r="Y4" s="60"/>
    </row>
    <row r="5" spans="1:25" x14ac:dyDescent="0.25">
      <c r="E5" s="240" t="s">
        <v>65</v>
      </c>
      <c r="F5" s="240"/>
      <c r="G5" s="240"/>
      <c r="H5" s="240"/>
      <c r="I5" s="240"/>
      <c r="J5" s="240"/>
      <c r="K5" s="240"/>
      <c r="L5" s="240"/>
      <c r="M5" s="240"/>
      <c r="N5" s="240"/>
      <c r="O5" s="240"/>
      <c r="P5" s="240"/>
      <c r="Q5" s="240"/>
      <c r="T5" s="60"/>
      <c r="U5" s="60"/>
      <c r="V5" s="60"/>
      <c r="W5" s="60"/>
      <c r="X5" s="60"/>
      <c r="Y5" s="60"/>
    </row>
    <row r="6" spans="1:25" x14ac:dyDescent="0.25">
      <c r="E6" s="240"/>
      <c r="F6" s="240"/>
      <c r="G6" s="240"/>
      <c r="H6" s="240"/>
      <c r="I6" s="240"/>
      <c r="J6" s="240"/>
      <c r="K6" s="240"/>
      <c r="L6" s="240"/>
      <c r="M6" s="240"/>
      <c r="N6" s="240"/>
      <c r="O6" s="240"/>
      <c r="P6" s="240"/>
      <c r="Q6" s="240"/>
      <c r="T6" s="60"/>
      <c r="U6" s="60"/>
      <c r="V6" s="60"/>
      <c r="W6" s="60"/>
      <c r="X6" s="60"/>
      <c r="Y6" s="60"/>
    </row>
    <row r="7" spans="1:25" x14ac:dyDescent="0.25">
      <c r="E7" s="240"/>
      <c r="F7" s="240"/>
      <c r="G7" s="240"/>
      <c r="H7" s="240"/>
      <c r="I7" s="240"/>
      <c r="J7" s="240"/>
      <c r="K7" s="240"/>
      <c r="L7" s="240"/>
      <c r="M7" s="240"/>
      <c r="N7" s="240"/>
      <c r="O7" s="240"/>
      <c r="P7" s="240"/>
      <c r="Q7" s="240"/>
      <c r="T7" s="60"/>
      <c r="U7" s="60"/>
      <c r="V7" s="60"/>
      <c r="W7" s="60"/>
      <c r="X7" s="60"/>
      <c r="Y7" s="60"/>
    </row>
    <row r="8" spans="1:25" x14ac:dyDescent="0.25">
      <c r="E8" s="240"/>
      <c r="F8" s="240"/>
      <c r="G8" s="240"/>
      <c r="H8" s="240"/>
      <c r="I8" s="240"/>
      <c r="J8" s="240"/>
      <c r="K8" s="240"/>
      <c r="L8" s="240"/>
      <c r="M8" s="240"/>
      <c r="N8" s="240"/>
      <c r="O8" s="240"/>
      <c r="P8" s="240"/>
      <c r="Q8" s="240"/>
      <c r="T8" s="60"/>
      <c r="U8" s="60"/>
      <c r="V8" s="60"/>
      <c r="W8" s="60"/>
      <c r="X8" s="60"/>
      <c r="Y8" s="60"/>
    </row>
    <row r="9" spans="1:25" ht="19.5" x14ac:dyDescent="0.3">
      <c r="E9" s="219" t="str">
        <f>CONCATENATE("w okresie ",Arkusz18!A2," - ",Arkusz18!B2," r.")</f>
        <v>w okresie 01.04.2017 - 30.04.2017 r.</v>
      </c>
      <c r="F9" s="219"/>
      <c r="G9" s="219"/>
      <c r="H9" s="219"/>
      <c r="I9" s="219"/>
      <c r="J9" s="219"/>
      <c r="K9" s="219"/>
      <c r="L9" s="219"/>
      <c r="M9" s="219"/>
      <c r="N9" s="219"/>
      <c r="O9" s="219"/>
      <c r="P9" s="219"/>
      <c r="Q9" s="219"/>
      <c r="T9" s="60"/>
      <c r="U9" s="60"/>
      <c r="V9" s="60"/>
      <c r="W9" s="60"/>
      <c r="X9" s="60"/>
      <c r="Y9" s="60"/>
    </row>
    <row r="10" spans="1:25" x14ac:dyDescent="0.25">
      <c r="T10" s="60"/>
      <c r="U10" s="60"/>
      <c r="V10" s="60"/>
      <c r="W10" s="60"/>
      <c r="X10" s="60"/>
      <c r="Y10" s="60"/>
    </row>
    <row r="11" spans="1:25" x14ac:dyDescent="0.25">
      <c r="T11" s="60"/>
      <c r="U11" s="60"/>
      <c r="V11" s="60"/>
      <c r="W11" s="60"/>
      <c r="X11" s="60"/>
      <c r="Y11" s="60"/>
    </row>
    <row r="12" spans="1:25" x14ac:dyDescent="0.25">
      <c r="T12" s="60"/>
      <c r="U12" s="60"/>
      <c r="V12" s="60"/>
      <c r="W12" s="60"/>
      <c r="X12" s="60"/>
      <c r="Y12" s="60"/>
    </row>
    <row r="13" spans="1:25" x14ac:dyDescent="0.25">
      <c r="T13" s="60"/>
      <c r="U13" s="60"/>
      <c r="V13" s="60"/>
      <c r="W13" s="60"/>
      <c r="X13" s="60"/>
      <c r="Y13" s="60"/>
    </row>
    <row r="14" spans="1:25" ht="18" x14ac:dyDescent="0.25">
      <c r="A14" s="8" t="s">
        <v>66</v>
      </c>
      <c r="F14" s="9"/>
      <c r="T14" s="60"/>
      <c r="U14" s="60"/>
      <c r="V14" s="60"/>
      <c r="W14" s="60"/>
      <c r="X14" s="60"/>
      <c r="Y14" s="60"/>
    </row>
    <row r="15" spans="1:25" x14ac:dyDescent="0.25">
      <c r="F15" s="9"/>
      <c r="T15" s="60"/>
      <c r="U15" s="60"/>
      <c r="V15" s="60"/>
      <c r="W15" s="60"/>
      <c r="X15" s="60"/>
      <c r="Y15" s="60"/>
    </row>
    <row r="16" spans="1:25" x14ac:dyDescent="0.25">
      <c r="A16" s="241" t="s">
        <v>144</v>
      </c>
      <c r="B16" s="241"/>
      <c r="C16" s="241"/>
      <c r="D16" s="241"/>
      <c r="E16" s="241"/>
      <c r="F16" s="241"/>
      <c r="G16" s="241"/>
      <c r="H16" s="241"/>
      <c r="I16" s="241"/>
      <c r="J16" s="241"/>
      <c r="K16" s="241"/>
      <c r="L16" s="241"/>
      <c r="M16" s="241"/>
      <c r="N16" s="241"/>
      <c r="O16" s="241"/>
      <c r="P16" s="241"/>
      <c r="Q16" s="241"/>
      <c r="R16" s="241"/>
      <c r="S16" s="241"/>
      <c r="T16" s="241"/>
      <c r="U16" s="241"/>
    </row>
    <row r="17" spans="1:22" x14ac:dyDescent="0.2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</row>
    <row r="18" spans="1:22" ht="15.75" thickBot="1" x14ac:dyDescent="0.3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</row>
    <row r="19" spans="1:22" x14ac:dyDescent="0.25">
      <c r="C19" s="138" t="s">
        <v>0</v>
      </c>
      <c r="D19" s="139"/>
      <c r="E19" s="139"/>
      <c r="F19" s="139"/>
      <c r="G19" s="132" t="str">
        <f>CONCATENATE(Arkusz18!A2," - ",Arkusz18!B2," r.")</f>
        <v>01.04.2017 - 30.04.2017 r.</v>
      </c>
      <c r="H19" s="133"/>
      <c r="I19" s="133"/>
      <c r="J19" s="133"/>
      <c r="K19" s="133"/>
      <c r="L19" s="133"/>
      <c r="M19" s="133"/>
      <c r="N19" s="133"/>
      <c r="O19" s="133"/>
      <c r="P19" s="133"/>
      <c r="Q19" s="133"/>
      <c r="R19" s="133"/>
      <c r="S19" s="133"/>
      <c r="T19" s="133"/>
      <c r="U19" s="133"/>
      <c r="V19" s="134"/>
    </row>
    <row r="20" spans="1:22" x14ac:dyDescent="0.25">
      <c r="C20" s="140"/>
      <c r="D20" s="141"/>
      <c r="E20" s="141"/>
      <c r="F20" s="141"/>
      <c r="G20" s="126" t="s">
        <v>30</v>
      </c>
      <c r="H20" s="130"/>
      <c r="I20" s="130"/>
      <c r="J20" s="131"/>
      <c r="K20" s="126" t="s">
        <v>31</v>
      </c>
      <c r="L20" s="130"/>
      <c r="M20" s="130"/>
      <c r="N20" s="131"/>
      <c r="O20" s="126" t="s">
        <v>104</v>
      </c>
      <c r="P20" s="130"/>
      <c r="Q20" s="130"/>
      <c r="R20" s="131"/>
      <c r="S20" s="126" t="s">
        <v>53</v>
      </c>
      <c r="T20" s="130"/>
      <c r="U20" s="130"/>
      <c r="V20" s="127"/>
    </row>
    <row r="21" spans="1:22" ht="15" customHeight="1" x14ac:dyDescent="0.25">
      <c r="C21" s="140"/>
      <c r="D21" s="141"/>
      <c r="E21" s="141"/>
      <c r="F21" s="141"/>
      <c r="G21" s="128" t="s">
        <v>29</v>
      </c>
      <c r="H21" s="129"/>
      <c r="I21" s="126" t="s">
        <v>9</v>
      </c>
      <c r="J21" s="131"/>
      <c r="K21" s="128" t="s">
        <v>32</v>
      </c>
      <c r="L21" s="129"/>
      <c r="M21" s="126" t="s">
        <v>9</v>
      </c>
      <c r="N21" s="131"/>
      <c r="O21" s="128" t="s">
        <v>29</v>
      </c>
      <c r="P21" s="129"/>
      <c r="Q21" s="126" t="s">
        <v>9</v>
      </c>
      <c r="R21" s="131"/>
      <c r="S21" s="128" t="s">
        <v>29</v>
      </c>
      <c r="T21" s="129"/>
      <c r="U21" s="126" t="s">
        <v>9</v>
      </c>
      <c r="V21" s="127"/>
    </row>
    <row r="22" spans="1:22" x14ac:dyDescent="0.25">
      <c r="C22" s="220" t="str">
        <f>Arkusz2!B2</f>
        <v>ROSJA</v>
      </c>
      <c r="D22" s="221"/>
      <c r="E22" s="221"/>
      <c r="F22" s="221"/>
      <c r="G22" s="145">
        <f>Arkusz2!F2</f>
        <v>65</v>
      </c>
      <c r="H22" s="147"/>
      <c r="I22" s="145">
        <f>Arkusz2!F8</f>
        <v>210</v>
      </c>
      <c r="J22" s="147"/>
      <c r="K22" s="145">
        <f>SUM(Arkusz2!F14,-G22)</f>
        <v>24</v>
      </c>
      <c r="L22" s="147"/>
      <c r="M22" s="145">
        <f>SUM(Arkusz2!F20,-I22)</f>
        <v>80</v>
      </c>
      <c r="N22" s="147"/>
      <c r="O22" s="145">
        <f>Arkusz2!F26</f>
        <v>11</v>
      </c>
      <c r="P22" s="147"/>
      <c r="Q22" s="145">
        <f>Arkusz2!F32</f>
        <v>28</v>
      </c>
      <c r="R22" s="147"/>
      <c r="S22" s="145">
        <f>SUM(Arkusz2!F14,O22)</f>
        <v>100</v>
      </c>
      <c r="T22" s="147"/>
      <c r="U22" s="145">
        <f>SUM(Arkusz2!F20,Q22)</f>
        <v>318</v>
      </c>
      <c r="V22" s="146"/>
    </row>
    <row r="23" spans="1:22" x14ac:dyDescent="0.25">
      <c r="C23" s="90" t="str">
        <f>Arkusz2!B3</f>
        <v>UKRAINA</v>
      </c>
      <c r="D23" s="91"/>
      <c r="E23" s="91"/>
      <c r="F23" s="91"/>
      <c r="G23" s="142">
        <f>Arkusz2!F3</f>
        <v>16</v>
      </c>
      <c r="H23" s="144"/>
      <c r="I23" s="142">
        <f>Arkusz2!F9</f>
        <v>25</v>
      </c>
      <c r="J23" s="144"/>
      <c r="K23" s="142">
        <f>SUM(Arkusz2!F15,-G23)</f>
        <v>19</v>
      </c>
      <c r="L23" s="144"/>
      <c r="M23" s="142">
        <f>SUM(Arkusz2!F21,-I23)</f>
        <v>36</v>
      </c>
      <c r="N23" s="144"/>
      <c r="O23" s="142">
        <f>Arkusz2!F27</f>
        <v>2</v>
      </c>
      <c r="P23" s="144"/>
      <c r="Q23" s="142">
        <f>Arkusz2!F33</f>
        <v>2</v>
      </c>
      <c r="R23" s="144"/>
      <c r="S23" s="142">
        <f>SUM(Arkusz2!F15,O23)</f>
        <v>37</v>
      </c>
      <c r="T23" s="144"/>
      <c r="U23" s="142">
        <f>SUM(Arkusz2!F21,Q23)</f>
        <v>63</v>
      </c>
      <c r="V23" s="143"/>
    </row>
    <row r="24" spans="1:22" x14ac:dyDescent="0.25">
      <c r="C24" s="220" t="str">
        <f>Arkusz2!B4</f>
        <v>TADŻYKISTAN</v>
      </c>
      <c r="D24" s="221"/>
      <c r="E24" s="221"/>
      <c r="F24" s="221"/>
      <c r="G24" s="145">
        <f>Arkusz2!F4</f>
        <v>0</v>
      </c>
      <c r="H24" s="147"/>
      <c r="I24" s="145">
        <f>Arkusz2!F10</f>
        <v>0</v>
      </c>
      <c r="J24" s="147"/>
      <c r="K24" s="145">
        <f>SUM(Arkusz2!F16,-G24)</f>
        <v>0</v>
      </c>
      <c r="L24" s="147"/>
      <c r="M24" s="145">
        <f>SUM(Arkusz2!F22,-I24)</f>
        <v>0</v>
      </c>
      <c r="N24" s="147"/>
      <c r="O24" s="145">
        <f>Arkusz2!F28</f>
        <v>0</v>
      </c>
      <c r="P24" s="147"/>
      <c r="Q24" s="145">
        <f>Arkusz2!F34</f>
        <v>0</v>
      </c>
      <c r="R24" s="147"/>
      <c r="S24" s="145">
        <f>SUM(Arkusz2!F16,O24)</f>
        <v>0</v>
      </c>
      <c r="T24" s="147"/>
      <c r="U24" s="145">
        <f>SUM(Arkusz2!F22,Q24)</f>
        <v>0</v>
      </c>
      <c r="V24" s="146"/>
    </row>
    <row r="25" spans="1:22" x14ac:dyDescent="0.25">
      <c r="C25" s="90" t="str">
        <f>Arkusz2!B5</f>
        <v>ARMENIA</v>
      </c>
      <c r="D25" s="91"/>
      <c r="E25" s="91"/>
      <c r="F25" s="91"/>
      <c r="G25" s="142">
        <f>Arkusz2!F5</f>
        <v>4</v>
      </c>
      <c r="H25" s="144"/>
      <c r="I25" s="142">
        <f>Arkusz2!F11</f>
        <v>8</v>
      </c>
      <c r="J25" s="144"/>
      <c r="K25" s="142">
        <f>SUM(Arkusz2!F17,-G25)</f>
        <v>0</v>
      </c>
      <c r="L25" s="144"/>
      <c r="M25" s="142">
        <f>SUM(Arkusz2!F23,-I25)</f>
        <v>0</v>
      </c>
      <c r="N25" s="144"/>
      <c r="O25" s="142">
        <f>Arkusz2!F29</f>
        <v>0</v>
      </c>
      <c r="P25" s="144"/>
      <c r="Q25" s="142">
        <f>Arkusz2!F35</f>
        <v>0</v>
      </c>
      <c r="R25" s="144"/>
      <c r="S25" s="142">
        <f>SUM(Arkusz2!F17,O25)</f>
        <v>4</v>
      </c>
      <c r="T25" s="144"/>
      <c r="U25" s="142">
        <f>SUM(Arkusz2!F23,Q25)</f>
        <v>8</v>
      </c>
      <c r="V25" s="143"/>
    </row>
    <row r="26" spans="1:22" x14ac:dyDescent="0.25">
      <c r="C26" s="220" t="str">
        <f>Arkusz2!B6</f>
        <v>GRUZJA</v>
      </c>
      <c r="D26" s="221"/>
      <c r="E26" s="221"/>
      <c r="F26" s="221"/>
      <c r="G26" s="145">
        <f>Arkusz2!F6</f>
        <v>1</v>
      </c>
      <c r="H26" s="147"/>
      <c r="I26" s="145">
        <f>Arkusz2!F12</f>
        <v>1</v>
      </c>
      <c r="J26" s="147"/>
      <c r="K26" s="145">
        <f>SUM(Arkusz2!F18,-G26)</f>
        <v>1</v>
      </c>
      <c r="L26" s="147"/>
      <c r="M26" s="145">
        <f>SUM(Arkusz2!F24,-I26)</f>
        <v>5</v>
      </c>
      <c r="N26" s="147"/>
      <c r="O26" s="145">
        <f>Arkusz2!F30</f>
        <v>0</v>
      </c>
      <c r="P26" s="147"/>
      <c r="Q26" s="145">
        <f>Arkusz2!F36</f>
        <v>0</v>
      </c>
      <c r="R26" s="147"/>
      <c r="S26" s="145">
        <f>SUM(Arkusz2!F18,O26)</f>
        <v>2</v>
      </c>
      <c r="T26" s="147"/>
      <c r="U26" s="145">
        <f>SUM(Arkusz2!F24,Q26)</f>
        <v>6</v>
      </c>
      <c r="V26" s="146"/>
    </row>
    <row r="27" spans="1:22" ht="15.75" thickBot="1" x14ac:dyDescent="0.3">
      <c r="C27" s="224" t="str">
        <f>Arkusz2!B7</f>
        <v>Pozostałe</v>
      </c>
      <c r="D27" s="225"/>
      <c r="E27" s="225"/>
      <c r="F27" s="225"/>
      <c r="G27" s="135">
        <f>Arkusz2!F7</f>
        <v>24</v>
      </c>
      <c r="H27" s="137"/>
      <c r="I27" s="135">
        <f>Arkusz2!F13</f>
        <v>25</v>
      </c>
      <c r="J27" s="137"/>
      <c r="K27" s="135">
        <f>SUM(Arkusz2!F19,-G27)</f>
        <v>5</v>
      </c>
      <c r="L27" s="137"/>
      <c r="M27" s="135">
        <f>SUM(Arkusz2!F25,-I27)</f>
        <v>5</v>
      </c>
      <c r="N27" s="137"/>
      <c r="O27" s="135">
        <f>Arkusz2!F31</f>
        <v>0</v>
      </c>
      <c r="P27" s="137"/>
      <c r="Q27" s="135">
        <f>Arkusz2!F37</f>
        <v>0</v>
      </c>
      <c r="R27" s="137"/>
      <c r="S27" s="135">
        <f>SUM(Arkusz2!F19,O27)</f>
        <v>29</v>
      </c>
      <c r="T27" s="137"/>
      <c r="U27" s="135">
        <f>SUM(Arkusz2!F25,Q27)</f>
        <v>30</v>
      </c>
      <c r="V27" s="136"/>
    </row>
    <row r="28" spans="1:22" ht="15.75" thickBot="1" x14ac:dyDescent="0.3">
      <c r="C28" s="222" t="s">
        <v>1</v>
      </c>
      <c r="D28" s="223"/>
      <c r="E28" s="223"/>
      <c r="F28" s="223"/>
      <c r="G28" s="231">
        <f>SUM(G22:G27)</f>
        <v>110</v>
      </c>
      <c r="H28" s="232"/>
      <c r="I28" s="231">
        <f>SUM(I22:I27)</f>
        <v>269</v>
      </c>
      <c r="J28" s="232"/>
      <c r="K28" s="231">
        <f>SUM(K22:K27)</f>
        <v>49</v>
      </c>
      <c r="L28" s="232"/>
      <c r="M28" s="231">
        <f>SUM(M22:M27)</f>
        <v>126</v>
      </c>
      <c r="N28" s="232"/>
      <c r="O28" s="231">
        <f>SUM(O22:O27)</f>
        <v>13</v>
      </c>
      <c r="P28" s="232"/>
      <c r="Q28" s="231">
        <f>SUM(Q22:Q27)</f>
        <v>30</v>
      </c>
      <c r="R28" s="232"/>
      <c r="S28" s="231">
        <f>SUM(S22:S27)</f>
        <v>172</v>
      </c>
      <c r="T28" s="232"/>
      <c r="U28" s="231">
        <f>SUM(U22:U27)</f>
        <v>425</v>
      </c>
      <c r="V28" s="237"/>
    </row>
    <row r="32" spans="1:22" x14ac:dyDescent="0.25">
      <c r="M32" s="11"/>
      <c r="N32" s="11"/>
      <c r="O32" s="11"/>
      <c r="P32" s="11"/>
      <c r="Q32" s="11"/>
      <c r="R32" s="11"/>
      <c r="S32" s="11"/>
    </row>
    <row r="33" spans="1:19" x14ac:dyDescent="0.25">
      <c r="M33" s="11"/>
      <c r="N33" s="11"/>
      <c r="O33" s="11"/>
      <c r="P33" s="11"/>
      <c r="Q33" s="11"/>
      <c r="R33" s="11"/>
      <c r="S33" s="11"/>
    </row>
    <row r="34" spans="1:19" x14ac:dyDescent="0.25">
      <c r="M34" s="11"/>
      <c r="N34" s="11"/>
      <c r="O34" s="11"/>
      <c r="P34" s="11"/>
      <c r="Q34" s="11"/>
      <c r="R34" s="11"/>
      <c r="S34" s="11"/>
    </row>
    <row r="35" spans="1:19" x14ac:dyDescent="0.25">
      <c r="M35" s="11"/>
      <c r="N35" s="11"/>
      <c r="O35" s="11"/>
      <c r="P35" s="11"/>
      <c r="Q35" s="11"/>
      <c r="R35" s="11"/>
      <c r="S35" s="11"/>
    </row>
    <row r="36" spans="1:19" x14ac:dyDescent="0.25">
      <c r="M36" s="11"/>
      <c r="N36" s="11"/>
      <c r="O36" s="11"/>
      <c r="P36" s="11"/>
      <c r="Q36" s="11"/>
      <c r="R36" s="11"/>
      <c r="S36" s="11"/>
    </row>
    <row r="37" spans="1:19" x14ac:dyDescent="0.25">
      <c r="M37" s="11"/>
      <c r="N37" s="11"/>
      <c r="O37" s="11"/>
      <c r="P37" s="11"/>
      <c r="Q37" s="11"/>
      <c r="R37" s="11"/>
      <c r="S37" s="11"/>
    </row>
    <row r="38" spans="1:19" x14ac:dyDescent="0.25">
      <c r="M38" s="11"/>
      <c r="N38" s="11"/>
      <c r="O38" s="11"/>
      <c r="P38" s="11"/>
      <c r="Q38" s="11"/>
      <c r="R38" s="11"/>
      <c r="S38" s="11"/>
    </row>
    <row r="39" spans="1:19" x14ac:dyDescent="0.25">
      <c r="M39" s="11"/>
      <c r="N39" s="11"/>
      <c r="O39" s="11"/>
      <c r="P39" s="11"/>
      <c r="Q39" s="11"/>
      <c r="R39" s="11"/>
      <c r="S39" s="11"/>
    </row>
    <row r="40" spans="1:19" x14ac:dyDescent="0.25">
      <c r="D40" s="230"/>
      <c r="E40" s="230"/>
    </row>
    <row r="44" spans="1:19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50" spans="1:25" ht="15.75" thickBot="1" x14ac:dyDescent="0.3"/>
    <row r="51" spans="1:25" x14ac:dyDescent="0.25">
      <c r="C51" s="138" t="s">
        <v>0</v>
      </c>
      <c r="D51" s="139"/>
      <c r="E51" s="139"/>
      <c r="F51" s="139"/>
      <c r="G51" s="203" t="str">
        <f>CONCATENATE(Arkusz18!C2," - ",Arkusz18!B2," r.")</f>
        <v>01.01.2017 - 30.04.2017 r.</v>
      </c>
      <c r="H51" s="203"/>
      <c r="I51" s="203"/>
      <c r="J51" s="203"/>
      <c r="K51" s="203"/>
      <c r="L51" s="203"/>
      <c r="M51" s="203"/>
      <c r="N51" s="203"/>
      <c r="O51" s="203"/>
      <c r="P51" s="203"/>
      <c r="Q51" s="203"/>
      <c r="R51" s="203"/>
      <c r="S51" s="203"/>
      <c r="T51" s="203"/>
      <c r="U51" s="203"/>
      <c r="V51" s="204"/>
    </row>
    <row r="52" spans="1:25" x14ac:dyDescent="0.25">
      <c r="C52" s="140"/>
      <c r="D52" s="141"/>
      <c r="E52" s="141"/>
      <c r="F52" s="141"/>
      <c r="G52" s="141" t="s">
        <v>30</v>
      </c>
      <c r="H52" s="141"/>
      <c r="I52" s="141"/>
      <c r="J52" s="141"/>
      <c r="K52" s="141" t="s">
        <v>31</v>
      </c>
      <c r="L52" s="141"/>
      <c r="M52" s="141"/>
      <c r="N52" s="141"/>
      <c r="O52" s="141" t="s">
        <v>141</v>
      </c>
      <c r="P52" s="141"/>
      <c r="Q52" s="141"/>
      <c r="R52" s="141"/>
      <c r="S52" s="141" t="s">
        <v>53</v>
      </c>
      <c r="T52" s="141"/>
      <c r="U52" s="141"/>
      <c r="V52" s="242"/>
    </row>
    <row r="53" spans="1:25" x14ac:dyDescent="0.25">
      <c r="C53" s="140"/>
      <c r="D53" s="141"/>
      <c r="E53" s="141"/>
      <c r="F53" s="141"/>
      <c r="G53" s="239" t="s">
        <v>29</v>
      </c>
      <c r="H53" s="239"/>
      <c r="I53" s="141" t="s">
        <v>9</v>
      </c>
      <c r="J53" s="141"/>
      <c r="K53" s="239" t="s">
        <v>32</v>
      </c>
      <c r="L53" s="239"/>
      <c r="M53" s="141" t="s">
        <v>9</v>
      </c>
      <c r="N53" s="141"/>
      <c r="O53" s="239" t="s">
        <v>29</v>
      </c>
      <c r="P53" s="239"/>
      <c r="Q53" s="141" t="s">
        <v>9</v>
      </c>
      <c r="R53" s="141"/>
      <c r="S53" s="239" t="s">
        <v>29</v>
      </c>
      <c r="T53" s="239"/>
      <c r="U53" s="141" t="s">
        <v>9</v>
      </c>
      <c r="V53" s="242"/>
    </row>
    <row r="54" spans="1:25" x14ac:dyDescent="0.25">
      <c r="C54" s="220" t="str">
        <f>Arkusz3!B2</f>
        <v>ROSJA</v>
      </c>
      <c r="D54" s="221"/>
      <c r="E54" s="221"/>
      <c r="F54" s="221"/>
      <c r="G54" s="152">
        <f>Arkusz3!F2</f>
        <v>291</v>
      </c>
      <c r="H54" s="152"/>
      <c r="I54" s="152">
        <f>Arkusz3!F8</f>
        <v>899</v>
      </c>
      <c r="J54" s="152"/>
      <c r="K54" s="152">
        <f>SUM(Arkusz3!F14,-G54)</f>
        <v>115</v>
      </c>
      <c r="L54" s="152"/>
      <c r="M54" s="152">
        <f>SUM(Arkusz3!F20,-I54)</f>
        <v>312</v>
      </c>
      <c r="N54" s="152"/>
      <c r="O54" s="152">
        <f>Arkusz3!F26</f>
        <v>94</v>
      </c>
      <c r="P54" s="152"/>
      <c r="Q54" s="152">
        <f>Arkusz3!F32</f>
        <v>244</v>
      </c>
      <c r="R54" s="152"/>
      <c r="S54" s="152">
        <f>SUM(Arkusz3!F14,O54)</f>
        <v>500</v>
      </c>
      <c r="T54" s="152"/>
      <c r="U54" s="152">
        <f>SUM(Arkusz3!F20,Q54)</f>
        <v>1455</v>
      </c>
      <c r="V54" s="246"/>
    </row>
    <row r="55" spans="1:25" x14ac:dyDescent="0.25">
      <c r="C55" s="90" t="str">
        <f>Arkusz3!B3</f>
        <v>UKRAINA</v>
      </c>
      <c r="D55" s="91"/>
      <c r="E55" s="91"/>
      <c r="F55" s="91"/>
      <c r="G55" s="236">
        <f>Arkusz3!F3</f>
        <v>87</v>
      </c>
      <c r="H55" s="236"/>
      <c r="I55" s="236">
        <f>Arkusz3!F9</f>
        <v>120</v>
      </c>
      <c r="J55" s="236"/>
      <c r="K55" s="236">
        <f>SUM(Arkusz3!F15,-G55)</f>
        <v>92</v>
      </c>
      <c r="L55" s="236"/>
      <c r="M55" s="236">
        <f>SUM(Arkusz3!F21,-I55)</f>
        <v>171</v>
      </c>
      <c r="N55" s="236"/>
      <c r="O55" s="236">
        <f>Arkusz3!F27</f>
        <v>12</v>
      </c>
      <c r="P55" s="236"/>
      <c r="Q55" s="236">
        <f>Arkusz3!F33</f>
        <v>12</v>
      </c>
      <c r="R55" s="236"/>
      <c r="S55" s="236">
        <f>SUM(Arkusz3!F15,O55)</f>
        <v>191</v>
      </c>
      <c r="T55" s="236"/>
      <c r="U55" s="236">
        <f>SUM(Arkusz3!F21,Q55)</f>
        <v>303</v>
      </c>
      <c r="V55" s="247"/>
    </row>
    <row r="56" spans="1:25" x14ac:dyDescent="0.25">
      <c r="C56" s="220" t="str">
        <f>Arkusz3!B4</f>
        <v>TADŻYKISTAN</v>
      </c>
      <c r="D56" s="221"/>
      <c r="E56" s="221"/>
      <c r="F56" s="221"/>
      <c r="G56" s="152">
        <f>Arkusz3!F4</f>
        <v>19</v>
      </c>
      <c r="H56" s="152"/>
      <c r="I56" s="152">
        <f>Arkusz3!F10</f>
        <v>41</v>
      </c>
      <c r="J56" s="152"/>
      <c r="K56" s="152">
        <f>SUM(Arkusz3!F16,-G56)</f>
        <v>2</v>
      </c>
      <c r="L56" s="152"/>
      <c r="M56" s="152">
        <f>SUM(Arkusz3!F22,-I56)</f>
        <v>8</v>
      </c>
      <c r="N56" s="152"/>
      <c r="O56" s="152">
        <f>Arkusz3!F28</f>
        <v>8</v>
      </c>
      <c r="P56" s="152"/>
      <c r="Q56" s="152">
        <f>Arkusz3!F34</f>
        <v>16</v>
      </c>
      <c r="R56" s="152"/>
      <c r="S56" s="152">
        <f>SUM(Arkusz3!F16,O56)</f>
        <v>29</v>
      </c>
      <c r="T56" s="152"/>
      <c r="U56" s="152">
        <f>SUM(Arkusz3!F22,Q56)</f>
        <v>65</v>
      </c>
      <c r="V56" s="246"/>
    </row>
    <row r="57" spans="1:25" x14ac:dyDescent="0.25">
      <c r="C57" s="90" t="str">
        <f>Arkusz3!B5</f>
        <v>ARMENIA</v>
      </c>
      <c r="D57" s="91"/>
      <c r="E57" s="91"/>
      <c r="F57" s="91"/>
      <c r="G57" s="236">
        <f>Arkusz3!F5</f>
        <v>13</v>
      </c>
      <c r="H57" s="236"/>
      <c r="I57" s="236">
        <f>Arkusz3!F11</f>
        <v>38</v>
      </c>
      <c r="J57" s="236"/>
      <c r="K57" s="236">
        <f>SUM(Arkusz3!F17,-G57)</f>
        <v>3</v>
      </c>
      <c r="L57" s="236"/>
      <c r="M57" s="236">
        <f>SUM(Arkusz3!F23,-I57)</f>
        <v>3</v>
      </c>
      <c r="N57" s="236"/>
      <c r="O57" s="236">
        <f>Arkusz3!F29</f>
        <v>2</v>
      </c>
      <c r="P57" s="236"/>
      <c r="Q57" s="236">
        <f>Arkusz3!F35</f>
        <v>5</v>
      </c>
      <c r="R57" s="236"/>
      <c r="S57" s="236">
        <f>SUM(Arkusz3!F17,O57)</f>
        <v>18</v>
      </c>
      <c r="T57" s="236"/>
      <c r="U57" s="236">
        <f>SUM(Arkusz3!F23,Q57)</f>
        <v>46</v>
      </c>
      <c r="V57" s="247"/>
    </row>
    <row r="58" spans="1:25" x14ac:dyDescent="0.25">
      <c r="C58" s="220" t="str">
        <f>Arkusz3!B6</f>
        <v>GRUZJA</v>
      </c>
      <c r="D58" s="221"/>
      <c r="E58" s="221"/>
      <c r="F58" s="221"/>
      <c r="G58" s="152">
        <f>Arkusz3!F6</f>
        <v>6</v>
      </c>
      <c r="H58" s="152"/>
      <c r="I58" s="152">
        <f>Arkusz3!F12</f>
        <v>7</v>
      </c>
      <c r="J58" s="152"/>
      <c r="K58" s="152">
        <f>SUM(Arkusz3!F18,-G58)</f>
        <v>11</v>
      </c>
      <c r="L58" s="152"/>
      <c r="M58" s="152">
        <f>SUM(Arkusz3!F24,-I58)</f>
        <v>28</v>
      </c>
      <c r="N58" s="152"/>
      <c r="O58" s="152">
        <f>Arkusz3!F30</f>
        <v>1</v>
      </c>
      <c r="P58" s="152"/>
      <c r="Q58" s="152">
        <f>Arkusz3!F36</f>
        <v>4</v>
      </c>
      <c r="R58" s="152"/>
      <c r="S58" s="152">
        <f>SUM(Arkusz3!F18,O58)</f>
        <v>18</v>
      </c>
      <c r="T58" s="152"/>
      <c r="U58" s="152">
        <f>SUM(Arkusz3!F24,Q58)</f>
        <v>39</v>
      </c>
      <c r="V58" s="246"/>
    </row>
    <row r="59" spans="1:25" ht="15.75" thickBot="1" x14ac:dyDescent="0.3">
      <c r="C59" s="224" t="str">
        <f>Arkusz3!B7</f>
        <v>Pozostałe</v>
      </c>
      <c r="D59" s="225"/>
      <c r="E59" s="225"/>
      <c r="F59" s="225"/>
      <c r="G59" s="238">
        <f>Arkusz3!F7</f>
        <v>123</v>
      </c>
      <c r="H59" s="238"/>
      <c r="I59" s="238">
        <f>Arkusz3!F13</f>
        <v>140</v>
      </c>
      <c r="J59" s="238"/>
      <c r="K59" s="238">
        <f>SUM(Arkusz3!F19,-G59)</f>
        <v>28</v>
      </c>
      <c r="L59" s="238"/>
      <c r="M59" s="238">
        <f>SUM(Arkusz3!F25,-I59)</f>
        <v>39</v>
      </c>
      <c r="N59" s="238"/>
      <c r="O59" s="238">
        <f>Arkusz3!F31</f>
        <v>6</v>
      </c>
      <c r="P59" s="238"/>
      <c r="Q59" s="238">
        <f>Arkusz3!F37</f>
        <v>10</v>
      </c>
      <c r="R59" s="238"/>
      <c r="S59" s="238">
        <f>SUM(Arkusz3!F19,O59)</f>
        <v>157</v>
      </c>
      <c r="T59" s="238"/>
      <c r="U59" s="238">
        <f>SUM(Arkusz3!F25,Q59)</f>
        <v>189</v>
      </c>
      <c r="V59" s="248"/>
    </row>
    <row r="60" spans="1:25" ht="15.75" thickBot="1" x14ac:dyDescent="0.3">
      <c r="C60" s="226" t="s">
        <v>1</v>
      </c>
      <c r="D60" s="227"/>
      <c r="E60" s="227"/>
      <c r="F60" s="227"/>
      <c r="G60" s="153">
        <f>SUM(G54:G59)</f>
        <v>539</v>
      </c>
      <c r="H60" s="153"/>
      <c r="I60" s="153">
        <f>SUM(I54:I59)</f>
        <v>1245</v>
      </c>
      <c r="J60" s="153"/>
      <c r="K60" s="153">
        <f>SUM(K54:K59)</f>
        <v>251</v>
      </c>
      <c r="L60" s="153"/>
      <c r="M60" s="153">
        <f>SUM(M54:M59)</f>
        <v>561</v>
      </c>
      <c r="N60" s="153"/>
      <c r="O60" s="153">
        <f>SUM(O54:O59)</f>
        <v>123</v>
      </c>
      <c r="P60" s="153"/>
      <c r="Q60" s="153">
        <f>SUM(Q54:Q59)</f>
        <v>291</v>
      </c>
      <c r="R60" s="153"/>
      <c r="S60" s="153">
        <f>SUM(S54:S59)</f>
        <v>913</v>
      </c>
      <c r="T60" s="153"/>
      <c r="U60" s="153">
        <f>SUM(U54:U59)</f>
        <v>2097</v>
      </c>
      <c r="V60" s="154"/>
    </row>
    <row r="61" spans="1:25" x14ac:dyDescent="0.25">
      <c r="A61" s="4"/>
      <c r="B61" s="54"/>
      <c r="C61" s="55"/>
      <c r="D61" s="55"/>
      <c r="E61" s="55"/>
      <c r="F61" s="55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4"/>
    </row>
    <row r="62" spans="1:25" ht="15" customHeight="1" x14ac:dyDescent="0.25">
      <c r="A62" s="149" t="s">
        <v>67</v>
      </c>
      <c r="B62" s="149"/>
      <c r="C62" s="149"/>
      <c r="D62" s="149"/>
      <c r="E62" s="149"/>
      <c r="F62" s="149"/>
      <c r="G62" s="149"/>
      <c r="H62" s="149"/>
      <c r="I62" s="149"/>
      <c r="J62" s="149"/>
      <c r="K62" s="149"/>
      <c r="L62" s="149"/>
      <c r="M62" s="149"/>
      <c r="N62" s="149"/>
      <c r="O62" s="149"/>
      <c r="P62" s="149"/>
      <c r="Q62" s="149"/>
      <c r="R62" s="149"/>
      <c r="S62" s="149"/>
      <c r="T62" s="149"/>
      <c r="U62" s="149"/>
      <c r="V62" s="149"/>
      <c r="W62" s="149"/>
      <c r="X62" s="149"/>
      <c r="Y62" s="149"/>
    </row>
    <row r="63" spans="1:25" ht="15" customHeight="1" x14ac:dyDescent="0.25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3"/>
    </row>
    <row r="64" spans="1:25" s="63" customFormat="1" ht="15" customHeight="1" x14ac:dyDescent="0.25">
      <c r="A64" s="65"/>
      <c r="B64" s="65"/>
      <c r="C64" s="65"/>
      <c r="D64" s="65"/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13"/>
    </row>
    <row r="65" spans="1:25" s="63" customFormat="1" ht="15" customHeight="1" x14ac:dyDescent="0.25">
      <c r="A65" s="65"/>
      <c r="B65" s="65"/>
      <c r="C65" s="65"/>
      <c r="D65" s="65"/>
      <c r="E65" s="65"/>
      <c r="F65" s="65"/>
      <c r="G65" s="65"/>
      <c r="H65" s="65"/>
      <c r="I65" s="65"/>
      <c r="J65" s="65"/>
      <c r="K65" s="65"/>
      <c r="L65" s="65"/>
      <c r="M65" s="65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13"/>
    </row>
    <row r="66" spans="1:25" s="63" customFormat="1" ht="15" customHeight="1" x14ac:dyDescent="0.25">
      <c r="A66" s="65"/>
      <c r="B66" s="65"/>
      <c r="C66" s="65"/>
      <c r="D66" s="65"/>
      <c r="E66" s="65"/>
      <c r="F66" s="65"/>
      <c r="G66" s="65"/>
      <c r="H66" s="65"/>
      <c r="I66" s="65"/>
      <c r="J66" s="65"/>
      <c r="K66" s="65"/>
      <c r="L66" s="65"/>
      <c r="M66" s="65"/>
      <c r="N66" s="65"/>
      <c r="O66" s="65"/>
      <c r="P66" s="65"/>
      <c r="Q66" s="65"/>
      <c r="R66" s="65"/>
      <c r="S66" s="65"/>
      <c r="T66" s="65"/>
      <c r="U66" s="65"/>
      <c r="V66" s="65"/>
      <c r="W66" s="65"/>
      <c r="X66" s="65"/>
      <c r="Y66" s="13"/>
    </row>
    <row r="67" spans="1:25" s="63" customFormat="1" ht="15" customHeight="1" x14ac:dyDescent="0.25">
      <c r="A67" s="65"/>
      <c r="B67" s="65"/>
      <c r="C67" s="65"/>
      <c r="D67" s="65"/>
      <c r="E67" s="65"/>
      <c r="F67" s="65"/>
      <c r="G67" s="65"/>
      <c r="H67" s="65"/>
      <c r="I67" s="65"/>
      <c r="J67" s="65"/>
      <c r="K67" s="65"/>
      <c r="L67" s="65"/>
      <c r="M67" s="65"/>
      <c r="N67" s="65"/>
      <c r="O67" s="65"/>
      <c r="P67" s="65"/>
      <c r="Q67" s="65"/>
      <c r="R67" s="65"/>
      <c r="S67" s="65"/>
      <c r="T67" s="65"/>
      <c r="U67" s="65"/>
      <c r="V67" s="65"/>
      <c r="W67" s="65"/>
      <c r="X67" s="65"/>
      <c r="Y67" s="13"/>
    </row>
    <row r="68" spans="1:25" s="63" customFormat="1" ht="15" customHeight="1" x14ac:dyDescent="0.25">
      <c r="A68" s="65"/>
      <c r="B68" s="65"/>
      <c r="C68" s="65"/>
      <c r="D68" s="65"/>
      <c r="E68" s="65"/>
      <c r="F68" s="65"/>
      <c r="G68" s="65"/>
      <c r="H68" s="65"/>
      <c r="I68" s="65"/>
      <c r="J68" s="65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65"/>
      <c r="Y68" s="13"/>
    </row>
    <row r="69" spans="1:25" s="63" customFormat="1" ht="15" customHeight="1" x14ac:dyDescent="0.25">
      <c r="A69" s="65"/>
      <c r="B69" s="65"/>
      <c r="C69" s="65"/>
      <c r="D69" s="65"/>
      <c r="E69" s="65"/>
      <c r="F69" s="65"/>
      <c r="G69" s="65"/>
      <c r="H69" s="65"/>
      <c r="I69" s="65"/>
      <c r="J69" s="65"/>
      <c r="K69" s="65"/>
      <c r="L69" s="65"/>
      <c r="M69" s="65"/>
      <c r="N69" s="65"/>
      <c r="O69" s="65"/>
      <c r="P69" s="65"/>
      <c r="Q69" s="65"/>
      <c r="R69" s="65"/>
      <c r="S69" s="65"/>
      <c r="T69" s="65"/>
      <c r="U69" s="65"/>
      <c r="V69" s="65"/>
      <c r="W69" s="65"/>
      <c r="X69" s="65"/>
      <c r="Y69" s="13"/>
    </row>
    <row r="70" spans="1:25" s="63" customFormat="1" ht="15" customHeight="1" x14ac:dyDescent="0.25">
      <c r="A70" s="65"/>
      <c r="B70" s="65"/>
      <c r="C70" s="65"/>
      <c r="D70" s="65"/>
      <c r="E70" s="65"/>
      <c r="F70" s="65"/>
      <c r="G70" s="65"/>
      <c r="H70" s="65"/>
      <c r="I70" s="65"/>
      <c r="J70" s="65"/>
      <c r="K70" s="65"/>
      <c r="L70" s="65"/>
      <c r="M70" s="65"/>
      <c r="N70" s="65"/>
      <c r="O70" s="65"/>
      <c r="P70" s="65"/>
      <c r="Q70" s="65"/>
      <c r="R70" s="65"/>
      <c r="S70" s="65"/>
      <c r="T70" s="65"/>
      <c r="U70" s="65"/>
      <c r="V70" s="65"/>
      <c r="W70" s="65"/>
      <c r="X70" s="65"/>
      <c r="Y70" s="13"/>
    </row>
    <row r="71" spans="1:25" s="63" customFormat="1" ht="15" customHeight="1" x14ac:dyDescent="0.25">
      <c r="A71" s="65"/>
      <c r="B71" s="65"/>
      <c r="C71" s="65"/>
      <c r="D71" s="65"/>
      <c r="E71" s="65"/>
      <c r="F71" s="65"/>
      <c r="G71" s="65"/>
      <c r="H71" s="65"/>
      <c r="I71" s="65"/>
      <c r="J71" s="65"/>
      <c r="K71" s="65"/>
      <c r="L71" s="65"/>
      <c r="M71" s="65"/>
      <c r="N71" s="65"/>
      <c r="O71" s="65"/>
      <c r="P71" s="65"/>
      <c r="Q71" s="65"/>
      <c r="R71" s="65"/>
      <c r="S71" s="65"/>
      <c r="T71" s="65"/>
      <c r="U71" s="65"/>
      <c r="V71" s="65"/>
      <c r="W71" s="65"/>
      <c r="X71" s="65"/>
      <c r="Y71" s="13"/>
    </row>
    <row r="75" spans="1:25" x14ac:dyDescent="0.25">
      <c r="M75" s="11"/>
      <c r="N75" s="11"/>
      <c r="O75" s="11"/>
      <c r="P75" s="11"/>
      <c r="Q75" s="11"/>
      <c r="R75" s="11"/>
      <c r="S75" s="11"/>
    </row>
    <row r="76" spans="1:25" x14ac:dyDescent="0.25">
      <c r="M76" s="11"/>
      <c r="N76" s="11"/>
      <c r="O76" s="11"/>
      <c r="P76" s="11"/>
      <c r="Q76" s="11"/>
      <c r="R76" s="11"/>
      <c r="S76" s="11"/>
    </row>
    <row r="77" spans="1:25" x14ac:dyDescent="0.25">
      <c r="M77" s="11"/>
      <c r="N77" s="11"/>
      <c r="O77" s="11"/>
      <c r="P77" s="11"/>
      <c r="Q77" s="11"/>
      <c r="R77" s="11"/>
      <c r="S77" s="11"/>
    </row>
    <row r="78" spans="1:25" x14ac:dyDescent="0.25">
      <c r="M78" s="11"/>
      <c r="N78" s="11"/>
      <c r="O78" s="11"/>
      <c r="P78" s="11"/>
      <c r="Q78" s="11"/>
      <c r="R78" s="11"/>
      <c r="S78" s="11"/>
    </row>
    <row r="79" spans="1:25" x14ac:dyDescent="0.25">
      <c r="M79" s="11"/>
      <c r="N79" s="11"/>
      <c r="O79" s="11"/>
      <c r="P79" s="11"/>
      <c r="Q79" s="11"/>
      <c r="R79" s="11"/>
      <c r="S79" s="11"/>
    </row>
    <row r="80" spans="1:25" x14ac:dyDescent="0.25">
      <c r="M80" s="11"/>
      <c r="N80" s="11"/>
      <c r="O80" s="11"/>
      <c r="P80" s="11"/>
      <c r="Q80" s="11"/>
      <c r="R80" s="11"/>
      <c r="S80" s="11"/>
    </row>
    <row r="81" spans="1:25" x14ac:dyDescent="0.25">
      <c r="M81" s="11"/>
      <c r="N81" s="11"/>
      <c r="O81" s="11"/>
      <c r="P81" s="11"/>
      <c r="Q81" s="11"/>
      <c r="R81" s="11"/>
      <c r="S81" s="11"/>
    </row>
    <row r="82" spans="1:25" x14ac:dyDescent="0.25">
      <c r="M82" s="11"/>
      <c r="N82" s="11"/>
      <c r="O82" s="11"/>
      <c r="P82" s="11"/>
      <c r="Q82" s="11"/>
      <c r="R82" s="11"/>
      <c r="S82" s="11"/>
    </row>
    <row r="83" spans="1:25" x14ac:dyDescent="0.25">
      <c r="D83" s="230"/>
      <c r="E83" s="230"/>
    </row>
    <row r="88" spans="1:25" x14ac:dyDescent="0.25">
      <c r="V88" s="14"/>
      <c r="W88" s="14"/>
      <c r="X88" s="14"/>
      <c r="Y88" s="15"/>
    </row>
    <row r="89" spans="1:25" x14ac:dyDescent="0.25">
      <c r="V89" s="14"/>
      <c r="W89" s="14"/>
      <c r="X89" s="14"/>
      <c r="Y89" s="15"/>
    </row>
    <row r="90" spans="1:25" x14ac:dyDescent="0.25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4"/>
      <c r="W90" s="14"/>
      <c r="X90" s="14"/>
      <c r="Y90" s="15"/>
    </row>
    <row r="91" spans="1:25" x14ac:dyDescent="0.25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4"/>
      <c r="W91" s="14"/>
      <c r="X91" s="14"/>
      <c r="Y91" s="15"/>
    </row>
    <row r="92" spans="1:25" x14ac:dyDescent="0.25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4"/>
      <c r="W92" s="14"/>
      <c r="X92" s="14"/>
      <c r="Y92" s="15"/>
    </row>
    <row r="93" spans="1:25" x14ac:dyDescent="0.25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4"/>
      <c r="W93" s="14"/>
      <c r="X93" s="14"/>
      <c r="Y93" s="15"/>
    </row>
    <row r="94" spans="1:25" x14ac:dyDescent="0.25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4"/>
      <c r="W94" s="14"/>
      <c r="X94" s="14"/>
      <c r="Y94" s="15"/>
    </row>
    <row r="95" spans="1:25" x14ac:dyDescent="0.25">
      <c r="A95" s="186" t="s">
        <v>171</v>
      </c>
      <c r="B95" s="186"/>
      <c r="C95" s="186"/>
      <c r="D95" s="186"/>
      <c r="E95" s="186"/>
      <c r="F95" s="186"/>
      <c r="G95" s="186"/>
      <c r="H95" s="186"/>
      <c r="I95" s="186"/>
      <c r="J95" s="186"/>
      <c r="K95" s="186"/>
      <c r="L95" s="186"/>
      <c r="M95" s="186"/>
      <c r="N95" s="186"/>
      <c r="O95" s="186"/>
      <c r="P95" s="186"/>
      <c r="Q95" s="186"/>
      <c r="R95" s="186"/>
      <c r="S95" s="186"/>
      <c r="T95" s="186"/>
      <c r="U95" s="186"/>
      <c r="V95" s="186"/>
      <c r="W95" s="186"/>
      <c r="X95" s="186"/>
      <c r="Y95" s="186"/>
    </row>
    <row r="96" spans="1:25" x14ac:dyDescent="0.25">
      <c r="A96" s="186"/>
      <c r="B96" s="186"/>
      <c r="C96" s="186"/>
      <c r="D96" s="186"/>
      <c r="E96" s="186"/>
      <c r="F96" s="186"/>
      <c r="G96" s="186"/>
      <c r="H96" s="186"/>
      <c r="I96" s="186"/>
      <c r="J96" s="186"/>
      <c r="K96" s="186"/>
      <c r="L96" s="186"/>
      <c r="M96" s="186"/>
      <c r="N96" s="186"/>
      <c r="O96" s="186"/>
      <c r="P96" s="186"/>
      <c r="Q96" s="186"/>
      <c r="R96" s="186"/>
      <c r="S96" s="186"/>
      <c r="T96" s="186"/>
      <c r="U96" s="186"/>
      <c r="V96" s="186"/>
      <c r="W96" s="186"/>
      <c r="X96" s="186"/>
      <c r="Y96" s="186"/>
    </row>
    <row r="97" spans="1:25" s="57" customFormat="1" x14ac:dyDescent="0.25">
      <c r="A97" s="186"/>
      <c r="B97" s="186"/>
      <c r="C97" s="186"/>
      <c r="D97" s="186"/>
      <c r="E97" s="186"/>
      <c r="F97" s="186"/>
      <c r="G97" s="186"/>
      <c r="H97" s="186"/>
      <c r="I97" s="186"/>
      <c r="J97" s="186"/>
      <c r="K97" s="186"/>
      <c r="L97" s="186"/>
      <c r="M97" s="186"/>
      <c r="N97" s="186"/>
      <c r="O97" s="186"/>
      <c r="P97" s="186"/>
      <c r="Q97" s="186"/>
      <c r="R97" s="186"/>
      <c r="S97" s="186"/>
      <c r="T97" s="186"/>
      <c r="U97" s="186"/>
      <c r="V97" s="186"/>
      <c r="W97" s="186"/>
      <c r="X97" s="186"/>
      <c r="Y97" s="186"/>
    </row>
    <row r="98" spans="1:25" s="57" customFormat="1" x14ac:dyDescent="0.25">
      <c r="A98" s="186"/>
      <c r="B98" s="186"/>
      <c r="C98" s="186"/>
      <c r="D98" s="186"/>
      <c r="E98" s="186"/>
      <c r="F98" s="186"/>
      <c r="G98" s="186"/>
      <c r="H98" s="186"/>
      <c r="I98" s="186"/>
      <c r="J98" s="186"/>
      <c r="K98" s="186"/>
      <c r="L98" s="186"/>
      <c r="M98" s="186"/>
      <c r="N98" s="186"/>
      <c r="O98" s="186"/>
      <c r="P98" s="186"/>
      <c r="Q98" s="186"/>
      <c r="R98" s="186"/>
      <c r="S98" s="186"/>
      <c r="T98" s="186"/>
      <c r="U98" s="186"/>
      <c r="V98" s="186"/>
      <c r="W98" s="186"/>
      <c r="X98" s="186"/>
      <c r="Y98" s="186"/>
    </row>
    <row r="99" spans="1:25" s="57" customFormat="1" x14ac:dyDescent="0.25">
      <c r="A99" s="186"/>
      <c r="B99" s="186"/>
      <c r="C99" s="186"/>
      <c r="D99" s="186"/>
      <c r="E99" s="186"/>
      <c r="F99" s="186"/>
      <c r="G99" s="186"/>
      <c r="H99" s="186"/>
      <c r="I99" s="186"/>
      <c r="J99" s="186"/>
      <c r="K99" s="186"/>
      <c r="L99" s="186"/>
      <c r="M99" s="186"/>
      <c r="N99" s="186"/>
      <c r="O99" s="186"/>
      <c r="P99" s="186"/>
      <c r="Q99" s="186"/>
      <c r="R99" s="186"/>
      <c r="S99" s="186"/>
      <c r="T99" s="186"/>
      <c r="U99" s="186"/>
      <c r="V99" s="186"/>
      <c r="W99" s="186"/>
      <c r="X99" s="186"/>
      <c r="Y99" s="186"/>
    </row>
    <row r="100" spans="1:25" s="57" customFormat="1" x14ac:dyDescent="0.25">
      <c r="A100" s="186"/>
      <c r="B100" s="186"/>
      <c r="C100" s="186"/>
      <c r="D100" s="186"/>
      <c r="E100" s="186"/>
      <c r="F100" s="186"/>
      <c r="G100" s="186"/>
      <c r="H100" s="186"/>
      <c r="I100" s="186"/>
      <c r="J100" s="186"/>
      <c r="K100" s="186"/>
      <c r="L100" s="186"/>
      <c r="M100" s="186"/>
      <c r="N100" s="186"/>
      <c r="O100" s="186"/>
      <c r="P100" s="186"/>
      <c r="Q100" s="186"/>
      <c r="R100" s="186"/>
      <c r="S100" s="186"/>
      <c r="T100" s="186"/>
      <c r="U100" s="186"/>
      <c r="V100" s="186"/>
      <c r="W100" s="186"/>
      <c r="X100" s="186"/>
      <c r="Y100" s="186"/>
    </row>
    <row r="101" spans="1:25" s="57" customFormat="1" x14ac:dyDescent="0.25">
      <c r="A101" s="186"/>
      <c r="B101" s="186"/>
      <c r="C101" s="186"/>
      <c r="D101" s="186"/>
      <c r="E101" s="186"/>
      <c r="F101" s="186"/>
      <c r="G101" s="186"/>
      <c r="H101" s="186"/>
      <c r="I101" s="186"/>
      <c r="J101" s="186"/>
      <c r="K101" s="186"/>
      <c r="L101" s="186"/>
      <c r="M101" s="186"/>
      <c r="N101" s="186"/>
      <c r="O101" s="186"/>
      <c r="P101" s="186"/>
      <c r="Q101" s="186"/>
      <c r="R101" s="186"/>
      <c r="S101" s="186"/>
      <c r="T101" s="186"/>
      <c r="U101" s="186"/>
      <c r="V101" s="186"/>
      <c r="W101" s="186"/>
      <c r="X101" s="186"/>
      <c r="Y101" s="186"/>
    </row>
    <row r="102" spans="1:25" s="57" customFormat="1" x14ac:dyDescent="0.25">
      <c r="A102" s="186"/>
      <c r="B102" s="186"/>
      <c r="C102" s="186"/>
      <c r="D102" s="186"/>
      <c r="E102" s="186"/>
      <c r="F102" s="186"/>
      <c r="G102" s="186"/>
      <c r="H102" s="186"/>
      <c r="I102" s="186"/>
      <c r="J102" s="186"/>
      <c r="K102" s="186"/>
      <c r="L102" s="186"/>
      <c r="M102" s="186"/>
      <c r="N102" s="186"/>
      <c r="O102" s="186"/>
      <c r="P102" s="186"/>
      <c r="Q102" s="186"/>
      <c r="R102" s="186"/>
      <c r="S102" s="186"/>
      <c r="T102" s="186"/>
      <c r="U102" s="186"/>
      <c r="V102" s="186"/>
      <c r="W102" s="186"/>
      <c r="X102" s="186"/>
      <c r="Y102" s="186"/>
    </row>
    <row r="103" spans="1:25" s="57" customFormat="1" x14ac:dyDescent="0.25">
      <c r="A103" s="186"/>
      <c r="B103" s="186"/>
      <c r="C103" s="186"/>
      <c r="D103" s="186"/>
      <c r="E103" s="186"/>
      <c r="F103" s="186"/>
      <c r="G103" s="186"/>
      <c r="H103" s="186"/>
      <c r="I103" s="186"/>
      <c r="J103" s="186"/>
      <c r="K103" s="186"/>
      <c r="L103" s="186"/>
      <c r="M103" s="186"/>
      <c r="N103" s="186"/>
      <c r="O103" s="186"/>
      <c r="P103" s="186"/>
      <c r="Q103" s="186"/>
      <c r="R103" s="186"/>
      <c r="S103" s="186"/>
      <c r="T103" s="186"/>
      <c r="U103" s="186"/>
      <c r="V103" s="186"/>
      <c r="W103" s="186"/>
      <c r="X103" s="186"/>
      <c r="Y103" s="186"/>
    </row>
    <row r="104" spans="1:25" s="57" customFormat="1" x14ac:dyDescent="0.25">
      <c r="A104" s="186"/>
      <c r="B104" s="186"/>
      <c r="C104" s="186"/>
      <c r="D104" s="186"/>
      <c r="E104" s="186"/>
      <c r="F104" s="186"/>
      <c r="G104" s="186"/>
      <c r="H104" s="186"/>
      <c r="I104" s="186"/>
      <c r="J104" s="186"/>
      <c r="K104" s="186"/>
      <c r="L104" s="186"/>
      <c r="M104" s="186"/>
      <c r="N104" s="186"/>
      <c r="O104" s="186"/>
      <c r="P104" s="186"/>
      <c r="Q104" s="186"/>
      <c r="R104" s="186"/>
      <c r="S104" s="186"/>
      <c r="T104" s="186"/>
      <c r="U104" s="186"/>
      <c r="V104" s="186"/>
      <c r="W104" s="186"/>
      <c r="X104" s="186"/>
      <c r="Y104" s="186"/>
    </row>
    <row r="105" spans="1:25" s="57" customFormat="1" x14ac:dyDescent="0.25">
      <c r="A105" s="186"/>
      <c r="B105" s="186"/>
      <c r="C105" s="186"/>
      <c r="D105" s="186"/>
      <c r="E105" s="186"/>
      <c r="F105" s="186"/>
      <c r="G105" s="186"/>
      <c r="H105" s="186"/>
      <c r="I105" s="186"/>
      <c r="J105" s="186"/>
      <c r="K105" s="186"/>
      <c r="L105" s="186"/>
      <c r="M105" s="186"/>
      <c r="N105" s="186"/>
      <c r="O105" s="186"/>
      <c r="P105" s="186"/>
      <c r="Q105" s="186"/>
      <c r="R105" s="186"/>
      <c r="S105" s="186"/>
      <c r="T105" s="186"/>
      <c r="U105" s="186"/>
      <c r="V105" s="186"/>
      <c r="W105" s="186"/>
      <c r="X105" s="186"/>
      <c r="Y105" s="186"/>
    </row>
    <row r="106" spans="1:25" s="57" customFormat="1" x14ac:dyDescent="0.25">
      <c r="A106" s="186"/>
      <c r="B106" s="186"/>
      <c r="C106" s="186"/>
      <c r="D106" s="186"/>
      <c r="E106" s="186"/>
      <c r="F106" s="186"/>
      <c r="G106" s="186"/>
      <c r="H106" s="186"/>
      <c r="I106" s="186"/>
      <c r="J106" s="186"/>
      <c r="K106" s="186"/>
      <c r="L106" s="186"/>
      <c r="M106" s="186"/>
      <c r="N106" s="186"/>
      <c r="O106" s="186"/>
      <c r="P106" s="186"/>
      <c r="Q106" s="186"/>
      <c r="R106" s="186"/>
      <c r="S106" s="186"/>
      <c r="T106" s="186"/>
      <c r="U106" s="186"/>
      <c r="V106" s="186"/>
      <c r="W106" s="186"/>
      <c r="X106" s="186"/>
      <c r="Y106" s="186"/>
    </row>
    <row r="107" spans="1:25" s="57" customFormat="1" x14ac:dyDescent="0.25">
      <c r="A107" s="186"/>
      <c r="B107" s="186"/>
      <c r="C107" s="186"/>
      <c r="D107" s="186"/>
      <c r="E107" s="186"/>
      <c r="F107" s="186"/>
      <c r="G107" s="186"/>
      <c r="H107" s="186"/>
      <c r="I107" s="186"/>
      <c r="J107" s="186"/>
      <c r="K107" s="186"/>
      <c r="L107" s="186"/>
      <c r="M107" s="186"/>
      <c r="N107" s="186"/>
      <c r="O107" s="186"/>
      <c r="P107" s="186"/>
      <c r="Q107" s="186"/>
      <c r="R107" s="186"/>
      <c r="S107" s="186"/>
      <c r="T107" s="186"/>
      <c r="U107" s="186"/>
      <c r="V107" s="186"/>
      <c r="W107" s="186"/>
      <c r="X107" s="186"/>
      <c r="Y107" s="186"/>
    </row>
    <row r="108" spans="1:25" s="57" customFormat="1" x14ac:dyDescent="0.25">
      <c r="A108" s="186"/>
      <c r="B108" s="186"/>
      <c r="C108" s="186"/>
      <c r="D108" s="186"/>
      <c r="E108" s="186"/>
      <c r="F108" s="186"/>
      <c r="G108" s="186"/>
      <c r="H108" s="186"/>
      <c r="I108" s="186"/>
      <c r="J108" s="186"/>
      <c r="K108" s="186"/>
      <c r="L108" s="186"/>
      <c r="M108" s="186"/>
      <c r="N108" s="186"/>
      <c r="O108" s="186"/>
      <c r="P108" s="186"/>
      <c r="Q108" s="186"/>
      <c r="R108" s="186"/>
      <c r="S108" s="186"/>
      <c r="T108" s="186"/>
      <c r="U108" s="186"/>
      <c r="V108" s="186"/>
      <c r="W108" s="186"/>
      <c r="X108" s="186"/>
      <c r="Y108" s="186"/>
    </row>
    <row r="109" spans="1:25" s="57" customFormat="1" x14ac:dyDescent="0.25">
      <c r="A109" s="186"/>
      <c r="B109" s="186"/>
      <c r="C109" s="186"/>
      <c r="D109" s="186"/>
      <c r="E109" s="186"/>
      <c r="F109" s="186"/>
      <c r="G109" s="186"/>
      <c r="H109" s="186"/>
      <c r="I109" s="186"/>
      <c r="J109" s="186"/>
      <c r="K109" s="186"/>
      <c r="L109" s="186"/>
      <c r="M109" s="186"/>
      <c r="N109" s="186"/>
      <c r="O109" s="186"/>
      <c r="P109" s="186"/>
      <c r="Q109" s="186"/>
      <c r="R109" s="186"/>
      <c r="S109" s="186"/>
      <c r="T109" s="186"/>
      <c r="U109" s="186"/>
      <c r="V109" s="186"/>
      <c r="W109" s="186"/>
      <c r="X109" s="186"/>
      <c r="Y109" s="186"/>
    </row>
    <row r="110" spans="1:25" s="57" customFormat="1" x14ac:dyDescent="0.25">
      <c r="A110" s="186"/>
      <c r="B110" s="186"/>
      <c r="C110" s="186"/>
      <c r="D110" s="186"/>
      <c r="E110" s="186"/>
      <c r="F110" s="186"/>
      <c r="G110" s="186"/>
      <c r="H110" s="186"/>
      <c r="I110" s="186"/>
      <c r="J110" s="186"/>
      <c r="K110" s="186"/>
      <c r="L110" s="186"/>
      <c r="M110" s="186"/>
      <c r="N110" s="186"/>
      <c r="O110" s="186"/>
      <c r="P110" s="186"/>
      <c r="Q110" s="186"/>
      <c r="R110" s="186"/>
      <c r="S110" s="186"/>
      <c r="T110" s="186"/>
      <c r="U110" s="186"/>
      <c r="V110" s="186"/>
      <c r="W110" s="186"/>
      <c r="X110" s="186"/>
      <c r="Y110" s="186"/>
    </row>
    <row r="111" spans="1:25" s="57" customFormat="1" x14ac:dyDescent="0.25">
      <c r="A111" s="186"/>
      <c r="B111" s="186"/>
      <c r="C111" s="186"/>
      <c r="D111" s="186"/>
      <c r="E111" s="186"/>
      <c r="F111" s="186"/>
      <c r="G111" s="186"/>
      <c r="H111" s="186"/>
      <c r="I111" s="186"/>
      <c r="J111" s="186"/>
      <c r="K111" s="186"/>
      <c r="L111" s="186"/>
      <c r="M111" s="186"/>
      <c r="N111" s="186"/>
      <c r="O111" s="186"/>
      <c r="P111" s="186"/>
      <c r="Q111" s="186"/>
      <c r="R111" s="186"/>
      <c r="S111" s="186"/>
      <c r="T111" s="186"/>
      <c r="U111" s="186"/>
      <c r="V111" s="186"/>
      <c r="W111" s="186"/>
      <c r="X111" s="186"/>
      <c r="Y111" s="186"/>
    </row>
    <row r="112" spans="1:25" s="57" customFormat="1" x14ac:dyDescent="0.25">
      <c r="A112" s="186"/>
      <c r="B112" s="186"/>
      <c r="C112" s="186"/>
      <c r="D112" s="186"/>
      <c r="E112" s="186"/>
      <c r="F112" s="186"/>
      <c r="G112" s="186"/>
      <c r="H112" s="186"/>
      <c r="I112" s="186"/>
      <c r="J112" s="186"/>
      <c r="K112" s="186"/>
      <c r="L112" s="186"/>
      <c r="M112" s="186"/>
      <c r="N112" s="186"/>
      <c r="O112" s="186"/>
      <c r="P112" s="186"/>
      <c r="Q112" s="186"/>
      <c r="R112" s="186"/>
      <c r="S112" s="186"/>
      <c r="T112" s="186"/>
      <c r="U112" s="186"/>
      <c r="V112" s="186"/>
      <c r="W112" s="186"/>
      <c r="X112" s="186"/>
      <c r="Y112" s="186"/>
    </row>
    <row r="113" spans="1:25" s="57" customFormat="1" x14ac:dyDescent="0.25">
      <c r="A113" s="186"/>
      <c r="B113" s="186"/>
      <c r="C113" s="186"/>
      <c r="D113" s="186"/>
      <c r="E113" s="186"/>
      <c r="F113" s="186"/>
      <c r="G113" s="186"/>
      <c r="H113" s="186"/>
      <c r="I113" s="186"/>
      <c r="J113" s="186"/>
      <c r="K113" s="186"/>
      <c r="L113" s="186"/>
      <c r="M113" s="186"/>
      <c r="N113" s="186"/>
      <c r="O113" s="186"/>
      <c r="P113" s="186"/>
      <c r="Q113" s="186"/>
      <c r="R113" s="186"/>
      <c r="S113" s="186"/>
      <c r="T113" s="186"/>
      <c r="U113" s="186"/>
      <c r="V113" s="186"/>
      <c r="W113" s="186"/>
      <c r="X113" s="186"/>
      <c r="Y113" s="186"/>
    </row>
    <row r="114" spans="1:25" s="57" customFormat="1" x14ac:dyDescent="0.25">
      <c r="A114" s="186"/>
      <c r="B114" s="186"/>
      <c r="C114" s="186"/>
      <c r="D114" s="186"/>
      <c r="E114" s="186"/>
      <c r="F114" s="186"/>
      <c r="G114" s="186"/>
      <c r="H114" s="186"/>
      <c r="I114" s="186"/>
      <c r="J114" s="186"/>
      <c r="K114" s="186"/>
      <c r="L114" s="186"/>
      <c r="M114" s="186"/>
      <c r="N114" s="186"/>
      <c r="O114" s="186"/>
      <c r="P114" s="186"/>
      <c r="Q114" s="186"/>
      <c r="R114" s="186"/>
      <c r="S114" s="186"/>
      <c r="T114" s="186"/>
      <c r="U114" s="186"/>
      <c r="V114" s="186"/>
      <c r="W114" s="186"/>
      <c r="X114" s="186"/>
      <c r="Y114" s="186"/>
    </row>
    <row r="115" spans="1:25" s="57" customFormat="1" x14ac:dyDescent="0.25">
      <c r="A115" s="186"/>
      <c r="B115" s="186"/>
      <c r="C115" s="186"/>
      <c r="D115" s="186"/>
      <c r="E115" s="186"/>
      <c r="F115" s="186"/>
      <c r="G115" s="186"/>
      <c r="H115" s="186"/>
      <c r="I115" s="186"/>
      <c r="J115" s="186"/>
      <c r="K115" s="186"/>
      <c r="L115" s="186"/>
      <c r="M115" s="186"/>
      <c r="N115" s="186"/>
      <c r="O115" s="186"/>
      <c r="P115" s="186"/>
      <c r="Q115" s="186"/>
      <c r="R115" s="186"/>
      <c r="S115" s="186"/>
      <c r="T115" s="186"/>
      <c r="U115" s="186"/>
      <c r="V115" s="186"/>
      <c r="W115" s="186"/>
      <c r="X115" s="186"/>
      <c r="Y115" s="186"/>
    </row>
    <row r="116" spans="1:25" s="57" customFormat="1" x14ac:dyDescent="0.25">
      <c r="A116" s="186"/>
      <c r="B116" s="186"/>
      <c r="C116" s="186"/>
      <c r="D116" s="186"/>
      <c r="E116" s="186"/>
      <c r="F116" s="186"/>
      <c r="G116" s="186"/>
      <c r="H116" s="186"/>
      <c r="I116" s="186"/>
      <c r="J116" s="186"/>
      <c r="K116" s="186"/>
      <c r="L116" s="186"/>
      <c r="M116" s="186"/>
      <c r="N116" s="186"/>
      <c r="O116" s="186"/>
      <c r="P116" s="186"/>
      <c r="Q116" s="186"/>
      <c r="R116" s="186"/>
      <c r="S116" s="186"/>
      <c r="T116" s="186"/>
      <c r="U116" s="186"/>
      <c r="V116" s="186"/>
      <c r="W116" s="186"/>
      <c r="X116" s="186"/>
      <c r="Y116" s="186"/>
    </row>
    <row r="117" spans="1:25" s="57" customFormat="1" x14ac:dyDescent="0.25">
      <c r="A117" s="186"/>
      <c r="B117" s="186"/>
      <c r="C117" s="186"/>
      <c r="D117" s="186"/>
      <c r="E117" s="186"/>
      <c r="F117" s="186"/>
      <c r="G117" s="186"/>
      <c r="H117" s="186"/>
      <c r="I117" s="186"/>
      <c r="J117" s="186"/>
      <c r="K117" s="186"/>
      <c r="L117" s="186"/>
      <c r="M117" s="186"/>
      <c r="N117" s="186"/>
      <c r="O117" s="186"/>
      <c r="P117" s="186"/>
      <c r="Q117" s="186"/>
      <c r="R117" s="186"/>
      <c r="S117" s="186"/>
      <c r="T117" s="186"/>
      <c r="U117" s="186"/>
      <c r="V117" s="186"/>
      <c r="W117" s="186"/>
      <c r="X117" s="186"/>
      <c r="Y117" s="186"/>
    </row>
    <row r="118" spans="1:25" s="57" customFormat="1" x14ac:dyDescent="0.25">
      <c r="A118" s="186"/>
      <c r="B118" s="186"/>
      <c r="C118" s="186"/>
      <c r="D118" s="186"/>
      <c r="E118" s="186"/>
      <c r="F118" s="186"/>
      <c r="G118" s="186"/>
      <c r="H118" s="186"/>
      <c r="I118" s="186"/>
      <c r="J118" s="186"/>
      <c r="K118" s="186"/>
      <c r="L118" s="186"/>
      <c r="M118" s="186"/>
      <c r="N118" s="186"/>
      <c r="O118" s="186"/>
      <c r="P118" s="186"/>
      <c r="Q118" s="186"/>
      <c r="R118" s="186"/>
      <c r="S118" s="186"/>
      <c r="T118" s="186"/>
      <c r="U118" s="186"/>
      <c r="V118" s="186"/>
      <c r="W118" s="186"/>
      <c r="X118" s="186"/>
      <c r="Y118" s="186"/>
    </row>
    <row r="119" spans="1:25" s="57" customFormat="1" x14ac:dyDescent="0.25">
      <c r="A119" s="186"/>
      <c r="B119" s="186"/>
      <c r="C119" s="186"/>
      <c r="D119" s="186"/>
      <c r="E119" s="186"/>
      <c r="F119" s="186"/>
      <c r="G119" s="186"/>
      <c r="H119" s="186"/>
      <c r="I119" s="186"/>
      <c r="J119" s="186"/>
      <c r="K119" s="186"/>
      <c r="L119" s="186"/>
      <c r="M119" s="186"/>
      <c r="N119" s="186"/>
      <c r="O119" s="186"/>
      <c r="P119" s="186"/>
      <c r="Q119" s="186"/>
      <c r="R119" s="186"/>
      <c r="S119" s="186"/>
      <c r="T119" s="186"/>
      <c r="U119" s="186"/>
      <c r="V119" s="186"/>
      <c r="W119" s="186"/>
      <c r="X119" s="186"/>
      <c r="Y119" s="186"/>
    </row>
    <row r="120" spans="1:25" s="57" customFormat="1" x14ac:dyDescent="0.25">
      <c r="A120" s="186"/>
      <c r="B120" s="186"/>
      <c r="C120" s="186"/>
      <c r="D120" s="186"/>
      <c r="E120" s="186"/>
      <c r="F120" s="186"/>
      <c r="G120" s="186"/>
      <c r="H120" s="186"/>
      <c r="I120" s="186"/>
      <c r="J120" s="186"/>
      <c r="K120" s="186"/>
      <c r="L120" s="186"/>
      <c r="M120" s="186"/>
      <c r="N120" s="186"/>
      <c r="O120" s="186"/>
      <c r="P120" s="186"/>
      <c r="Q120" s="186"/>
      <c r="R120" s="186"/>
      <c r="S120" s="186"/>
      <c r="T120" s="186"/>
      <c r="U120" s="186"/>
      <c r="V120" s="186"/>
      <c r="W120" s="186"/>
      <c r="X120" s="186"/>
      <c r="Y120" s="186"/>
    </row>
    <row r="121" spans="1:25" s="57" customFormat="1" x14ac:dyDescent="0.25">
      <c r="A121" s="186"/>
      <c r="B121" s="186"/>
      <c r="C121" s="186"/>
      <c r="D121" s="186"/>
      <c r="E121" s="186"/>
      <c r="F121" s="186"/>
      <c r="G121" s="186"/>
      <c r="H121" s="186"/>
      <c r="I121" s="186"/>
      <c r="J121" s="186"/>
      <c r="K121" s="186"/>
      <c r="L121" s="186"/>
      <c r="M121" s="186"/>
      <c r="N121" s="186"/>
      <c r="O121" s="186"/>
      <c r="P121" s="186"/>
      <c r="Q121" s="186"/>
      <c r="R121" s="186"/>
      <c r="S121" s="186"/>
      <c r="T121" s="186"/>
      <c r="U121" s="186"/>
      <c r="V121" s="186"/>
      <c r="W121" s="186"/>
      <c r="X121" s="186"/>
      <c r="Y121" s="186"/>
    </row>
    <row r="122" spans="1:25" s="57" customFormat="1" x14ac:dyDescent="0.25">
      <c r="A122" s="186"/>
      <c r="B122" s="186"/>
      <c r="C122" s="186"/>
      <c r="D122" s="186"/>
      <c r="E122" s="186"/>
      <c r="F122" s="186"/>
      <c r="G122" s="186"/>
      <c r="H122" s="186"/>
      <c r="I122" s="186"/>
      <c r="J122" s="186"/>
      <c r="K122" s="186"/>
      <c r="L122" s="186"/>
      <c r="M122" s="186"/>
      <c r="N122" s="186"/>
      <c r="O122" s="186"/>
      <c r="P122" s="186"/>
      <c r="Q122" s="186"/>
      <c r="R122" s="186"/>
      <c r="S122" s="186"/>
      <c r="T122" s="186"/>
      <c r="U122" s="186"/>
      <c r="V122" s="186"/>
      <c r="W122" s="186"/>
      <c r="X122" s="186"/>
      <c r="Y122" s="186"/>
    </row>
    <row r="123" spans="1:25" s="57" customFormat="1" x14ac:dyDescent="0.25">
      <c r="A123" s="186"/>
      <c r="B123" s="186"/>
      <c r="C123" s="186"/>
      <c r="D123" s="186"/>
      <c r="E123" s="186"/>
      <c r="F123" s="186"/>
      <c r="G123" s="186"/>
      <c r="H123" s="186"/>
      <c r="I123" s="186"/>
      <c r="J123" s="186"/>
      <c r="K123" s="186"/>
      <c r="L123" s="186"/>
      <c r="M123" s="186"/>
      <c r="N123" s="186"/>
      <c r="O123" s="186"/>
      <c r="P123" s="186"/>
      <c r="Q123" s="186"/>
      <c r="R123" s="186"/>
      <c r="S123" s="186"/>
      <c r="T123" s="186"/>
      <c r="U123" s="186"/>
      <c r="V123" s="186"/>
      <c r="W123" s="186"/>
      <c r="X123" s="186"/>
      <c r="Y123" s="186"/>
    </row>
    <row r="124" spans="1:25" s="57" customFormat="1" x14ac:dyDescent="0.25">
      <c r="A124" s="186"/>
      <c r="B124" s="186"/>
      <c r="C124" s="186"/>
      <c r="D124" s="186"/>
      <c r="E124" s="186"/>
      <c r="F124" s="186"/>
      <c r="G124" s="186"/>
      <c r="H124" s="186"/>
      <c r="I124" s="186"/>
      <c r="J124" s="186"/>
      <c r="K124" s="186"/>
      <c r="L124" s="186"/>
      <c r="M124" s="186"/>
      <c r="N124" s="186"/>
      <c r="O124" s="186"/>
      <c r="P124" s="186"/>
      <c r="Q124" s="186"/>
      <c r="R124" s="186"/>
      <c r="S124" s="186"/>
      <c r="T124" s="186"/>
      <c r="U124" s="186"/>
      <c r="V124" s="186"/>
      <c r="W124" s="186"/>
      <c r="X124" s="186"/>
      <c r="Y124" s="186"/>
    </row>
    <row r="125" spans="1:25" s="57" customFormat="1" x14ac:dyDescent="0.25">
      <c r="A125" s="186"/>
      <c r="B125" s="186"/>
      <c r="C125" s="186"/>
      <c r="D125" s="186"/>
      <c r="E125" s="186"/>
      <c r="F125" s="186"/>
      <c r="G125" s="186"/>
      <c r="H125" s="186"/>
      <c r="I125" s="186"/>
      <c r="J125" s="186"/>
      <c r="K125" s="186"/>
      <c r="L125" s="186"/>
      <c r="M125" s="186"/>
      <c r="N125" s="186"/>
      <c r="O125" s="186"/>
      <c r="P125" s="186"/>
      <c r="Q125" s="186"/>
      <c r="R125" s="186"/>
      <c r="S125" s="186"/>
      <c r="T125" s="186"/>
      <c r="U125" s="186"/>
      <c r="V125" s="186"/>
      <c r="W125" s="186"/>
      <c r="X125" s="186"/>
      <c r="Y125" s="186"/>
    </row>
    <row r="126" spans="1:25" s="57" customFormat="1" x14ac:dyDescent="0.25">
      <c r="A126" s="186"/>
      <c r="B126" s="186"/>
      <c r="C126" s="186"/>
      <c r="D126" s="186"/>
      <c r="E126" s="186"/>
      <c r="F126" s="186"/>
      <c r="G126" s="186"/>
      <c r="H126" s="186"/>
      <c r="I126" s="186"/>
      <c r="J126" s="186"/>
      <c r="K126" s="186"/>
      <c r="L126" s="186"/>
      <c r="M126" s="186"/>
      <c r="N126" s="186"/>
      <c r="O126" s="186"/>
      <c r="P126" s="186"/>
      <c r="Q126" s="186"/>
      <c r="R126" s="186"/>
      <c r="S126" s="186"/>
      <c r="T126" s="186"/>
      <c r="U126" s="186"/>
      <c r="V126" s="186"/>
      <c r="W126" s="186"/>
      <c r="X126" s="186"/>
      <c r="Y126" s="186"/>
    </row>
    <row r="127" spans="1:25" s="57" customFormat="1" x14ac:dyDescent="0.25">
      <c r="A127" s="186"/>
      <c r="B127" s="186"/>
      <c r="C127" s="186"/>
      <c r="D127" s="186"/>
      <c r="E127" s="186"/>
      <c r="F127" s="186"/>
      <c r="G127" s="186"/>
      <c r="H127" s="186"/>
      <c r="I127" s="186"/>
      <c r="J127" s="186"/>
      <c r="K127" s="186"/>
      <c r="L127" s="186"/>
      <c r="M127" s="186"/>
      <c r="N127" s="186"/>
      <c r="O127" s="186"/>
      <c r="P127" s="186"/>
      <c r="Q127" s="186"/>
      <c r="R127" s="186"/>
      <c r="S127" s="186"/>
      <c r="T127" s="186"/>
      <c r="U127" s="186"/>
      <c r="V127" s="186"/>
      <c r="W127" s="186"/>
      <c r="X127" s="186"/>
      <c r="Y127" s="186"/>
    </row>
    <row r="128" spans="1:25" s="57" customFormat="1" x14ac:dyDescent="0.25">
      <c r="A128" s="186"/>
      <c r="B128" s="186"/>
      <c r="C128" s="186"/>
      <c r="D128" s="186"/>
      <c r="E128" s="186"/>
      <c r="F128" s="186"/>
      <c r="G128" s="186"/>
      <c r="H128" s="186"/>
      <c r="I128" s="186"/>
      <c r="J128" s="186"/>
      <c r="K128" s="186"/>
      <c r="L128" s="186"/>
      <c r="M128" s="186"/>
      <c r="N128" s="186"/>
      <c r="O128" s="186"/>
      <c r="P128" s="186"/>
      <c r="Q128" s="186"/>
      <c r="R128" s="186"/>
      <c r="S128" s="186"/>
      <c r="T128" s="186"/>
      <c r="U128" s="186"/>
      <c r="V128" s="186"/>
      <c r="W128" s="186"/>
      <c r="X128" s="186"/>
      <c r="Y128" s="186"/>
    </row>
    <row r="129" spans="1:25" s="57" customFormat="1" x14ac:dyDescent="0.25">
      <c r="A129" s="186"/>
      <c r="B129" s="186"/>
      <c r="C129" s="186"/>
      <c r="D129" s="186"/>
      <c r="E129" s="186"/>
      <c r="F129" s="186"/>
      <c r="G129" s="186"/>
      <c r="H129" s="186"/>
      <c r="I129" s="186"/>
      <c r="J129" s="186"/>
      <c r="K129" s="186"/>
      <c r="L129" s="186"/>
      <c r="M129" s="186"/>
      <c r="N129" s="186"/>
      <c r="O129" s="186"/>
      <c r="P129" s="186"/>
      <c r="Q129" s="186"/>
      <c r="R129" s="186"/>
      <c r="S129" s="186"/>
      <c r="T129" s="186"/>
      <c r="U129" s="186"/>
      <c r="V129" s="186"/>
      <c r="W129" s="186"/>
      <c r="X129" s="186"/>
      <c r="Y129" s="186"/>
    </row>
    <row r="130" spans="1:25" s="57" customFormat="1" x14ac:dyDescent="0.25">
      <c r="A130" s="186"/>
      <c r="B130" s="186"/>
      <c r="C130" s="186"/>
      <c r="D130" s="186"/>
      <c r="E130" s="186"/>
      <c r="F130" s="186"/>
      <c r="G130" s="186"/>
      <c r="H130" s="186"/>
      <c r="I130" s="186"/>
      <c r="J130" s="186"/>
      <c r="K130" s="186"/>
      <c r="L130" s="186"/>
      <c r="M130" s="186"/>
      <c r="N130" s="186"/>
      <c r="O130" s="186"/>
      <c r="P130" s="186"/>
      <c r="Q130" s="186"/>
      <c r="R130" s="186"/>
      <c r="S130" s="186"/>
      <c r="T130" s="186"/>
      <c r="U130" s="186"/>
      <c r="V130" s="186"/>
      <c r="W130" s="186"/>
      <c r="X130" s="186"/>
      <c r="Y130" s="186"/>
    </row>
    <row r="131" spans="1:25" s="57" customFormat="1" x14ac:dyDescent="0.25">
      <c r="A131" s="186"/>
      <c r="B131" s="186"/>
      <c r="C131" s="186"/>
      <c r="D131" s="186"/>
      <c r="E131" s="186"/>
      <c r="F131" s="186"/>
      <c r="G131" s="186"/>
      <c r="H131" s="186"/>
      <c r="I131" s="186"/>
      <c r="J131" s="186"/>
      <c r="K131" s="186"/>
      <c r="L131" s="186"/>
      <c r="M131" s="186"/>
      <c r="N131" s="186"/>
      <c r="O131" s="186"/>
      <c r="P131" s="186"/>
      <c r="Q131" s="186"/>
      <c r="R131" s="186"/>
      <c r="S131" s="186"/>
      <c r="T131" s="186"/>
      <c r="U131" s="186"/>
      <c r="V131" s="186"/>
      <c r="W131" s="186"/>
      <c r="X131" s="186"/>
      <c r="Y131" s="186"/>
    </row>
    <row r="132" spans="1:25" x14ac:dyDescent="0.25">
      <c r="A132" s="186"/>
      <c r="B132" s="186"/>
      <c r="C132" s="186"/>
      <c r="D132" s="186"/>
      <c r="E132" s="186"/>
      <c r="F132" s="186"/>
      <c r="G132" s="186"/>
      <c r="H132" s="186"/>
      <c r="I132" s="186"/>
      <c r="J132" s="186"/>
      <c r="K132" s="186"/>
      <c r="L132" s="186"/>
      <c r="M132" s="186"/>
      <c r="N132" s="186"/>
      <c r="O132" s="186"/>
      <c r="P132" s="186"/>
      <c r="Q132" s="186"/>
      <c r="R132" s="186"/>
      <c r="S132" s="186"/>
      <c r="T132" s="186"/>
      <c r="U132" s="186"/>
      <c r="V132" s="186"/>
      <c r="W132" s="186"/>
      <c r="X132" s="186"/>
      <c r="Y132" s="186"/>
    </row>
    <row r="133" spans="1:25" x14ac:dyDescent="0.25">
      <c r="A133" s="186"/>
      <c r="B133" s="186"/>
      <c r="C133" s="186"/>
      <c r="D133" s="186"/>
      <c r="E133" s="186"/>
      <c r="F133" s="186"/>
      <c r="G133" s="186"/>
      <c r="H133" s="186"/>
      <c r="I133" s="186"/>
      <c r="J133" s="186"/>
      <c r="K133" s="186"/>
      <c r="L133" s="186"/>
      <c r="M133" s="186"/>
      <c r="N133" s="186"/>
      <c r="O133" s="186"/>
      <c r="P133" s="186"/>
      <c r="Q133" s="186"/>
      <c r="R133" s="186"/>
      <c r="S133" s="186"/>
      <c r="T133" s="186"/>
      <c r="U133" s="186"/>
      <c r="V133" s="186"/>
      <c r="W133" s="186"/>
      <c r="X133" s="186"/>
      <c r="Y133" s="186"/>
    </row>
    <row r="134" spans="1:25" x14ac:dyDescent="0.25">
      <c r="A134" s="186"/>
      <c r="B134" s="186"/>
      <c r="C134" s="186"/>
      <c r="D134" s="186"/>
      <c r="E134" s="186"/>
      <c r="F134" s="186"/>
      <c r="G134" s="186"/>
      <c r="H134" s="186"/>
      <c r="I134" s="186"/>
      <c r="J134" s="186"/>
      <c r="K134" s="186"/>
      <c r="L134" s="186"/>
      <c r="M134" s="186"/>
      <c r="N134" s="186"/>
      <c r="O134" s="186"/>
      <c r="P134" s="186"/>
      <c r="Q134" s="186"/>
      <c r="R134" s="186"/>
      <c r="S134" s="186"/>
      <c r="T134" s="186"/>
      <c r="U134" s="186"/>
      <c r="V134" s="186"/>
      <c r="W134" s="186"/>
      <c r="X134" s="186"/>
      <c r="Y134" s="186"/>
    </row>
    <row r="135" spans="1:25" x14ac:dyDescent="0.25">
      <c r="A135" s="186"/>
      <c r="B135" s="186"/>
      <c r="C135" s="186"/>
      <c r="D135" s="186"/>
      <c r="E135" s="186"/>
      <c r="F135" s="186"/>
      <c r="G135" s="186"/>
      <c r="H135" s="186"/>
      <c r="I135" s="186"/>
      <c r="J135" s="186"/>
      <c r="K135" s="186"/>
      <c r="L135" s="186"/>
      <c r="M135" s="186"/>
      <c r="N135" s="186"/>
      <c r="O135" s="186"/>
      <c r="P135" s="186"/>
      <c r="Q135" s="186"/>
      <c r="R135" s="186"/>
      <c r="S135" s="186"/>
      <c r="T135" s="186"/>
      <c r="U135" s="186"/>
      <c r="V135" s="186"/>
      <c r="W135" s="186"/>
      <c r="X135" s="186"/>
      <c r="Y135" s="186"/>
    </row>
    <row r="136" spans="1:25" x14ac:dyDescent="0.25">
      <c r="A136" s="186"/>
      <c r="B136" s="186"/>
      <c r="C136" s="186"/>
      <c r="D136" s="186"/>
      <c r="E136" s="186"/>
      <c r="F136" s="186"/>
      <c r="G136" s="186"/>
      <c r="H136" s="186"/>
      <c r="I136" s="186"/>
      <c r="J136" s="186"/>
      <c r="K136" s="186"/>
      <c r="L136" s="186"/>
      <c r="M136" s="186"/>
      <c r="N136" s="186"/>
      <c r="O136" s="186"/>
      <c r="P136" s="186"/>
      <c r="Q136" s="186"/>
      <c r="R136" s="186"/>
      <c r="S136" s="186"/>
      <c r="T136" s="186"/>
      <c r="U136" s="186"/>
      <c r="V136" s="186"/>
      <c r="W136" s="186"/>
      <c r="X136" s="186"/>
      <c r="Y136" s="186"/>
    </row>
    <row r="137" spans="1:25" x14ac:dyDescent="0.25">
      <c r="A137" s="186"/>
      <c r="B137" s="186"/>
      <c r="C137" s="186"/>
      <c r="D137" s="186"/>
      <c r="E137" s="186"/>
      <c r="F137" s="186"/>
      <c r="G137" s="186"/>
      <c r="H137" s="186"/>
      <c r="I137" s="186"/>
      <c r="J137" s="186"/>
      <c r="K137" s="186"/>
      <c r="L137" s="186"/>
      <c r="M137" s="186"/>
      <c r="N137" s="186"/>
      <c r="O137" s="186"/>
      <c r="P137" s="186"/>
      <c r="Q137" s="186"/>
      <c r="R137" s="186"/>
      <c r="S137" s="186"/>
      <c r="T137" s="186"/>
      <c r="U137" s="186"/>
      <c r="V137" s="186"/>
      <c r="W137" s="186"/>
      <c r="X137" s="186"/>
      <c r="Y137" s="186"/>
    </row>
    <row r="138" spans="1:25" x14ac:dyDescent="0.25">
      <c r="A138" s="186"/>
      <c r="B138" s="186"/>
      <c r="C138" s="186"/>
      <c r="D138" s="186"/>
      <c r="E138" s="186"/>
      <c r="F138" s="186"/>
      <c r="G138" s="186"/>
      <c r="H138" s="186"/>
      <c r="I138" s="186"/>
      <c r="J138" s="186"/>
      <c r="K138" s="186"/>
      <c r="L138" s="186"/>
      <c r="M138" s="186"/>
      <c r="N138" s="186"/>
      <c r="O138" s="186"/>
      <c r="P138" s="186"/>
      <c r="Q138" s="186"/>
      <c r="R138" s="186"/>
      <c r="S138" s="186"/>
      <c r="T138" s="186"/>
      <c r="U138" s="186"/>
      <c r="V138" s="186"/>
      <c r="W138" s="186"/>
      <c r="X138" s="186"/>
      <c r="Y138" s="186"/>
    </row>
    <row r="139" spans="1:25" x14ac:dyDescent="0.25">
      <c r="A139" s="186"/>
      <c r="B139" s="186"/>
      <c r="C139" s="186"/>
      <c r="D139" s="186"/>
      <c r="E139" s="186"/>
      <c r="F139" s="186"/>
      <c r="G139" s="186"/>
      <c r="H139" s="186"/>
      <c r="I139" s="186"/>
      <c r="J139" s="186"/>
      <c r="K139" s="186"/>
      <c r="L139" s="186"/>
      <c r="M139" s="186"/>
      <c r="N139" s="186"/>
      <c r="O139" s="186"/>
      <c r="P139" s="186"/>
      <c r="Q139" s="186"/>
      <c r="R139" s="186"/>
      <c r="S139" s="186"/>
      <c r="T139" s="186"/>
      <c r="U139" s="186"/>
      <c r="V139" s="186"/>
      <c r="W139" s="186"/>
      <c r="X139" s="186"/>
      <c r="Y139" s="186"/>
    </row>
    <row r="144" spans="1:25" s="66" customFormat="1" x14ac:dyDescent="0.25">
      <c r="Y144" s="6"/>
    </row>
    <row r="145" spans="1:25" s="63" customFormat="1" x14ac:dyDescent="0.25">
      <c r="Y145" s="6"/>
    </row>
    <row r="146" spans="1:25" x14ac:dyDescent="0.25">
      <c r="A146" s="160" t="s">
        <v>68</v>
      </c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</row>
    <row r="147" spans="1:25" x14ac:dyDescent="0.25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</row>
    <row r="149" spans="1:25" ht="15.75" thickBot="1" x14ac:dyDescent="0.3"/>
    <row r="150" spans="1:25" x14ac:dyDescent="0.25">
      <c r="A150" s="233" t="str">
        <f>CONCATENATE(Arkusz18!C2," - ",Arkusz18!B2," r.")</f>
        <v>01.01.2017 - 30.04.2017 r.</v>
      </c>
      <c r="B150" s="234"/>
      <c r="C150" s="234"/>
      <c r="D150" s="234"/>
      <c r="E150" s="234"/>
      <c r="F150" s="234"/>
      <c r="G150" s="234"/>
      <c r="H150" s="234"/>
      <c r="I150" s="235"/>
      <c r="M150" s="233" t="str">
        <f>CONCATENATE(Arkusz18!C2," - ",Arkusz18!B2," r.")</f>
        <v>01.01.2017 - 30.04.2017 r.</v>
      </c>
      <c r="N150" s="234"/>
      <c r="O150" s="234"/>
      <c r="P150" s="234"/>
      <c r="Q150" s="234"/>
      <c r="R150" s="234"/>
      <c r="S150" s="234"/>
      <c r="T150" s="234"/>
      <c r="U150" s="235"/>
    </row>
    <row r="151" spans="1:25" ht="15" customHeight="1" x14ac:dyDescent="0.25">
      <c r="A151" s="209" t="s">
        <v>54</v>
      </c>
      <c r="B151" s="210"/>
      <c r="C151" s="211"/>
      <c r="D151" s="215" t="s">
        <v>55</v>
      </c>
      <c r="E151" s="216"/>
      <c r="F151" s="215" t="s">
        <v>56</v>
      </c>
      <c r="G151" s="216"/>
      <c r="H151" s="215" t="s">
        <v>52</v>
      </c>
      <c r="I151" s="228"/>
      <c r="M151" s="209" t="s">
        <v>54</v>
      </c>
      <c r="N151" s="210"/>
      <c r="O151" s="211"/>
      <c r="P151" s="215" t="s">
        <v>57</v>
      </c>
      <c r="Q151" s="216"/>
      <c r="R151" s="215" t="s">
        <v>56</v>
      </c>
      <c r="S151" s="216"/>
      <c r="T151" s="215" t="s">
        <v>52</v>
      </c>
      <c r="U151" s="228"/>
    </row>
    <row r="152" spans="1:25" ht="46.5" customHeight="1" x14ac:dyDescent="0.25">
      <c r="A152" s="212"/>
      <c r="B152" s="213"/>
      <c r="C152" s="214"/>
      <c r="D152" s="217"/>
      <c r="E152" s="218"/>
      <c r="F152" s="217"/>
      <c r="G152" s="218"/>
      <c r="H152" s="217"/>
      <c r="I152" s="229"/>
      <c r="M152" s="212"/>
      <c r="N152" s="213"/>
      <c r="O152" s="214"/>
      <c r="P152" s="217"/>
      <c r="Q152" s="218"/>
      <c r="R152" s="217"/>
      <c r="S152" s="218"/>
      <c r="T152" s="217"/>
      <c r="U152" s="229"/>
    </row>
    <row r="153" spans="1:25" ht="15" customHeight="1" x14ac:dyDescent="0.25">
      <c r="A153" s="158" t="str">
        <f>Arkusz4!B2</f>
        <v>NIEMCY</v>
      </c>
      <c r="B153" s="159"/>
      <c r="C153" s="159"/>
      <c r="D153" s="116">
        <f>Arkusz4!C2</f>
        <v>1208</v>
      </c>
      <c r="E153" s="116"/>
      <c r="F153" s="116">
        <f>Arkusz4!D2</f>
        <v>1041</v>
      </c>
      <c r="G153" s="116"/>
      <c r="H153" s="116">
        <f>Arkusz4!E2</f>
        <v>371</v>
      </c>
      <c r="I153" s="116"/>
      <c r="M153" s="158" t="str">
        <f>Arkusz5!B2</f>
        <v>NIEMCY</v>
      </c>
      <c r="N153" s="159"/>
      <c r="O153" s="159"/>
      <c r="P153" s="116">
        <f>Arkusz5!C2</f>
        <v>20</v>
      </c>
      <c r="Q153" s="116"/>
      <c r="R153" s="116">
        <f>Arkusz5!D2</f>
        <v>13</v>
      </c>
      <c r="S153" s="116"/>
      <c r="T153" s="116">
        <f>Arkusz5!E2</f>
        <v>2</v>
      </c>
      <c r="U153" s="117"/>
    </row>
    <row r="154" spans="1:25" ht="15" customHeight="1" x14ac:dyDescent="0.25">
      <c r="A154" s="162" t="str">
        <f>Arkusz4!B3</f>
        <v>FRANCJA</v>
      </c>
      <c r="B154" s="163"/>
      <c r="C154" s="163"/>
      <c r="D154" s="148">
        <f>Arkusz4!C3</f>
        <v>391</v>
      </c>
      <c r="E154" s="148"/>
      <c r="F154" s="148">
        <f>Arkusz4!D3</f>
        <v>308</v>
      </c>
      <c r="G154" s="148"/>
      <c r="H154" s="148">
        <f>Arkusz4!E3</f>
        <v>29</v>
      </c>
      <c r="I154" s="148"/>
      <c r="M154" s="162" t="str">
        <f>Arkusz5!B3</f>
        <v>RUMUNIA</v>
      </c>
      <c r="N154" s="163"/>
      <c r="O154" s="163"/>
      <c r="P154" s="148">
        <f>Arkusz5!C3</f>
        <v>9</v>
      </c>
      <c r="Q154" s="148"/>
      <c r="R154" s="148">
        <f>Arkusz5!D3</f>
        <v>5</v>
      </c>
      <c r="S154" s="148"/>
      <c r="T154" s="148">
        <f>Arkusz5!E3</f>
        <v>0</v>
      </c>
      <c r="U154" s="166"/>
    </row>
    <row r="155" spans="1:25" ht="15" customHeight="1" x14ac:dyDescent="0.25">
      <c r="A155" s="158" t="str">
        <f>Arkusz4!B4</f>
        <v>AUSTRIA</v>
      </c>
      <c r="B155" s="159"/>
      <c r="C155" s="159"/>
      <c r="D155" s="116">
        <f>Arkusz4!C4</f>
        <v>139</v>
      </c>
      <c r="E155" s="116"/>
      <c r="F155" s="116">
        <f>Arkusz4!D4</f>
        <v>110</v>
      </c>
      <c r="G155" s="116"/>
      <c r="H155" s="116">
        <f>Arkusz4!E4</f>
        <v>100</v>
      </c>
      <c r="I155" s="116"/>
      <c r="M155" s="158" t="str">
        <f>Arkusz5!B4</f>
        <v>FRANCJA</v>
      </c>
      <c r="N155" s="159"/>
      <c r="O155" s="159"/>
      <c r="P155" s="116">
        <f>Arkusz5!C4</f>
        <v>5</v>
      </c>
      <c r="Q155" s="116"/>
      <c r="R155" s="116">
        <f>Arkusz5!D4</f>
        <v>4</v>
      </c>
      <c r="S155" s="116"/>
      <c r="T155" s="116">
        <f>Arkusz5!E4</f>
        <v>0</v>
      </c>
      <c r="U155" s="117"/>
    </row>
    <row r="156" spans="1:25" ht="15" customHeight="1" x14ac:dyDescent="0.25">
      <c r="A156" s="162" t="str">
        <f>Arkusz4!B5</f>
        <v>SZWECJA</v>
      </c>
      <c r="B156" s="163"/>
      <c r="C156" s="163"/>
      <c r="D156" s="148">
        <f>Arkusz4!C5</f>
        <v>80</v>
      </c>
      <c r="E156" s="148"/>
      <c r="F156" s="148">
        <f>Arkusz4!D5</f>
        <v>67</v>
      </c>
      <c r="G156" s="148"/>
      <c r="H156" s="148">
        <f>Arkusz4!E5</f>
        <v>36</v>
      </c>
      <c r="I156" s="148"/>
      <c r="M156" s="162" t="str">
        <f>Arkusz5!B5</f>
        <v>LITWA</v>
      </c>
      <c r="N156" s="163"/>
      <c r="O156" s="163"/>
      <c r="P156" s="148">
        <f>Arkusz5!C5</f>
        <v>5</v>
      </c>
      <c r="Q156" s="148"/>
      <c r="R156" s="148">
        <f>Arkusz5!D5</f>
        <v>0</v>
      </c>
      <c r="S156" s="148"/>
      <c r="T156" s="148">
        <f>Arkusz5!E5</f>
        <v>0</v>
      </c>
      <c r="U156" s="166"/>
    </row>
    <row r="157" spans="1:25" ht="15" customHeight="1" x14ac:dyDescent="0.25">
      <c r="A157" s="158" t="str">
        <f>Arkusz4!B6</f>
        <v>BELGIA</v>
      </c>
      <c r="B157" s="159"/>
      <c r="C157" s="159"/>
      <c r="D157" s="116">
        <f>Arkusz4!C6</f>
        <v>79</v>
      </c>
      <c r="E157" s="116"/>
      <c r="F157" s="116">
        <f>Arkusz4!D6</f>
        <v>63</v>
      </c>
      <c r="G157" s="116"/>
      <c r="H157" s="116">
        <f>Arkusz4!E6</f>
        <v>9</v>
      </c>
      <c r="I157" s="116"/>
      <c r="M157" s="158" t="str">
        <f>Arkusz5!B6</f>
        <v>BUŁGARIA</v>
      </c>
      <c r="N157" s="159"/>
      <c r="O157" s="159"/>
      <c r="P157" s="116">
        <f>Arkusz5!C6</f>
        <v>4</v>
      </c>
      <c r="Q157" s="116"/>
      <c r="R157" s="116">
        <f>Arkusz5!D6</f>
        <v>2</v>
      </c>
      <c r="S157" s="116"/>
      <c r="T157" s="116">
        <f>Arkusz5!E6</f>
        <v>0</v>
      </c>
      <c r="U157" s="117"/>
    </row>
    <row r="158" spans="1:25" ht="15" customHeight="1" thickBot="1" x14ac:dyDescent="0.3">
      <c r="A158" s="205" t="str">
        <f>Arkusz4!B7</f>
        <v>Pozostałe</v>
      </c>
      <c r="B158" s="206"/>
      <c r="C158" s="206"/>
      <c r="D158" s="155">
        <f>Arkusz4!C7</f>
        <v>183</v>
      </c>
      <c r="E158" s="155"/>
      <c r="F158" s="155">
        <f>Arkusz4!D7</f>
        <v>168</v>
      </c>
      <c r="G158" s="155"/>
      <c r="H158" s="155">
        <f>Arkusz4!E7</f>
        <v>55</v>
      </c>
      <c r="I158" s="155"/>
      <c r="M158" s="205" t="str">
        <f>Arkusz5!B7</f>
        <v>Pozostałe</v>
      </c>
      <c r="N158" s="206"/>
      <c r="O158" s="206"/>
      <c r="P158" s="155">
        <f>Arkusz5!C7</f>
        <v>19</v>
      </c>
      <c r="Q158" s="155"/>
      <c r="R158" s="155">
        <f>Arkusz5!D7</f>
        <v>8</v>
      </c>
      <c r="S158" s="155"/>
      <c r="T158" s="155">
        <f>Arkusz5!E7</f>
        <v>1</v>
      </c>
      <c r="U158" s="161"/>
    </row>
    <row r="159" spans="1:25" ht="15.75" thickBot="1" x14ac:dyDescent="0.3">
      <c r="A159" s="207" t="s">
        <v>70</v>
      </c>
      <c r="B159" s="208"/>
      <c r="C159" s="208"/>
      <c r="D159" s="153">
        <f>SUM(D153:E158)</f>
        <v>2080</v>
      </c>
      <c r="E159" s="153"/>
      <c r="F159" s="153">
        <f>SUM(F153:G158)</f>
        <v>1757</v>
      </c>
      <c r="G159" s="153"/>
      <c r="H159" s="153">
        <f>SUM(H153:I158)</f>
        <v>600</v>
      </c>
      <c r="I159" s="154"/>
      <c r="M159" s="207" t="s">
        <v>70</v>
      </c>
      <c r="N159" s="208"/>
      <c r="O159" s="208"/>
      <c r="P159" s="153">
        <f>SUM(P153:Q158)</f>
        <v>62</v>
      </c>
      <c r="Q159" s="153"/>
      <c r="R159" s="153">
        <f t="shared" ref="R159" si="0">SUM(R153:S158)</f>
        <v>32</v>
      </c>
      <c r="S159" s="153"/>
      <c r="T159" s="153">
        <f>SUM(T153:U158)</f>
        <v>3</v>
      </c>
      <c r="U159" s="154"/>
    </row>
    <row r="161" spans="1:25" x14ac:dyDescent="0.25">
      <c r="A161" s="156" t="s">
        <v>160</v>
      </c>
      <c r="B161" s="157"/>
      <c r="C161" s="157"/>
      <c r="D161" s="157"/>
      <c r="E161" s="157"/>
      <c r="F161" s="157"/>
      <c r="G161" s="157"/>
      <c r="H161" s="157"/>
      <c r="I161" s="157"/>
      <c r="J161" s="157"/>
      <c r="K161" s="157"/>
      <c r="L161" s="157"/>
      <c r="M161" s="157"/>
      <c r="N161" s="157"/>
      <c r="O161" s="157"/>
      <c r="P161" s="157"/>
      <c r="Q161" s="157"/>
      <c r="R161" s="157"/>
      <c r="S161" s="157"/>
      <c r="T161" s="157"/>
      <c r="U161" s="157"/>
      <c r="V161" s="157"/>
      <c r="W161" s="157"/>
      <c r="X161" s="157"/>
      <c r="Y161" s="157"/>
    </row>
    <row r="162" spans="1:25" s="58" customFormat="1" x14ac:dyDescent="0.25">
      <c r="A162" s="156"/>
      <c r="B162" s="157"/>
      <c r="C162" s="157"/>
      <c r="D162" s="157"/>
      <c r="E162" s="157"/>
      <c r="F162" s="157"/>
      <c r="G162" s="157"/>
      <c r="H162" s="157"/>
      <c r="I162" s="157"/>
      <c r="J162" s="157"/>
      <c r="K162" s="157"/>
      <c r="L162" s="157"/>
      <c r="M162" s="157"/>
      <c r="N162" s="157"/>
      <c r="O162" s="157"/>
      <c r="P162" s="157"/>
      <c r="Q162" s="157"/>
      <c r="R162" s="157"/>
      <c r="S162" s="157"/>
      <c r="T162" s="157"/>
      <c r="U162" s="157"/>
      <c r="V162" s="157"/>
      <c r="W162" s="157"/>
      <c r="X162" s="157"/>
      <c r="Y162" s="157"/>
    </row>
    <row r="163" spans="1:25" s="58" customFormat="1" x14ac:dyDescent="0.25">
      <c r="A163" s="156"/>
      <c r="B163" s="157"/>
      <c r="C163" s="157"/>
      <c r="D163" s="157"/>
      <c r="E163" s="157"/>
      <c r="F163" s="157"/>
      <c r="G163" s="157"/>
      <c r="H163" s="157"/>
      <c r="I163" s="157"/>
      <c r="J163" s="157"/>
      <c r="K163" s="157"/>
      <c r="L163" s="157"/>
      <c r="M163" s="157"/>
      <c r="N163" s="157"/>
      <c r="O163" s="157"/>
      <c r="P163" s="157"/>
      <c r="Q163" s="157"/>
      <c r="R163" s="157"/>
      <c r="S163" s="157"/>
      <c r="T163" s="157"/>
      <c r="U163" s="157"/>
      <c r="V163" s="157"/>
      <c r="W163" s="157"/>
      <c r="X163" s="157"/>
      <c r="Y163" s="157"/>
    </row>
    <row r="164" spans="1:25" s="58" customFormat="1" x14ac:dyDescent="0.25">
      <c r="A164" s="156"/>
      <c r="B164" s="157"/>
      <c r="C164" s="157"/>
      <c r="D164" s="157"/>
      <c r="E164" s="157"/>
      <c r="F164" s="157"/>
      <c r="G164" s="157"/>
      <c r="H164" s="157"/>
      <c r="I164" s="157"/>
      <c r="J164" s="157"/>
      <c r="K164" s="157"/>
      <c r="L164" s="157"/>
      <c r="M164" s="157"/>
      <c r="N164" s="157"/>
      <c r="O164" s="157"/>
      <c r="P164" s="157"/>
      <c r="Q164" s="157"/>
      <c r="R164" s="157"/>
      <c r="S164" s="157"/>
      <c r="T164" s="157"/>
      <c r="U164" s="157"/>
      <c r="V164" s="157"/>
      <c r="W164" s="157"/>
      <c r="X164" s="157"/>
      <c r="Y164" s="157"/>
    </row>
    <row r="165" spans="1:25" s="58" customFormat="1" x14ac:dyDescent="0.25">
      <c r="A165" s="156"/>
      <c r="B165" s="157"/>
      <c r="C165" s="157"/>
      <c r="D165" s="157"/>
      <c r="E165" s="157"/>
      <c r="F165" s="157"/>
      <c r="G165" s="157"/>
      <c r="H165" s="157"/>
      <c r="I165" s="157"/>
      <c r="J165" s="157"/>
      <c r="K165" s="157"/>
      <c r="L165" s="157"/>
      <c r="M165" s="157"/>
      <c r="N165" s="157"/>
      <c r="O165" s="157"/>
      <c r="P165" s="157"/>
      <c r="Q165" s="157"/>
      <c r="R165" s="157"/>
      <c r="S165" s="157"/>
      <c r="T165" s="157"/>
      <c r="U165" s="157"/>
      <c r="V165" s="157"/>
      <c r="W165" s="157"/>
      <c r="X165" s="157"/>
      <c r="Y165" s="157"/>
    </row>
    <row r="166" spans="1:25" s="58" customFormat="1" x14ac:dyDescent="0.25">
      <c r="A166" s="156"/>
      <c r="B166" s="157"/>
      <c r="C166" s="157"/>
      <c r="D166" s="157"/>
      <c r="E166" s="157"/>
      <c r="F166" s="157"/>
      <c r="G166" s="157"/>
      <c r="H166" s="157"/>
      <c r="I166" s="157"/>
      <c r="J166" s="157"/>
      <c r="K166" s="157"/>
      <c r="L166" s="157"/>
      <c r="M166" s="157"/>
      <c r="N166" s="157"/>
      <c r="O166" s="157"/>
      <c r="P166" s="157"/>
      <c r="Q166" s="157"/>
      <c r="R166" s="157"/>
      <c r="S166" s="157"/>
      <c r="T166" s="157"/>
      <c r="U166" s="157"/>
      <c r="V166" s="157"/>
      <c r="W166" s="157"/>
      <c r="X166" s="157"/>
      <c r="Y166" s="157"/>
    </row>
    <row r="167" spans="1:25" x14ac:dyDescent="0.25">
      <c r="A167" s="157"/>
      <c r="B167" s="157"/>
      <c r="C167" s="157"/>
      <c r="D167" s="157"/>
      <c r="E167" s="157"/>
      <c r="F167" s="157"/>
      <c r="G167" s="157"/>
      <c r="H167" s="157"/>
      <c r="I167" s="157"/>
      <c r="J167" s="157"/>
      <c r="K167" s="157"/>
      <c r="L167" s="157"/>
      <c r="M167" s="157"/>
      <c r="N167" s="157"/>
      <c r="O167" s="157"/>
      <c r="P167" s="157"/>
      <c r="Q167" s="157"/>
      <c r="R167" s="157"/>
      <c r="S167" s="157"/>
      <c r="T167" s="157"/>
      <c r="U167" s="157"/>
      <c r="V167" s="157"/>
      <c r="W167" s="157"/>
      <c r="X167" s="157"/>
      <c r="Y167" s="157"/>
    </row>
    <row r="168" spans="1:25" x14ac:dyDescent="0.25">
      <c r="A168" s="157"/>
      <c r="B168" s="157"/>
      <c r="C168" s="157"/>
      <c r="D168" s="157"/>
      <c r="E168" s="157"/>
      <c r="F168" s="157"/>
      <c r="G168" s="157"/>
      <c r="H168" s="157"/>
      <c r="I168" s="157"/>
      <c r="J168" s="157"/>
      <c r="K168" s="157"/>
      <c r="L168" s="157"/>
      <c r="M168" s="157"/>
      <c r="N168" s="157"/>
      <c r="O168" s="157"/>
      <c r="P168" s="157"/>
      <c r="Q168" s="157"/>
      <c r="R168" s="157"/>
      <c r="S168" s="157"/>
      <c r="T168" s="157"/>
      <c r="U168" s="157"/>
      <c r="V168" s="157"/>
      <c r="W168" s="157"/>
      <c r="X168" s="157"/>
      <c r="Y168" s="157"/>
    </row>
    <row r="169" spans="1:25" x14ac:dyDescent="0.25">
      <c r="A169" s="157"/>
      <c r="B169" s="157"/>
      <c r="C169" s="157"/>
      <c r="D169" s="157"/>
      <c r="E169" s="157"/>
      <c r="F169" s="157"/>
      <c r="G169" s="157"/>
      <c r="H169" s="157"/>
      <c r="I169" s="157"/>
      <c r="J169" s="157"/>
      <c r="K169" s="157"/>
      <c r="L169" s="157"/>
      <c r="M169" s="157"/>
      <c r="N169" s="157"/>
      <c r="O169" s="157"/>
      <c r="P169" s="157"/>
      <c r="Q169" s="157"/>
      <c r="R169" s="157"/>
      <c r="S169" s="157"/>
      <c r="T169" s="157"/>
      <c r="U169" s="157"/>
      <c r="V169" s="157"/>
      <c r="W169" s="157"/>
      <c r="X169" s="157"/>
      <c r="Y169" s="157"/>
    </row>
    <row r="170" spans="1:25" x14ac:dyDescent="0.25">
      <c r="A170" s="157"/>
      <c r="B170" s="157"/>
      <c r="C170" s="157"/>
      <c r="D170" s="157"/>
      <c r="E170" s="157"/>
      <c r="F170" s="157"/>
      <c r="G170" s="157"/>
      <c r="H170" s="157"/>
      <c r="I170" s="157"/>
      <c r="J170" s="157"/>
      <c r="K170" s="157"/>
      <c r="L170" s="157"/>
      <c r="M170" s="157"/>
      <c r="N170" s="157"/>
      <c r="O170" s="157"/>
      <c r="P170" s="157"/>
      <c r="Q170" s="157"/>
      <c r="R170" s="157"/>
      <c r="S170" s="157"/>
      <c r="T170" s="157"/>
      <c r="U170" s="157"/>
      <c r="V170" s="157"/>
      <c r="W170" s="157"/>
      <c r="X170" s="157"/>
      <c r="Y170" s="157"/>
    </row>
    <row r="171" spans="1:25" x14ac:dyDescent="0.25">
      <c r="A171" s="157"/>
      <c r="B171" s="157"/>
      <c r="C171" s="157"/>
      <c r="D171" s="157"/>
      <c r="E171" s="157"/>
      <c r="F171" s="157"/>
      <c r="G171" s="157"/>
      <c r="H171" s="157"/>
      <c r="I171" s="157"/>
      <c r="J171" s="157"/>
      <c r="K171" s="157"/>
      <c r="L171" s="157"/>
      <c r="M171" s="157"/>
      <c r="N171" s="157"/>
      <c r="O171" s="157"/>
      <c r="P171" s="157"/>
      <c r="Q171" s="157"/>
      <c r="R171" s="157"/>
      <c r="S171" s="157"/>
      <c r="T171" s="157"/>
      <c r="U171" s="157"/>
      <c r="V171" s="157"/>
      <c r="W171" s="157"/>
      <c r="X171" s="157"/>
      <c r="Y171" s="157"/>
    </row>
    <row r="173" spans="1:25" ht="15" customHeight="1" x14ac:dyDescent="0.25">
      <c r="A173" s="149" t="s">
        <v>69</v>
      </c>
      <c r="B173" s="149"/>
      <c r="C173" s="149"/>
      <c r="D173" s="149"/>
      <c r="E173" s="149"/>
      <c r="F173" s="149"/>
      <c r="G173" s="149"/>
      <c r="H173" s="149"/>
      <c r="I173" s="149"/>
      <c r="J173" s="149"/>
      <c r="K173" s="149"/>
      <c r="L173" s="149"/>
      <c r="M173" s="149"/>
      <c r="N173" s="149"/>
      <c r="O173" s="149"/>
      <c r="P173" s="149"/>
      <c r="Q173" s="149"/>
      <c r="R173" s="149"/>
      <c r="S173" s="149"/>
      <c r="T173" s="149"/>
      <c r="U173" s="149"/>
      <c r="V173" s="149"/>
      <c r="W173" s="149"/>
      <c r="X173" s="149"/>
      <c r="Y173" s="149"/>
    </row>
    <row r="174" spans="1:25" x14ac:dyDescent="0.25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</row>
    <row r="175" spans="1:25" x14ac:dyDescent="0.25">
      <c r="A175" s="160" t="s">
        <v>145</v>
      </c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</row>
    <row r="176" spans="1:25" x14ac:dyDescent="0.25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</row>
    <row r="177" spans="1:24" ht="15.75" thickBot="1" x14ac:dyDescent="0.3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</row>
    <row r="178" spans="1:24" x14ac:dyDescent="0.25">
      <c r="C178" s="150" t="s">
        <v>0</v>
      </c>
      <c r="D178" s="151"/>
      <c r="E178" s="151"/>
      <c r="F178" s="151"/>
      <c r="G178" s="203" t="str">
        <f>CONCATENATE(Arkusz18!A2," - ",Arkusz18!B2," r.")</f>
        <v>01.04.2017 - 30.04.2017 r.</v>
      </c>
      <c r="H178" s="203"/>
      <c r="I178" s="203"/>
      <c r="J178" s="203"/>
      <c r="K178" s="203"/>
      <c r="L178" s="203"/>
      <c r="M178" s="203"/>
      <c r="N178" s="203"/>
      <c r="O178" s="203"/>
      <c r="P178" s="203"/>
      <c r="Q178" s="203"/>
      <c r="R178" s="203"/>
      <c r="S178" s="203"/>
      <c r="T178" s="203"/>
      <c r="U178" s="204"/>
    </row>
    <row r="179" spans="1:24" ht="72" customHeight="1" x14ac:dyDescent="0.25">
      <c r="C179" s="201"/>
      <c r="D179" s="202"/>
      <c r="E179" s="202"/>
      <c r="F179" s="202"/>
      <c r="G179" s="120" t="s">
        <v>58</v>
      </c>
      <c r="H179" s="121"/>
      <c r="I179" s="122"/>
      <c r="J179" s="120" t="s">
        <v>59</v>
      </c>
      <c r="K179" s="121"/>
      <c r="L179" s="122"/>
      <c r="M179" s="120" t="s">
        <v>60</v>
      </c>
      <c r="N179" s="121"/>
      <c r="O179" s="122"/>
      <c r="P179" s="120" t="s">
        <v>72</v>
      </c>
      <c r="Q179" s="121"/>
      <c r="R179" s="122"/>
      <c r="S179" s="120" t="s">
        <v>61</v>
      </c>
      <c r="T179" s="121"/>
      <c r="U179" s="200"/>
    </row>
    <row r="180" spans="1:24" x14ac:dyDescent="0.25">
      <c r="C180" s="112" t="str">
        <f>Arkusz6!B2</f>
        <v>ROSJA</v>
      </c>
      <c r="D180" s="113"/>
      <c r="E180" s="113"/>
      <c r="F180" s="113"/>
      <c r="G180" s="96">
        <f>Arkusz6!C2</f>
        <v>2</v>
      </c>
      <c r="H180" s="96"/>
      <c r="I180" s="96"/>
      <c r="J180" s="96">
        <f>Arkusz6!D2</f>
        <v>1</v>
      </c>
      <c r="K180" s="96"/>
      <c r="L180" s="96"/>
      <c r="M180" s="96">
        <f>Arkusz6!E2</f>
        <v>0</v>
      </c>
      <c r="N180" s="96"/>
      <c r="O180" s="96"/>
      <c r="P180" s="96">
        <f>Arkusz6!F2</f>
        <v>107</v>
      </c>
      <c r="Q180" s="96"/>
      <c r="R180" s="96"/>
      <c r="S180" s="96">
        <f>Arkusz6!G2</f>
        <v>228</v>
      </c>
      <c r="T180" s="96"/>
      <c r="U180" s="96"/>
    </row>
    <row r="181" spans="1:24" ht="15" customHeight="1" x14ac:dyDescent="0.25">
      <c r="C181" s="164" t="str">
        <f>Arkusz6!B3</f>
        <v>UKRAINA</v>
      </c>
      <c r="D181" s="165"/>
      <c r="E181" s="165"/>
      <c r="F181" s="165"/>
      <c r="G181" s="111">
        <f>Arkusz6!C3</f>
        <v>13</v>
      </c>
      <c r="H181" s="111"/>
      <c r="I181" s="111"/>
      <c r="J181" s="111">
        <f>Arkusz6!D3</f>
        <v>28</v>
      </c>
      <c r="K181" s="111"/>
      <c r="L181" s="111"/>
      <c r="M181" s="111">
        <f>Arkusz6!E3</f>
        <v>0</v>
      </c>
      <c r="N181" s="111"/>
      <c r="O181" s="111"/>
      <c r="P181" s="111">
        <f>Arkusz6!F3</f>
        <v>23</v>
      </c>
      <c r="Q181" s="111"/>
      <c r="R181" s="111"/>
      <c r="S181" s="111">
        <f>Arkusz6!G3</f>
        <v>16</v>
      </c>
      <c r="T181" s="111"/>
      <c r="U181" s="111"/>
    </row>
    <row r="182" spans="1:24" ht="15" customHeight="1" x14ac:dyDescent="0.25">
      <c r="C182" s="112" t="str">
        <f>Arkusz6!B4</f>
        <v>TADŻYKISTAN</v>
      </c>
      <c r="D182" s="113"/>
      <c r="E182" s="113"/>
      <c r="F182" s="113"/>
      <c r="G182" s="96">
        <f>Arkusz6!C4</f>
        <v>0</v>
      </c>
      <c r="H182" s="96"/>
      <c r="I182" s="96"/>
      <c r="J182" s="96">
        <f>Arkusz6!D4</f>
        <v>0</v>
      </c>
      <c r="K182" s="96"/>
      <c r="L182" s="96"/>
      <c r="M182" s="96">
        <f>Arkusz6!E4</f>
        <v>0</v>
      </c>
      <c r="N182" s="96"/>
      <c r="O182" s="96"/>
      <c r="P182" s="96">
        <f>Arkusz6!F4</f>
        <v>18</v>
      </c>
      <c r="Q182" s="96"/>
      <c r="R182" s="96"/>
      <c r="S182" s="96">
        <f>Arkusz6!G4</f>
        <v>5</v>
      </c>
      <c r="T182" s="96"/>
      <c r="U182" s="96"/>
    </row>
    <row r="183" spans="1:24" ht="15" customHeight="1" x14ac:dyDescent="0.25">
      <c r="C183" s="164" t="str">
        <f>Arkusz6!B5</f>
        <v>ARMENIA</v>
      </c>
      <c r="D183" s="165"/>
      <c r="E183" s="165"/>
      <c r="F183" s="165"/>
      <c r="G183" s="111">
        <f>Arkusz6!C5</f>
        <v>0</v>
      </c>
      <c r="H183" s="111"/>
      <c r="I183" s="111"/>
      <c r="J183" s="111">
        <f>Arkusz6!D5</f>
        <v>0</v>
      </c>
      <c r="K183" s="111"/>
      <c r="L183" s="111"/>
      <c r="M183" s="111">
        <f>Arkusz6!E5</f>
        <v>0</v>
      </c>
      <c r="N183" s="111"/>
      <c r="O183" s="111"/>
      <c r="P183" s="111">
        <f>Arkusz6!F5</f>
        <v>18</v>
      </c>
      <c r="Q183" s="111"/>
      <c r="R183" s="111"/>
      <c r="S183" s="111">
        <f>Arkusz6!G5</f>
        <v>4</v>
      </c>
      <c r="T183" s="111"/>
      <c r="U183" s="111"/>
    </row>
    <row r="184" spans="1:24" ht="15" customHeight="1" x14ac:dyDescent="0.25">
      <c r="C184" s="112" t="str">
        <f>Arkusz6!B6</f>
        <v>SYRIA</v>
      </c>
      <c r="D184" s="113"/>
      <c r="E184" s="113"/>
      <c r="F184" s="113"/>
      <c r="G184" s="96">
        <f>Arkusz6!C6</f>
        <v>5</v>
      </c>
      <c r="H184" s="96"/>
      <c r="I184" s="96"/>
      <c r="J184" s="96">
        <f>Arkusz6!D6</f>
        <v>0</v>
      </c>
      <c r="K184" s="96"/>
      <c r="L184" s="96"/>
      <c r="M184" s="96">
        <f>Arkusz6!E6</f>
        <v>0</v>
      </c>
      <c r="N184" s="96"/>
      <c r="O184" s="96"/>
      <c r="P184" s="96">
        <f>Arkusz6!F6</f>
        <v>0</v>
      </c>
      <c r="Q184" s="96"/>
      <c r="R184" s="96"/>
      <c r="S184" s="96">
        <f>Arkusz6!G6</f>
        <v>3</v>
      </c>
      <c r="T184" s="96"/>
      <c r="U184" s="96"/>
    </row>
    <row r="185" spans="1:24" ht="15" customHeight="1" thickBot="1" x14ac:dyDescent="0.3">
      <c r="C185" s="198" t="str">
        <f>Arkusz6!B7</f>
        <v>Pozostałe</v>
      </c>
      <c r="D185" s="199"/>
      <c r="E185" s="199"/>
      <c r="F185" s="199"/>
      <c r="G185" s="119">
        <f>Arkusz6!C7</f>
        <v>0</v>
      </c>
      <c r="H185" s="119"/>
      <c r="I185" s="119"/>
      <c r="J185" s="119">
        <f>Arkusz6!D7</f>
        <v>1</v>
      </c>
      <c r="K185" s="119"/>
      <c r="L185" s="119"/>
      <c r="M185" s="119">
        <f>Arkusz6!E7</f>
        <v>0</v>
      </c>
      <c r="N185" s="119"/>
      <c r="O185" s="119"/>
      <c r="P185" s="119">
        <f>Arkusz6!F7</f>
        <v>23</v>
      </c>
      <c r="Q185" s="119"/>
      <c r="R185" s="119"/>
      <c r="S185" s="119">
        <f>Arkusz6!G7</f>
        <v>10</v>
      </c>
      <c r="T185" s="119"/>
      <c r="U185" s="119"/>
    </row>
    <row r="186" spans="1:24" ht="15.75" thickBot="1" x14ac:dyDescent="0.3">
      <c r="C186" s="196" t="s">
        <v>1</v>
      </c>
      <c r="D186" s="197"/>
      <c r="E186" s="197"/>
      <c r="F186" s="197"/>
      <c r="G186" s="183">
        <f>SUM(G180:I185)</f>
        <v>20</v>
      </c>
      <c r="H186" s="183"/>
      <c r="I186" s="183"/>
      <c r="J186" s="183">
        <f t="shared" ref="J186" si="1">SUM(J180:L185)</f>
        <v>30</v>
      </c>
      <c r="K186" s="183"/>
      <c r="L186" s="183"/>
      <c r="M186" s="183">
        <f t="shared" ref="M186" si="2">SUM(M180:O185)</f>
        <v>0</v>
      </c>
      <c r="N186" s="183"/>
      <c r="O186" s="183"/>
      <c r="P186" s="183">
        <f t="shared" ref="P186" si="3">SUM(P180:R185)</f>
        <v>189</v>
      </c>
      <c r="Q186" s="183"/>
      <c r="R186" s="183"/>
      <c r="S186" s="183">
        <f>SUM(S180:U185)</f>
        <v>266</v>
      </c>
      <c r="T186" s="183"/>
      <c r="U186" s="185"/>
      <c r="W186" s="317"/>
      <c r="X186" s="316"/>
    </row>
    <row r="189" spans="1:24" ht="15.75" thickBot="1" x14ac:dyDescent="0.3"/>
    <row r="190" spans="1:24" ht="15" customHeight="1" x14ac:dyDescent="0.25">
      <c r="C190" s="150" t="s">
        <v>0</v>
      </c>
      <c r="D190" s="151"/>
      <c r="E190" s="151"/>
      <c r="F190" s="151"/>
      <c r="G190" s="203" t="str">
        <f>CONCATENATE(Arkusz18!C2," - ",Arkusz18!B2," r.")</f>
        <v>01.01.2017 - 30.04.2017 r.</v>
      </c>
      <c r="H190" s="203"/>
      <c r="I190" s="203"/>
      <c r="J190" s="203"/>
      <c r="K190" s="203"/>
      <c r="L190" s="203"/>
      <c r="M190" s="203"/>
      <c r="N190" s="203"/>
      <c r="O190" s="203"/>
      <c r="P190" s="203"/>
      <c r="Q190" s="203"/>
      <c r="R190" s="203"/>
      <c r="S190" s="203"/>
      <c r="T190" s="203"/>
      <c r="U190" s="204"/>
    </row>
    <row r="191" spans="1:24" ht="70.5" customHeight="1" x14ac:dyDescent="0.25">
      <c r="C191" s="201"/>
      <c r="D191" s="202"/>
      <c r="E191" s="202"/>
      <c r="F191" s="202"/>
      <c r="G191" s="120" t="s">
        <v>58</v>
      </c>
      <c r="H191" s="121"/>
      <c r="I191" s="122"/>
      <c r="J191" s="120" t="s">
        <v>59</v>
      </c>
      <c r="K191" s="121"/>
      <c r="L191" s="122"/>
      <c r="M191" s="120" t="s">
        <v>60</v>
      </c>
      <c r="N191" s="121"/>
      <c r="O191" s="122"/>
      <c r="P191" s="120" t="s">
        <v>72</v>
      </c>
      <c r="Q191" s="121"/>
      <c r="R191" s="122"/>
      <c r="S191" s="120" t="s">
        <v>61</v>
      </c>
      <c r="T191" s="121"/>
      <c r="U191" s="200"/>
    </row>
    <row r="192" spans="1:24" ht="15" customHeight="1" x14ac:dyDescent="0.25">
      <c r="C192" s="112" t="str">
        <f>Arkusz7!B2</f>
        <v>ROSJA</v>
      </c>
      <c r="D192" s="113"/>
      <c r="E192" s="113"/>
      <c r="F192" s="113"/>
      <c r="G192" s="96">
        <f>Arkusz7!C2</f>
        <v>12</v>
      </c>
      <c r="H192" s="96"/>
      <c r="I192" s="96"/>
      <c r="J192" s="96">
        <f>Arkusz7!D2</f>
        <v>25</v>
      </c>
      <c r="K192" s="96"/>
      <c r="L192" s="96"/>
      <c r="M192" s="96">
        <f>Arkusz7!E2</f>
        <v>0</v>
      </c>
      <c r="N192" s="96"/>
      <c r="O192" s="96"/>
      <c r="P192" s="96">
        <f>Arkusz7!F2</f>
        <v>575</v>
      </c>
      <c r="Q192" s="96"/>
      <c r="R192" s="96"/>
      <c r="S192" s="96">
        <f>Arkusz7!G2</f>
        <v>916</v>
      </c>
      <c r="T192" s="96"/>
      <c r="U192" s="96"/>
    </row>
    <row r="193" spans="3:25" ht="15" customHeight="1" x14ac:dyDescent="0.25">
      <c r="C193" s="164" t="str">
        <f>Arkusz7!B3</f>
        <v>UKRAINA</v>
      </c>
      <c r="D193" s="165"/>
      <c r="E193" s="165"/>
      <c r="F193" s="165"/>
      <c r="G193" s="111">
        <f>Arkusz7!C3</f>
        <v>23</v>
      </c>
      <c r="H193" s="111"/>
      <c r="I193" s="111"/>
      <c r="J193" s="111">
        <f>Arkusz7!D3</f>
        <v>76</v>
      </c>
      <c r="K193" s="111"/>
      <c r="L193" s="111"/>
      <c r="M193" s="111">
        <f>Arkusz7!E3</f>
        <v>0</v>
      </c>
      <c r="N193" s="111"/>
      <c r="O193" s="111"/>
      <c r="P193" s="111">
        <f>Arkusz7!F3</f>
        <v>159</v>
      </c>
      <c r="Q193" s="111"/>
      <c r="R193" s="111"/>
      <c r="S193" s="111">
        <f>Arkusz7!G3</f>
        <v>84</v>
      </c>
      <c r="T193" s="111"/>
      <c r="U193" s="111"/>
    </row>
    <row r="194" spans="3:25" ht="15" customHeight="1" x14ac:dyDescent="0.25">
      <c r="C194" s="112" t="str">
        <f>Arkusz7!B4</f>
        <v>TADŻYKISTAN</v>
      </c>
      <c r="D194" s="113"/>
      <c r="E194" s="113"/>
      <c r="F194" s="113"/>
      <c r="G194" s="96">
        <f>Arkusz7!C4</f>
        <v>0</v>
      </c>
      <c r="H194" s="96"/>
      <c r="I194" s="96"/>
      <c r="J194" s="96">
        <f>Arkusz7!D4</f>
        <v>2</v>
      </c>
      <c r="K194" s="96"/>
      <c r="L194" s="96"/>
      <c r="M194" s="96">
        <f>Arkusz7!E4</f>
        <v>0</v>
      </c>
      <c r="N194" s="96"/>
      <c r="O194" s="96"/>
      <c r="P194" s="96">
        <f>Arkusz7!F4</f>
        <v>67</v>
      </c>
      <c r="Q194" s="96"/>
      <c r="R194" s="96"/>
      <c r="S194" s="96">
        <f>Arkusz7!G4</f>
        <v>32</v>
      </c>
      <c r="T194" s="96"/>
      <c r="U194" s="96"/>
    </row>
    <row r="195" spans="3:25" ht="15" customHeight="1" x14ac:dyDescent="0.25">
      <c r="C195" s="164" t="str">
        <f>Arkusz7!B5</f>
        <v>ARMENIA</v>
      </c>
      <c r="D195" s="165"/>
      <c r="E195" s="165"/>
      <c r="F195" s="165"/>
      <c r="G195" s="111">
        <f>Arkusz7!C5</f>
        <v>0</v>
      </c>
      <c r="H195" s="111"/>
      <c r="I195" s="111"/>
      <c r="J195" s="111">
        <f>Arkusz7!D5</f>
        <v>0</v>
      </c>
      <c r="K195" s="111"/>
      <c r="L195" s="111"/>
      <c r="M195" s="111">
        <f>Arkusz7!E5</f>
        <v>0</v>
      </c>
      <c r="N195" s="111"/>
      <c r="O195" s="111"/>
      <c r="P195" s="111">
        <f>Arkusz7!F5</f>
        <v>24</v>
      </c>
      <c r="Q195" s="111"/>
      <c r="R195" s="111"/>
      <c r="S195" s="111">
        <f>Arkusz7!G5</f>
        <v>8</v>
      </c>
      <c r="T195" s="111"/>
      <c r="U195" s="111"/>
    </row>
    <row r="196" spans="3:25" ht="15" customHeight="1" x14ac:dyDescent="0.25">
      <c r="C196" s="112" t="str">
        <f>Arkusz7!B6</f>
        <v>GRUZJA</v>
      </c>
      <c r="D196" s="113"/>
      <c r="E196" s="113"/>
      <c r="F196" s="113"/>
      <c r="G196" s="96">
        <f>Arkusz7!C6</f>
        <v>0</v>
      </c>
      <c r="H196" s="96"/>
      <c r="I196" s="96"/>
      <c r="J196" s="96">
        <f>Arkusz7!D6</f>
        <v>0</v>
      </c>
      <c r="K196" s="96"/>
      <c r="L196" s="96"/>
      <c r="M196" s="96">
        <f>Arkusz7!E6</f>
        <v>0</v>
      </c>
      <c r="N196" s="96"/>
      <c r="O196" s="96"/>
      <c r="P196" s="96">
        <f>Arkusz7!F6</f>
        <v>10</v>
      </c>
      <c r="Q196" s="96"/>
      <c r="R196" s="96"/>
      <c r="S196" s="96">
        <f>Arkusz7!G6</f>
        <v>15</v>
      </c>
      <c r="T196" s="96"/>
      <c r="U196" s="96"/>
    </row>
    <row r="197" spans="3:25" ht="15" customHeight="1" thickBot="1" x14ac:dyDescent="0.3">
      <c r="C197" s="198" t="str">
        <f>Arkusz7!B7</f>
        <v>Pozostałe</v>
      </c>
      <c r="D197" s="199"/>
      <c r="E197" s="199"/>
      <c r="F197" s="199"/>
      <c r="G197" s="119">
        <f>Arkusz7!C7</f>
        <v>20</v>
      </c>
      <c r="H197" s="119"/>
      <c r="I197" s="119"/>
      <c r="J197" s="119">
        <f>Arkusz7!D7</f>
        <v>4</v>
      </c>
      <c r="K197" s="119"/>
      <c r="L197" s="119"/>
      <c r="M197" s="119">
        <f>Arkusz7!E7</f>
        <v>3</v>
      </c>
      <c r="N197" s="119"/>
      <c r="O197" s="119"/>
      <c r="P197" s="119">
        <f>Arkusz7!F7</f>
        <v>75</v>
      </c>
      <c r="Q197" s="119"/>
      <c r="R197" s="119"/>
      <c r="S197" s="119">
        <f>Arkusz7!G7</f>
        <v>98</v>
      </c>
      <c r="T197" s="119"/>
      <c r="U197" s="119"/>
    </row>
    <row r="198" spans="3:25" ht="15" customHeight="1" thickBot="1" x14ac:dyDescent="0.3">
      <c r="C198" s="196" t="s">
        <v>1</v>
      </c>
      <c r="D198" s="197"/>
      <c r="E198" s="197"/>
      <c r="F198" s="197"/>
      <c r="G198" s="183">
        <f>SUM(G192:I197)</f>
        <v>55</v>
      </c>
      <c r="H198" s="183"/>
      <c r="I198" s="183"/>
      <c r="J198" s="183">
        <f t="shared" ref="J198" si="4">SUM(J192:L197)</f>
        <v>107</v>
      </c>
      <c r="K198" s="183"/>
      <c r="L198" s="183"/>
      <c r="M198" s="183">
        <f t="shared" ref="M198" si="5">SUM(M192:O197)</f>
        <v>3</v>
      </c>
      <c r="N198" s="183"/>
      <c r="O198" s="183"/>
      <c r="P198" s="183">
        <f t="shared" ref="P198" si="6">SUM(P192:R197)</f>
        <v>910</v>
      </c>
      <c r="Q198" s="183"/>
      <c r="R198" s="183"/>
      <c r="S198" s="183">
        <f>SUM(S192:U197)</f>
        <v>1153</v>
      </c>
      <c r="T198" s="183"/>
      <c r="U198" s="185"/>
    </row>
    <row r="200" spans="3:25" s="63" customFormat="1" x14ac:dyDescent="0.25">
      <c r="Y200" s="6"/>
    </row>
    <row r="201" spans="3:25" s="63" customFormat="1" x14ac:dyDescent="0.25">
      <c r="Y201" s="6"/>
    </row>
    <row r="202" spans="3:25" s="63" customFormat="1" x14ac:dyDescent="0.25">
      <c r="Y202" s="6"/>
    </row>
    <row r="203" spans="3:25" s="63" customFormat="1" x14ac:dyDescent="0.25">
      <c r="Y203" s="6"/>
    </row>
    <row r="204" spans="3:25" s="63" customFormat="1" x14ac:dyDescent="0.25">
      <c r="Y204" s="6"/>
    </row>
    <row r="205" spans="3:25" s="63" customFormat="1" x14ac:dyDescent="0.25">
      <c r="Y205" s="6"/>
    </row>
    <row r="206" spans="3:25" s="63" customFormat="1" x14ac:dyDescent="0.25">
      <c r="Y206" s="6"/>
    </row>
    <row r="208" spans="3:25" s="66" customFormat="1" x14ac:dyDescent="0.25">
      <c r="Y208" s="6"/>
    </row>
    <row r="209" spans="1:25" x14ac:dyDescent="0.25">
      <c r="A209" s="156" t="s">
        <v>168</v>
      </c>
      <c r="B209" s="157"/>
      <c r="C209" s="157"/>
      <c r="D209" s="157"/>
      <c r="E209" s="157"/>
      <c r="F209" s="157"/>
      <c r="G209" s="157"/>
      <c r="H209" s="157"/>
      <c r="I209" s="157"/>
      <c r="J209" s="157"/>
      <c r="K209" s="157"/>
      <c r="L209" s="157"/>
      <c r="M209" s="157"/>
      <c r="N209" s="157"/>
      <c r="O209" s="157"/>
      <c r="P209" s="157"/>
      <c r="Q209" s="157"/>
      <c r="R209" s="157"/>
      <c r="S209" s="157"/>
      <c r="T209" s="157"/>
      <c r="U209" s="157"/>
      <c r="V209" s="157"/>
      <c r="W209" s="157"/>
      <c r="X209" s="157"/>
      <c r="Y209" s="157"/>
    </row>
    <row r="210" spans="1:25" x14ac:dyDescent="0.25">
      <c r="A210" s="157"/>
      <c r="B210" s="157"/>
      <c r="C210" s="157"/>
      <c r="D210" s="157"/>
      <c r="E210" s="157"/>
      <c r="F210" s="157"/>
      <c r="G210" s="157"/>
      <c r="H210" s="157"/>
      <c r="I210" s="157"/>
      <c r="J210" s="157"/>
      <c r="K210" s="157"/>
      <c r="L210" s="157"/>
      <c r="M210" s="157"/>
      <c r="N210" s="157"/>
      <c r="O210" s="157"/>
      <c r="P210" s="157"/>
      <c r="Q210" s="157"/>
      <c r="R210" s="157"/>
      <c r="S210" s="157"/>
      <c r="T210" s="157"/>
      <c r="U210" s="157"/>
      <c r="V210" s="157"/>
      <c r="W210" s="157"/>
      <c r="X210" s="157"/>
      <c r="Y210" s="157"/>
    </row>
    <row r="211" spans="1:25" s="58" customFormat="1" x14ac:dyDescent="0.25">
      <c r="A211" s="157"/>
      <c r="B211" s="157"/>
      <c r="C211" s="157"/>
      <c r="D211" s="157"/>
      <c r="E211" s="157"/>
      <c r="F211" s="157"/>
      <c r="G211" s="157"/>
      <c r="H211" s="157"/>
      <c r="I211" s="157"/>
      <c r="J211" s="157"/>
      <c r="K211" s="157"/>
      <c r="L211" s="157"/>
      <c r="M211" s="157"/>
      <c r="N211" s="157"/>
      <c r="O211" s="157"/>
      <c r="P211" s="157"/>
      <c r="Q211" s="157"/>
      <c r="R211" s="157"/>
      <c r="S211" s="157"/>
      <c r="T211" s="157"/>
      <c r="U211" s="157"/>
      <c r="V211" s="157"/>
      <c r="W211" s="157"/>
      <c r="X211" s="157"/>
      <c r="Y211" s="157"/>
    </row>
    <row r="212" spans="1:25" s="58" customFormat="1" x14ac:dyDescent="0.25">
      <c r="A212" s="157"/>
      <c r="B212" s="157"/>
      <c r="C212" s="157"/>
      <c r="D212" s="157"/>
      <c r="E212" s="157"/>
      <c r="F212" s="157"/>
      <c r="G212" s="157"/>
      <c r="H212" s="157"/>
      <c r="I212" s="157"/>
      <c r="J212" s="157"/>
      <c r="K212" s="157"/>
      <c r="L212" s="157"/>
      <c r="M212" s="157"/>
      <c r="N212" s="157"/>
      <c r="O212" s="157"/>
      <c r="P212" s="157"/>
      <c r="Q212" s="157"/>
      <c r="R212" s="157"/>
      <c r="S212" s="157"/>
      <c r="T212" s="157"/>
      <c r="U212" s="157"/>
      <c r="V212" s="157"/>
      <c r="W212" s="157"/>
      <c r="X212" s="157"/>
      <c r="Y212" s="157"/>
    </row>
    <row r="213" spans="1:25" s="58" customFormat="1" x14ac:dyDescent="0.25">
      <c r="A213" s="157"/>
      <c r="B213" s="157"/>
      <c r="C213" s="157"/>
      <c r="D213" s="157"/>
      <c r="E213" s="157"/>
      <c r="F213" s="157"/>
      <c r="G213" s="157"/>
      <c r="H213" s="157"/>
      <c r="I213" s="157"/>
      <c r="J213" s="157"/>
      <c r="K213" s="157"/>
      <c r="L213" s="157"/>
      <c r="M213" s="157"/>
      <c r="N213" s="157"/>
      <c r="O213" s="157"/>
      <c r="P213" s="157"/>
      <c r="Q213" s="157"/>
      <c r="R213" s="157"/>
      <c r="S213" s="157"/>
      <c r="T213" s="157"/>
      <c r="U213" s="157"/>
      <c r="V213" s="157"/>
      <c r="W213" s="157"/>
      <c r="X213" s="157"/>
      <c r="Y213" s="157"/>
    </row>
    <row r="214" spans="1:25" s="58" customFormat="1" x14ac:dyDescent="0.25">
      <c r="A214" s="157"/>
      <c r="B214" s="157"/>
      <c r="C214" s="157"/>
      <c r="D214" s="157"/>
      <c r="E214" s="157"/>
      <c r="F214" s="157"/>
      <c r="G214" s="157"/>
      <c r="H214" s="157"/>
      <c r="I214" s="157"/>
      <c r="J214" s="157"/>
      <c r="K214" s="157"/>
      <c r="L214" s="157"/>
      <c r="M214" s="157"/>
      <c r="N214" s="157"/>
      <c r="O214" s="157"/>
      <c r="P214" s="157"/>
      <c r="Q214" s="157"/>
      <c r="R214" s="157"/>
      <c r="S214" s="157"/>
      <c r="T214" s="157"/>
      <c r="U214" s="157"/>
      <c r="V214" s="157"/>
      <c r="W214" s="157"/>
      <c r="X214" s="157"/>
      <c r="Y214" s="157"/>
    </row>
    <row r="215" spans="1:25" s="58" customFormat="1" x14ac:dyDescent="0.25">
      <c r="A215" s="157"/>
      <c r="B215" s="157"/>
      <c r="C215" s="157"/>
      <c r="D215" s="157"/>
      <c r="E215" s="157"/>
      <c r="F215" s="157"/>
      <c r="G215" s="157"/>
      <c r="H215" s="157"/>
      <c r="I215" s="157"/>
      <c r="J215" s="157"/>
      <c r="K215" s="157"/>
      <c r="L215" s="157"/>
      <c r="M215" s="157"/>
      <c r="N215" s="157"/>
      <c r="O215" s="157"/>
      <c r="P215" s="157"/>
      <c r="Q215" s="157"/>
      <c r="R215" s="157"/>
      <c r="S215" s="157"/>
      <c r="T215" s="157"/>
      <c r="U215" s="157"/>
      <c r="V215" s="157"/>
      <c r="W215" s="157"/>
      <c r="X215" s="157"/>
      <c r="Y215" s="157"/>
    </row>
    <row r="216" spans="1:25" s="58" customFormat="1" x14ac:dyDescent="0.25">
      <c r="A216" s="157"/>
      <c r="B216" s="157"/>
      <c r="C216" s="157"/>
      <c r="D216" s="157"/>
      <c r="E216" s="157"/>
      <c r="F216" s="157"/>
      <c r="G216" s="157"/>
      <c r="H216" s="157"/>
      <c r="I216" s="157"/>
      <c r="J216" s="157"/>
      <c r="K216" s="157"/>
      <c r="L216" s="157"/>
      <c r="M216" s="157"/>
      <c r="N216" s="157"/>
      <c r="O216" s="157"/>
      <c r="P216" s="157"/>
      <c r="Q216" s="157"/>
      <c r="R216" s="157"/>
      <c r="S216" s="157"/>
      <c r="T216" s="157"/>
      <c r="U216" s="157"/>
      <c r="V216" s="157"/>
      <c r="W216" s="157"/>
      <c r="X216" s="157"/>
      <c r="Y216" s="157"/>
    </row>
    <row r="217" spans="1:25" s="58" customFormat="1" x14ac:dyDescent="0.25">
      <c r="A217" s="157"/>
      <c r="B217" s="157"/>
      <c r="C217" s="157"/>
      <c r="D217" s="157"/>
      <c r="E217" s="157"/>
      <c r="F217" s="157"/>
      <c r="G217" s="157"/>
      <c r="H217" s="157"/>
      <c r="I217" s="157"/>
      <c r="J217" s="157"/>
      <c r="K217" s="157"/>
      <c r="L217" s="157"/>
      <c r="M217" s="157"/>
      <c r="N217" s="157"/>
      <c r="O217" s="157"/>
      <c r="P217" s="157"/>
      <c r="Q217" s="157"/>
      <c r="R217" s="157"/>
      <c r="S217" s="157"/>
      <c r="T217" s="157"/>
      <c r="U217" s="157"/>
      <c r="V217" s="157"/>
      <c r="W217" s="157"/>
      <c r="X217" s="157"/>
      <c r="Y217" s="157"/>
    </row>
    <row r="218" spans="1:25" s="58" customFormat="1" x14ac:dyDescent="0.25">
      <c r="A218" s="157"/>
      <c r="B218" s="157"/>
      <c r="C218" s="157"/>
      <c r="D218" s="157"/>
      <c r="E218" s="157"/>
      <c r="F218" s="157"/>
      <c r="G218" s="157"/>
      <c r="H218" s="157"/>
      <c r="I218" s="157"/>
      <c r="J218" s="157"/>
      <c r="K218" s="157"/>
      <c r="L218" s="157"/>
      <c r="M218" s="157"/>
      <c r="N218" s="157"/>
      <c r="O218" s="157"/>
      <c r="P218" s="157"/>
      <c r="Q218" s="157"/>
      <c r="R218" s="157"/>
      <c r="S218" s="157"/>
      <c r="T218" s="157"/>
      <c r="U218" s="157"/>
      <c r="V218" s="157"/>
      <c r="W218" s="157"/>
      <c r="X218" s="157"/>
      <c r="Y218" s="157"/>
    </row>
    <row r="219" spans="1:25" s="58" customFormat="1" x14ac:dyDescent="0.25">
      <c r="A219" s="157"/>
      <c r="B219" s="157"/>
      <c r="C219" s="157"/>
      <c r="D219" s="157"/>
      <c r="E219" s="157"/>
      <c r="F219" s="157"/>
      <c r="G219" s="157"/>
      <c r="H219" s="157"/>
      <c r="I219" s="157"/>
      <c r="J219" s="157"/>
      <c r="K219" s="157"/>
      <c r="L219" s="157"/>
      <c r="M219" s="157"/>
      <c r="N219" s="157"/>
      <c r="O219" s="157"/>
      <c r="P219" s="157"/>
      <c r="Q219" s="157"/>
      <c r="R219" s="157"/>
      <c r="S219" s="157"/>
      <c r="T219" s="157"/>
      <c r="U219" s="157"/>
      <c r="V219" s="157"/>
      <c r="W219" s="157"/>
      <c r="X219" s="157"/>
      <c r="Y219" s="157"/>
    </row>
    <row r="220" spans="1:25" s="58" customFormat="1" x14ac:dyDescent="0.25">
      <c r="A220" s="157"/>
      <c r="B220" s="157"/>
      <c r="C220" s="157"/>
      <c r="D220" s="157"/>
      <c r="E220" s="157"/>
      <c r="F220" s="157"/>
      <c r="G220" s="157"/>
      <c r="H220" s="157"/>
      <c r="I220" s="157"/>
      <c r="J220" s="157"/>
      <c r="K220" s="157"/>
      <c r="L220" s="157"/>
      <c r="M220" s="157"/>
      <c r="N220" s="157"/>
      <c r="O220" s="157"/>
      <c r="P220" s="157"/>
      <c r="Q220" s="157"/>
      <c r="R220" s="157"/>
      <c r="S220" s="157"/>
      <c r="T220" s="157"/>
      <c r="U220" s="157"/>
      <c r="V220" s="157"/>
      <c r="W220" s="157"/>
      <c r="X220" s="157"/>
      <c r="Y220" s="157"/>
    </row>
    <row r="221" spans="1:25" s="58" customFormat="1" x14ac:dyDescent="0.25">
      <c r="A221" s="157"/>
      <c r="B221" s="157"/>
      <c r="C221" s="157"/>
      <c r="D221" s="157"/>
      <c r="E221" s="157"/>
      <c r="F221" s="157"/>
      <c r="G221" s="157"/>
      <c r="H221" s="157"/>
      <c r="I221" s="157"/>
      <c r="J221" s="157"/>
      <c r="K221" s="157"/>
      <c r="L221" s="157"/>
      <c r="M221" s="157"/>
      <c r="N221" s="157"/>
      <c r="O221" s="157"/>
      <c r="P221" s="157"/>
      <c r="Q221" s="157"/>
      <c r="R221" s="157"/>
      <c r="S221" s="157"/>
      <c r="T221" s="157"/>
      <c r="U221" s="157"/>
      <c r="V221" s="157"/>
      <c r="W221" s="157"/>
      <c r="X221" s="157"/>
      <c r="Y221" s="157"/>
    </row>
    <row r="222" spans="1:25" s="58" customFormat="1" x14ac:dyDescent="0.25">
      <c r="A222" s="157"/>
      <c r="B222" s="157"/>
      <c r="C222" s="157"/>
      <c r="D222" s="157"/>
      <c r="E222" s="157"/>
      <c r="F222" s="157"/>
      <c r="G222" s="157"/>
      <c r="H222" s="157"/>
      <c r="I222" s="157"/>
      <c r="J222" s="157"/>
      <c r="K222" s="157"/>
      <c r="L222" s="157"/>
      <c r="M222" s="157"/>
      <c r="N222" s="157"/>
      <c r="O222" s="157"/>
      <c r="P222" s="157"/>
      <c r="Q222" s="157"/>
      <c r="R222" s="157"/>
      <c r="S222" s="157"/>
      <c r="T222" s="157"/>
      <c r="U222" s="157"/>
      <c r="V222" s="157"/>
      <c r="W222" s="157"/>
      <c r="X222" s="157"/>
      <c r="Y222" s="157"/>
    </row>
    <row r="223" spans="1:25" s="58" customFormat="1" x14ac:dyDescent="0.25">
      <c r="A223" s="157"/>
      <c r="B223" s="157"/>
      <c r="C223" s="157"/>
      <c r="D223" s="157"/>
      <c r="E223" s="157"/>
      <c r="F223" s="157"/>
      <c r="G223" s="157"/>
      <c r="H223" s="157"/>
      <c r="I223" s="157"/>
      <c r="J223" s="157"/>
      <c r="K223" s="157"/>
      <c r="L223" s="157"/>
      <c r="M223" s="157"/>
      <c r="N223" s="157"/>
      <c r="O223" s="157"/>
      <c r="P223" s="157"/>
      <c r="Q223" s="157"/>
      <c r="R223" s="157"/>
      <c r="S223" s="157"/>
      <c r="T223" s="157"/>
      <c r="U223" s="157"/>
      <c r="V223" s="157"/>
      <c r="W223" s="157"/>
      <c r="X223" s="157"/>
      <c r="Y223" s="157"/>
    </row>
    <row r="224" spans="1:25" s="58" customFormat="1" x14ac:dyDescent="0.25">
      <c r="A224" s="157"/>
      <c r="B224" s="157"/>
      <c r="C224" s="157"/>
      <c r="D224" s="157"/>
      <c r="E224" s="157"/>
      <c r="F224" s="157"/>
      <c r="G224" s="157"/>
      <c r="H224" s="157"/>
      <c r="I224" s="157"/>
      <c r="J224" s="157"/>
      <c r="K224" s="157"/>
      <c r="L224" s="157"/>
      <c r="M224" s="157"/>
      <c r="N224" s="157"/>
      <c r="O224" s="157"/>
      <c r="P224" s="157"/>
      <c r="Q224" s="157"/>
      <c r="R224" s="157"/>
      <c r="S224" s="157"/>
      <c r="T224" s="157"/>
      <c r="U224" s="157"/>
      <c r="V224" s="157"/>
      <c r="W224" s="157"/>
      <c r="X224" s="157"/>
      <c r="Y224" s="157"/>
    </row>
    <row r="225" spans="1:25" x14ac:dyDescent="0.25">
      <c r="A225" s="157"/>
      <c r="B225" s="157"/>
      <c r="C225" s="157"/>
      <c r="D225" s="157"/>
      <c r="E225" s="157"/>
      <c r="F225" s="157"/>
      <c r="G225" s="157"/>
      <c r="H225" s="157"/>
      <c r="I225" s="157"/>
      <c r="J225" s="157"/>
      <c r="K225" s="157"/>
      <c r="L225" s="157"/>
      <c r="M225" s="157"/>
      <c r="N225" s="157"/>
      <c r="O225" s="157"/>
      <c r="P225" s="157"/>
      <c r="Q225" s="157"/>
      <c r="R225" s="157"/>
      <c r="S225" s="157"/>
      <c r="T225" s="157"/>
      <c r="U225" s="157"/>
      <c r="V225" s="157"/>
      <c r="W225" s="157"/>
      <c r="X225" s="157"/>
      <c r="Y225" s="157"/>
    </row>
    <row r="226" spans="1:25" x14ac:dyDescent="0.25">
      <c r="A226" s="157"/>
      <c r="B226" s="157"/>
      <c r="C226" s="157"/>
      <c r="D226" s="157"/>
      <c r="E226" s="157"/>
      <c r="F226" s="157"/>
      <c r="G226" s="157"/>
      <c r="H226" s="157"/>
      <c r="I226" s="157"/>
      <c r="J226" s="157"/>
      <c r="K226" s="157"/>
      <c r="L226" s="157"/>
      <c r="M226" s="157"/>
      <c r="N226" s="157"/>
      <c r="O226" s="157"/>
      <c r="P226" s="157"/>
      <c r="Q226" s="157"/>
      <c r="R226" s="157"/>
      <c r="S226" s="157"/>
      <c r="T226" s="157"/>
      <c r="U226" s="157"/>
      <c r="V226" s="157"/>
      <c r="W226" s="157"/>
      <c r="X226" s="157"/>
      <c r="Y226" s="157"/>
    </row>
    <row r="227" spans="1:25" x14ac:dyDescent="0.25">
      <c r="A227" s="157"/>
      <c r="B227" s="157"/>
      <c r="C227" s="157"/>
      <c r="D227" s="157"/>
      <c r="E227" s="157"/>
      <c r="F227" s="157"/>
      <c r="G227" s="157"/>
      <c r="H227" s="157"/>
      <c r="I227" s="157"/>
      <c r="J227" s="157"/>
      <c r="K227" s="157"/>
      <c r="L227" s="157"/>
      <c r="M227" s="157"/>
      <c r="N227" s="157"/>
      <c r="O227" s="157"/>
      <c r="P227" s="157"/>
      <c r="Q227" s="157"/>
      <c r="R227" s="157"/>
      <c r="S227" s="157"/>
      <c r="T227" s="157"/>
      <c r="U227" s="157"/>
      <c r="V227" s="157"/>
      <c r="W227" s="157"/>
      <c r="X227" s="157"/>
      <c r="Y227" s="157"/>
    </row>
    <row r="228" spans="1:25" x14ac:dyDescent="0.25">
      <c r="A228" s="157"/>
      <c r="B228" s="157"/>
      <c r="C228" s="157"/>
      <c r="D228" s="157"/>
      <c r="E228" s="157"/>
      <c r="F228" s="157"/>
      <c r="G228" s="157"/>
      <c r="H228" s="157"/>
      <c r="I228" s="157"/>
      <c r="J228" s="157"/>
      <c r="K228" s="157"/>
      <c r="L228" s="157"/>
      <c r="M228" s="157"/>
      <c r="N228" s="157"/>
      <c r="O228" s="157"/>
      <c r="P228" s="157"/>
      <c r="Q228" s="157"/>
      <c r="R228" s="157"/>
      <c r="S228" s="157"/>
      <c r="T228" s="157"/>
      <c r="U228" s="157"/>
      <c r="V228" s="157"/>
      <c r="W228" s="157"/>
      <c r="X228" s="157"/>
      <c r="Y228" s="157"/>
    </row>
    <row r="229" spans="1:25" s="61" customFormat="1" x14ac:dyDescent="0.25">
      <c r="A229" s="157"/>
      <c r="B229" s="157"/>
      <c r="C229" s="157"/>
      <c r="D229" s="157"/>
      <c r="E229" s="157"/>
      <c r="F229" s="157"/>
      <c r="G229" s="157"/>
      <c r="H229" s="157"/>
      <c r="I229" s="157"/>
      <c r="J229" s="157"/>
      <c r="K229" s="157"/>
      <c r="L229" s="157"/>
      <c r="M229" s="157"/>
      <c r="N229" s="157"/>
      <c r="O229" s="157"/>
      <c r="P229" s="157"/>
      <c r="Q229" s="157"/>
      <c r="R229" s="157"/>
      <c r="S229" s="157"/>
      <c r="T229" s="157"/>
      <c r="U229" s="157"/>
      <c r="V229" s="157"/>
      <c r="W229" s="157"/>
      <c r="X229" s="157"/>
      <c r="Y229" s="157"/>
    </row>
    <row r="230" spans="1:25" s="67" customFormat="1" x14ac:dyDescent="0.25">
      <c r="A230" s="157"/>
      <c r="B230" s="157"/>
      <c r="C230" s="157"/>
      <c r="D230" s="157"/>
      <c r="E230" s="157"/>
      <c r="F230" s="157"/>
      <c r="G230" s="157"/>
      <c r="H230" s="157"/>
      <c r="I230" s="157"/>
      <c r="J230" s="157"/>
      <c r="K230" s="157"/>
      <c r="L230" s="157"/>
      <c r="M230" s="157"/>
      <c r="N230" s="157"/>
      <c r="O230" s="157"/>
      <c r="P230" s="157"/>
      <c r="Q230" s="157"/>
      <c r="R230" s="157"/>
      <c r="S230" s="157"/>
      <c r="T230" s="157"/>
      <c r="U230" s="157"/>
      <c r="V230" s="157"/>
      <c r="W230" s="157"/>
      <c r="X230" s="157"/>
      <c r="Y230" s="157"/>
    </row>
    <row r="231" spans="1:25" s="67" customFormat="1" x14ac:dyDescent="0.25">
      <c r="A231" s="157"/>
      <c r="B231" s="157"/>
      <c r="C231" s="157"/>
      <c r="D231" s="157"/>
      <c r="E231" s="157"/>
      <c r="F231" s="157"/>
      <c r="G231" s="157"/>
      <c r="H231" s="157"/>
      <c r="I231" s="157"/>
      <c r="J231" s="157"/>
      <c r="K231" s="157"/>
      <c r="L231" s="157"/>
      <c r="M231" s="157"/>
      <c r="N231" s="157"/>
      <c r="O231" s="157"/>
      <c r="P231" s="157"/>
      <c r="Q231" s="157"/>
      <c r="R231" s="157"/>
      <c r="S231" s="157"/>
      <c r="T231" s="157"/>
      <c r="U231" s="157"/>
      <c r="V231" s="157"/>
      <c r="W231" s="157"/>
      <c r="X231" s="157"/>
      <c r="Y231" s="157"/>
    </row>
    <row r="232" spans="1:25" s="67" customFormat="1" x14ac:dyDescent="0.25">
      <c r="A232" s="157"/>
      <c r="B232" s="157"/>
      <c r="C232" s="157"/>
      <c r="D232" s="157"/>
      <c r="E232" s="157"/>
      <c r="F232" s="157"/>
      <c r="G232" s="157"/>
      <c r="H232" s="157"/>
      <c r="I232" s="157"/>
      <c r="J232" s="157"/>
      <c r="K232" s="157"/>
      <c r="L232" s="157"/>
      <c r="M232" s="157"/>
      <c r="N232" s="157"/>
      <c r="O232" s="157"/>
      <c r="P232" s="157"/>
      <c r="Q232" s="157"/>
      <c r="R232" s="157"/>
      <c r="S232" s="157"/>
      <c r="T232" s="157"/>
      <c r="U232" s="157"/>
      <c r="V232" s="157"/>
      <c r="W232" s="157"/>
      <c r="X232" s="157"/>
      <c r="Y232" s="157"/>
    </row>
    <row r="233" spans="1:25" s="67" customFormat="1" x14ac:dyDescent="0.25">
      <c r="A233" s="157"/>
      <c r="B233" s="157"/>
      <c r="C233" s="157"/>
      <c r="D233" s="157"/>
      <c r="E233" s="157"/>
      <c r="F233" s="157"/>
      <c r="G233" s="157"/>
      <c r="H233" s="157"/>
      <c r="I233" s="157"/>
      <c r="J233" s="157"/>
      <c r="K233" s="157"/>
      <c r="L233" s="157"/>
      <c r="M233" s="157"/>
      <c r="N233" s="157"/>
      <c r="O233" s="157"/>
      <c r="P233" s="157"/>
      <c r="Q233" s="157"/>
      <c r="R233" s="157"/>
      <c r="S233" s="157"/>
      <c r="T233" s="157"/>
      <c r="U233" s="157"/>
      <c r="V233" s="157"/>
      <c r="W233" s="157"/>
      <c r="X233" s="157"/>
      <c r="Y233" s="157"/>
    </row>
    <row r="234" spans="1:25" s="67" customFormat="1" x14ac:dyDescent="0.25">
      <c r="A234" s="157"/>
      <c r="B234" s="157"/>
      <c r="C234" s="157"/>
      <c r="D234" s="157"/>
      <c r="E234" s="157"/>
      <c r="F234" s="157"/>
      <c r="G234" s="157"/>
      <c r="H234" s="157"/>
      <c r="I234" s="157"/>
      <c r="J234" s="157"/>
      <c r="K234" s="157"/>
      <c r="L234" s="157"/>
      <c r="M234" s="157"/>
      <c r="N234" s="157"/>
      <c r="O234" s="157"/>
      <c r="P234" s="157"/>
      <c r="Q234" s="157"/>
      <c r="R234" s="157"/>
      <c r="S234" s="157"/>
      <c r="T234" s="157"/>
      <c r="U234" s="157"/>
      <c r="V234" s="157"/>
      <c r="W234" s="157"/>
      <c r="X234" s="157"/>
      <c r="Y234" s="157"/>
    </row>
    <row r="235" spans="1:25" s="67" customFormat="1" x14ac:dyDescent="0.25">
      <c r="A235" s="157"/>
      <c r="B235" s="157"/>
      <c r="C235" s="157"/>
      <c r="D235" s="157"/>
      <c r="E235" s="157"/>
      <c r="F235" s="157"/>
      <c r="G235" s="157"/>
      <c r="H235" s="157"/>
      <c r="I235" s="157"/>
      <c r="J235" s="157"/>
      <c r="K235" s="157"/>
      <c r="L235" s="157"/>
      <c r="M235" s="157"/>
      <c r="N235" s="157"/>
      <c r="O235" s="157"/>
      <c r="P235" s="157"/>
      <c r="Q235" s="157"/>
      <c r="R235" s="157"/>
      <c r="S235" s="157"/>
      <c r="T235" s="157"/>
      <c r="U235" s="157"/>
      <c r="V235" s="157"/>
      <c r="W235" s="157"/>
      <c r="X235" s="157"/>
      <c r="Y235" s="157"/>
    </row>
    <row r="236" spans="1:25" s="67" customFormat="1" x14ac:dyDescent="0.25">
      <c r="A236" s="157"/>
      <c r="B236" s="157"/>
      <c r="C236" s="157"/>
      <c r="D236" s="157"/>
      <c r="E236" s="157"/>
      <c r="F236" s="157"/>
      <c r="G236" s="157"/>
      <c r="H236" s="157"/>
      <c r="I236" s="157"/>
      <c r="J236" s="157"/>
      <c r="K236" s="157"/>
      <c r="L236" s="157"/>
      <c r="M236" s="157"/>
      <c r="N236" s="157"/>
      <c r="O236" s="157"/>
      <c r="P236" s="157"/>
      <c r="Q236" s="157"/>
      <c r="R236" s="157"/>
      <c r="S236" s="157"/>
      <c r="T236" s="157"/>
      <c r="U236" s="157"/>
      <c r="V236" s="157"/>
      <c r="W236" s="157"/>
      <c r="X236" s="157"/>
      <c r="Y236" s="157"/>
    </row>
    <row r="237" spans="1:25" s="61" customFormat="1" x14ac:dyDescent="0.25">
      <c r="A237" s="157"/>
      <c r="B237" s="157"/>
      <c r="C237" s="157"/>
      <c r="D237" s="157"/>
      <c r="E237" s="157"/>
      <c r="F237" s="157"/>
      <c r="G237" s="157"/>
      <c r="H237" s="157"/>
      <c r="I237" s="157"/>
      <c r="J237" s="157"/>
      <c r="K237" s="157"/>
      <c r="L237" s="157"/>
      <c r="M237" s="157"/>
      <c r="N237" s="157"/>
      <c r="O237" s="157"/>
      <c r="P237" s="157"/>
      <c r="Q237" s="157"/>
      <c r="R237" s="157"/>
      <c r="S237" s="157"/>
      <c r="T237" s="157"/>
      <c r="U237" s="157"/>
      <c r="V237" s="157"/>
      <c r="W237" s="157"/>
      <c r="X237" s="157"/>
      <c r="Y237" s="157"/>
    </row>
    <row r="238" spans="1:25" x14ac:dyDescent="0.25">
      <c r="A238" s="157"/>
      <c r="B238" s="157"/>
      <c r="C238" s="157"/>
      <c r="D238" s="157"/>
      <c r="E238" s="157"/>
      <c r="F238" s="157"/>
      <c r="G238" s="157"/>
      <c r="H238" s="157"/>
      <c r="I238" s="157"/>
      <c r="J238" s="157"/>
      <c r="K238" s="157"/>
      <c r="L238" s="157"/>
      <c r="M238" s="157"/>
      <c r="N238" s="157"/>
      <c r="O238" s="157"/>
      <c r="P238" s="157"/>
      <c r="Q238" s="157"/>
      <c r="R238" s="157"/>
      <c r="S238" s="157"/>
      <c r="T238" s="157"/>
      <c r="U238" s="157"/>
      <c r="V238" s="157"/>
      <c r="W238" s="157"/>
      <c r="X238" s="157"/>
      <c r="Y238" s="157"/>
    </row>
    <row r="242" spans="1:25" ht="15" customHeight="1" x14ac:dyDescent="0.25">
      <c r="A242" s="160" t="s">
        <v>146</v>
      </c>
      <c r="B242" s="160"/>
      <c r="C242" s="160"/>
      <c r="D242" s="160"/>
      <c r="E242" s="160"/>
      <c r="F242" s="160"/>
      <c r="G242" s="160"/>
      <c r="H242" s="160"/>
      <c r="I242" s="160"/>
      <c r="J242" s="160"/>
      <c r="K242" s="160"/>
      <c r="L242" s="160"/>
      <c r="M242" s="160"/>
      <c r="N242" s="160"/>
      <c r="O242" s="160"/>
      <c r="P242" s="160"/>
      <c r="Q242" s="160"/>
      <c r="R242" s="160"/>
      <c r="S242" s="160"/>
      <c r="T242" s="160"/>
      <c r="U242" s="160"/>
      <c r="V242" s="160"/>
      <c r="W242" s="160"/>
      <c r="X242" s="160"/>
      <c r="Y242" s="160"/>
    </row>
    <row r="243" spans="1:25" x14ac:dyDescent="0.25">
      <c r="A243" s="160"/>
      <c r="B243" s="160"/>
      <c r="C243" s="160"/>
      <c r="D243" s="160"/>
      <c r="E243" s="160"/>
      <c r="F243" s="160"/>
      <c r="G243" s="160"/>
      <c r="H243" s="160"/>
      <c r="I243" s="160"/>
      <c r="J243" s="160"/>
      <c r="K243" s="160"/>
      <c r="L243" s="160"/>
      <c r="M243" s="160"/>
      <c r="N243" s="160"/>
      <c r="O243" s="160"/>
      <c r="P243" s="160"/>
      <c r="Q243" s="160"/>
      <c r="R243" s="160"/>
      <c r="S243" s="160"/>
      <c r="T243" s="160"/>
      <c r="U243" s="160"/>
      <c r="V243" s="160"/>
      <c r="W243" s="160"/>
      <c r="X243" s="160"/>
      <c r="Y243" s="160"/>
    </row>
    <row r="244" spans="1:25" x14ac:dyDescent="0.25">
      <c r="A244" s="17"/>
      <c r="B244" s="17"/>
      <c r="C244" s="17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</row>
    <row r="245" spans="1:25" ht="15.75" thickBot="1" x14ac:dyDescent="0.3"/>
    <row r="246" spans="1:25" ht="27" customHeight="1" x14ac:dyDescent="0.25">
      <c r="B246" s="150" t="s">
        <v>8</v>
      </c>
      <c r="C246" s="151"/>
      <c r="D246" s="151"/>
      <c r="E246" s="151"/>
      <c r="F246" s="151"/>
      <c r="G246" s="151"/>
      <c r="H246" s="151"/>
      <c r="I246" s="151"/>
      <c r="J246" s="184" t="str">
        <f>Arkusz8!C6</f>
        <v>27.03.2017 - 02.04.2017</v>
      </c>
      <c r="K246" s="184"/>
      <c r="L246" s="184"/>
      <c r="M246" s="184" t="str">
        <f>Arkusz8!C10</f>
        <v>03.04.2017 - 09.04.2017</v>
      </c>
      <c r="N246" s="184"/>
      <c r="O246" s="184"/>
      <c r="P246" s="184" t="str">
        <f>Arkusz8!C9</f>
        <v>10.04.2017 - 16.04.2017</v>
      </c>
      <c r="Q246" s="184"/>
      <c r="R246" s="184"/>
      <c r="S246" s="184" t="str">
        <f>Arkusz8!C8</f>
        <v>17.04.2017 - 23.04.2017</v>
      </c>
      <c r="T246" s="184"/>
      <c r="U246" s="184"/>
      <c r="V246" s="184" t="str">
        <f>Arkusz8!C7</f>
        <v>24.04.2017 - 30.04.2017</v>
      </c>
      <c r="W246" s="184"/>
      <c r="X246" s="253"/>
    </row>
    <row r="247" spans="1:25" ht="15" customHeight="1" x14ac:dyDescent="0.25">
      <c r="B247" s="99" t="s">
        <v>28</v>
      </c>
      <c r="C247" s="100"/>
      <c r="D247" s="100"/>
      <c r="E247" s="100"/>
      <c r="F247" s="100"/>
      <c r="G247" s="100"/>
      <c r="H247" s="100"/>
      <c r="I247" s="100"/>
      <c r="J247" s="110">
        <f>Arkusz8!A6</f>
        <v>1940</v>
      </c>
      <c r="K247" s="110"/>
      <c r="L247" s="110"/>
      <c r="M247" s="110">
        <f>Arkusz8!A5</f>
        <v>1955</v>
      </c>
      <c r="N247" s="110"/>
      <c r="O247" s="110"/>
      <c r="P247" s="110">
        <f>Arkusz8!A4</f>
        <v>1885</v>
      </c>
      <c r="Q247" s="110"/>
      <c r="R247" s="110"/>
      <c r="S247" s="110">
        <f>Arkusz8!A3</f>
        <v>1879</v>
      </c>
      <c r="T247" s="110"/>
      <c r="U247" s="110"/>
      <c r="V247" s="110">
        <f>Arkusz8!A2</f>
        <v>1879</v>
      </c>
      <c r="W247" s="110"/>
      <c r="X247" s="252"/>
      <c r="Y247" s="64"/>
    </row>
    <row r="248" spans="1:25" x14ac:dyDescent="0.25">
      <c r="B248" s="97" t="s">
        <v>5</v>
      </c>
      <c r="C248" s="98"/>
      <c r="D248" s="98"/>
      <c r="E248" s="98"/>
      <c r="F248" s="98"/>
      <c r="G248" s="98"/>
      <c r="H248" s="98"/>
      <c r="I248" s="98"/>
      <c r="J248" s="96">
        <f>Arkusz8!A11</f>
        <v>2296</v>
      </c>
      <c r="K248" s="96"/>
      <c r="L248" s="96"/>
      <c r="M248" s="96">
        <f>Arkusz8!A10</f>
        <v>2281</v>
      </c>
      <c r="N248" s="96"/>
      <c r="O248" s="96"/>
      <c r="P248" s="96">
        <f>Arkusz8!A9</f>
        <v>2268</v>
      </c>
      <c r="Q248" s="96"/>
      <c r="R248" s="96"/>
      <c r="S248" s="96">
        <f>Arkusz8!A8</f>
        <v>2242</v>
      </c>
      <c r="T248" s="96"/>
      <c r="U248" s="96"/>
      <c r="V248" s="96">
        <f>Arkusz8!A7</f>
        <v>2259</v>
      </c>
      <c r="W248" s="96"/>
      <c r="X248" s="192"/>
      <c r="Y248" s="64"/>
    </row>
    <row r="249" spans="1:25" ht="15" customHeight="1" x14ac:dyDescent="0.25">
      <c r="B249" s="99" t="s">
        <v>6</v>
      </c>
      <c r="C249" s="100"/>
      <c r="D249" s="100"/>
      <c r="E249" s="100"/>
      <c r="F249" s="100"/>
      <c r="G249" s="100"/>
      <c r="H249" s="100"/>
      <c r="I249" s="100"/>
      <c r="J249" s="110">
        <f>Arkusz8!A16</f>
        <v>97</v>
      </c>
      <c r="K249" s="110"/>
      <c r="L249" s="110"/>
      <c r="M249" s="110">
        <f>Arkusz8!A15</f>
        <v>104</v>
      </c>
      <c r="N249" s="110"/>
      <c r="O249" s="110"/>
      <c r="P249" s="110">
        <f>Arkusz8!A14</f>
        <v>120</v>
      </c>
      <c r="Q249" s="110"/>
      <c r="R249" s="110"/>
      <c r="S249" s="110">
        <f>Arkusz8!A13</f>
        <v>75</v>
      </c>
      <c r="T249" s="110"/>
      <c r="U249" s="110"/>
      <c r="V249" s="110">
        <f>Arkusz8!A12</f>
        <v>79</v>
      </c>
      <c r="W249" s="110"/>
      <c r="X249" s="252"/>
      <c r="Y249" s="64"/>
    </row>
    <row r="250" spans="1:25" ht="15" customHeight="1" x14ac:dyDescent="0.25">
      <c r="B250" s="193" t="s">
        <v>7</v>
      </c>
      <c r="C250" s="194"/>
      <c r="D250" s="194"/>
      <c r="E250" s="194"/>
      <c r="F250" s="194"/>
      <c r="G250" s="194"/>
      <c r="H250" s="194"/>
      <c r="I250" s="194"/>
      <c r="J250" s="96">
        <f>Arkusz8!A21</f>
        <v>82</v>
      </c>
      <c r="K250" s="96"/>
      <c r="L250" s="96"/>
      <c r="M250" s="96">
        <f>Arkusz8!A20</f>
        <v>92</v>
      </c>
      <c r="N250" s="96"/>
      <c r="O250" s="96"/>
      <c r="P250" s="96">
        <f>Arkusz8!A19</f>
        <v>48</v>
      </c>
      <c r="Q250" s="96"/>
      <c r="R250" s="96"/>
      <c r="S250" s="96">
        <f>Arkusz8!A18</f>
        <v>59</v>
      </c>
      <c r="T250" s="96"/>
      <c r="U250" s="96"/>
      <c r="V250" s="96">
        <f>Arkusz8!A17</f>
        <v>88</v>
      </c>
      <c r="W250" s="96"/>
      <c r="X250" s="192"/>
      <c r="Y250" s="64"/>
    </row>
    <row r="251" spans="1:25" ht="15" customHeight="1" thickBot="1" x14ac:dyDescent="0.3">
      <c r="B251" s="114" t="s">
        <v>93</v>
      </c>
      <c r="C251" s="115"/>
      <c r="D251" s="115"/>
      <c r="E251" s="115"/>
      <c r="F251" s="115"/>
      <c r="G251" s="115"/>
      <c r="H251" s="115"/>
      <c r="I251" s="115"/>
      <c r="J251" s="191">
        <f>Arkusz8!A26</f>
        <v>1</v>
      </c>
      <c r="K251" s="191"/>
      <c r="L251" s="191"/>
      <c r="M251" s="191">
        <f>Arkusz8!A25</f>
        <v>1</v>
      </c>
      <c r="N251" s="191"/>
      <c r="O251" s="191"/>
      <c r="P251" s="191">
        <f>Arkusz8!A24</f>
        <v>1</v>
      </c>
      <c r="Q251" s="191"/>
      <c r="R251" s="191"/>
      <c r="S251" s="191">
        <f>Arkusz8!A23</f>
        <v>1</v>
      </c>
      <c r="T251" s="191"/>
      <c r="U251" s="191"/>
      <c r="V251" s="191">
        <f>Arkusz8!A22</f>
        <v>1</v>
      </c>
      <c r="W251" s="191"/>
      <c r="X251" s="195"/>
      <c r="Y251" s="64"/>
    </row>
    <row r="252" spans="1:25" ht="15" customHeight="1" thickBot="1" x14ac:dyDescent="0.3">
      <c r="B252" s="254" t="s">
        <v>94</v>
      </c>
      <c r="C252" s="255"/>
      <c r="D252" s="255"/>
      <c r="E252" s="255"/>
      <c r="F252" s="255"/>
      <c r="G252" s="255"/>
      <c r="H252" s="255"/>
      <c r="I252" s="255"/>
      <c r="J252" s="243">
        <f>SUM(J247,J248,J251)</f>
        <v>4237</v>
      </c>
      <c r="K252" s="243"/>
      <c r="L252" s="243"/>
      <c r="M252" s="243">
        <f>SUM(M247,M248,M251)</f>
        <v>4237</v>
      </c>
      <c r="N252" s="243"/>
      <c r="O252" s="243"/>
      <c r="P252" s="243">
        <f>SUM(P247,P248,P251)</f>
        <v>4154</v>
      </c>
      <c r="Q252" s="243"/>
      <c r="R252" s="243"/>
      <c r="S252" s="243">
        <f>SUM(S247,S248,S251)</f>
        <v>4122</v>
      </c>
      <c r="T252" s="243"/>
      <c r="U252" s="243"/>
      <c r="V252" s="243">
        <f>SUM(V247,V248,V251)</f>
        <v>4139</v>
      </c>
      <c r="W252" s="243"/>
      <c r="X252" s="244"/>
      <c r="Y252" s="64"/>
    </row>
    <row r="253" spans="1:25" s="44" customFormat="1" ht="15" customHeight="1" x14ac:dyDescent="0.25">
      <c r="B253" s="46"/>
      <c r="C253" s="46"/>
      <c r="D253" s="46"/>
      <c r="E253" s="46"/>
      <c r="F253" s="46"/>
      <c r="G253" s="46"/>
      <c r="H253" s="46"/>
      <c r="I253" s="46"/>
      <c r="J253" s="47"/>
      <c r="K253" s="47"/>
      <c r="L253" s="47"/>
      <c r="M253" s="47"/>
      <c r="N253" s="47"/>
      <c r="O253" s="47"/>
      <c r="P253" s="47"/>
      <c r="Q253" s="47"/>
      <c r="R253" s="47"/>
      <c r="S253" s="47"/>
      <c r="T253" s="47"/>
      <c r="U253" s="47"/>
      <c r="V253" s="47"/>
      <c r="W253" s="47"/>
      <c r="X253" s="47"/>
      <c r="Y253" s="6"/>
    </row>
    <row r="254" spans="1:25" s="44" customFormat="1" ht="15" customHeight="1" x14ac:dyDescent="0.25">
      <c r="B254" s="46"/>
      <c r="C254" s="46"/>
      <c r="D254" s="46"/>
      <c r="E254" s="46"/>
      <c r="F254" s="46"/>
      <c r="G254" s="46"/>
      <c r="H254" s="46"/>
      <c r="I254" s="46"/>
      <c r="J254" s="47"/>
      <c r="K254" s="47"/>
      <c r="L254" s="47"/>
      <c r="M254" s="47"/>
      <c r="N254" s="47"/>
      <c r="O254" s="47"/>
      <c r="P254" s="47"/>
      <c r="Q254" s="47"/>
      <c r="R254" s="47"/>
      <c r="S254" s="47"/>
      <c r="T254" s="47"/>
      <c r="U254" s="47"/>
      <c r="V254" s="47"/>
      <c r="W254" s="47"/>
      <c r="X254" s="47"/>
      <c r="Y254" s="6"/>
    </row>
    <row r="269" spans="1:2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</row>
    <row r="270" spans="1:2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</row>
    <row r="271" spans="1:2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</row>
    <row r="272" spans="1:21" x14ac:dyDescent="0.25">
      <c r="A272" s="19"/>
      <c r="B272" s="19"/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</row>
    <row r="273" spans="1:25" x14ac:dyDescent="0.25">
      <c r="A273" s="186" t="s">
        <v>161</v>
      </c>
      <c r="B273" s="182"/>
      <c r="C273" s="182"/>
      <c r="D273" s="182"/>
      <c r="E273" s="182"/>
      <c r="F273" s="182"/>
      <c r="G273" s="182"/>
      <c r="H273" s="182"/>
      <c r="I273" s="182"/>
      <c r="J273" s="182"/>
      <c r="K273" s="182"/>
      <c r="L273" s="182"/>
      <c r="M273" s="182"/>
      <c r="N273" s="182"/>
      <c r="O273" s="182"/>
      <c r="P273" s="182"/>
      <c r="Q273" s="182"/>
      <c r="R273" s="182"/>
      <c r="S273" s="182"/>
      <c r="T273" s="182"/>
      <c r="U273" s="182"/>
      <c r="V273" s="182"/>
      <c r="W273" s="182"/>
      <c r="X273" s="182"/>
      <c r="Y273" s="182"/>
    </row>
    <row r="274" spans="1:25" x14ac:dyDescent="0.25">
      <c r="A274" s="182"/>
      <c r="B274" s="182"/>
      <c r="C274" s="182"/>
      <c r="D274" s="182"/>
      <c r="E274" s="182"/>
      <c r="F274" s="182"/>
      <c r="G274" s="182"/>
      <c r="H274" s="182"/>
      <c r="I274" s="182"/>
      <c r="J274" s="182"/>
      <c r="K274" s="182"/>
      <c r="L274" s="182"/>
      <c r="M274" s="182"/>
      <c r="N274" s="182"/>
      <c r="O274" s="182"/>
      <c r="P274" s="182"/>
      <c r="Q274" s="182"/>
      <c r="R274" s="182"/>
      <c r="S274" s="182"/>
      <c r="T274" s="182"/>
      <c r="U274" s="182"/>
      <c r="V274" s="182"/>
      <c r="W274" s="182"/>
      <c r="X274" s="182"/>
      <c r="Y274" s="182"/>
    </row>
    <row r="275" spans="1:25" x14ac:dyDescent="0.25">
      <c r="A275" s="182"/>
      <c r="B275" s="182"/>
      <c r="C275" s="182"/>
      <c r="D275" s="182"/>
      <c r="E275" s="182"/>
      <c r="F275" s="182"/>
      <c r="G275" s="182"/>
      <c r="H275" s="182"/>
      <c r="I275" s="182"/>
      <c r="J275" s="182"/>
      <c r="K275" s="182"/>
      <c r="L275" s="182"/>
      <c r="M275" s="182"/>
      <c r="N275" s="182"/>
      <c r="O275" s="182"/>
      <c r="P275" s="182"/>
      <c r="Q275" s="182"/>
      <c r="R275" s="182"/>
      <c r="S275" s="182"/>
      <c r="T275" s="182"/>
      <c r="U275" s="182"/>
      <c r="V275" s="182"/>
      <c r="W275" s="182"/>
      <c r="X275" s="182"/>
      <c r="Y275" s="182"/>
    </row>
    <row r="276" spans="1:25" x14ac:dyDescent="0.25">
      <c r="A276" s="182"/>
      <c r="B276" s="182"/>
      <c r="C276" s="182"/>
      <c r="D276" s="182"/>
      <c r="E276" s="182"/>
      <c r="F276" s="182"/>
      <c r="G276" s="182"/>
      <c r="H276" s="182"/>
      <c r="I276" s="182"/>
      <c r="J276" s="182"/>
      <c r="K276" s="182"/>
      <c r="L276" s="182"/>
      <c r="M276" s="182"/>
      <c r="N276" s="182"/>
      <c r="O276" s="182"/>
      <c r="P276" s="182"/>
      <c r="Q276" s="182"/>
      <c r="R276" s="182"/>
      <c r="S276" s="182"/>
      <c r="T276" s="182"/>
      <c r="U276" s="182"/>
      <c r="V276" s="182"/>
      <c r="W276" s="182"/>
      <c r="X276" s="182"/>
      <c r="Y276" s="182"/>
    </row>
    <row r="277" spans="1:25" x14ac:dyDescent="0.25">
      <c r="A277" s="182"/>
      <c r="B277" s="182"/>
      <c r="C277" s="182"/>
      <c r="D277" s="182"/>
      <c r="E277" s="182"/>
      <c r="F277" s="182"/>
      <c r="G277" s="182"/>
      <c r="H277" s="182"/>
      <c r="I277" s="182"/>
      <c r="J277" s="182"/>
      <c r="K277" s="182"/>
      <c r="L277" s="182"/>
      <c r="M277" s="182"/>
      <c r="N277" s="182"/>
      <c r="O277" s="182"/>
      <c r="P277" s="182"/>
      <c r="Q277" s="182"/>
      <c r="R277" s="182"/>
      <c r="S277" s="182"/>
      <c r="T277" s="182"/>
      <c r="U277" s="182"/>
      <c r="V277" s="182"/>
      <c r="W277" s="182"/>
      <c r="X277" s="182"/>
      <c r="Y277" s="182"/>
    </row>
    <row r="278" spans="1:25" x14ac:dyDescent="0.25">
      <c r="A278" s="182"/>
      <c r="B278" s="182"/>
      <c r="C278" s="182"/>
      <c r="D278" s="182"/>
      <c r="E278" s="182"/>
      <c r="F278" s="182"/>
      <c r="G278" s="182"/>
      <c r="H278" s="182"/>
      <c r="I278" s="182"/>
      <c r="J278" s="182"/>
      <c r="K278" s="182"/>
      <c r="L278" s="182"/>
      <c r="M278" s="182"/>
      <c r="N278" s="182"/>
      <c r="O278" s="182"/>
      <c r="P278" s="182"/>
      <c r="Q278" s="182"/>
      <c r="R278" s="182"/>
      <c r="S278" s="182"/>
      <c r="T278" s="182"/>
      <c r="U278" s="182"/>
      <c r="V278" s="182"/>
      <c r="W278" s="182"/>
      <c r="X278" s="182"/>
      <c r="Y278" s="182"/>
    </row>
    <row r="279" spans="1:25" x14ac:dyDescent="0.25">
      <c r="A279" s="182"/>
      <c r="B279" s="182"/>
      <c r="C279" s="182"/>
      <c r="D279" s="182"/>
      <c r="E279" s="182"/>
      <c r="F279" s="182"/>
      <c r="G279" s="182"/>
      <c r="H279" s="182"/>
      <c r="I279" s="182"/>
      <c r="J279" s="182"/>
      <c r="K279" s="182"/>
      <c r="L279" s="182"/>
      <c r="M279" s="182"/>
      <c r="N279" s="182"/>
      <c r="O279" s="182"/>
      <c r="P279" s="182"/>
      <c r="Q279" s="182"/>
      <c r="R279" s="182"/>
      <c r="S279" s="182"/>
      <c r="T279" s="182"/>
      <c r="U279" s="182"/>
      <c r="V279" s="182"/>
      <c r="W279" s="182"/>
      <c r="X279" s="182"/>
      <c r="Y279" s="182"/>
    </row>
    <row r="280" spans="1:25" x14ac:dyDescent="0.25">
      <c r="A280" s="182"/>
      <c r="B280" s="182"/>
      <c r="C280" s="182"/>
      <c r="D280" s="182"/>
      <c r="E280" s="182"/>
      <c r="F280" s="182"/>
      <c r="G280" s="182"/>
      <c r="H280" s="182"/>
      <c r="I280" s="182"/>
      <c r="J280" s="182"/>
      <c r="K280" s="182"/>
      <c r="L280" s="182"/>
      <c r="M280" s="182"/>
      <c r="N280" s="182"/>
      <c r="O280" s="182"/>
      <c r="P280" s="182"/>
      <c r="Q280" s="182"/>
      <c r="R280" s="182"/>
      <c r="S280" s="182"/>
      <c r="T280" s="182"/>
      <c r="U280" s="182"/>
      <c r="V280" s="182"/>
      <c r="W280" s="182"/>
      <c r="X280" s="182"/>
      <c r="Y280" s="182"/>
    </row>
    <row r="281" spans="1:25" x14ac:dyDescent="0.25">
      <c r="A281" s="182"/>
      <c r="B281" s="182"/>
      <c r="C281" s="182"/>
      <c r="D281" s="182"/>
      <c r="E281" s="182"/>
      <c r="F281" s="182"/>
      <c r="G281" s="182"/>
      <c r="H281" s="182"/>
      <c r="I281" s="182"/>
      <c r="J281" s="182"/>
      <c r="K281" s="182"/>
      <c r="L281" s="182"/>
      <c r="M281" s="182"/>
      <c r="N281" s="182"/>
      <c r="O281" s="182"/>
      <c r="P281" s="182"/>
      <c r="Q281" s="182"/>
      <c r="R281" s="182"/>
      <c r="S281" s="182"/>
      <c r="T281" s="182"/>
      <c r="U281" s="182"/>
      <c r="V281" s="182"/>
      <c r="W281" s="182"/>
      <c r="X281" s="182"/>
      <c r="Y281" s="182"/>
    </row>
    <row r="282" spans="1:25" x14ac:dyDescent="0.25">
      <c r="A282" s="182"/>
      <c r="B282" s="182"/>
      <c r="C282" s="182"/>
      <c r="D282" s="182"/>
      <c r="E282" s="182"/>
      <c r="F282" s="182"/>
      <c r="G282" s="182"/>
      <c r="H282" s="182"/>
      <c r="I282" s="182"/>
      <c r="J282" s="182"/>
      <c r="K282" s="182"/>
      <c r="L282" s="182"/>
      <c r="M282" s="182"/>
      <c r="N282" s="182"/>
      <c r="O282" s="182"/>
      <c r="P282" s="182"/>
      <c r="Q282" s="182"/>
      <c r="R282" s="182"/>
      <c r="S282" s="182"/>
      <c r="T282" s="182"/>
      <c r="U282" s="182"/>
      <c r="V282" s="182"/>
      <c r="W282" s="182"/>
      <c r="X282" s="182"/>
      <c r="Y282" s="182"/>
    </row>
    <row r="283" spans="1:25" x14ac:dyDescent="0.25">
      <c r="A283" s="182"/>
      <c r="B283" s="182"/>
      <c r="C283" s="182"/>
      <c r="D283" s="182"/>
      <c r="E283" s="182"/>
      <c r="F283" s="182"/>
      <c r="G283" s="182"/>
      <c r="H283" s="182"/>
      <c r="I283" s="182"/>
      <c r="J283" s="182"/>
      <c r="K283" s="182"/>
      <c r="L283" s="182"/>
      <c r="M283" s="182"/>
      <c r="N283" s="182"/>
      <c r="O283" s="182"/>
      <c r="P283" s="182"/>
      <c r="Q283" s="182"/>
      <c r="R283" s="182"/>
      <c r="S283" s="182"/>
      <c r="T283" s="182"/>
      <c r="U283" s="182"/>
      <c r="V283" s="182"/>
      <c r="W283" s="182"/>
      <c r="X283" s="182"/>
      <c r="Y283" s="182"/>
    </row>
    <row r="287" spans="1:25" s="66" customFormat="1" x14ac:dyDescent="0.25">
      <c r="Y287" s="6"/>
    </row>
    <row r="288" spans="1:25" ht="18" x14ac:dyDescent="0.25">
      <c r="A288" s="8" t="s">
        <v>71</v>
      </c>
    </row>
    <row r="289" spans="1:23" ht="18" x14ac:dyDescent="0.25">
      <c r="A289" s="8"/>
    </row>
    <row r="291" spans="1:23" x14ac:dyDescent="0.25">
      <c r="A291" s="160" t="s">
        <v>64</v>
      </c>
      <c r="B291" s="160"/>
      <c r="C291" s="160"/>
      <c r="D291" s="160"/>
      <c r="E291" s="160"/>
      <c r="F291" s="160"/>
      <c r="G291" s="160"/>
      <c r="H291" s="160"/>
      <c r="I291" s="160"/>
      <c r="J291" s="160"/>
      <c r="K291" s="160"/>
      <c r="L291" s="160"/>
      <c r="M291" s="160"/>
      <c r="N291" s="160"/>
      <c r="O291" s="160"/>
      <c r="P291" s="160"/>
      <c r="Q291" s="160"/>
      <c r="R291" s="160"/>
      <c r="S291" s="160"/>
      <c r="T291" s="160"/>
      <c r="U291" s="160"/>
    </row>
    <row r="292" spans="1:23" x14ac:dyDescent="0.25">
      <c r="A292" s="160"/>
      <c r="B292" s="160"/>
      <c r="C292" s="160"/>
      <c r="D292" s="160"/>
      <c r="E292" s="160"/>
      <c r="F292" s="160"/>
      <c r="G292" s="160"/>
      <c r="H292" s="160"/>
      <c r="I292" s="160"/>
      <c r="J292" s="160"/>
      <c r="K292" s="160"/>
      <c r="L292" s="160"/>
      <c r="M292" s="160"/>
      <c r="N292" s="160"/>
      <c r="O292" s="160"/>
      <c r="P292" s="160"/>
      <c r="Q292" s="160"/>
      <c r="R292" s="160"/>
      <c r="S292" s="160"/>
      <c r="T292" s="160"/>
      <c r="U292" s="160"/>
    </row>
    <row r="293" spans="1:23" x14ac:dyDescent="0.25">
      <c r="A293" s="160"/>
      <c r="B293" s="160"/>
      <c r="C293" s="160"/>
      <c r="D293" s="160"/>
      <c r="E293" s="160"/>
      <c r="F293" s="160"/>
      <c r="G293" s="160"/>
      <c r="H293" s="160"/>
      <c r="I293" s="160"/>
      <c r="J293" s="160"/>
      <c r="K293" s="160"/>
      <c r="L293" s="160"/>
      <c r="M293" s="160"/>
      <c r="N293" s="160"/>
      <c r="O293" s="160"/>
      <c r="P293" s="160"/>
      <c r="Q293" s="160"/>
      <c r="R293" s="160"/>
      <c r="S293" s="160"/>
      <c r="T293" s="160"/>
      <c r="U293" s="160"/>
    </row>
    <row r="294" spans="1:23" ht="15.75" thickBot="1" x14ac:dyDescent="0.3">
      <c r="A294" s="17"/>
      <c r="B294" s="17"/>
      <c r="C294" s="17"/>
      <c r="D294" s="17"/>
      <c r="E294" s="17"/>
      <c r="F294" s="17"/>
      <c r="G294" s="17"/>
      <c r="H294" s="17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</row>
    <row r="295" spans="1:23" ht="24.95" customHeight="1" x14ac:dyDescent="0.25">
      <c r="G295" s="101" t="s">
        <v>2</v>
      </c>
      <c r="H295" s="102"/>
      <c r="I295" s="102"/>
      <c r="J295" s="102"/>
      <c r="K295" s="102" t="s">
        <v>3</v>
      </c>
      <c r="L295" s="102"/>
      <c r="M295" s="105" t="str">
        <f>CONCATENATE("decyzje ",Arkusz18!A2," - ",Arkusz18!B2," r.")</f>
        <v>decyzje 01.04.2017 - 30.04.2017 r.</v>
      </c>
      <c r="N295" s="105"/>
      <c r="O295" s="105"/>
      <c r="P295" s="105"/>
      <c r="Q295" s="105"/>
      <c r="R295" s="106"/>
    </row>
    <row r="296" spans="1:23" ht="59.25" customHeight="1" x14ac:dyDescent="0.25">
      <c r="G296" s="103"/>
      <c r="H296" s="104"/>
      <c r="I296" s="104"/>
      <c r="J296" s="104"/>
      <c r="K296" s="104"/>
      <c r="L296" s="104"/>
      <c r="M296" s="107" t="s">
        <v>24</v>
      </c>
      <c r="N296" s="107"/>
      <c r="O296" s="107" t="s">
        <v>25</v>
      </c>
      <c r="P296" s="107"/>
      <c r="Q296" s="107" t="s">
        <v>26</v>
      </c>
      <c r="R296" s="118"/>
    </row>
    <row r="297" spans="1:23" ht="15" customHeight="1" x14ac:dyDescent="0.25">
      <c r="G297" s="259" t="s">
        <v>33</v>
      </c>
      <c r="H297" s="260"/>
      <c r="I297" s="260"/>
      <c r="J297" s="260"/>
      <c r="K297" s="245">
        <f>Arkusz9!B5</f>
        <v>11681</v>
      </c>
      <c r="L297" s="245"/>
      <c r="M297" s="108">
        <f>Arkusz9!B3</f>
        <v>8541</v>
      </c>
      <c r="N297" s="108"/>
      <c r="O297" s="108">
        <f>Arkusz9!B2</f>
        <v>967</v>
      </c>
      <c r="P297" s="108"/>
      <c r="Q297" s="108">
        <f>Arkusz9!B4</f>
        <v>436</v>
      </c>
      <c r="R297" s="109"/>
    </row>
    <row r="298" spans="1:23" ht="15" customHeight="1" x14ac:dyDescent="0.25">
      <c r="G298" s="257" t="s">
        <v>34</v>
      </c>
      <c r="H298" s="258"/>
      <c r="I298" s="258"/>
      <c r="J298" s="258"/>
      <c r="K298" s="256">
        <f>Arkusz9!B13</f>
        <v>1300</v>
      </c>
      <c r="L298" s="256"/>
      <c r="M298" s="261">
        <f>Arkusz9!B11</f>
        <v>1442</v>
      </c>
      <c r="N298" s="261"/>
      <c r="O298" s="261">
        <f>Arkusz9!B10</f>
        <v>96</v>
      </c>
      <c r="P298" s="261"/>
      <c r="Q298" s="261">
        <f>Arkusz9!B12</f>
        <v>40</v>
      </c>
      <c r="R298" s="262"/>
    </row>
    <row r="299" spans="1:23" ht="15.75" thickBot="1" x14ac:dyDescent="0.3">
      <c r="G299" s="123" t="s">
        <v>23</v>
      </c>
      <c r="H299" s="124"/>
      <c r="I299" s="124"/>
      <c r="J299" s="124"/>
      <c r="K299" s="249">
        <f>Arkusz9!B9</f>
        <v>302</v>
      </c>
      <c r="L299" s="249"/>
      <c r="M299" s="250">
        <f>Arkusz9!B7</f>
        <v>112</v>
      </c>
      <c r="N299" s="250"/>
      <c r="O299" s="250">
        <f>Arkusz9!B6</f>
        <v>21</v>
      </c>
      <c r="P299" s="250"/>
      <c r="Q299" s="250">
        <f>Arkusz9!B8</f>
        <v>19</v>
      </c>
      <c r="R299" s="251"/>
    </row>
    <row r="300" spans="1:23" ht="15.75" thickBot="1" x14ac:dyDescent="0.3">
      <c r="G300" s="189" t="s">
        <v>73</v>
      </c>
      <c r="H300" s="190"/>
      <c r="I300" s="190"/>
      <c r="J300" s="190"/>
      <c r="K300" s="187">
        <f>SUM(K297:K299)</f>
        <v>13283</v>
      </c>
      <c r="L300" s="187"/>
      <c r="M300" s="187">
        <f>SUM(M297:M299)</f>
        <v>10095</v>
      </c>
      <c r="N300" s="187"/>
      <c r="O300" s="187">
        <f>SUM(O297:O299)</f>
        <v>1084</v>
      </c>
      <c r="P300" s="187"/>
      <c r="Q300" s="187">
        <f>SUM(Q297:Q299)</f>
        <v>495</v>
      </c>
      <c r="R300" s="188"/>
    </row>
    <row r="302" spans="1:23" x14ac:dyDescent="0.25">
      <c r="V302" s="11"/>
      <c r="W302" s="11"/>
    </row>
    <row r="308" spans="7:25" x14ac:dyDescent="0.25">
      <c r="V308" s="19"/>
      <c r="W308" s="19"/>
      <c r="X308" s="19"/>
      <c r="Y308" s="20"/>
    </row>
    <row r="309" spans="7:25" x14ac:dyDescent="0.25">
      <c r="V309" s="19"/>
      <c r="W309" s="19"/>
      <c r="X309" s="19"/>
      <c r="Y309" s="20"/>
    </row>
    <row r="310" spans="7:25" x14ac:dyDescent="0.25">
      <c r="V310" s="19"/>
      <c r="W310" s="19"/>
      <c r="X310" s="19"/>
      <c r="Y310" s="20"/>
    </row>
    <row r="311" spans="7:25" x14ac:dyDescent="0.25">
      <c r="V311" s="19"/>
      <c r="W311" s="19"/>
      <c r="X311" s="19"/>
      <c r="Y311" s="20"/>
    </row>
    <row r="312" spans="7:25" x14ac:dyDescent="0.25">
      <c r="V312" s="19"/>
      <c r="W312" s="19"/>
      <c r="X312" s="19"/>
      <c r="Y312" s="20"/>
    </row>
    <row r="313" spans="7:25" x14ac:dyDescent="0.25">
      <c r="V313" s="19"/>
      <c r="W313" s="19"/>
      <c r="X313" s="19"/>
      <c r="Y313" s="20"/>
    </row>
    <row r="314" spans="7:25" x14ac:dyDescent="0.25">
      <c r="V314" s="19"/>
      <c r="W314" s="19"/>
      <c r="X314" s="19"/>
      <c r="Y314" s="20"/>
    </row>
    <row r="315" spans="7:25" x14ac:dyDescent="0.25">
      <c r="V315" s="19"/>
      <c r="W315" s="19"/>
      <c r="X315" s="19"/>
      <c r="Y315" s="20"/>
    </row>
    <row r="316" spans="7:25" ht="15.75" thickBot="1" x14ac:dyDescent="0.3">
      <c r="V316" s="19"/>
      <c r="W316" s="19"/>
      <c r="X316" s="19"/>
      <c r="Y316" s="20"/>
    </row>
    <row r="317" spans="7:25" ht="15" customHeight="1" x14ac:dyDescent="0.25">
      <c r="G317" s="84" t="s">
        <v>2</v>
      </c>
      <c r="H317" s="85"/>
      <c r="I317" s="85"/>
      <c r="J317" s="85"/>
      <c r="K317" s="85"/>
      <c r="L317" s="85"/>
      <c r="M317" s="85"/>
      <c r="N317" s="85"/>
      <c r="O317" s="88" t="s">
        <v>3</v>
      </c>
      <c r="P317" s="88"/>
      <c r="Q317" s="79" t="s">
        <v>78</v>
      </c>
      <c r="R317" s="80"/>
      <c r="U317" s="19"/>
      <c r="V317" s="19"/>
      <c r="W317" s="19"/>
      <c r="X317" s="19"/>
      <c r="Y317" s="20"/>
    </row>
    <row r="318" spans="7:25" ht="46.5" customHeight="1" x14ac:dyDescent="0.25">
      <c r="G318" s="86"/>
      <c r="H318" s="87"/>
      <c r="I318" s="87"/>
      <c r="J318" s="87"/>
      <c r="K318" s="87"/>
      <c r="L318" s="87"/>
      <c r="M318" s="87"/>
      <c r="N318" s="87"/>
      <c r="O318" s="89"/>
      <c r="P318" s="89"/>
      <c r="Q318" s="81"/>
      <c r="R318" s="82"/>
      <c r="U318" s="19"/>
      <c r="V318" s="19"/>
      <c r="W318" s="19"/>
      <c r="X318" s="19"/>
      <c r="Y318" s="20"/>
    </row>
    <row r="319" spans="7:25" x14ac:dyDescent="0.25">
      <c r="G319" s="90" t="s">
        <v>74</v>
      </c>
      <c r="H319" s="91"/>
      <c r="I319" s="91"/>
      <c r="J319" s="91"/>
      <c r="K319" s="91"/>
      <c r="L319" s="91"/>
      <c r="M319" s="91"/>
      <c r="N319" s="91"/>
      <c r="O319" s="92">
        <f>Arkusz10!A2</f>
        <v>816</v>
      </c>
      <c r="P319" s="92"/>
      <c r="Q319" s="69">
        <f>Arkusz10!A3</f>
        <v>694</v>
      </c>
      <c r="R319" s="70"/>
      <c r="U319" s="19"/>
      <c r="V319" s="19"/>
      <c r="W319" s="19"/>
      <c r="X319" s="19"/>
      <c r="Y319" s="20"/>
    </row>
    <row r="320" spans="7:25" x14ac:dyDescent="0.25">
      <c r="G320" s="93" t="s">
        <v>75</v>
      </c>
      <c r="H320" s="94"/>
      <c r="I320" s="94"/>
      <c r="J320" s="94"/>
      <c r="K320" s="94"/>
      <c r="L320" s="94"/>
      <c r="M320" s="94"/>
      <c r="N320" s="94"/>
      <c r="O320" s="95">
        <f>Arkusz10!A4</f>
        <v>99</v>
      </c>
      <c r="P320" s="95"/>
      <c r="Q320" s="75">
        <f>Arkusz10!A5</f>
        <v>51</v>
      </c>
      <c r="R320" s="76"/>
      <c r="U320" s="19"/>
      <c r="V320" s="19"/>
      <c r="W320" s="19"/>
      <c r="X320" s="19"/>
      <c r="Y320" s="20"/>
    </row>
    <row r="321" spans="7:25" x14ac:dyDescent="0.25">
      <c r="G321" s="90" t="s">
        <v>76</v>
      </c>
      <c r="H321" s="91"/>
      <c r="I321" s="91"/>
      <c r="J321" s="91"/>
      <c r="K321" s="91"/>
      <c r="L321" s="91"/>
      <c r="M321" s="91"/>
      <c r="N321" s="91"/>
      <c r="O321" s="92">
        <f>Arkusz10!A6</f>
        <v>8</v>
      </c>
      <c r="P321" s="92"/>
      <c r="Q321" s="69">
        <f>Arkusz10!A7</f>
        <v>15</v>
      </c>
      <c r="R321" s="70"/>
      <c r="U321" s="19"/>
      <c r="V321" s="19"/>
      <c r="W321" s="19"/>
      <c r="X321" s="19"/>
      <c r="Y321" s="20"/>
    </row>
    <row r="322" spans="7:25" ht="15.75" thickBot="1" x14ac:dyDescent="0.3">
      <c r="G322" s="312" t="s">
        <v>77</v>
      </c>
      <c r="H322" s="313"/>
      <c r="I322" s="313"/>
      <c r="J322" s="313"/>
      <c r="K322" s="313"/>
      <c r="L322" s="313"/>
      <c r="M322" s="313"/>
      <c r="N322" s="313"/>
      <c r="O322" s="125">
        <f>Arkusz10!A8</f>
        <v>0</v>
      </c>
      <c r="P322" s="125"/>
      <c r="Q322" s="71">
        <f>Arkusz10!A9</f>
        <v>1</v>
      </c>
      <c r="R322" s="72"/>
      <c r="U322" s="19"/>
      <c r="V322" s="19"/>
      <c r="W322" s="19"/>
      <c r="X322" s="19"/>
      <c r="Y322" s="20"/>
    </row>
    <row r="323" spans="7:25" ht="15.75" thickBot="1" x14ac:dyDescent="0.3">
      <c r="G323" s="174" t="s">
        <v>73</v>
      </c>
      <c r="H323" s="175"/>
      <c r="I323" s="175"/>
      <c r="J323" s="175"/>
      <c r="K323" s="175"/>
      <c r="L323" s="175"/>
      <c r="M323" s="175"/>
      <c r="N323" s="175"/>
      <c r="O323" s="77">
        <f>SUM(O319:O322)</f>
        <v>923</v>
      </c>
      <c r="P323" s="77"/>
      <c r="Q323" s="73">
        <f>SUM(Q319:Q322)</f>
        <v>761</v>
      </c>
      <c r="R323" s="74"/>
      <c r="U323" s="19"/>
      <c r="V323" s="19"/>
      <c r="W323" s="19"/>
      <c r="X323" s="19"/>
      <c r="Y323" s="20"/>
    </row>
    <row r="324" spans="7:25" x14ac:dyDescent="0.25">
      <c r="V324" s="19"/>
      <c r="W324" s="19"/>
      <c r="X324" s="19"/>
      <c r="Y324" s="20"/>
    </row>
    <row r="325" spans="7:25" x14ac:dyDescent="0.25">
      <c r="V325" s="19"/>
      <c r="W325" s="19"/>
      <c r="X325" s="19"/>
      <c r="Y325" s="20"/>
    </row>
    <row r="326" spans="7:25" ht="15.75" thickBot="1" x14ac:dyDescent="0.3">
      <c r="V326" s="19"/>
      <c r="W326" s="19"/>
      <c r="X326" s="19"/>
      <c r="Y326" s="20"/>
    </row>
    <row r="327" spans="7:25" ht="24.95" customHeight="1" x14ac:dyDescent="0.25">
      <c r="G327" s="101" t="s">
        <v>2</v>
      </c>
      <c r="H327" s="102"/>
      <c r="I327" s="102"/>
      <c r="J327" s="102"/>
      <c r="K327" s="102" t="s">
        <v>3</v>
      </c>
      <c r="L327" s="102"/>
      <c r="M327" s="105" t="str">
        <f>CONCATENATE("decyzje ",Arkusz18!C2," - ",Arkusz18!B2," r.")</f>
        <v>decyzje 01.01.2017 - 30.04.2017 r.</v>
      </c>
      <c r="N327" s="105"/>
      <c r="O327" s="105"/>
      <c r="P327" s="105"/>
      <c r="Q327" s="105"/>
      <c r="R327" s="106"/>
      <c r="V327" s="19"/>
      <c r="W327" s="19"/>
      <c r="X327" s="19"/>
      <c r="Y327" s="20"/>
    </row>
    <row r="328" spans="7:25" ht="60.75" customHeight="1" x14ac:dyDescent="0.25">
      <c r="G328" s="103"/>
      <c r="H328" s="104"/>
      <c r="I328" s="104"/>
      <c r="J328" s="104"/>
      <c r="K328" s="104"/>
      <c r="L328" s="104"/>
      <c r="M328" s="107" t="s">
        <v>24</v>
      </c>
      <c r="N328" s="107"/>
      <c r="O328" s="107" t="s">
        <v>25</v>
      </c>
      <c r="P328" s="107"/>
      <c r="Q328" s="107" t="s">
        <v>26</v>
      </c>
      <c r="R328" s="118"/>
      <c r="V328" s="19"/>
      <c r="W328" s="19"/>
      <c r="X328" s="19"/>
      <c r="Y328" s="20"/>
    </row>
    <row r="329" spans="7:25" x14ac:dyDescent="0.25">
      <c r="G329" s="259" t="s">
        <v>33</v>
      </c>
      <c r="H329" s="260"/>
      <c r="I329" s="260"/>
      <c r="J329" s="260"/>
      <c r="K329" s="245">
        <f>Arkusz11!B5</f>
        <v>50721</v>
      </c>
      <c r="L329" s="245"/>
      <c r="M329" s="108">
        <f>Arkusz11!B3</f>
        <v>35138</v>
      </c>
      <c r="N329" s="108"/>
      <c r="O329" s="108">
        <f>Arkusz11!B2</f>
        <v>3813</v>
      </c>
      <c r="P329" s="108"/>
      <c r="Q329" s="108">
        <f>Arkusz11!B4</f>
        <v>1594</v>
      </c>
      <c r="R329" s="109"/>
      <c r="V329" s="19"/>
      <c r="W329" s="19"/>
      <c r="X329" s="19"/>
      <c r="Y329" s="20"/>
    </row>
    <row r="330" spans="7:25" x14ac:dyDescent="0.25">
      <c r="G330" s="257" t="s">
        <v>34</v>
      </c>
      <c r="H330" s="258"/>
      <c r="I330" s="258"/>
      <c r="J330" s="258"/>
      <c r="K330" s="256">
        <f>Arkusz11!B13</f>
        <v>7105</v>
      </c>
      <c r="L330" s="256"/>
      <c r="M330" s="261">
        <f>Arkusz11!B11</f>
        <v>4836</v>
      </c>
      <c r="N330" s="261"/>
      <c r="O330" s="261">
        <f>Arkusz11!B10</f>
        <v>380</v>
      </c>
      <c r="P330" s="261"/>
      <c r="Q330" s="261">
        <f>Arkusz11!B12</f>
        <v>234</v>
      </c>
      <c r="R330" s="262"/>
      <c r="V330" s="19"/>
      <c r="W330" s="19"/>
      <c r="X330" s="19"/>
      <c r="Y330" s="20"/>
    </row>
    <row r="331" spans="7:25" ht="15.75" thickBot="1" x14ac:dyDescent="0.3">
      <c r="G331" s="123" t="s">
        <v>23</v>
      </c>
      <c r="H331" s="124"/>
      <c r="I331" s="124"/>
      <c r="J331" s="124"/>
      <c r="K331" s="249">
        <f>Arkusz11!B9</f>
        <v>1060</v>
      </c>
      <c r="L331" s="249"/>
      <c r="M331" s="250">
        <f>Arkusz11!B7</f>
        <v>563</v>
      </c>
      <c r="N331" s="250"/>
      <c r="O331" s="250">
        <f>Arkusz11!B6</f>
        <v>74</v>
      </c>
      <c r="P331" s="250"/>
      <c r="Q331" s="250">
        <f>Arkusz11!B8</f>
        <v>76</v>
      </c>
      <c r="R331" s="251"/>
      <c r="V331" s="19"/>
      <c r="W331" s="19"/>
      <c r="X331" s="19"/>
      <c r="Y331" s="20"/>
    </row>
    <row r="332" spans="7:25" ht="15.75" thickBot="1" x14ac:dyDescent="0.3">
      <c r="G332" s="189" t="s">
        <v>73</v>
      </c>
      <c r="H332" s="190"/>
      <c r="I332" s="190"/>
      <c r="J332" s="190"/>
      <c r="K332" s="187">
        <f>SUM(K329:L331)</f>
        <v>58886</v>
      </c>
      <c r="L332" s="187"/>
      <c r="M332" s="187">
        <f t="shared" ref="M332" si="7">SUM(M329:N331)</f>
        <v>40537</v>
      </c>
      <c r="N332" s="187"/>
      <c r="O332" s="187">
        <f t="shared" ref="O332" si="8">SUM(O329:P331)</f>
        <v>4267</v>
      </c>
      <c r="P332" s="187"/>
      <c r="Q332" s="187">
        <f t="shared" ref="Q332" si="9">SUM(Q329:R331)</f>
        <v>1904</v>
      </c>
      <c r="R332" s="188"/>
      <c r="V332" s="19"/>
      <c r="W332" s="19"/>
      <c r="X332" s="19"/>
      <c r="Y332" s="20"/>
    </row>
    <row r="333" spans="7:25" x14ac:dyDescent="0.25">
      <c r="V333" s="19"/>
      <c r="W333" s="19"/>
      <c r="X333" s="19"/>
      <c r="Y333" s="20"/>
    </row>
    <row r="334" spans="7:25" x14ac:dyDescent="0.25">
      <c r="N334" s="21"/>
      <c r="O334" s="21"/>
      <c r="P334" s="21"/>
      <c r="Q334" s="21"/>
      <c r="R334" s="21"/>
      <c r="S334" s="21"/>
      <c r="T334" s="21"/>
      <c r="U334" s="21"/>
      <c r="V334" s="22"/>
      <c r="W334" s="21"/>
      <c r="X334" s="23"/>
      <c r="Y334" s="24"/>
    </row>
    <row r="349" spans="7:18" ht="15.75" thickBot="1" x14ac:dyDescent="0.3"/>
    <row r="350" spans="7:18" x14ac:dyDescent="0.25">
      <c r="G350" s="84" t="s">
        <v>2</v>
      </c>
      <c r="H350" s="85"/>
      <c r="I350" s="85"/>
      <c r="J350" s="85"/>
      <c r="K350" s="85"/>
      <c r="L350" s="85"/>
      <c r="M350" s="85"/>
      <c r="N350" s="85"/>
      <c r="O350" s="88" t="s">
        <v>3</v>
      </c>
      <c r="P350" s="88"/>
      <c r="Q350" s="79" t="s">
        <v>78</v>
      </c>
      <c r="R350" s="80"/>
    </row>
    <row r="351" spans="7:18" ht="45.75" customHeight="1" x14ac:dyDescent="0.25">
      <c r="G351" s="86"/>
      <c r="H351" s="87"/>
      <c r="I351" s="87"/>
      <c r="J351" s="87"/>
      <c r="K351" s="87"/>
      <c r="L351" s="87"/>
      <c r="M351" s="87"/>
      <c r="N351" s="87"/>
      <c r="O351" s="89"/>
      <c r="P351" s="89"/>
      <c r="Q351" s="81"/>
      <c r="R351" s="82"/>
    </row>
    <row r="352" spans="7:18" x14ac:dyDescent="0.25">
      <c r="G352" s="90" t="s">
        <v>74</v>
      </c>
      <c r="H352" s="91"/>
      <c r="I352" s="91"/>
      <c r="J352" s="91"/>
      <c r="K352" s="91"/>
      <c r="L352" s="91"/>
      <c r="M352" s="91"/>
      <c r="N352" s="91"/>
      <c r="O352" s="92">
        <f>Arkusz12!A2</f>
        <v>3042</v>
      </c>
      <c r="P352" s="92"/>
      <c r="Q352" s="69">
        <f>Arkusz12!A3</f>
        <v>3206</v>
      </c>
      <c r="R352" s="70"/>
    </row>
    <row r="353" spans="1:25" x14ac:dyDescent="0.25">
      <c r="G353" s="93" t="s">
        <v>75</v>
      </c>
      <c r="H353" s="94"/>
      <c r="I353" s="94"/>
      <c r="J353" s="94"/>
      <c r="K353" s="94"/>
      <c r="L353" s="94"/>
      <c r="M353" s="94"/>
      <c r="N353" s="94"/>
      <c r="O353" s="95">
        <f>Arkusz12!A4</f>
        <v>237</v>
      </c>
      <c r="P353" s="95"/>
      <c r="Q353" s="75">
        <f>Arkusz12!A5</f>
        <v>330</v>
      </c>
      <c r="R353" s="76"/>
    </row>
    <row r="354" spans="1:25" x14ac:dyDescent="0.25">
      <c r="G354" s="90" t="s">
        <v>76</v>
      </c>
      <c r="H354" s="91"/>
      <c r="I354" s="91"/>
      <c r="J354" s="91"/>
      <c r="K354" s="91"/>
      <c r="L354" s="91"/>
      <c r="M354" s="91"/>
      <c r="N354" s="91"/>
      <c r="O354" s="92">
        <f>Arkusz12!A6</f>
        <v>70</v>
      </c>
      <c r="P354" s="92"/>
      <c r="Q354" s="69">
        <f>Arkusz12!A7</f>
        <v>85</v>
      </c>
      <c r="R354" s="70"/>
    </row>
    <row r="355" spans="1:25" ht="15.75" thickBot="1" x14ac:dyDescent="0.3">
      <c r="G355" s="312" t="s">
        <v>77</v>
      </c>
      <c r="H355" s="313"/>
      <c r="I355" s="313"/>
      <c r="J355" s="313"/>
      <c r="K355" s="313"/>
      <c r="L355" s="313"/>
      <c r="M355" s="313"/>
      <c r="N355" s="313"/>
      <c r="O355" s="125">
        <f>Arkusz12!A8</f>
        <v>6</v>
      </c>
      <c r="P355" s="125"/>
      <c r="Q355" s="71">
        <f>Arkusz12!A9</f>
        <v>9</v>
      </c>
      <c r="R355" s="72"/>
    </row>
    <row r="356" spans="1:25" ht="15.75" thickBot="1" x14ac:dyDescent="0.3">
      <c r="G356" s="174" t="s">
        <v>73</v>
      </c>
      <c r="H356" s="175"/>
      <c r="I356" s="175"/>
      <c r="J356" s="175"/>
      <c r="K356" s="175"/>
      <c r="L356" s="175"/>
      <c r="M356" s="175"/>
      <c r="N356" s="175"/>
      <c r="O356" s="77">
        <f>SUM(O352:P355)</f>
        <v>3355</v>
      </c>
      <c r="P356" s="77"/>
      <c r="Q356" s="77">
        <f>SUM(Q352:R355)</f>
        <v>3630</v>
      </c>
      <c r="R356" s="78"/>
    </row>
    <row r="359" spans="1:25" x14ac:dyDescent="0.25">
      <c r="A359" s="186" t="s">
        <v>169</v>
      </c>
      <c r="B359" s="182"/>
      <c r="C359" s="182"/>
      <c r="D359" s="182"/>
      <c r="E359" s="182"/>
      <c r="F359" s="182"/>
      <c r="G359" s="182"/>
      <c r="H359" s="182"/>
      <c r="I359" s="182"/>
      <c r="J359" s="182"/>
      <c r="K359" s="182"/>
      <c r="L359" s="182"/>
      <c r="M359" s="182"/>
      <c r="N359" s="182"/>
      <c r="O359" s="182"/>
      <c r="P359" s="182"/>
      <c r="Q359" s="182"/>
      <c r="R359" s="182"/>
      <c r="S359" s="182"/>
      <c r="T359" s="182"/>
      <c r="U359" s="182"/>
      <c r="V359" s="182"/>
      <c r="W359" s="182"/>
      <c r="X359" s="182"/>
      <c r="Y359" s="182"/>
    </row>
    <row r="360" spans="1:25" s="61" customFormat="1" x14ac:dyDescent="0.25">
      <c r="A360" s="182"/>
      <c r="B360" s="182"/>
      <c r="C360" s="182"/>
      <c r="D360" s="182"/>
      <c r="E360" s="182"/>
      <c r="F360" s="182"/>
      <c r="G360" s="182"/>
      <c r="H360" s="182"/>
      <c r="I360" s="182"/>
      <c r="J360" s="182"/>
      <c r="K360" s="182"/>
      <c r="L360" s="182"/>
      <c r="M360" s="182"/>
      <c r="N360" s="182"/>
      <c r="O360" s="182"/>
      <c r="P360" s="182"/>
      <c r="Q360" s="182"/>
      <c r="R360" s="182"/>
      <c r="S360" s="182"/>
      <c r="T360" s="182"/>
      <c r="U360" s="182"/>
      <c r="V360" s="182"/>
      <c r="W360" s="182"/>
      <c r="X360" s="182"/>
      <c r="Y360" s="182"/>
    </row>
    <row r="361" spans="1:25" s="61" customFormat="1" x14ac:dyDescent="0.25">
      <c r="A361" s="182"/>
      <c r="B361" s="182"/>
      <c r="C361" s="182"/>
      <c r="D361" s="182"/>
      <c r="E361" s="182"/>
      <c r="F361" s="182"/>
      <c r="G361" s="182"/>
      <c r="H361" s="182"/>
      <c r="I361" s="182"/>
      <c r="J361" s="182"/>
      <c r="K361" s="182"/>
      <c r="L361" s="182"/>
      <c r="M361" s="182"/>
      <c r="N361" s="182"/>
      <c r="O361" s="182"/>
      <c r="P361" s="182"/>
      <c r="Q361" s="182"/>
      <c r="R361" s="182"/>
      <c r="S361" s="182"/>
      <c r="T361" s="182"/>
      <c r="U361" s="182"/>
      <c r="V361" s="182"/>
      <c r="W361" s="182"/>
      <c r="X361" s="182"/>
      <c r="Y361" s="182"/>
    </row>
    <row r="362" spans="1:25" s="61" customFormat="1" x14ac:dyDescent="0.25">
      <c r="A362" s="182"/>
      <c r="B362" s="182"/>
      <c r="C362" s="182"/>
      <c r="D362" s="182"/>
      <c r="E362" s="182"/>
      <c r="F362" s="182"/>
      <c r="G362" s="182"/>
      <c r="H362" s="182"/>
      <c r="I362" s="182"/>
      <c r="J362" s="182"/>
      <c r="K362" s="182"/>
      <c r="L362" s="182"/>
      <c r="M362" s="182"/>
      <c r="N362" s="182"/>
      <c r="O362" s="182"/>
      <c r="P362" s="182"/>
      <c r="Q362" s="182"/>
      <c r="R362" s="182"/>
      <c r="S362" s="182"/>
      <c r="T362" s="182"/>
      <c r="U362" s="182"/>
      <c r="V362" s="182"/>
      <c r="W362" s="182"/>
      <c r="X362" s="182"/>
      <c r="Y362" s="182"/>
    </row>
    <row r="363" spans="1:25" s="62" customFormat="1" x14ac:dyDescent="0.25">
      <c r="A363" s="182"/>
      <c r="B363" s="182"/>
      <c r="C363" s="182"/>
      <c r="D363" s="182"/>
      <c r="E363" s="182"/>
      <c r="F363" s="182"/>
      <c r="G363" s="182"/>
      <c r="H363" s="182"/>
      <c r="I363" s="182"/>
      <c r="J363" s="182"/>
      <c r="K363" s="182"/>
      <c r="L363" s="182"/>
      <c r="M363" s="182"/>
      <c r="N363" s="182"/>
      <c r="O363" s="182"/>
      <c r="P363" s="182"/>
      <c r="Q363" s="182"/>
      <c r="R363" s="182"/>
      <c r="S363" s="182"/>
      <c r="T363" s="182"/>
      <c r="U363" s="182"/>
      <c r="V363" s="182"/>
      <c r="W363" s="182"/>
      <c r="X363" s="182"/>
      <c r="Y363" s="182"/>
    </row>
    <row r="364" spans="1:25" s="62" customFormat="1" x14ac:dyDescent="0.25">
      <c r="A364" s="182"/>
      <c r="B364" s="182"/>
      <c r="C364" s="182"/>
      <c r="D364" s="182"/>
      <c r="E364" s="182"/>
      <c r="F364" s="182"/>
      <c r="G364" s="182"/>
      <c r="H364" s="182"/>
      <c r="I364" s="182"/>
      <c r="J364" s="182"/>
      <c r="K364" s="182"/>
      <c r="L364" s="182"/>
      <c r="M364" s="182"/>
      <c r="N364" s="182"/>
      <c r="O364" s="182"/>
      <c r="P364" s="182"/>
      <c r="Q364" s="182"/>
      <c r="R364" s="182"/>
      <c r="S364" s="182"/>
      <c r="T364" s="182"/>
      <c r="U364" s="182"/>
      <c r="V364" s="182"/>
      <c r="W364" s="182"/>
      <c r="X364" s="182"/>
      <c r="Y364" s="182"/>
    </row>
    <row r="365" spans="1:25" s="62" customFormat="1" x14ac:dyDescent="0.25">
      <c r="A365" s="182"/>
      <c r="B365" s="182"/>
      <c r="C365" s="182"/>
      <c r="D365" s="182"/>
      <c r="E365" s="182"/>
      <c r="F365" s="182"/>
      <c r="G365" s="182"/>
      <c r="H365" s="182"/>
      <c r="I365" s="182"/>
      <c r="J365" s="182"/>
      <c r="K365" s="182"/>
      <c r="L365" s="182"/>
      <c r="M365" s="182"/>
      <c r="N365" s="182"/>
      <c r="O365" s="182"/>
      <c r="P365" s="182"/>
      <c r="Q365" s="182"/>
      <c r="R365" s="182"/>
      <c r="S365" s="182"/>
      <c r="T365" s="182"/>
      <c r="U365" s="182"/>
      <c r="V365" s="182"/>
      <c r="W365" s="182"/>
      <c r="X365" s="182"/>
      <c r="Y365" s="182"/>
    </row>
    <row r="366" spans="1:25" s="62" customFormat="1" x14ac:dyDescent="0.25">
      <c r="A366" s="182"/>
      <c r="B366" s="182"/>
      <c r="C366" s="182"/>
      <c r="D366" s="182"/>
      <c r="E366" s="182"/>
      <c r="F366" s="182"/>
      <c r="G366" s="182"/>
      <c r="H366" s="182"/>
      <c r="I366" s="182"/>
      <c r="J366" s="182"/>
      <c r="K366" s="182"/>
      <c r="L366" s="182"/>
      <c r="M366" s="182"/>
      <c r="N366" s="182"/>
      <c r="O366" s="182"/>
      <c r="P366" s="182"/>
      <c r="Q366" s="182"/>
      <c r="R366" s="182"/>
      <c r="S366" s="182"/>
      <c r="T366" s="182"/>
      <c r="U366" s="182"/>
      <c r="V366" s="182"/>
      <c r="W366" s="182"/>
      <c r="X366" s="182"/>
      <c r="Y366" s="182"/>
    </row>
    <row r="367" spans="1:25" s="62" customFormat="1" x14ac:dyDescent="0.25">
      <c r="A367" s="182"/>
      <c r="B367" s="182"/>
      <c r="C367" s="182"/>
      <c r="D367" s="182"/>
      <c r="E367" s="182"/>
      <c r="F367" s="182"/>
      <c r="G367" s="182"/>
      <c r="H367" s="182"/>
      <c r="I367" s="182"/>
      <c r="J367" s="182"/>
      <c r="K367" s="182"/>
      <c r="L367" s="182"/>
      <c r="M367" s="182"/>
      <c r="N367" s="182"/>
      <c r="O367" s="182"/>
      <c r="P367" s="182"/>
      <c r="Q367" s="182"/>
      <c r="R367" s="182"/>
      <c r="S367" s="182"/>
      <c r="T367" s="182"/>
      <c r="U367" s="182"/>
      <c r="V367" s="182"/>
      <c r="W367" s="182"/>
      <c r="X367" s="182"/>
      <c r="Y367" s="182"/>
    </row>
    <row r="368" spans="1:25" s="62" customFormat="1" x14ac:dyDescent="0.25">
      <c r="A368" s="182"/>
      <c r="B368" s="182"/>
      <c r="C368" s="182"/>
      <c r="D368" s="182"/>
      <c r="E368" s="182"/>
      <c r="F368" s="182"/>
      <c r="G368" s="182"/>
      <c r="H368" s="182"/>
      <c r="I368" s="182"/>
      <c r="J368" s="182"/>
      <c r="K368" s="182"/>
      <c r="L368" s="182"/>
      <c r="M368" s="182"/>
      <c r="N368" s="182"/>
      <c r="O368" s="182"/>
      <c r="P368" s="182"/>
      <c r="Q368" s="182"/>
      <c r="R368" s="182"/>
      <c r="S368" s="182"/>
      <c r="T368" s="182"/>
      <c r="U368" s="182"/>
      <c r="V368" s="182"/>
      <c r="W368" s="182"/>
      <c r="X368" s="182"/>
      <c r="Y368" s="182"/>
    </row>
    <row r="369" spans="1:25" s="62" customFormat="1" x14ac:dyDescent="0.25">
      <c r="A369" s="182"/>
      <c r="B369" s="182"/>
      <c r="C369" s="182"/>
      <c r="D369" s="182"/>
      <c r="E369" s="182"/>
      <c r="F369" s="182"/>
      <c r="G369" s="182"/>
      <c r="H369" s="182"/>
      <c r="I369" s="182"/>
      <c r="J369" s="182"/>
      <c r="K369" s="182"/>
      <c r="L369" s="182"/>
      <c r="M369" s="182"/>
      <c r="N369" s="182"/>
      <c r="O369" s="182"/>
      <c r="P369" s="182"/>
      <c r="Q369" s="182"/>
      <c r="R369" s="182"/>
      <c r="S369" s="182"/>
      <c r="T369" s="182"/>
      <c r="U369" s="182"/>
      <c r="V369" s="182"/>
      <c r="W369" s="182"/>
      <c r="X369" s="182"/>
      <c r="Y369" s="182"/>
    </row>
    <row r="370" spans="1:25" s="62" customFormat="1" x14ac:dyDescent="0.25">
      <c r="A370" s="182"/>
      <c r="B370" s="182"/>
      <c r="C370" s="182"/>
      <c r="D370" s="182"/>
      <c r="E370" s="182"/>
      <c r="F370" s="182"/>
      <c r="G370" s="182"/>
      <c r="H370" s="182"/>
      <c r="I370" s="182"/>
      <c r="J370" s="182"/>
      <c r="K370" s="182"/>
      <c r="L370" s="182"/>
      <c r="M370" s="182"/>
      <c r="N370" s="182"/>
      <c r="O370" s="182"/>
      <c r="P370" s="182"/>
      <c r="Q370" s="182"/>
      <c r="R370" s="182"/>
      <c r="S370" s="182"/>
      <c r="T370" s="182"/>
      <c r="U370" s="182"/>
      <c r="V370" s="182"/>
      <c r="W370" s="182"/>
      <c r="X370" s="182"/>
      <c r="Y370" s="182"/>
    </row>
    <row r="371" spans="1:25" s="61" customFormat="1" x14ac:dyDescent="0.25">
      <c r="A371" s="182"/>
      <c r="B371" s="182"/>
      <c r="C371" s="182"/>
      <c r="D371" s="182"/>
      <c r="E371" s="182"/>
      <c r="F371" s="182"/>
      <c r="G371" s="182"/>
      <c r="H371" s="182"/>
      <c r="I371" s="182"/>
      <c r="J371" s="182"/>
      <c r="K371" s="182"/>
      <c r="L371" s="182"/>
      <c r="M371" s="182"/>
      <c r="N371" s="182"/>
      <c r="O371" s="182"/>
      <c r="P371" s="182"/>
      <c r="Q371" s="182"/>
      <c r="R371" s="182"/>
      <c r="S371" s="182"/>
      <c r="T371" s="182"/>
      <c r="U371" s="182"/>
      <c r="V371" s="182"/>
      <c r="W371" s="182"/>
      <c r="X371" s="182"/>
      <c r="Y371" s="182"/>
    </row>
    <row r="372" spans="1:25" s="61" customFormat="1" x14ac:dyDescent="0.25">
      <c r="A372" s="182"/>
      <c r="B372" s="182"/>
      <c r="C372" s="182"/>
      <c r="D372" s="182"/>
      <c r="E372" s="182"/>
      <c r="F372" s="182"/>
      <c r="G372" s="182"/>
      <c r="H372" s="182"/>
      <c r="I372" s="182"/>
      <c r="J372" s="182"/>
      <c r="K372" s="182"/>
      <c r="L372" s="182"/>
      <c r="M372" s="182"/>
      <c r="N372" s="182"/>
      <c r="O372" s="182"/>
      <c r="P372" s="182"/>
      <c r="Q372" s="182"/>
      <c r="R372" s="182"/>
      <c r="S372" s="182"/>
      <c r="T372" s="182"/>
      <c r="U372" s="182"/>
      <c r="V372" s="182"/>
      <c r="W372" s="182"/>
      <c r="X372" s="182"/>
      <c r="Y372" s="182"/>
    </row>
    <row r="373" spans="1:25" s="61" customFormat="1" x14ac:dyDescent="0.25">
      <c r="A373" s="182"/>
      <c r="B373" s="182"/>
      <c r="C373" s="182"/>
      <c r="D373" s="182"/>
      <c r="E373" s="182"/>
      <c r="F373" s="182"/>
      <c r="G373" s="182"/>
      <c r="H373" s="182"/>
      <c r="I373" s="182"/>
      <c r="J373" s="182"/>
      <c r="K373" s="182"/>
      <c r="L373" s="182"/>
      <c r="M373" s="182"/>
      <c r="N373" s="182"/>
      <c r="O373" s="182"/>
      <c r="P373" s="182"/>
      <c r="Q373" s="182"/>
      <c r="R373" s="182"/>
      <c r="S373" s="182"/>
      <c r="T373" s="182"/>
      <c r="U373" s="182"/>
      <c r="V373" s="182"/>
      <c r="W373" s="182"/>
      <c r="X373" s="182"/>
      <c r="Y373" s="182"/>
    </row>
    <row r="374" spans="1:25" x14ac:dyDescent="0.25">
      <c r="A374" s="182"/>
      <c r="B374" s="182"/>
      <c r="C374" s="182"/>
      <c r="D374" s="182"/>
      <c r="E374" s="182"/>
      <c r="F374" s="182"/>
      <c r="G374" s="182"/>
      <c r="H374" s="182"/>
      <c r="I374" s="182"/>
      <c r="J374" s="182"/>
      <c r="K374" s="182"/>
      <c r="L374" s="182"/>
      <c r="M374" s="182"/>
      <c r="N374" s="182"/>
      <c r="O374" s="182"/>
      <c r="P374" s="182"/>
      <c r="Q374" s="182"/>
      <c r="R374" s="182"/>
      <c r="S374" s="182"/>
      <c r="T374" s="182"/>
      <c r="U374" s="182"/>
      <c r="V374" s="182"/>
      <c r="W374" s="182"/>
      <c r="X374" s="182"/>
      <c r="Y374" s="182"/>
    </row>
    <row r="375" spans="1:25" x14ac:dyDescent="0.25">
      <c r="A375" s="182"/>
      <c r="B375" s="182"/>
      <c r="C375" s="182"/>
      <c r="D375" s="182"/>
      <c r="E375" s="182"/>
      <c r="F375" s="182"/>
      <c r="G375" s="182"/>
      <c r="H375" s="182"/>
      <c r="I375" s="182"/>
      <c r="J375" s="182"/>
      <c r="K375" s="182"/>
      <c r="L375" s="182"/>
      <c r="M375" s="182"/>
      <c r="N375" s="182"/>
      <c r="O375" s="182"/>
      <c r="P375" s="182"/>
      <c r="Q375" s="182"/>
      <c r="R375" s="182"/>
      <c r="S375" s="182"/>
      <c r="T375" s="182"/>
      <c r="U375" s="182"/>
      <c r="V375" s="182"/>
      <c r="W375" s="182"/>
      <c r="X375" s="182"/>
      <c r="Y375" s="182"/>
    </row>
    <row r="376" spans="1:25" s="62" customFormat="1" x14ac:dyDescent="0.25">
      <c r="A376" s="182"/>
      <c r="B376" s="182"/>
      <c r="C376" s="182"/>
      <c r="D376" s="182"/>
      <c r="E376" s="182"/>
      <c r="F376" s="182"/>
      <c r="G376" s="182"/>
      <c r="H376" s="182"/>
      <c r="I376" s="182"/>
      <c r="J376" s="182"/>
      <c r="K376" s="182"/>
      <c r="L376" s="182"/>
      <c r="M376" s="182"/>
      <c r="N376" s="182"/>
      <c r="O376" s="182"/>
      <c r="P376" s="182"/>
      <c r="Q376" s="182"/>
      <c r="R376" s="182"/>
      <c r="S376" s="182"/>
      <c r="T376" s="182"/>
      <c r="U376" s="182"/>
      <c r="V376" s="182"/>
      <c r="W376" s="182"/>
      <c r="X376" s="182"/>
      <c r="Y376" s="182"/>
    </row>
    <row r="377" spans="1:25" s="62" customFormat="1" x14ac:dyDescent="0.25">
      <c r="A377" s="182"/>
      <c r="B377" s="182"/>
      <c r="C377" s="182"/>
      <c r="D377" s="182"/>
      <c r="E377" s="182"/>
      <c r="F377" s="182"/>
      <c r="G377" s="182"/>
      <c r="H377" s="182"/>
      <c r="I377" s="182"/>
      <c r="J377" s="182"/>
      <c r="K377" s="182"/>
      <c r="L377" s="182"/>
      <c r="M377" s="182"/>
      <c r="N377" s="182"/>
      <c r="O377" s="182"/>
      <c r="P377" s="182"/>
      <c r="Q377" s="182"/>
      <c r="R377" s="182"/>
      <c r="S377" s="182"/>
      <c r="T377" s="182"/>
      <c r="U377" s="182"/>
      <c r="V377" s="182"/>
      <c r="W377" s="182"/>
      <c r="X377" s="182"/>
      <c r="Y377" s="182"/>
    </row>
    <row r="378" spans="1:25" s="62" customFormat="1" x14ac:dyDescent="0.25">
      <c r="A378" s="182"/>
      <c r="B378" s="182"/>
      <c r="C378" s="182"/>
      <c r="D378" s="182"/>
      <c r="E378" s="182"/>
      <c r="F378" s="182"/>
      <c r="G378" s="182"/>
      <c r="H378" s="182"/>
      <c r="I378" s="182"/>
      <c r="J378" s="182"/>
      <c r="K378" s="182"/>
      <c r="L378" s="182"/>
      <c r="M378" s="182"/>
      <c r="N378" s="182"/>
      <c r="O378" s="182"/>
      <c r="P378" s="182"/>
      <c r="Q378" s="182"/>
      <c r="R378" s="182"/>
      <c r="S378" s="182"/>
      <c r="T378" s="182"/>
      <c r="U378" s="182"/>
      <c r="V378" s="182"/>
      <c r="W378" s="182"/>
      <c r="X378" s="182"/>
      <c r="Y378" s="182"/>
    </row>
    <row r="379" spans="1:25" x14ac:dyDescent="0.25">
      <c r="A379" s="182"/>
      <c r="B379" s="182"/>
      <c r="C379" s="182"/>
      <c r="D379" s="182"/>
      <c r="E379" s="182"/>
      <c r="F379" s="182"/>
      <c r="G379" s="182"/>
      <c r="H379" s="182"/>
      <c r="I379" s="182"/>
      <c r="J379" s="182"/>
      <c r="K379" s="182"/>
      <c r="L379" s="182"/>
      <c r="M379" s="182"/>
      <c r="N379" s="182"/>
      <c r="O379" s="182"/>
      <c r="P379" s="182"/>
      <c r="Q379" s="182"/>
      <c r="R379" s="182"/>
      <c r="S379" s="182"/>
      <c r="T379" s="182"/>
      <c r="U379" s="182"/>
      <c r="V379" s="182"/>
      <c r="W379" s="182"/>
      <c r="X379" s="182"/>
      <c r="Y379" s="182"/>
    </row>
    <row r="380" spans="1:25" x14ac:dyDescent="0.25">
      <c r="A380" s="182"/>
      <c r="B380" s="182"/>
      <c r="C380" s="182"/>
      <c r="D380" s="182"/>
      <c r="E380" s="182"/>
      <c r="F380" s="182"/>
      <c r="G380" s="182"/>
      <c r="H380" s="182"/>
      <c r="I380" s="182"/>
      <c r="J380" s="182"/>
      <c r="K380" s="182"/>
      <c r="L380" s="182"/>
      <c r="M380" s="182"/>
      <c r="N380" s="182"/>
      <c r="O380" s="182"/>
      <c r="P380" s="182"/>
      <c r="Q380" s="182"/>
      <c r="R380" s="182"/>
      <c r="S380" s="182"/>
      <c r="T380" s="182"/>
      <c r="U380" s="182"/>
      <c r="V380" s="182"/>
      <c r="W380" s="182"/>
      <c r="X380" s="182"/>
      <c r="Y380" s="182"/>
    </row>
    <row r="381" spans="1:25" x14ac:dyDescent="0.25">
      <c r="A381" s="182"/>
      <c r="B381" s="182"/>
      <c r="C381" s="182"/>
      <c r="D381" s="182"/>
      <c r="E381" s="182"/>
      <c r="F381" s="182"/>
      <c r="G381" s="182"/>
      <c r="H381" s="182"/>
      <c r="I381" s="182"/>
      <c r="J381" s="182"/>
      <c r="K381" s="182"/>
      <c r="L381" s="182"/>
      <c r="M381" s="182"/>
      <c r="N381" s="182"/>
      <c r="O381" s="182"/>
      <c r="P381" s="182"/>
      <c r="Q381" s="182"/>
      <c r="R381" s="182"/>
      <c r="S381" s="182"/>
      <c r="T381" s="182"/>
      <c r="U381" s="182"/>
      <c r="V381" s="182"/>
      <c r="W381" s="182"/>
      <c r="X381" s="182"/>
      <c r="Y381" s="182"/>
    </row>
    <row r="382" spans="1:25" x14ac:dyDescent="0.25">
      <c r="A382" s="182"/>
      <c r="B382" s="182"/>
      <c r="C382" s="182"/>
      <c r="D382" s="182"/>
      <c r="E382" s="182"/>
      <c r="F382" s="182"/>
      <c r="G382" s="182"/>
      <c r="H382" s="182"/>
      <c r="I382" s="182"/>
      <c r="J382" s="182"/>
      <c r="K382" s="182"/>
      <c r="L382" s="182"/>
      <c r="M382" s="182"/>
      <c r="N382" s="182"/>
      <c r="O382" s="182"/>
      <c r="P382" s="182"/>
      <c r="Q382" s="182"/>
      <c r="R382" s="182"/>
      <c r="S382" s="182"/>
      <c r="T382" s="182"/>
      <c r="U382" s="182"/>
      <c r="V382" s="182"/>
      <c r="W382" s="182"/>
      <c r="X382" s="182"/>
      <c r="Y382" s="182"/>
    </row>
    <row r="383" spans="1:25" x14ac:dyDescent="0.25">
      <c r="A383" s="182"/>
      <c r="B383" s="182"/>
      <c r="C383" s="182"/>
      <c r="D383" s="182"/>
      <c r="E383" s="182"/>
      <c r="F383" s="182"/>
      <c r="G383" s="182"/>
      <c r="H383" s="182"/>
      <c r="I383" s="182"/>
      <c r="J383" s="182"/>
      <c r="K383" s="182"/>
      <c r="L383" s="182"/>
      <c r="M383" s="182"/>
      <c r="N383" s="182"/>
      <c r="O383" s="182"/>
      <c r="P383" s="182"/>
      <c r="Q383" s="182"/>
      <c r="R383" s="182"/>
      <c r="S383" s="182"/>
      <c r="T383" s="182"/>
      <c r="U383" s="182"/>
      <c r="V383" s="182"/>
      <c r="W383" s="182"/>
      <c r="X383" s="182"/>
      <c r="Y383" s="182"/>
    </row>
    <row r="384" spans="1:25" x14ac:dyDescent="0.25">
      <c r="A384" s="182"/>
      <c r="B384" s="182"/>
      <c r="C384" s="182"/>
      <c r="D384" s="182"/>
      <c r="E384" s="182"/>
      <c r="F384" s="182"/>
      <c r="G384" s="182"/>
      <c r="H384" s="182"/>
      <c r="I384" s="182"/>
      <c r="J384" s="182"/>
      <c r="K384" s="182"/>
      <c r="L384" s="182"/>
      <c r="M384" s="182"/>
      <c r="N384" s="182"/>
      <c r="O384" s="182"/>
      <c r="P384" s="182"/>
      <c r="Q384" s="182"/>
      <c r="R384" s="182"/>
      <c r="S384" s="182"/>
      <c r="T384" s="182"/>
      <c r="U384" s="182"/>
      <c r="V384" s="182"/>
      <c r="W384" s="182"/>
      <c r="X384" s="182"/>
      <c r="Y384" s="182"/>
    </row>
    <row r="388" spans="1:25" ht="15" customHeight="1" x14ac:dyDescent="0.25">
      <c r="A388" s="160" t="s">
        <v>92</v>
      </c>
      <c r="B388" s="160"/>
      <c r="C388" s="160"/>
      <c r="D388" s="160"/>
      <c r="E388" s="160"/>
      <c r="F388" s="160"/>
      <c r="G388" s="160"/>
      <c r="H388" s="160"/>
      <c r="I388" s="160"/>
      <c r="J388" s="160"/>
      <c r="K388" s="160"/>
      <c r="L388" s="160"/>
      <c r="M388" s="160"/>
      <c r="N388" s="160"/>
      <c r="O388" s="160"/>
      <c r="P388" s="160"/>
      <c r="Q388" s="160"/>
      <c r="R388" s="160"/>
      <c r="S388" s="160"/>
      <c r="T388" s="160"/>
      <c r="U388" s="160"/>
    </row>
    <row r="389" spans="1:25" ht="25.5" customHeight="1" x14ac:dyDescent="0.25">
      <c r="A389" s="160"/>
      <c r="B389" s="160"/>
      <c r="C389" s="160"/>
      <c r="D389" s="160"/>
      <c r="E389" s="160"/>
      <c r="F389" s="160"/>
      <c r="G389" s="160"/>
      <c r="H389" s="160"/>
      <c r="I389" s="160"/>
      <c r="J389" s="160"/>
      <c r="K389" s="160"/>
      <c r="L389" s="160"/>
      <c r="M389" s="160"/>
      <c r="N389" s="160"/>
      <c r="O389" s="160"/>
      <c r="P389" s="160"/>
      <c r="Q389" s="160"/>
      <c r="R389" s="160"/>
      <c r="S389" s="160"/>
      <c r="T389" s="160"/>
      <c r="U389" s="160"/>
    </row>
    <row r="390" spans="1:25" ht="25.5" customHeight="1" thickBot="1" x14ac:dyDescent="0.3">
      <c r="A390" s="17"/>
      <c r="B390" s="17"/>
      <c r="C390" s="17"/>
      <c r="D390" s="17"/>
      <c r="E390" s="17"/>
      <c r="F390" s="17"/>
      <c r="G390" s="17"/>
      <c r="H390" s="17"/>
      <c r="I390" s="17"/>
      <c r="J390" s="17"/>
      <c r="K390" s="17"/>
      <c r="L390" s="83" t="str">
        <f>CONCATENATE(Arkusz18!C2," - ",Arkusz18!B2," r.")</f>
        <v>01.01.2017 - 30.04.2017 r.</v>
      </c>
      <c r="M390" s="83"/>
      <c r="N390" s="83"/>
      <c r="O390" s="83"/>
      <c r="P390" s="83"/>
      <c r="Q390" s="83"/>
      <c r="R390" s="83"/>
      <c r="S390" s="83"/>
      <c r="T390" s="83"/>
      <c r="U390" s="83"/>
      <c r="V390" s="83"/>
    </row>
    <row r="391" spans="1:25" ht="121.5" customHeight="1" x14ac:dyDescent="0.25">
      <c r="C391" s="314" t="s">
        <v>2</v>
      </c>
      <c r="D391" s="315"/>
      <c r="E391" s="315"/>
      <c r="F391" s="315"/>
      <c r="G391" s="315"/>
      <c r="H391" s="315"/>
      <c r="I391" s="315"/>
      <c r="J391" s="315"/>
      <c r="K391" s="315"/>
      <c r="L391" s="310" t="s">
        <v>80</v>
      </c>
      <c r="M391" s="310"/>
      <c r="N391" s="25" t="s">
        <v>11</v>
      </c>
      <c r="O391" s="25" t="s">
        <v>95</v>
      </c>
      <c r="P391" s="25" t="s">
        <v>85</v>
      </c>
      <c r="Q391" s="25" t="s">
        <v>51</v>
      </c>
      <c r="R391" s="25" t="s">
        <v>38</v>
      </c>
      <c r="S391" s="25" t="s">
        <v>4</v>
      </c>
      <c r="T391" s="50" t="s">
        <v>41</v>
      </c>
      <c r="U391" s="25" t="s">
        <v>84</v>
      </c>
      <c r="V391" s="310" t="s">
        <v>79</v>
      </c>
      <c r="W391" s="311"/>
      <c r="Y391" s="3"/>
    </row>
    <row r="392" spans="1:25" x14ac:dyDescent="0.25">
      <c r="C392" s="167" t="s">
        <v>33</v>
      </c>
      <c r="D392" s="168"/>
      <c r="E392" s="168"/>
      <c r="F392" s="168"/>
      <c r="G392" s="168"/>
      <c r="H392" s="168"/>
      <c r="I392" s="168"/>
      <c r="J392" s="168"/>
      <c r="K392" s="168"/>
      <c r="L392" s="108">
        <f>Arkusz13!C2</f>
        <v>1543</v>
      </c>
      <c r="M392" s="108"/>
      <c r="N392" s="41">
        <f>Arkusz13!C18</f>
        <v>349</v>
      </c>
      <c r="O392" s="41">
        <f>Arkusz13!C34</f>
        <v>288</v>
      </c>
      <c r="P392" s="41">
        <f>Arkusz13!C50</f>
        <v>226</v>
      </c>
      <c r="Q392" s="41">
        <f>Arkusz13!C66</f>
        <v>23</v>
      </c>
      <c r="R392" s="41">
        <f>Arkusz13!C82</f>
        <v>0</v>
      </c>
      <c r="S392" s="41">
        <f>Arkusz13!C98</f>
        <v>0</v>
      </c>
      <c r="T392" s="51">
        <f>Arkusz13!C114</f>
        <v>0</v>
      </c>
      <c r="U392" s="41">
        <f>Arkusz13!C130-SUM(N392:T392)</f>
        <v>533</v>
      </c>
      <c r="V392" s="245">
        <f t="shared" ref="V392:V406" si="10">SUM(N392:U392)</f>
        <v>1419</v>
      </c>
      <c r="W392" s="277"/>
      <c r="Y392" s="3"/>
    </row>
    <row r="393" spans="1:25" x14ac:dyDescent="0.25">
      <c r="C393" s="169" t="s">
        <v>34</v>
      </c>
      <c r="D393" s="170"/>
      <c r="E393" s="170"/>
      <c r="F393" s="170"/>
      <c r="G393" s="170"/>
      <c r="H393" s="170"/>
      <c r="I393" s="170"/>
      <c r="J393" s="170"/>
      <c r="K393" s="170"/>
      <c r="L393" s="108">
        <f>Arkusz13!C3</f>
        <v>175</v>
      </c>
      <c r="M393" s="108"/>
      <c r="N393" s="43">
        <f>Arkusz13!C19</f>
        <v>86</v>
      </c>
      <c r="O393" s="43">
        <f>Arkusz13!C35</f>
        <v>24</v>
      </c>
      <c r="P393" s="43">
        <f>Arkusz13!C51</f>
        <v>24</v>
      </c>
      <c r="Q393" s="43">
        <f>Arkusz13!C67</f>
        <v>1</v>
      </c>
      <c r="R393" s="43">
        <f>Arkusz13!C83</f>
        <v>0</v>
      </c>
      <c r="S393" s="43">
        <f>Arkusz13!C99</f>
        <v>0</v>
      </c>
      <c r="T393" s="51">
        <f>Arkusz13!C115</f>
        <v>0</v>
      </c>
      <c r="U393" s="43">
        <f>Arkusz13!C131-SUM(N393:T393)</f>
        <v>24</v>
      </c>
      <c r="V393" s="245">
        <f t="shared" si="10"/>
        <v>159</v>
      </c>
      <c r="W393" s="277"/>
      <c r="Y393" s="3"/>
    </row>
    <row r="394" spans="1:25" x14ac:dyDescent="0.25">
      <c r="C394" s="167" t="s">
        <v>35</v>
      </c>
      <c r="D394" s="168"/>
      <c r="E394" s="168"/>
      <c r="F394" s="168"/>
      <c r="G394" s="168"/>
      <c r="H394" s="168"/>
      <c r="I394" s="168"/>
      <c r="J394" s="168"/>
      <c r="K394" s="168"/>
      <c r="L394" s="108">
        <f>Arkusz13!C4</f>
        <v>36</v>
      </c>
      <c r="M394" s="108"/>
      <c r="N394" s="43">
        <f>Arkusz13!C20</f>
        <v>12</v>
      </c>
      <c r="O394" s="43">
        <f>Arkusz13!C36</f>
        <v>1</v>
      </c>
      <c r="P394" s="43">
        <f>Arkusz13!C52</f>
        <v>6</v>
      </c>
      <c r="Q394" s="43">
        <f>Arkusz13!C68</f>
        <v>0</v>
      </c>
      <c r="R394" s="43">
        <f>Arkusz13!C84</f>
        <v>0</v>
      </c>
      <c r="S394" s="43">
        <f>Arkusz13!C100</f>
        <v>0</v>
      </c>
      <c r="T394" s="51">
        <f>Arkusz13!C116</f>
        <v>0</v>
      </c>
      <c r="U394" s="43">
        <f>Arkusz13!C132-SUM(N394:T394)</f>
        <v>9</v>
      </c>
      <c r="V394" s="245">
        <f t="shared" si="10"/>
        <v>28</v>
      </c>
      <c r="W394" s="277"/>
      <c r="Y394" s="3"/>
    </row>
    <row r="395" spans="1:25" x14ac:dyDescent="0.25">
      <c r="C395" s="169" t="s">
        <v>36</v>
      </c>
      <c r="D395" s="170"/>
      <c r="E395" s="170"/>
      <c r="F395" s="170"/>
      <c r="G395" s="170"/>
      <c r="H395" s="170"/>
      <c r="I395" s="170"/>
      <c r="J395" s="170"/>
      <c r="K395" s="170"/>
      <c r="L395" s="108">
        <f>Arkusz13!C5</f>
        <v>4</v>
      </c>
      <c r="M395" s="108"/>
      <c r="N395" s="43">
        <f>Arkusz13!C21</f>
        <v>0</v>
      </c>
      <c r="O395" s="43">
        <f>Arkusz13!C37</f>
        <v>0</v>
      </c>
      <c r="P395" s="43">
        <f>Arkusz13!C53</f>
        <v>0</v>
      </c>
      <c r="Q395" s="43">
        <f>Arkusz13!C69</f>
        <v>0</v>
      </c>
      <c r="R395" s="43">
        <f>Arkusz13!C85</f>
        <v>0</v>
      </c>
      <c r="S395" s="43">
        <f>Arkusz13!C101</f>
        <v>0</v>
      </c>
      <c r="T395" s="51">
        <f>Arkusz13!C117</f>
        <v>0</v>
      </c>
      <c r="U395" s="43">
        <f>Arkusz13!C133-SUM(N395:T395)</f>
        <v>0</v>
      </c>
      <c r="V395" s="245">
        <f t="shared" si="10"/>
        <v>0</v>
      </c>
      <c r="W395" s="277"/>
      <c r="Y395" s="3"/>
    </row>
    <row r="396" spans="1:25" x14ac:dyDescent="0.25">
      <c r="C396" s="167" t="s">
        <v>37</v>
      </c>
      <c r="D396" s="168"/>
      <c r="E396" s="168"/>
      <c r="F396" s="168"/>
      <c r="G396" s="168"/>
      <c r="H396" s="168"/>
      <c r="I396" s="168"/>
      <c r="J396" s="168"/>
      <c r="K396" s="168"/>
      <c r="L396" s="108">
        <f>Arkusz13!C6</f>
        <v>0</v>
      </c>
      <c r="M396" s="108"/>
      <c r="N396" s="43">
        <f>Arkusz13!C22</f>
        <v>0</v>
      </c>
      <c r="O396" s="43">
        <f>Arkusz13!C38</f>
        <v>0</v>
      </c>
      <c r="P396" s="43">
        <f>Arkusz13!C54</f>
        <v>0</v>
      </c>
      <c r="Q396" s="43">
        <f>Arkusz13!C70</f>
        <v>0</v>
      </c>
      <c r="R396" s="43">
        <f>Arkusz13!C86</f>
        <v>0</v>
      </c>
      <c r="S396" s="43">
        <f>Arkusz13!C102</f>
        <v>0</v>
      </c>
      <c r="T396" s="51">
        <f>Arkusz13!C118</f>
        <v>0</v>
      </c>
      <c r="U396" s="43">
        <f>Arkusz13!C134-SUM(N396:T396)</f>
        <v>0</v>
      </c>
      <c r="V396" s="245">
        <f t="shared" si="10"/>
        <v>0</v>
      </c>
      <c r="W396" s="277"/>
      <c r="Y396" s="3"/>
    </row>
    <row r="397" spans="1:25" x14ac:dyDescent="0.25">
      <c r="C397" s="169" t="s">
        <v>45</v>
      </c>
      <c r="D397" s="170"/>
      <c r="E397" s="170"/>
      <c r="F397" s="170"/>
      <c r="G397" s="170"/>
      <c r="H397" s="170"/>
      <c r="I397" s="170"/>
      <c r="J397" s="170"/>
      <c r="K397" s="170"/>
      <c r="L397" s="108">
        <f>Arkusz13!C7</f>
        <v>1</v>
      </c>
      <c r="M397" s="108"/>
      <c r="N397" s="43">
        <f>Arkusz13!C23</f>
        <v>0</v>
      </c>
      <c r="O397" s="43">
        <f>Arkusz13!C39</f>
        <v>0</v>
      </c>
      <c r="P397" s="43">
        <f>Arkusz13!C55</f>
        <v>0</v>
      </c>
      <c r="Q397" s="43">
        <f>Arkusz13!C71</f>
        <v>0</v>
      </c>
      <c r="R397" s="43">
        <f>Arkusz13!C87</f>
        <v>0</v>
      </c>
      <c r="S397" s="43">
        <f>Arkusz13!C103</f>
        <v>0</v>
      </c>
      <c r="T397" s="51">
        <f>Arkusz13!C119</f>
        <v>0</v>
      </c>
      <c r="U397" s="43">
        <f>Arkusz13!C135-SUM(N397:T397)</f>
        <v>0</v>
      </c>
      <c r="V397" s="245">
        <f t="shared" si="10"/>
        <v>0</v>
      </c>
      <c r="W397" s="277"/>
      <c r="Y397" s="3"/>
    </row>
    <row r="398" spans="1:25" x14ac:dyDescent="0.25">
      <c r="C398" s="167" t="s">
        <v>46</v>
      </c>
      <c r="D398" s="168"/>
      <c r="E398" s="168"/>
      <c r="F398" s="168"/>
      <c r="G398" s="168"/>
      <c r="H398" s="168"/>
      <c r="I398" s="168"/>
      <c r="J398" s="168"/>
      <c r="K398" s="168"/>
      <c r="L398" s="108">
        <f>Arkusz13!C8</f>
        <v>0</v>
      </c>
      <c r="M398" s="108"/>
      <c r="N398" s="43">
        <f>Arkusz13!C24</f>
        <v>0</v>
      </c>
      <c r="O398" s="43">
        <f>Arkusz13!C40</f>
        <v>0</v>
      </c>
      <c r="P398" s="43">
        <f>Arkusz13!C56</f>
        <v>0</v>
      </c>
      <c r="Q398" s="43">
        <f>Arkusz13!C72</f>
        <v>0</v>
      </c>
      <c r="R398" s="43">
        <f>Arkusz13!C88</f>
        <v>0</v>
      </c>
      <c r="S398" s="43">
        <f>Arkusz13!C104</f>
        <v>0</v>
      </c>
      <c r="T398" s="51">
        <f>Arkusz13!C120</f>
        <v>0</v>
      </c>
      <c r="U398" s="43">
        <f>Arkusz13!C136-SUM(N398:T398)</f>
        <v>0</v>
      </c>
      <c r="V398" s="245">
        <f t="shared" si="10"/>
        <v>0</v>
      </c>
      <c r="W398" s="277"/>
      <c r="Y398" s="3"/>
    </row>
    <row r="399" spans="1:25" x14ac:dyDescent="0.25">
      <c r="C399" s="169" t="s">
        <v>4</v>
      </c>
      <c r="D399" s="170"/>
      <c r="E399" s="170"/>
      <c r="F399" s="170"/>
      <c r="G399" s="170"/>
      <c r="H399" s="170"/>
      <c r="I399" s="170"/>
      <c r="J399" s="170"/>
      <c r="K399" s="170"/>
      <c r="L399" s="108">
        <f>Arkusz13!C9</f>
        <v>0</v>
      </c>
      <c r="M399" s="108"/>
      <c r="N399" s="43">
        <f>Arkusz13!C25</f>
        <v>0</v>
      </c>
      <c r="O399" s="43">
        <f>Arkusz13!C41</f>
        <v>0</v>
      </c>
      <c r="P399" s="43">
        <f>Arkusz13!C57</f>
        <v>0</v>
      </c>
      <c r="Q399" s="43">
        <f>Arkusz13!C73</f>
        <v>0</v>
      </c>
      <c r="R399" s="43">
        <f>Arkusz13!C89</f>
        <v>0</v>
      </c>
      <c r="S399" s="43">
        <f>Arkusz13!C105</f>
        <v>0</v>
      </c>
      <c r="T399" s="51">
        <f>Arkusz13!C121</f>
        <v>0</v>
      </c>
      <c r="U399" s="43">
        <f>Arkusz13!C137-SUM(N399:T399)</f>
        <v>0</v>
      </c>
      <c r="V399" s="245">
        <f t="shared" si="10"/>
        <v>0</v>
      </c>
      <c r="W399" s="277"/>
      <c r="Y399" s="3"/>
    </row>
    <row r="400" spans="1:25" x14ac:dyDescent="0.25">
      <c r="C400" s="167" t="s">
        <v>38</v>
      </c>
      <c r="D400" s="168"/>
      <c r="E400" s="168"/>
      <c r="F400" s="168"/>
      <c r="G400" s="168"/>
      <c r="H400" s="168"/>
      <c r="I400" s="168"/>
      <c r="J400" s="168"/>
      <c r="K400" s="168"/>
      <c r="L400" s="108">
        <f>Arkusz13!C10</f>
        <v>2</v>
      </c>
      <c r="M400" s="108"/>
      <c r="N400" s="43">
        <f>Arkusz13!C26</f>
        <v>1</v>
      </c>
      <c r="O400" s="43">
        <f>Arkusz13!C42</f>
        <v>0</v>
      </c>
      <c r="P400" s="43">
        <f>Arkusz13!C58</f>
        <v>0</v>
      </c>
      <c r="Q400" s="43">
        <f>Arkusz13!C74</f>
        <v>0</v>
      </c>
      <c r="R400" s="43">
        <f>Arkusz13!C90</f>
        <v>0</v>
      </c>
      <c r="S400" s="43">
        <f>Arkusz13!C106</f>
        <v>0</v>
      </c>
      <c r="T400" s="51">
        <f>Arkusz13!C122</f>
        <v>0</v>
      </c>
      <c r="U400" s="43">
        <f>Arkusz13!C138-SUM(N400:T400)</f>
        <v>0</v>
      </c>
      <c r="V400" s="245">
        <f t="shared" si="10"/>
        <v>1</v>
      </c>
      <c r="W400" s="277"/>
      <c r="Y400" s="3"/>
    </row>
    <row r="401" spans="1:25" x14ac:dyDescent="0.25">
      <c r="C401" s="169" t="s">
        <v>39</v>
      </c>
      <c r="D401" s="170"/>
      <c r="E401" s="170"/>
      <c r="F401" s="170"/>
      <c r="G401" s="170"/>
      <c r="H401" s="170"/>
      <c r="I401" s="170"/>
      <c r="J401" s="170"/>
      <c r="K401" s="170"/>
      <c r="L401" s="108">
        <f>Arkusz13!C11</f>
        <v>1</v>
      </c>
      <c r="M401" s="108"/>
      <c r="N401" s="43">
        <f>Arkusz13!C27</f>
        <v>0</v>
      </c>
      <c r="O401" s="43">
        <f>Arkusz13!C43</f>
        <v>0</v>
      </c>
      <c r="P401" s="43">
        <f>Arkusz13!C59</f>
        <v>1</v>
      </c>
      <c r="Q401" s="43">
        <f>Arkusz13!C75</f>
        <v>0</v>
      </c>
      <c r="R401" s="43">
        <f>Arkusz13!C91</f>
        <v>0</v>
      </c>
      <c r="S401" s="43">
        <f>Arkusz13!C107</f>
        <v>0</v>
      </c>
      <c r="T401" s="51">
        <f>Arkusz13!C123</f>
        <v>0</v>
      </c>
      <c r="U401" s="43">
        <f>Arkusz13!C139-SUM(N401:T401)</f>
        <v>0</v>
      </c>
      <c r="V401" s="245">
        <f t="shared" si="10"/>
        <v>1</v>
      </c>
      <c r="W401" s="277"/>
      <c r="Y401" s="3"/>
    </row>
    <row r="402" spans="1:25" x14ac:dyDescent="0.25">
      <c r="C402" s="167" t="s">
        <v>40</v>
      </c>
      <c r="D402" s="168"/>
      <c r="E402" s="168"/>
      <c r="F402" s="168"/>
      <c r="G402" s="168"/>
      <c r="H402" s="168"/>
      <c r="I402" s="168"/>
      <c r="J402" s="168"/>
      <c r="K402" s="168"/>
      <c r="L402" s="108">
        <f>Arkusz13!C12</f>
        <v>421</v>
      </c>
      <c r="M402" s="108"/>
      <c r="N402" s="43">
        <f>Arkusz13!C28</f>
        <v>121</v>
      </c>
      <c r="O402" s="43">
        <f>Arkusz13!C44</f>
        <v>31</v>
      </c>
      <c r="P402" s="43">
        <f>Arkusz13!C60</f>
        <v>23</v>
      </c>
      <c r="Q402" s="43">
        <f>Arkusz13!C76</f>
        <v>42</v>
      </c>
      <c r="R402" s="43">
        <f>Arkusz13!C92</f>
        <v>10</v>
      </c>
      <c r="S402" s="43">
        <f>Arkusz13!C108</f>
        <v>0</v>
      </c>
      <c r="T402" s="51">
        <f>Arkusz13!C124</f>
        <v>75</v>
      </c>
      <c r="U402" s="43">
        <f>Arkusz13!C140-SUM(N402:T402)</f>
        <v>85</v>
      </c>
      <c r="V402" s="245">
        <f t="shared" si="10"/>
        <v>387</v>
      </c>
      <c r="W402" s="277"/>
      <c r="Y402" s="3"/>
    </row>
    <row r="403" spans="1:25" x14ac:dyDescent="0.25">
      <c r="C403" s="167" t="s">
        <v>10</v>
      </c>
      <c r="D403" s="168"/>
      <c r="E403" s="168"/>
      <c r="F403" s="168"/>
      <c r="G403" s="168"/>
      <c r="H403" s="168"/>
      <c r="I403" s="168"/>
      <c r="J403" s="168"/>
      <c r="K403" s="168"/>
      <c r="L403" s="108">
        <f>Arkusz13!C14</f>
        <v>3</v>
      </c>
      <c r="M403" s="108"/>
      <c r="N403" s="43">
        <f>Arkusz13!C30</f>
        <v>0</v>
      </c>
      <c r="O403" s="43">
        <f>Arkusz13!C46</f>
        <v>0</v>
      </c>
      <c r="P403" s="43">
        <f>Arkusz13!C62</f>
        <v>0</v>
      </c>
      <c r="Q403" s="43">
        <f>Arkusz13!C78</f>
        <v>0</v>
      </c>
      <c r="R403" s="43">
        <f>Arkusz13!C94</f>
        <v>0</v>
      </c>
      <c r="S403" s="43">
        <f>Arkusz13!C110</f>
        <v>0</v>
      </c>
      <c r="T403" s="51">
        <f>Arkusz13!C126</f>
        <v>0</v>
      </c>
      <c r="U403" s="43">
        <f>Arkusz13!C142-SUM(N403:T403)</f>
        <v>1</v>
      </c>
      <c r="V403" s="245">
        <f t="shared" si="10"/>
        <v>1</v>
      </c>
      <c r="W403" s="277"/>
      <c r="Y403" s="3"/>
    </row>
    <row r="404" spans="1:25" x14ac:dyDescent="0.25">
      <c r="C404" s="169" t="s">
        <v>42</v>
      </c>
      <c r="D404" s="170"/>
      <c r="E404" s="170"/>
      <c r="F404" s="170"/>
      <c r="G404" s="170"/>
      <c r="H404" s="170"/>
      <c r="I404" s="170"/>
      <c r="J404" s="170"/>
      <c r="K404" s="170"/>
      <c r="L404" s="108">
        <f>Arkusz13!C15</f>
        <v>7</v>
      </c>
      <c r="M404" s="108"/>
      <c r="N404" s="43">
        <f>Arkusz13!C31</f>
        <v>3</v>
      </c>
      <c r="O404" s="43">
        <f>Arkusz13!C47</f>
        <v>0</v>
      </c>
      <c r="P404" s="43">
        <f>Arkusz13!C63</f>
        <v>1</v>
      </c>
      <c r="Q404" s="43">
        <f>Arkusz13!C79</f>
        <v>0</v>
      </c>
      <c r="R404" s="43">
        <f>Arkusz13!C95</f>
        <v>0</v>
      </c>
      <c r="S404" s="43">
        <f>Arkusz13!C111</f>
        <v>0</v>
      </c>
      <c r="T404" s="51">
        <f>Arkusz13!C127</f>
        <v>0</v>
      </c>
      <c r="U404" s="43">
        <f>Arkusz13!C143-SUM(N404:T404)</f>
        <v>0</v>
      </c>
      <c r="V404" s="245">
        <f t="shared" si="10"/>
        <v>4</v>
      </c>
      <c r="W404" s="277"/>
      <c r="Y404" s="3"/>
    </row>
    <row r="405" spans="1:25" x14ac:dyDescent="0.25">
      <c r="C405" s="167" t="s">
        <v>43</v>
      </c>
      <c r="D405" s="168"/>
      <c r="E405" s="168"/>
      <c r="F405" s="168"/>
      <c r="G405" s="168"/>
      <c r="H405" s="168"/>
      <c r="I405" s="168"/>
      <c r="J405" s="168"/>
      <c r="K405" s="168"/>
      <c r="L405" s="108">
        <f>Arkusz13!C16</f>
        <v>0</v>
      </c>
      <c r="M405" s="108"/>
      <c r="N405" s="43">
        <f>Arkusz13!C32</f>
        <v>0</v>
      </c>
      <c r="O405" s="43">
        <f>Arkusz13!C48</f>
        <v>0</v>
      </c>
      <c r="P405" s="43">
        <f>Arkusz13!C64</f>
        <v>0</v>
      </c>
      <c r="Q405" s="43">
        <f>Arkusz13!C80</f>
        <v>0</v>
      </c>
      <c r="R405" s="43">
        <f>Arkusz13!C96</f>
        <v>0</v>
      </c>
      <c r="S405" s="43">
        <f>Arkusz13!C112</f>
        <v>0</v>
      </c>
      <c r="T405" s="51">
        <f>Arkusz13!C128</f>
        <v>0</v>
      </c>
      <c r="U405" s="43">
        <f>Arkusz13!C144-SUM(N405:T405)</f>
        <v>0</v>
      </c>
      <c r="V405" s="245">
        <f t="shared" si="10"/>
        <v>0</v>
      </c>
      <c r="W405" s="277"/>
      <c r="Y405" s="3"/>
    </row>
    <row r="406" spans="1:25" ht="15.75" thickBot="1" x14ac:dyDescent="0.3">
      <c r="C406" s="308" t="s">
        <v>44</v>
      </c>
      <c r="D406" s="309"/>
      <c r="E406" s="309"/>
      <c r="F406" s="309"/>
      <c r="G406" s="309"/>
      <c r="H406" s="309"/>
      <c r="I406" s="309"/>
      <c r="J406" s="309"/>
      <c r="K406" s="309"/>
      <c r="L406" s="108">
        <f>Arkusz13!C17</f>
        <v>0</v>
      </c>
      <c r="M406" s="108"/>
      <c r="N406" s="43">
        <f>Arkusz13!C33</f>
        <v>1</v>
      </c>
      <c r="O406" s="43">
        <f>Arkusz13!C49</f>
        <v>0</v>
      </c>
      <c r="P406" s="43">
        <f>Arkusz13!C65</f>
        <v>0</v>
      </c>
      <c r="Q406" s="43">
        <f>Arkusz13!C81</f>
        <v>0</v>
      </c>
      <c r="R406" s="43">
        <f>Arkusz13!C97</f>
        <v>0</v>
      </c>
      <c r="S406" s="43">
        <f>Arkusz13!C113</f>
        <v>0</v>
      </c>
      <c r="T406" s="51">
        <f>Arkusz13!C129</f>
        <v>0</v>
      </c>
      <c r="U406" s="43">
        <f>Arkusz13!C145-SUM(N406:T406)</f>
        <v>1</v>
      </c>
      <c r="V406" s="245">
        <f t="shared" si="10"/>
        <v>2</v>
      </c>
      <c r="W406" s="277"/>
      <c r="Y406" s="3"/>
    </row>
    <row r="407" spans="1:25" ht="15.75" thickBot="1" x14ac:dyDescent="0.3">
      <c r="C407" s="296" t="s">
        <v>1</v>
      </c>
      <c r="D407" s="297"/>
      <c r="E407" s="297"/>
      <c r="F407" s="297"/>
      <c r="G407" s="297"/>
      <c r="H407" s="297"/>
      <c r="I407" s="297"/>
      <c r="J407" s="297"/>
      <c r="K407" s="297"/>
      <c r="L407" s="299">
        <f>SUM(L392:L406)</f>
        <v>2193</v>
      </c>
      <c r="M407" s="299"/>
      <c r="N407" s="42">
        <f t="shared" ref="N407:V407" si="11">SUM(N392:N406)</f>
        <v>573</v>
      </c>
      <c r="O407" s="42">
        <f t="shared" si="11"/>
        <v>344</v>
      </c>
      <c r="P407" s="42">
        <f t="shared" si="11"/>
        <v>281</v>
      </c>
      <c r="Q407" s="42">
        <f t="shared" si="11"/>
        <v>66</v>
      </c>
      <c r="R407" s="42">
        <f t="shared" si="11"/>
        <v>10</v>
      </c>
      <c r="S407" s="42">
        <f t="shared" si="11"/>
        <v>0</v>
      </c>
      <c r="T407" s="52">
        <f t="shared" si="11"/>
        <v>75</v>
      </c>
      <c r="U407" s="53">
        <f t="shared" si="11"/>
        <v>653</v>
      </c>
      <c r="V407" s="299">
        <f t="shared" si="11"/>
        <v>2002</v>
      </c>
      <c r="W407" s="300"/>
      <c r="Y407" s="3"/>
    </row>
    <row r="408" spans="1:25" x14ac:dyDescent="0.25">
      <c r="A408" s="26"/>
      <c r="B408" s="26"/>
      <c r="C408" s="26"/>
      <c r="D408" s="26"/>
      <c r="E408" s="26"/>
      <c r="F408" s="26"/>
      <c r="G408" s="26"/>
      <c r="H408" s="26"/>
      <c r="I408" s="26"/>
      <c r="J408" s="27"/>
      <c r="K408" s="27"/>
      <c r="L408" s="27"/>
      <c r="M408" s="27"/>
      <c r="N408" s="27"/>
      <c r="O408" s="27"/>
      <c r="P408" s="27"/>
      <c r="Q408" s="27"/>
      <c r="R408" s="27"/>
      <c r="S408" s="27"/>
      <c r="T408" s="27"/>
    </row>
    <row r="409" spans="1:25" s="66" customFormat="1" x14ac:dyDescent="0.25">
      <c r="A409" s="26"/>
      <c r="B409" s="26"/>
      <c r="C409" s="26"/>
      <c r="D409" s="26"/>
      <c r="E409" s="26"/>
      <c r="F409" s="26"/>
      <c r="G409" s="26"/>
      <c r="H409" s="26"/>
      <c r="I409" s="26"/>
      <c r="J409" s="27"/>
      <c r="K409" s="27"/>
      <c r="L409" s="27"/>
      <c r="M409" s="27"/>
      <c r="N409" s="27"/>
      <c r="O409" s="27"/>
      <c r="P409" s="27"/>
      <c r="Q409" s="27"/>
      <c r="R409" s="27"/>
      <c r="S409" s="27"/>
      <c r="T409" s="27"/>
      <c r="Y409" s="6"/>
    </row>
    <row r="410" spans="1:25" s="66" customFormat="1" x14ac:dyDescent="0.25">
      <c r="A410" s="26"/>
      <c r="B410" s="26"/>
      <c r="C410" s="26"/>
      <c r="D410" s="26"/>
      <c r="E410" s="26"/>
      <c r="F410" s="26"/>
      <c r="G410" s="26"/>
      <c r="H410" s="26"/>
      <c r="I410" s="26"/>
      <c r="J410" s="27"/>
      <c r="K410" s="27"/>
      <c r="L410" s="27"/>
      <c r="M410" s="27"/>
      <c r="N410" s="27"/>
      <c r="O410" s="27"/>
      <c r="P410" s="27"/>
      <c r="Q410" s="27"/>
      <c r="R410" s="27"/>
      <c r="S410" s="27"/>
      <c r="T410" s="27"/>
      <c r="Y410" s="6"/>
    </row>
    <row r="411" spans="1:25" s="66" customFormat="1" x14ac:dyDescent="0.25">
      <c r="A411" s="26"/>
      <c r="B411" s="26"/>
      <c r="C411" s="26"/>
      <c r="D411" s="26"/>
      <c r="E411" s="26"/>
      <c r="F411" s="26"/>
      <c r="G411" s="26"/>
      <c r="H411" s="26"/>
      <c r="I411" s="26"/>
      <c r="J411" s="27"/>
      <c r="K411" s="27"/>
      <c r="L411" s="27"/>
      <c r="M411" s="27"/>
      <c r="N411" s="27"/>
      <c r="O411" s="27"/>
      <c r="P411" s="27"/>
      <c r="Q411" s="27"/>
      <c r="R411" s="27"/>
      <c r="S411" s="27"/>
      <c r="T411" s="27"/>
      <c r="Y411" s="6"/>
    </row>
    <row r="414" spans="1:25" ht="15" customHeight="1" x14ac:dyDescent="0.25"/>
    <row r="435" spans="1:25" ht="20.25" customHeight="1" thickBot="1" x14ac:dyDescent="0.3"/>
    <row r="436" spans="1:25" ht="21.75" customHeight="1" x14ac:dyDescent="0.25">
      <c r="D436" s="307" t="s">
        <v>2</v>
      </c>
      <c r="E436" s="298"/>
      <c r="F436" s="298"/>
      <c r="G436" s="298"/>
      <c r="H436" s="298"/>
      <c r="I436" s="298"/>
      <c r="J436" s="298"/>
      <c r="K436" s="298"/>
      <c r="L436" s="298" t="s">
        <v>3</v>
      </c>
      <c r="M436" s="298"/>
      <c r="N436" s="151" t="s">
        <v>87</v>
      </c>
      <c r="O436" s="151"/>
      <c r="P436" s="151"/>
      <c r="Q436" s="301" t="s">
        <v>88</v>
      </c>
      <c r="R436" s="302"/>
      <c r="S436" s="303"/>
    </row>
    <row r="437" spans="1:25" ht="15.75" thickBot="1" x14ac:dyDescent="0.3">
      <c r="D437" s="172" t="s">
        <v>86</v>
      </c>
      <c r="E437" s="173"/>
      <c r="F437" s="173"/>
      <c r="G437" s="173"/>
      <c r="H437" s="173"/>
      <c r="I437" s="173"/>
      <c r="J437" s="173"/>
      <c r="K437" s="173"/>
      <c r="L437" s="171">
        <f>Arkusz14!B2</f>
        <v>55</v>
      </c>
      <c r="M437" s="171"/>
      <c r="N437" s="171">
        <f>Arkusz14!B3</f>
        <v>16</v>
      </c>
      <c r="O437" s="171"/>
      <c r="P437" s="171"/>
      <c r="Q437" s="304">
        <f>Arkusz14!B4</f>
        <v>0</v>
      </c>
      <c r="R437" s="305"/>
      <c r="S437" s="306"/>
    </row>
    <row r="438" spans="1:25" x14ac:dyDescent="0.25">
      <c r="A438" s="19"/>
      <c r="B438" s="19"/>
      <c r="C438" s="19"/>
      <c r="D438" s="19"/>
      <c r="E438" s="19"/>
      <c r="F438" s="19"/>
      <c r="G438" s="19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  <c r="S438" s="19"/>
      <c r="T438" s="19"/>
      <c r="U438" s="19"/>
    </row>
    <row r="439" spans="1:25" x14ac:dyDescent="0.25">
      <c r="A439" s="181" t="s">
        <v>162</v>
      </c>
      <c r="B439" s="182"/>
      <c r="C439" s="182"/>
      <c r="D439" s="182"/>
      <c r="E439" s="182"/>
      <c r="F439" s="182"/>
      <c r="G439" s="182"/>
      <c r="H439" s="182"/>
      <c r="I439" s="182"/>
      <c r="J439" s="182"/>
      <c r="K439" s="182"/>
      <c r="L439" s="182"/>
      <c r="M439" s="182"/>
      <c r="N439" s="182"/>
      <c r="O439" s="182"/>
      <c r="P439" s="182"/>
      <c r="Q439" s="182"/>
      <c r="R439" s="182"/>
      <c r="S439" s="182"/>
      <c r="T439" s="182"/>
      <c r="U439" s="182"/>
      <c r="V439" s="182"/>
      <c r="W439" s="182"/>
      <c r="X439" s="182"/>
      <c r="Y439" s="182"/>
    </row>
    <row r="440" spans="1:25" x14ac:dyDescent="0.25">
      <c r="A440" s="182"/>
      <c r="B440" s="182"/>
      <c r="C440" s="182"/>
      <c r="D440" s="182"/>
      <c r="E440" s="182"/>
      <c r="F440" s="182"/>
      <c r="G440" s="182"/>
      <c r="H440" s="182"/>
      <c r="I440" s="182"/>
      <c r="J440" s="182"/>
      <c r="K440" s="182"/>
      <c r="L440" s="182"/>
      <c r="M440" s="182"/>
      <c r="N440" s="182"/>
      <c r="O440" s="182"/>
      <c r="P440" s="182"/>
      <c r="Q440" s="182"/>
      <c r="R440" s="182"/>
      <c r="S440" s="182"/>
      <c r="T440" s="182"/>
      <c r="U440" s="182"/>
      <c r="V440" s="182"/>
      <c r="W440" s="182"/>
      <c r="X440" s="182"/>
      <c r="Y440" s="182"/>
    </row>
    <row r="441" spans="1:25" x14ac:dyDescent="0.25">
      <c r="A441" s="182"/>
      <c r="B441" s="182"/>
      <c r="C441" s="182"/>
      <c r="D441" s="182"/>
      <c r="E441" s="182"/>
      <c r="F441" s="182"/>
      <c r="G441" s="182"/>
      <c r="H441" s="182"/>
      <c r="I441" s="182"/>
      <c r="J441" s="182"/>
      <c r="K441" s="182"/>
      <c r="L441" s="182"/>
      <c r="M441" s="182"/>
      <c r="N441" s="182"/>
      <c r="O441" s="182"/>
      <c r="P441" s="182"/>
      <c r="Q441" s="182"/>
      <c r="R441" s="182"/>
      <c r="S441" s="182"/>
      <c r="T441" s="182"/>
      <c r="U441" s="182"/>
      <c r="V441" s="182"/>
      <c r="W441" s="182"/>
      <c r="X441" s="182"/>
      <c r="Y441" s="182"/>
    </row>
    <row r="442" spans="1:25" x14ac:dyDescent="0.25">
      <c r="A442" s="182"/>
      <c r="B442" s="182"/>
      <c r="C442" s="182"/>
      <c r="D442" s="182"/>
      <c r="E442" s="182"/>
      <c r="F442" s="182"/>
      <c r="G442" s="182"/>
      <c r="H442" s="182"/>
      <c r="I442" s="182"/>
      <c r="J442" s="182"/>
      <c r="K442" s="182"/>
      <c r="L442" s="182"/>
      <c r="M442" s="182"/>
      <c r="N442" s="182"/>
      <c r="O442" s="182"/>
      <c r="P442" s="182"/>
      <c r="Q442" s="182"/>
      <c r="R442" s="182"/>
      <c r="S442" s="182"/>
      <c r="T442" s="182"/>
      <c r="U442" s="182"/>
      <c r="V442" s="182"/>
      <c r="W442" s="182"/>
      <c r="X442" s="182"/>
      <c r="Y442" s="182"/>
    </row>
    <row r="443" spans="1:25" s="61" customFormat="1" x14ac:dyDescent="0.25">
      <c r="A443" s="182"/>
      <c r="B443" s="182"/>
      <c r="C443" s="182"/>
      <c r="D443" s="182"/>
      <c r="E443" s="182"/>
      <c r="F443" s="182"/>
      <c r="G443" s="182"/>
      <c r="H443" s="182"/>
      <c r="I443" s="182"/>
      <c r="J443" s="182"/>
      <c r="K443" s="182"/>
      <c r="L443" s="182"/>
      <c r="M443" s="182"/>
      <c r="N443" s="182"/>
      <c r="O443" s="182"/>
      <c r="P443" s="182"/>
      <c r="Q443" s="182"/>
      <c r="R443" s="182"/>
      <c r="S443" s="182"/>
      <c r="T443" s="182"/>
      <c r="U443" s="182"/>
      <c r="V443" s="182"/>
      <c r="W443" s="182"/>
      <c r="X443" s="182"/>
      <c r="Y443" s="182"/>
    </row>
    <row r="444" spans="1:25" x14ac:dyDescent="0.25">
      <c r="A444" s="182"/>
      <c r="B444" s="182"/>
      <c r="C444" s="182"/>
      <c r="D444" s="182"/>
      <c r="E444" s="182"/>
      <c r="F444" s="182"/>
      <c r="G444" s="182"/>
      <c r="H444" s="182"/>
      <c r="I444" s="182"/>
      <c r="J444" s="182"/>
      <c r="K444" s="182"/>
      <c r="L444" s="182"/>
      <c r="M444" s="182"/>
      <c r="N444" s="182"/>
      <c r="O444" s="182"/>
      <c r="P444" s="182"/>
      <c r="Q444" s="182"/>
      <c r="R444" s="182"/>
      <c r="S444" s="182"/>
      <c r="T444" s="182"/>
      <c r="U444" s="182"/>
      <c r="V444" s="182"/>
      <c r="W444" s="182"/>
      <c r="X444" s="182"/>
      <c r="Y444" s="182"/>
    </row>
    <row r="445" spans="1:25" s="61" customFormat="1" x14ac:dyDescent="0.25">
      <c r="A445" s="182"/>
      <c r="B445" s="182"/>
      <c r="C445" s="182"/>
      <c r="D445" s="182"/>
      <c r="E445" s="182"/>
      <c r="F445" s="182"/>
      <c r="G445" s="182"/>
      <c r="H445" s="182"/>
      <c r="I445" s="182"/>
      <c r="J445" s="182"/>
      <c r="K445" s="182"/>
      <c r="L445" s="182"/>
      <c r="M445" s="182"/>
      <c r="N445" s="182"/>
      <c r="O445" s="182"/>
      <c r="P445" s="182"/>
      <c r="Q445" s="182"/>
      <c r="R445" s="182"/>
      <c r="S445" s="182"/>
      <c r="T445" s="182"/>
      <c r="U445" s="182"/>
      <c r="V445" s="182"/>
      <c r="W445" s="182"/>
      <c r="X445" s="182"/>
      <c r="Y445" s="182"/>
    </row>
    <row r="446" spans="1:25" s="61" customFormat="1" x14ac:dyDescent="0.25">
      <c r="A446" s="182"/>
      <c r="B446" s="182"/>
      <c r="C446" s="182"/>
      <c r="D446" s="182"/>
      <c r="E446" s="182"/>
      <c r="F446" s="182"/>
      <c r="G446" s="182"/>
      <c r="H446" s="182"/>
      <c r="I446" s="182"/>
      <c r="J446" s="182"/>
      <c r="K446" s="182"/>
      <c r="L446" s="182"/>
      <c r="M446" s="182"/>
      <c r="N446" s="182"/>
      <c r="O446" s="182"/>
      <c r="P446" s="182"/>
      <c r="Q446" s="182"/>
      <c r="R446" s="182"/>
      <c r="S446" s="182"/>
      <c r="T446" s="182"/>
      <c r="U446" s="182"/>
      <c r="V446" s="182"/>
      <c r="W446" s="182"/>
      <c r="X446" s="182"/>
      <c r="Y446" s="182"/>
    </row>
    <row r="447" spans="1:25" s="61" customFormat="1" x14ac:dyDescent="0.25">
      <c r="A447" s="182"/>
      <c r="B447" s="182"/>
      <c r="C447" s="182"/>
      <c r="D447" s="182"/>
      <c r="E447" s="182"/>
      <c r="F447" s="182"/>
      <c r="G447" s="182"/>
      <c r="H447" s="182"/>
      <c r="I447" s="182"/>
      <c r="J447" s="182"/>
      <c r="K447" s="182"/>
      <c r="L447" s="182"/>
      <c r="M447" s="182"/>
      <c r="N447" s="182"/>
      <c r="O447" s="182"/>
      <c r="P447" s="182"/>
      <c r="Q447" s="182"/>
      <c r="R447" s="182"/>
      <c r="S447" s="182"/>
      <c r="T447" s="182"/>
      <c r="U447" s="182"/>
      <c r="V447" s="182"/>
      <c r="W447" s="182"/>
      <c r="X447" s="182"/>
      <c r="Y447" s="182"/>
    </row>
    <row r="448" spans="1:25" s="61" customFormat="1" x14ac:dyDescent="0.25">
      <c r="A448" s="182"/>
      <c r="B448" s="182"/>
      <c r="C448" s="182"/>
      <c r="D448" s="182"/>
      <c r="E448" s="182"/>
      <c r="F448" s="182"/>
      <c r="G448" s="182"/>
      <c r="H448" s="182"/>
      <c r="I448" s="182"/>
      <c r="J448" s="182"/>
      <c r="K448" s="182"/>
      <c r="L448" s="182"/>
      <c r="M448" s="182"/>
      <c r="N448" s="182"/>
      <c r="O448" s="182"/>
      <c r="P448" s="182"/>
      <c r="Q448" s="182"/>
      <c r="R448" s="182"/>
      <c r="S448" s="182"/>
      <c r="T448" s="182"/>
      <c r="U448" s="182"/>
      <c r="V448" s="182"/>
      <c r="W448" s="182"/>
      <c r="X448" s="182"/>
      <c r="Y448" s="182"/>
    </row>
    <row r="449" spans="1:25" s="61" customFormat="1" x14ac:dyDescent="0.25">
      <c r="A449" s="182"/>
      <c r="B449" s="182"/>
      <c r="C449" s="182"/>
      <c r="D449" s="182"/>
      <c r="E449" s="182"/>
      <c r="F449" s="182"/>
      <c r="G449" s="182"/>
      <c r="H449" s="182"/>
      <c r="I449" s="182"/>
      <c r="J449" s="182"/>
      <c r="K449" s="182"/>
      <c r="L449" s="182"/>
      <c r="M449" s="182"/>
      <c r="N449" s="182"/>
      <c r="O449" s="182"/>
      <c r="P449" s="182"/>
      <c r="Q449" s="182"/>
      <c r="R449" s="182"/>
      <c r="S449" s="182"/>
      <c r="T449" s="182"/>
      <c r="U449" s="182"/>
      <c r="V449" s="182"/>
      <c r="W449" s="182"/>
      <c r="X449" s="182"/>
      <c r="Y449" s="182"/>
    </row>
    <row r="450" spans="1:25" s="61" customFormat="1" x14ac:dyDescent="0.25">
      <c r="A450" s="182"/>
      <c r="B450" s="182"/>
      <c r="C450" s="182"/>
      <c r="D450" s="182"/>
      <c r="E450" s="182"/>
      <c r="F450" s="182"/>
      <c r="G450" s="182"/>
      <c r="H450" s="182"/>
      <c r="I450" s="182"/>
      <c r="J450" s="182"/>
      <c r="K450" s="182"/>
      <c r="L450" s="182"/>
      <c r="M450" s="182"/>
      <c r="N450" s="182"/>
      <c r="O450" s="182"/>
      <c r="P450" s="182"/>
      <c r="Q450" s="182"/>
      <c r="R450" s="182"/>
      <c r="S450" s="182"/>
      <c r="T450" s="182"/>
      <c r="U450" s="182"/>
      <c r="V450" s="182"/>
      <c r="W450" s="182"/>
      <c r="X450" s="182"/>
      <c r="Y450" s="182"/>
    </row>
    <row r="451" spans="1:25" x14ac:dyDescent="0.25">
      <c r="A451" s="182"/>
      <c r="B451" s="182"/>
      <c r="C451" s="182"/>
      <c r="D451" s="182"/>
      <c r="E451" s="182"/>
      <c r="F451" s="182"/>
      <c r="G451" s="182"/>
      <c r="H451" s="182"/>
      <c r="I451" s="182"/>
      <c r="J451" s="182"/>
      <c r="K451" s="182"/>
      <c r="L451" s="182"/>
      <c r="M451" s="182"/>
      <c r="N451" s="182"/>
      <c r="O451" s="182"/>
      <c r="P451" s="182"/>
      <c r="Q451" s="182"/>
      <c r="R451" s="182"/>
      <c r="S451" s="182"/>
      <c r="T451" s="182"/>
      <c r="U451" s="182"/>
      <c r="V451" s="182"/>
      <c r="W451" s="182"/>
      <c r="X451" s="182"/>
      <c r="Y451" s="182"/>
    </row>
    <row r="454" spans="1:25" x14ac:dyDescent="0.25">
      <c r="A454" s="10" t="s">
        <v>163</v>
      </c>
      <c r="B454" s="10"/>
      <c r="C454" s="10"/>
      <c r="D454" s="10"/>
      <c r="E454" s="10"/>
      <c r="F454" s="10"/>
    </row>
    <row r="455" spans="1:25" ht="15.75" thickBot="1" x14ac:dyDescent="0.3"/>
    <row r="456" spans="1:25" x14ac:dyDescent="0.25">
      <c r="D456" s="101" t="s">
        <v>27</v>
      </c>
      <c r="E456" s="102"/>
      <c r="F456" s="102"/>
      <c r="G456" s="102"/>
      <c r="H456" s="102" t="s">
        <v>3</v>
      </c>
      <c r="I456" s="102"/>
      <c r="J456" s="102"/>
      <c r="K456" s="102" t="s">
        <v>22</v>
      </c>
      <c r="L456" s="102"/>
      <c r="M456" s="281"/>
    </row>
    <row r="457" spans="1:25" x14ac:dyDescent="0.25">
      <c r="D457" s="282" t="s">
        <v>19</v>
      </c>
      <c r="E457" s="283"/>
      <c r="F457" s="283"/>
      <c r="G457" s="283"/>
      <c r="H457" s="245">
        <v>61181</v>
      </c>
      <c r="I457" s="245"/>
      <c r="J457" s="245"/>
      <c r="K457" s="245">
        <v>61238</v>
      </c>
      <c r="L457" s="245"/>
      <c r="M457" s="277"/>
    </row>
    <row r="458" spans="1:25" x14ac:dyDescent="0.25">
      <c r="D458" s="284" t="s">
        <v>20</v>
      </c>
      <c r="E458" s="285"/>
      <c r="F458" s="285"/>
      <c r="G458" s="285"/>
      <c r="H458" s="245">
        <v>2205</v>
      </c>
      <c r="I458" s="245"/>
      <c r="J458" s="245"/>
      <c r="K458" s="245">
        <v>2040</v>
      </c>
      <c r="L458" s="245"/>
      <c r="M458" s="277"/>
    </row>
    <row r="459" spans="1:25" ht="15.75" thickBot="1" x14ac:dyDescent="0.3">
      <c r="D459" s="275" t="s">
        <v>21</v>
      </c>
      <c r="E459" s="276"/>
      <c r="F459" s="276"/>
      <c r="G459" s="276"/>
      <c r="H459" s="245">
        <v>1410</v>
      </c>
      <c r="I459" s="245"/>
      <c r="J459" s="245"/>
      <c r="K459" s="245">
        <v>1440</v>
      </c>
      <c r="L459" s="245"/>
      <c r="M459" s="277"/>
    </row>
    <row r="460" spans="1:25" ht="15.75" thickBot="1" x14ac:dyDescent="0.3">
      <c r="D460" s="265" t="s">
        <v>1</v>
      </c>
      <c r="E460" s="266"/>
      <c r="F460" s="266"/>
      <c r="G460" s="266"/>
      <c r="H460" s="183">
        <f>SUM(H457:J459)</f>
        <v>64796</v>
      </c>
      <c r="I460" s="183"/>
      <c r="J460" s="183"/>
      <c r="K460" s="183">
        <f>SUM(K457:M459)</f>
        <v>64718</v>
      </c>
      <c r="L460" s="183"/>
      <c r="M460" s="183"/>
    </row>
    <row r="461" spans="1:25" s="45" customFormat="1" x14ac:dyDescent="0.25">
      <c r="D461" s="48"/>
      <c r="E461" s="48"/>
      <c r="F461" s="48"/>
      <c r="G461" s="48"/>
      <c r="H461" s="49"/>
      <c r="I461" s="49"/>
      <c r="J461" s="49"/>
      <c r="K461" s="49"/>
      <c r="L461" s="49"/>
      <c r="M461" s="49"/>
      <c r="Y461" s="6"/>
    </row>
    <row r="462" spans="1:25" s="45" customFormat="1" x14ac:dyDescent="0.25">
      <c r="D462" s="48"/>
      <c r="E462" s="48"/>
      <c r="F462" s="48"/>
      <c r="G462" s="48"/>
      <c r="H462" s="49"/>
      <c r="I462" s="49"/>
      <c r="J462" s="49"/>
      <c r="K462" s="49"/>
      <c r="L462" s="49"/>
      <c r="M462" s="49"/>
      <c r="Y462" s="6"/>
    </row>
    <row r="463" spans="1:25" s="45" customFormat="1" x14ac:dyDescent="0.25">
      <c r="D463" s="48"/>
      <c r="E463" s="48"/>
      <c r="F463" s="48"/>
      <c r="G463" s="48"/>
      <c r="H463" s="49"/>
      <c r="I463" s="49"/>
      <c r="J463" s="49"/>
      <c r="K463" s="49"/>
      <c r="L463" s="49"/>
      <c r="M463" s="49"/>
      <c r="Y463" s="6"/>
    </row>
    <row r="464" spans="1:25" x14ac:dyDescent="0.25">
      <c r="D464" s="28"/>
      <c r="E464" s="28"/>
      <c r="F464" s="28"/>
      <c r="G464" s="28"/>
      <c r="H464" s="28"/>
      <c r="I464" s="28"/>
      <c r="J464" s="28"/>
      <c r="K464" s="28"/>
      <c r="L464" s="28"/>
      <c r="M464" s="28"/>
    </row>
    <row r="465" spans="1:25" s="45" customFormat="1" x14ac:dyDescent="0.25">
      <c r="D465" s="28"/>
      <c r="E465" s="28"/>
      <c r="F465" s="28"/>
      <c r="G465" s="28"/>
      <c r="H465" s="28"/>
      <c r="I465" s="28"/>
      <c r="J465" s="28"/>
      <c r="K465" s="28"/>
      <c r="L465" s="28"/>
      <c r="M465" s="28"/>
      <c r="Y465" s="6"/>
    </row>
    <row r="466" spans="1:25" s="45" customFormat="1" x14ac:dyDescent="0.25">
      <c r="D466" s="28"/>
      <c r="E466" s="28"/>
      <c r="F466" s="28"/>
      <c r="G466" s="28"/>
      <c r="H466" s="28"/>
      <c r="I466" s="28"/>
      <c r="J466" s="28"/>
      <c r="K466" s="28"/>
      <c r="L466" s="28"/>
      <c r="M466" s="28"/>
      <c r="Y466" s="6"/>
    </row>
    <row r="467" spans="1:25" s="45" customFormat="1" x14ac:dyDescent="0.25">
      <c r="D467" s="28"/>
      <c r="E467" s="28"/>
      <c r="F467" s="28"/>
      <c r="G467" s="28"/>
      <c r="H467" s="28"/>
      <c r="I467" s="28"/>
      <c r="J467" s="28"/>
      <c r="K467" s="28"/>
      <c r="L467" s="28"/>
      <c r="M467" s="28"/>
      <c r="Y467" s="6"/>
    </row>
    <row r="468" spans="1:25" s="45" customFormat="1" x14ac:dyDescent="0.25">
      <c r="D468" s="28"/>
      <c r="E468" s="28"/>
      <c r="F468" s="28"/>
      <c r="G468" s="28"/>
      <c r="H468" s="28"/>
      <c r="I468" s="28"/>
      <c r="J468" s="28"/>
      <c r="K468" s="28"/>
      <c r="L468" s="28"/>
      <c r="M468" s="28"/>
      <c r="Y468" s="6"/>
    </row>
    <row r="469" spans="1:25" s="45" customFormat="1" x14ac:dyDescent="0.25">
      <c r="D469" s="28"/>
      <c r="E469" s="28"/>
      <c r="F469" s="28"/>
      <c r="G469" s="28"/>
      <c r="H469" s="28"/>
      <c r="I469" s="28"/>
      <c r="J469" s="28"/>
      <c r="K469" s="28"/>
      <c r="L469" s="28"/>
      <c r="M469" s="28"/>
      <c r="Y469" s="6"/>
    </row>
    <row r="470" spans="1:25" s="45" customFormat="1" x14ac:dyDescent="0.25">
      <c r="D470" s="28"/>
      <c r="E470" s="28"/>
      <c r="F470" s="28"/>
      <c r="G470" s="28"/>
      <c r="H470" s="28"/>
      <c r="I470" s="28"/>
      <c r="J470" s="28"/>
      <c r="K470" s="28"/>
      <c r="L470" s="28"/>
      <c r="M470" s="28"/>
      <c r="Y470" s="6"/>
    </row>
    <row r="471" spans="1:25" s="45" customFormat="1" x14ac:dyDescent="0.25">
      <c r="D471" s="28"/>
      <c r="E471" s="28"/>
      <c r="F471" s="28"/>
      <c r="G471" s="28"/>
      <c r="H471" s="28"/>
      <c r="I471" s="28"/>
      <c r="J471" s="28"/>
      <c r="K471" s="28"/>
      <c r="L471" s="28"/>
      <c r="M471" s="28"/>
      <c r="Y471" s="6"/>
    </row>
    <row r="472" spans="1:25" s="45" customFormat="1" x14ac:dyDescent="0.25">
      <c r="D472" s="28"/>
      <c r="E472" s="28"/>
      <c r="F472" s="28"/>
      <c r="G472" s="28"/>
      <c r="H472" s="28"/>
      <c r="I472" s="28"/>
      <c r="J472" s="28"/>
      <c r="K472" s="28"/>
      <c r="L472" s="28"/>
      <c r="M472" s="28"/>
      <c r="Y472" s="6"/>
    </row>
    <row r="473" spans="1:25" s="45" customFormat="1" x14ac:dyDescent="0.25">
      <c r="D473" s="28"/>
      <c r="E473" s="28"/>
      <c r="F473" s="28"/>
      <c r="G473" s="28"/>
      <c r="H473" s="28"/>
      <c r="I473" s="28"/>
      <c r="J473" s="28"/>
      <c r="K473" s="28"/>
      <c r="L473" s="28"/>
      <c r="M473" s="28"/>
      <c r="Y473" s="6"/>
    </row>
    <row r="474" spans="1:25" s="45" customFormat="1" x14ac:dyDescent="0.25">
      <c r="D474" s="28"/>
      <c r="E474" s="28"/>
      <c r="F474" s="28"/>
      <c r="G474" s="28"/>
      <c r="H474" s="28"/>
      <c r="I474" s="28"/>
      <c r="J474" s="28"/>
      <c r="K474" s="28"/>
      <c r="L474" s="28"/>
      <c r="M474" s="28"/>
      <c r="Y474" s="6"/>
    </row>
    <row r="475" spans="1:25" s="45" customFormat="1" x14ac:dyDescent="0.25">
      <c r="D475" s="28"/>
      <c r="E475" s="28"/>
      <c r="F475" s="28"/>
      <c r="G475" s="28"/>
      <c r="H475" s="28"/>
      <c r="I475" s="28"/>
      <c r="J475" s="28"/>
      <c r="K475" s="28"/>
      <c r="L475" s="28"/>
      <c r="M475" s="28"/>
      <c r="Y475" s="6"/>
    </row>
    <row r="476" spans="1:25" s="45" customFormat="1" x14ac:dyDescent="0.25">
      <c r="D476" s="28"/>
      <c r="E476" s="28"/>
      <c r="F476" s="28"/>
      <c r="G476" s="28"/>
      <c r="H476" s="28"/>
      <c r="I476" s="28"/>
      <c r="J476" s="28"/>
      <c r="K476" s="28"/>
      <c r="L476" s="28"/>
      <c r="M476" s="28"/>
      <c r="Y476" s="6"/>
    </row>
    <row r="478" spans="1:25" s="45" customFormat="1" x14ac:dyDescent="0.25">
      <c r="Y478" s="6"/>
    </row>
    <row r="479" spans="1:25" x14ac:dyDescent="0.25">
      <c r="A479" s="186" t="s">
        <v>166</v>
      </c>
      <c r="B479" s="182"/>
      <c r="C479" s="182"/>
      <c r="D479" s="182"/>
      <c r="E479" s="182"/>
      <c r="F479" s="182"/>
      <c r="G479" s="182"/>
      <c r="H479" s="182"/>
      <c r="I479" s="182"/>
      <c r="J479" s="182"/>
      <c r="K479" s="182"/>
      <c r="L479" s="182"/>
      <c r="M479" s="182"/>
      <c r="N479" s="182"/>
      <c r="O479" s="182"/>
      <c r="P479" s="182"/>
      <c r="Q479" s="182"/>
      <c r="R479" s="182"/>
      <c r="S479" s="182"/>
      <c r="T479" s="182"/>
      <c r="U479" s="182"/>
      <c r="V479" s="182"/>
      <c r="W479" s="182"/>
      <c r="X479" s="182"/>
      <c r="Y479" s="182"/>
    </row>
    <row r="480" spans="1:25" x14ac:dyDescent="0.25">
      <c r="A480" s="182"/>
      <c r="B480" s="182"/>
      <c r="C480" s="182"/>
      <c r="D480" s="182"/>
      <c r="E480" s="182"/>
      <c r="F480" s="182"/>
      <c r="G480" s="182"/>
      <c r="H480" s="182"/>
      <c r="I480" s="182"/>
      <c r="J480" s="182"/>
      <c r="K480" s="182"/>
      <c r="L480" s="182"/>
      <c r="M480" s="182"/>
      <c r="N480" s="182"/>
      <c r="O480" s="182"/>
      <c r="P480" s="182"/>
      <c r="Q480" s="182"/>
      <c r="R480" s="182"/>
      <c r="S480" s="182"/>
      <c r="T480" s="182"/>
      <c r="U480" s="182"/>
      <c r="V480" s="182"/>
      <c r="W480" s="182"/>
      <c r="X480" s="182"/>
      <c r="Y480" s="182"/>
    </row>
    <row r="481" spans="1:25" x14ac:dyDescent="0.25">
      <c r="A481" s="182"/>
      <c r="B481" s="182"/>
      <c r="C481" s="182"/>
      <c r="D481" s="182"/>
      <c r="E481" s="182"/>
      <c r="F481" s="182"/>
      <c r="G481" s="182"/>
      <c r="H481" s="182"/>
      <c r="I481" s="182"/>
      <c r="J481" s="182"/>
      <c r="K481" s="182"/>
      <c r="L481" s="182"/>
      <c r="M481" s="182"/>
      <c r="N481" s="182"/>
      <c r="O481" s="182"/>
      <c r="P481" s="182"/>
      <c r="Q481" s="182"/>
      <c r="R481" s="182"/>
      <c r="S481" s="182"/>
      <c r="T481" s="182"/>
      <c r="U481" s="182"/>
      <c r="V481" s="182"/>
      <c r="W481" s="182"/>
      <c r="X481" s="182"/>
      <c r="Y481" s="182"/>
    </row>
    <row r="483" spans="1:25" s="63" customFormat="1" x14ac:dyDescent="0.25">
      <c r="Y483" s="6"/>
    </row>
    <row r="484" spans="1:25" x14ac:dyDescent="0.25">
      <c r="A484" s="10" t="s">
        <v>164</v>
      </c>
      <c r="B484" s="10"/>
      <c r="C484" s="10"/>
      <c r="D484" s="10"/>
      <c r="E484" s="10"/>
      <c r="F484" s="10"/>
      <c r="G484" s="10"/>
      <c r="H484" s="10"/>
      <c r="I484" s="10"/>
      <c r="J484" s="10"/>
    </row>
    <row r="485" spans="1:25" x14ac:dyDescent="0.25">
      <c r="A485" s="10"/>
      <c r="B485" s="10"/>
      <c r="C485" s="10"/>
      <c r="D485" s="10"/>
      <c r="E485" s="10"/>
      <c r="F485" s="10"/>
      <c r="G485" s="10"/>
      <c r="H485" s="10"/>
      <c r="I485" s="10"/>
      <c r="J485" s="10"/>
    </row>
    <row r="486" spans="1:25" ht="15.75" thickBot="1" x14ac:dyDescent="0.3">
      <c r="A486" s="10"/>
      <c r="B486" s="10"/>
      <c r="C486" s="10"/>
      <c r="D486" s="10"/>
      <c r="E486" s="10"/>
      <c r="F486" s="10"/>
      <c r="G486" s="10"/>
      <c r="H486" s="10"/>
      <c r="I486" s="10"/>
      <c r="J486" s="10"/>
    </row>
    <row r="487" spans="1:25" x14ac:dyDescent="0.25">
      <c r="D487" s="267" t="s">
        <v>47</v>
      </c>
      <c r="E487" s="268"/>
      <c r="F487" s="268"/>
      <c r="G487" s="271" t="str">
        <f>CONCATENATE(Arkusz18!A2," - ",Arkusz18!B2," r.")</f>
        <v>01.04.2017 - 30.04.2017 r.</v>
      </c>
      <c r="H487" s="271"/>
      <c r="I487" s="271"/>
      <c r="J487" s="271"/>
      <c r="K487" s="271"/>
      <c r="L487" s="271"/>
      <c r="M487" s="271"/>
      <c r="N487" s="271"/>
      <c r="O487" s="271"/>
      <c r="P487" s="271"/>
      <c r="Q487" s="271"/>
      <c r="R487" s="272"/>
    </row>
    <row r="488" spans="1:25" ht="24" customHeight="1" x14ac:dyDescent="0.25">
      <c r="D488" s="269"/>
      <c r="E488" s="270"/>
      <c r="F488" s="270"/>
      <c r="G488" s="273" t="s">
        <v>63</v>
      </c>
      <c r="H488" s="273"/>
      <c r="I488" s="273"/>
      <c r="J488" s="273" t="s">
        <v>91</v>
      </c>
      <c r="K488" s="273"/>
      <c r="L488" s="273"/>
      <c r="M488" s="273" t="s">
        <v>62</v>
      </c>
      <c r="N488" s="273"/>
      <c r="O488" s="273"/>
      <c r="P488" s="273" t="s">
        <v>90</v>
      </c>
      <c r="Q488" s="273"/>
      <c r="R488" s="274"/>
    </row>
    <row r="489" spans="1:25" ht="15" customHeight="1" x14ac:dyDescent="0.25">
      <c r="D489" s="179" t="s">
        <v>89</v>
      </c>
      <c r="E489" s="180"/>
      <c r="F489" s="180"/>
      <c r="G489" s="263">
        <f>Arkusz16!A2</f>
        <v>0</v>
      </c>
      <c r="H489" s="263"/>
      <c r="I489" s="263"/>
      <c r="J489" s="263">
        <f>Arkusz16!A3</f>
        <v>0</v>
      </c>
      <c r="K489" s="263"/>
      <c r="L489" s="263"/>
      <c r="M489" s="263">
        <f>Arkusz16!A4</f>
        <v>1</v>
      </c>
      <c r="N489" s="263"/>
      <c r="O489" s="263"/>
      <c r="P489" s="263">
        <f>Arkusz16!A5</f>
        <v>0</v>
      </c>
      <c r="Q489" s="263"/>
      <c r="R489" s="264"/>
    </row>
    <row r="490" spans="1:25" x14ac:dyDescent="0.25">
      <c r="D490" s="286" t="s">
        <v>49</v>
      </c>
      <c r="E490" s="287"/>
      <c r="F490" s="287"/>
      <c r="G490" s="288">
        <f>Arkusz16!A6</f>
        <v>3516</v>
      </c>
      <c r="H490" s="288"/>
      <c r="I490" s="288"/>
      <c r="J490" s="176">
        <f>Arkusz16!A7</f>
        <v>15</v>
      </c>
      <c r="K490" s="177"/>
      <c r="L490" s="289"/>
      <c r="M490" s="176">
        <f>Arkusz16!A8</f>
        <v>12</v>
      </c>
      <c r="N490" s="177"/>
      <c r="O490" s="289"/>
      <c r="P490" s="176">
        <f>Arkusz16!A9</f>
        <v>7</v>
      </c>
      <c r="Q490" s="177"/>
      <c r="R490" s="178"/>
    </row>
    <row r="491" spans="1:25" ht="15.75" thickBot="1" x14ac:dyDescent="0.3">
      <c r="D491" s="291" t="s">
        <v>50</v>
      </c>
      <c r="E491" s="292"/>
      <c r="F491" s="292"/>
      <c r="G491" s="293">
        <f>Arkusz16!A10</f>
        <v>932</v>
      </c>
      <c r="H491" s="293"/>
      <c r="I491" s="293"/>
      <c r="J491" s="293">
        <f>Arkusz16!A11</f>
        <v>8</v>
      </c>
      <c r="K491" s="293"/>
      <c r="L491" s="293"/>
      <c r="M491" s="293">
        <f>Arkusz16!A12</f>
        <v>76</v>
      </c>
      <c r="N491" s="293"/>
      <c r="O491" s="293"/>
      <c r="P491" s="293">
        <f>Arkusz16!A13</f>
        <v>6</v>
      </c>
      <c r="Q491" s="293"/>
      <c r="R491" s="294"/>
    </row>
    <row r="492" spans="1:25" ht="15.75" thickBot="1" x14ac:dyDescent="0.3">
      <c r="D492" s="278" t="s">
        <v>48</v>
      </c>
      <c r="E492" s="279"/>
      <c r="F492" s="279"/>
      <c r="G492" s="280">
        <f>SUM(G489:I491)</f>
        <v>4448</v>
      </c>
      <c r="H492" s="280"/>
      <c r="I492" s="280"/>
      <c r="J492" s="280">
        <f t="shared" ref="J492" si="12">SUM(J489:L491)</f>
        <v>23</v>
      </c>
      <c r="K492" s="280"/>
      <c r="L492" s="280"/>
      <c r="M492" s="280">
        <f t="shared" ref="M492" si="13">SUM(M489:O491)</f>
        <v>89</v>
      </c>
      <c r="N492" s="280"/>
      <c r="O492" s="280"/>
      <c r="P492" s="280">
        <f t="shared" ref="P492" si="14">SUM(P489:R491)</f>
        <v>13</v>
      </c>
      <c r="Q492" s="280"/>
      <c r="R492" s="295"/>
    </row>
    <row r="493" spans="1:25" x14ac:dyDescent="0.25">
      <c r="A493" s="29"/>
      <c r="B493" s="29"/>
      <c r="C493" s="29"/>
      <c r="D493" s="27"/>
      <c r="E493" s="27"/>
      <c r="F493" s="27"/>
      <c r="G493" s="27"/>
      <c r="H493" s="27"/>
      <c r="I493" s="27"/>
      <c r="J493" s="27"/>
      <c r="K493" s="27"/>
      <c r="L493" s="27"/>
      <c r="M493" s="27"/>
      <c r="N493" s="27"/>
      <c r="O493" s="27"/>
    </row>
    <row r="495" spans="1:25" ht="15.75" thickBot="1" x14ac:dyDescent="0.3"/>
    <row r="496" spans="1:25" x14ac:dyDescent="0.25">
      <c r="D496" s="267" t="s">
        <v>47</v>
      </c>
      <c r="E496" s="268"/>
      <c r="F496" s="268"/>
      <c r="G496" s="271" t="str">
        <f>CONCATENATE(Arkusz18!C2," - ",Arkusz18!B2," r.")</f>
        <v>01.01.2017 - 30.04.2017 r.</v>
      </c>
      <c r="H496" s="271"/>
      <c r="I496" s="271"/>
      <c r="J496" s="271"/>
      <c r="K496" s="271"/>
      <c r="L496" s="271"/>
      <c r="M496" s="271"/>
      <c r="N496" s="271"/>
      <c r="O496" s="271"/>
      <c r="P496" s="271"/>
      <c r="Q496" s="271"/>
      <c r="R496" s="272"/>
    </row>
    <row r="497" spans="1:25" ht="23.25" customHeight="1" x14ac:dyDescent="0.25">
      <c r="D497" s="269"/>
      <c r="E497" s="270"/>
      <c r="F497" s="270"/>
      <c r="G497" s="273" t="s">
        <v>63</v>
      </c>
      <c r="H497" s="273"/>
      <c r="I497" s="273"/>
      <c r="J497" s="273" t="s">
        <v>91</v>
      </c>
      <c r="K497" s="273"/>
      <c r="L497" s="273"/>
      <c r="M497" s="273" t="s">
        <v>62</v>
      </c>
      <c r="N497" s="273"/>
      <c r="O497" s="273"/>
      <c r="P497" s="273" t="s">
        <v>90</v>
      </c>
      <c r="Q497" s="273"/>
      <c r="R497" s="274"/>
    </row>
    <row r="498" spans="1:25" x14ac:dyDescent="0.25">
      <c r="D498" s="179" t="s">
        <v>89</v>
      </c>
      <c r="E498" s="180"/>
      <c r="F498" s="180"/>
      <c r="G498" s="263">
        <f>Arkusz17!A2</f>
        <v>0</v>
      </c>
      <c r="H498" s="263"/>
      <c r="I498" s="263"/>
      <c r="J498" s="263">
        <f>Arkusz17!A3</f>
        <v>0</v>
      </c>
      <c r="K498" s="263"/>
      <c r="L498" s="263"/>
      <c r="M498" s="263">
        <f>Arkusz17!A4</f>
        <v>10</v>
      </c>
      <c r="N498" s="263"/>
      <c r="O498" s="263"/>
      <c r="P498" s="263">
        <f>Arkusz17!A5</f>
        <v>0</v>
      </c>
      <c r="Q498" s="263"/>
      <c r="R498" s="263"/>
    </row>
    <row r="499" spans="1:25" x14ac:dyDescent="0.25">
      <c r="D499" s="286" t="s">
        <v>49</v>
      </c>
      <c r="E499" s="287"/>
      <c r="F499" s="287"/>
      <c r="G499" s="288">
        <f>Arkusz17!A6</f>
        <v>15265</v>
      </c>
      <c r="H499" s="288"/>
      <c r="I499" s="288"/>
      <c r="J499" s="288">
        <f>Arkusz17!A7</f>
        <v>64</v>
      </c>
      <c r="K499" s="288"/>
      <c r="L499" s="288"/>
      <c r="M499" s="288">
        <f>Arkusz17!A8</f>
        <v>52</v>
      </c>
      <c r="N499" s="288"/>
      <c r="O499" s="288"/>
      <c r="P499" s="288">
        <f>Arkusz17!A9</f>
        <v>64</v>
      </c>
      <c r="Q499" s="288"/>
      <c r="R499" s="288"/>
    </row>
    <row r="500" spans="1:25" ht="15.75" thickBot="1" x14ac:dyDescent="0.3">
      <c r="D500" s="291" t="s">
        <v>50</v>
      </c>
      <c r="E500" s="292"/>
      <c r="F500" s="292"/>
      <c r="G500" s="293">
        <f>Arkusz17!A10</f>
        <v>4579</v>
      </c>
      <c r="H500" s="293"/>
      <c r="I500" s="293"/>
      <c r="J500" s="293">
        <f>Arkusz17!A11</f>
        <v>28</v>
      </c>
      <c r="K500" s="293"/>
      <c r="L500" s="293"/>
      <c r="M500" s="293">
        <f>Arkusz17!A12</f>
        <v>178</v>
      </c>
      <c r="N500" s="293"/>
      <c r="O500" s="293"/>
      <c r="P500" s="293">
        <f>Arkusz17!A13</f>
        <v>46</v>
      </c>
      <c r="Q500" s="293"/>
      <c r="R500" s="293"/>
    </row>
    <row r="501" spans="1:25" ht="15.75" thickBot="1" x14ac:dyDescent="0.3">
      <c r="D501" s="278" t="s">
        <v>48</v>
      </c>
      <c r="E501" s="279"/>
      <c r="F501" s="279"/>
      <c r="G501" s="280">
        <f>SUM(G498:I500)</f>
        <v>19844</v>
      </c>
      <c r="H501" s="280"/>
      <c r="I501" s="280"/>
      <c r="J501" s="280">
        <f t="shared" ref="J501" si="15">SUM(J498:L500)</f>
        <v>92</v>
      </c>
      <c r="K501" s="280"/>
      <c r="L501" s="280"/>
      <c r="M501" s="280">
        <f t="shared" ref="M501" si="16">SUM(M498:O500)</f>
        <v>240</v>
      </c>
      <c r="N501" s="280"/>
      <c r="O501" s="280"/>
      <c r="P501" s="280">
        <f t="shared" ref="P501" si="17">SUM(P498:R500)</f>
        <v>110</v>
      </c>
      <c r="Q501" s="280"/>
      <c r="R501" s="295"/>
    </row>
    <row r="504" spans="1:25" x14ac:dyDescent="0.25">
      <c r="A504" s="156" t="s">
        <v>167</v>
      </c>
      <c r="B504" s="157"/>
      <c r="C504" s="157"/>
      <c r="D504" s="157"/>
      <c r="E504" s="157"/>
      <c r="F504" s="157"/>
      <c r="G504" s="157"/>
      <c r="H504" s="157"/>
      <c r="I504" s="157"/>
      <c r="J504" s="157"/>
      <c r="K504" s="157"/>
      <c r="L504" s="157"/>
      <c r="M504" s="157"/>
      <c r="N504" s="157"/>
      <c r="O504" s="157"/>
      <c r="P504" s="157"/>
      <c r="Q504" s="157"/>
      <c r="R504" s="157"/>
      <c r="S504" s="157"/>
      <c r="T504" s="157"/>
      <c r="U504" s="157"/>
      <c r="V504" s="157"/>
      <c r="W504" s="157"/>
      <c r="X504" s="157"/>
      <c r="Y504" s="157"/>
    </row>
    <row r="505" spans="1:25" x14ac:dyDescent="0.25">
      <c r="A505" s="157"/>
      <c r="B505" s="157"/>
      <c r="C505" s="157"/>
      <c r="D505" s="157"/>
      <c r="E505" s="157"/>
      <c r="F505" s="157"/>
      <c r="G505" s="157"/>
      <c r="H505" s="157"/>
      <c r="I505" s="157"/>
      <c r="J505" s="157"/>
      <c r="K505" s="157"/>
      <c r="L505" s="157"/>
      <c r="M505" s="157"/>
      <c r="N505" s="157"/>
      <c r="O505" s="157"/>
      <c r="P505" s="157"/>
      <c r="Q505" s="157"/>
      <c r="R505" s="157"/>
      <c r="S505" s="157"/>
      <c r="T505" s="157"/>
      <c r="U505" s="157"/>
      <c r="V505" s="157"/>
      <c r="W505" s="157"/>
      <c r="X505" s="157"/>
      <c r="Y505" s="157"/>
    </row>
    <row r="506" spans="1:25" x14ac:dyDescent="0.25">
      <c r="A506" s="157"/>
      <c r="B506" s="157"/>
      <c r="C506" s="157"/>
      <c r="D506" s="157"/>
      <c r="E506" s="157"/>
      <c r="F506" s="157"/>
      <c r="G506" s="157"/>
      <c r="H506" s="157"/>
      <c r="I506" s="157"/>
      <c r="J506" s="157"/>
      <c r="K506" s="157"/>
      <c r="L506" s="157"/>
      <c r="M506" s="157"/>
      <c r="N506" s="157"/>
      <c r="O506" s="157"/>
      <c r="P506" s="157"/>
      <c r="Q506" s="157"/>
      <c r="R506" s="157"/>
      <c r="S506" s="157"/>
      <c r="T506" s="157"/>
      <c r="U506" s="157"/>
      <c r="V506" s="157"/>
      <c r="W506" s="157"/>
      <c r="X506" s="157"/>
      <c r="Y506" s="157"/>
    </row>
    <row r="507" spans="1:25" x14ac:dyDescent="0.25">
      <c r="A507" s="157"/>
      <c r="B507" s="157"/>
      <c r="C507" s="157"/>
      <c r="D507" s="157"/>
      <c r="E507" s="157"/>
      <c r="F507" s="157"/>
      <c r="G507" s="157"/>
      <c r="H507" s="157"/>
      <c r="I507" s="157"/>
      <c r="J507" s="157"/>
      <c r="K507" s="157"/>
      <c r="L507" s="157"/>
      <c r="M507" s="157"/>
      <c r="N507" s="157"/>
      <c r="O507" s="157"/>
      <c r="P507" s="157"/>
      <c r="Q507" s="157"/>
      <c r="R507" s="157"/>
      <c r="S507" s="157"/>
      <c r="T507" s="157"/>
      <c r="U507" s="157"/>
      <c r="V507" s="157"/>
      <c r="W507" s="157"/>
      <c r="X507" s="157"/>
      <c r="Y507" s="157"/>
    </row>
    <row r="508" spans="1:25" x14ac:dyDescent="0.25">
      <c r="A508" s="157"/>
      <c r="B508" s="157"/>
      <c r="C508" s="157"/>
      <c r="D508" s="157"/>
      <c r="E508" s="157"/>
      <c r="F508" s="157"/>
      <c r="G508" s="157"/>
      <c r="H508" s="157"/>
      <c r="I508" s="157"/>
      <c r="J508" s="157"/>
      <c r="K508" s="157"/>
      <c r="L508" s="157"/>
      <c r="M508" s="157"/>
      <c r="N508" s="157"/>
      <c r="O508" s="157"/>
      <c r="P508" s="157"/>
      <c r="Q508" s="157"/>
      <c r="R508" s="157"/>
      <c r="S508" s="157"/>
      <c r="T508" s="157"/>
      <c r="U508" s="157"/>
      <c r="V508" s="157"/>
      <c r="W508" s="157"/>
      <c r="X508" s="157"/>
      <c r="Y508" s="157"/>
    </row>
    <row r="509" spans="1:25" x14ac:dyDescent="0.25">
      <c r="A509" s="157"/>
      <c r="B509" s="157"/>
      <c r="C509" s="157"/>
      <c r="D509" s="157"/>
      <c r="E509" s="157"/>
      <c r="F509" s="157"/>
      <c r="G509" s="157"/>
      <c r="H509" s="157"/>
      <c r="I509" s="157"/>
      <c r="J509" s="157"/>
      <c r="K509" s="157"/>
      <c r="L509" s="157"/>
      <c r="M509" s="157"/>
      <c r="N509" s="157"/>
      <c r="O509" s="157"/>
      <c r="P509" s="157"/>
      <c r="Q509" s="157"/>
      <c r="R509" s="157"/>
      <c r="S509" s="157"/>
      <c r="T509" s="157"/>
      <c r="U509" s="157"/>
      <c r="V509" s="157"/>
      <c r="W509" s="157"/>
      <c r="X509" s="157"/>
      <c r="Y509" s="157"/>
    </row>
    <row r="512" spans="1:25" x14ac:dyDescent="0.25">
      <c r="A512" s="30" t="s">
        <v>165</v>
      </c>
      <c r="B512" s="30"/>
      <c r="C512" s="30"/>
      <c r="D512" s="30"/>
      <c r="E512" s="30"/>
      <c r="F512" s="30"/>
      <c r="G512" s="30"/>
      <c r="H512" s="30"/>
      <c r="I512" s="30"/>
      <c r="J512" s="30"/>
      <c r="K512" s="30"/>
      <c r="L512" s="30"/>
      <c r="M512" s="30"/>
      <c r="N512" s="30"/>
      <c r="O512" s="30"/>
      <c r="R512" s="31"/>
      <c r="S512" s="31"/>
      <c r="T512" s="31"/>
    </row>
    <row r="513" spans="1:25" ht="15" customHeight="1" x14ac:dyDescent="0.25">
      <c r="P513" s="32"/>
      <c r="Q513" s="32"/>
      <c r="R513" s="31"/>
      <c r="S513" s="31"/>
      <c r="T513" s="31"/>
      <c r="U513" s="32"/>
    </row>
    <row r="514" spans="1:25" ht="15" customHeight="1" x14ac:dyDescent="0.25"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</row>
    <row r="515" spans="1:25" ht="15" customHeight="1" x14ac:dyDescent="0.25">
      <c r="A515" s="186" t="s">
        <v>170</v>
      </c>
      <c r="B515" s="182"/>
      <c r="C515" s="182"/>
      <c r="D515" s="182"/>
      <c r="E515" s="182"/>
      <c r="F515" s="182"/>
      <c r="G515" s="182"/>
      <c r="H515" s="182"/>
      <c r="I515" s="182"/>
      <c r="J515" s="182"/>
      <c r="K515" s="182"/>
      <c r="L515" s="182"/>
      <c r="M515" s="182"/>
      <c r="N515" s="182"/>
      <c r="O515" s="182"/>
      <c r="P515" s="182"/>
      <c r="Q515" s="182"/>
      <c r="R515" s="182"/>
      <c r="S515" s="182"/>
      <c r="T515" s="182"/>
      <c r="U515" s="182"/>
      <c r="V515" s="182"/>
      <c r="W515" s="182"/>
      <c r="X515" s="182"/>
      <c r="Y515" s="182"/>
    </row>
    <row r="516" spans="1:25" ht="15" customHeight="1" x14ac:dyDescent="0.25">
      <c r="A516" s="182"/>
      <c r="B516" s="182"/>
      <c r="C516" s="182"/>
      <c r="D516" s="182"/>
      <c r="E516" s="182"/>
      <c r="F516" s="182"/>
      <c r="G516" s="182"/>
      <c r="H516" s="182"/>
      <c r="I516" s="182"/>
      <c r="J516" s="182"/>
      <c r="K516" s="182"/>
      <c r="L516" s="182"/>
      <c r="M516" s="182"/>
      <c r="N516" s="182"/>
      <c r="O516" s="182"/>
      <c r="P516" s="182"/>
      <c r="Q516" s="182"/>
      <c r="R516" s="182"/>
      <c r="S516" s="182"/>
      <c r="T516" s="182"/>
      <c r="U516" s="182"/>
      <c r="V516" s="182"/>
      <c r="W516" s="182"/>
      <c r="X516" s="182"/>
      <c r="Y516" s="182"/>
    </row>
    <row r="517" spans="1:25" ht="15" customHeight="1" x14ac:dyDescent="0.25">
      <c r="A517" s="182"/>
      <c r="B517" s="182"/>
      <c r="C517" s="182"/>
      <c r="D517" s="182"/>
      <c r="E517" s="182"/>
      <c r="F517" s="182"/>
      <c r="G517" s="182"/>
      <c r="H517" s="182"/>
      <c r="I517" s="182"/>
      <c r="J517" s="182"/>
      <c r="K517" s="182"/>
      <c r="L517" s="182"/>
      <c r="M517" s="182"/>
      <c r="N517" s="182"/>
      <c r="O517" s="182"/>
      <c r="P517" s="182"/>
      <c r="Q517" s="182"/>
      <c r="R517" s="182"/>
      <c r="S517" s="182"/>
      <c r="T517" s="182"/>
      <c r="U517" s="182"/>
      <c r="V517" s="182"/>
      <c r="W517" s="182"/>
      <c r="X517" s="182"/>
      <c r="Y517" s="182"/>
    </row>
    <row r="518" spans="1:25" ht="15" customHeight="1" x14ac:dyDescent="0.25">
      <c r="A518" s="182"/>
      <c r="B518" s="182"/>
      <c r="C518" s="182"/>
      <c r="D518" s="182"/>
      <c r="E518" s="182"/>
      <c r="F518" s="182"/>
      <c r="G518" s="182"/>
      <c r="H518" s="182"/>
      <c r="I518" s="182"/>
      <c r="J518" s="182"/>
      <c r="K518" s="182"/>
      <c r="L518" s="182"/>
      <c r="M518" s="182"/>
      <c r="N518" s="182"/>
      <c r="O518" s="182"/>
      <c r="P518" s="182"/>
      <c r="Q518" s="182"/>
      <c r="R518" s="182"/>
      <c r="S518" s="182"/>
      <c r="T518" s="182"/>
      <c r="U518" s="182"/>
      <c r="V518" s="182"/>
      <c r="W518" s="182"/>
      <c r="X518" s="182"/>
      <c r="Y518" s="182"/>
    </row>
    <row r="519" spans="1:25" ht="15" customHeight="1" x14ac:dyDescent="0.25">
      <c r="A519" s="182"/>
      <c r="B519" s="182"/>
      <c r="C519" s="182"/>
      <c r="D519" s="182"/>
      <c r="E519" s="182"/>
      <c r="F519" s="182"/>
      <c r="G519" s="182"/>
      <c r="H519" s="182"/>
      <c r="I519" s="182"/>
      <c r="J519" s="182"/>
      <c r="K519" s="182"/>
      <c r="L519" s="182"/>
      <c r="M519" s="182"/>
      <c r="N519" s="182"/>
      <c r="O519" s="182"/>
      <c r="P519" s="182"/>
      <c r="Q519" s="182"/>
      <c r="R519" s="182"/>
      <c r="S519" s="182"/>
      <c r="T519" s="182"/>
      <c r="U519" s="182"/>
      <c r="V519" s="182"/>
      <c r="W519" s="182"/>
      <c r="X519" s="182"/>
      <c r="Y519" s="182"/>
    </row>
    <row r="520" spans="1:25" ht="15" customHeight="1" x14ac:dyDescent="0.25">
      <c r="A520" s="182"/>
      <c r="B520" s="182"/>
      <c r="C520" s="182"/>
      <c r="D520" s="182"/>
      <c r="E520" s="182"/>
      <c r="F520" s="182"/>
      <c r="G520" s="182"/>
      <c r="H520" s="182"/>
      <c r="I520" s="182"/>
      <c r="J520" s="182"/>
      <c r="K520" s="182"/>
      <c r="L520" s="182"/>
      <c r="M520" s="182"/>
      <c r="N520" s="182"/>
      <c r="O520" s="182"/>
      <c r="P520" s="182"/>
      <c r="Q520" s="182"/>
      <c r="R520" s="182"/>
      <c r="S520" s="182"/>
      <c r="T520" s="182"/>
      <c r="U520" s="182"/>
      <c r="V520" s="182"/>
      <c r="W520" s="182"/>
      <c r="X520" s="182"/>
      <c r="Y520" s="182"/>
    </row>
    <row r="521" spans="1:25" ht="15" customHeight="1" x14ac:dyDescent="0.25">
      <c r="A521" s="182"/>
      <c r="B521" s="182"/>
      <c r="C521" s="182"/>
      <c r="D521" s="182"/>
      <c r="E521" s="182"/>
      <c r="F521" s="182"/>
      <c r="G521" s="182"/>
      <c r="H521" s="182"/>
      <c r="I521" s="182"/>
      <c r="J521" s="182"/>
      <c r="K521" s="182"/>
      <c r="L521" s="182"/>
      <c r="M521" s="182"/>
      <c r="N521" s="182"/>
      <c r="O521" s="182"/>
      <c r="P521" s="182"/>
      <c r="Q521" s="182"/>
      <c r="R521" s="182"/>
      <c r="S521" s="182"/>
      <c r="T521" s="182"/>
      <c r="U521" s="182"/>
      <c r="V521" s="182"/>
      <c r="W521" s="182"/>
      <c r="X521" s="182"/>
      <c r="Y521" s="182"/>
    </row>
    <row r="522" spans="1:25" ht="15" customHeight="1" x14ac:dyDescent="0.25">
      <c r="A522" s="182"/>
      <c r="B522" s="182"/>
      <c r="C522" s="182"/>
      <c r="D522" s="182"/>
      <c r="E522" s="182"/>
      <c r="F522" s="182"/>
      <c r="G522" s="182"/>
      <c r="H522" s="182"/>
      <c r="I522" s="182"/>
      <c r="J522" s="182"/>
      <c r="K522" s="182"/>
      <c r="L522" s="182"/>
      <c r="M522" s="182"/>
      <c r="N522" s="182"/>
      <c r="O522" s="182"/>
      <c r="P522" s="182"/>
      <c r="Q522" s="182"/>
      <c r="R522" s="182"/>
      <c r="S522" s="182"/>
      <c r="T522" s="182"/>
      <c r="U522" s="182"/>
      <c r="V522" s="182"/>
      <c r="W522" s="182"/>
      <c r="X522" s="182"/>
      <c r="Y522" s="182"/>
    </row>
    <row r="523" spans="1:25" ht="15" customHeight="1" x14ac:dyDescent="0.25">
      <c r="A523" s="182"/>
      <c r="B523" s="182"/>
      <c r="C523" s="182"/>
      <c r="D523" s="182"/>
      <c r="E523" s="182"/>
      <c r="F523" s="182"/>
      <c r="G523" s="182"/>
      <c r="H523" s="182"/>
      <c r="I523" s="182"/>
      <c r="J523" s="182"/>
      <c r="K523" s="182"/>
      <c r="L523" s="182"/>
      <c r="M523" s="182"/>
      <c r="N523" s="182"/>
      <c r="O523" s="182"/>
      <c r="P523" s="182"/>
      <c r="Q523" s="182"/>
      <c r="R523" s="182"/>
      <c r="S523" s="182"/>
      <c r="T523" s="182"/>
      <c r="U523" s="182"/>
      <c r="V523" s="182"/>
      <c r="W523" s="182"/>
      <c r="X523" s="182"/>
      <c r="Y523" s="182"/>
    </row>
    <row r="524" spans="1:25" ht="15" customHeight="1" x14ac:dyDescent="0.25">
      <c r="A524" s="182"/>
      <c r="B524" s="182"/>
      <c r="C524" s="182"/>
      <c r="D524" s="182"/>
      <c r="E524" s="182"/>
      <c r="F524" s="182"/>
      <c r="G524" s="182"/>
      <c r="H524" s="182"/>
      <c r="I524" s="182"/>
      <c r="J524" s="182"/>
      <c r="K524" s="182"/>
      <c r="L524" s="182"/>
      <c r="M524" s="182"/>
      <c r="N524" s="182"/>
      <c r="O524" s="182"/>
      <c r="P524" s="182"/>
      <c r="Q524" s="182"/>
      <c r="R524" s="182"/>
      <c r="S524" s="182"/>
      <c r="T524" s="182"/>
      <c r="U524" s="182"/>
      <c r="V524" s="182"/>
      <c r="W524" s="182"/>
      <c r="X524" s="182"/>
      <c r="Y524" s="182"/>
    </row>
    <row r="525" spans="1:25" ht="15" customHeight="1" x14ac:dyDescent="0.25">
      <c r="A525" s="182"/>
      <c r="B525" s="182"/>
      <c r="C525" s="182"/>
      <c r="D525" s="182"/>
      <c r="E525" s="182"/>
      <c r="F525" s="182"/>
      <c r="G525" s="182"/>
      <c r="H525" s="182"/>
      <c r="I525" s="182"/>
      <c r="J525" s="182"/>
      <c r="K525" s="182"/>
      <c r="L525" s="182"/>
      <c r="M525" s="182"/>
      <c r="N525" s="182"/>
      <c r="O525" s="182"/>
      <c r="P525" s="182"/>
      <c r="Q525" s="182"/>
      <c r="R525" s="182"/>
      <c r="S525" s="182"/>
      <c r="T525" s="182"/>
      <c r="U525" s="182"/>
      <c r="V525" s="182"/>
      <c r="W525" s="182"/>
      <c r="X525" s="182"/>
      <c r="Y525" s="182"/>
    </row>
    <row r="526" spans="1:25" x14ac:dyDescent="0.25">
      <c r="A526" s="182"/>
      <c r="B526" s="182"/>
      <c r="C526" s="182"/>
      <c r="D526" s="182"/>
      <c r="E526" s="182"/>
      <c r="F526" s="182"/>
      <c r="G526" s="182"/>
      <c r="H526" s="182"/>
      <c r="I526" s="182"/>
      <c r="J526" s="182"/>
      <c r="K526" s="182"/>
      <c r="L526" s="182"/>
      <c r="M526" s="182"/>
      <c r="N526" s="182"/>
      <c r="O526" s="182"/>
      <c r="P526" s="182"/>
      <c r="Q526" s="182"/>
      <c r="R526" s="182"/>
      <c r="S526" s="182"/>
      <c r="T526" s="182"/>
      <c r="U526" s="182"/>
      <c r="V526" s="182"/>
      <c r="W526" s="182"/>
      <c r="X526" s="182"/>
      <c r="Y526" s="182"/>
    </row>
    <row r="527" spans="1:25" x14ac:dyDescent="0.25">
      <c r="A527" s="182"/>
      <c r="B527" s="182"/>
      <c r="C527" s="182"/>
      <c r="D527" s="182"/>
      <c r="E527" s="182"/>
      <c r="F527" s="182"/>
      <c r="G527" s="182"/>
      <c r="H527" s="182"/>
      <c r="I527" s="182"/>
      <c r="J527" s="182"/>
      <c r="K527" s="182"/>
      <c r="L527" s="182"/>
      <c r="M527" s="182"/>
      <c r="N527" s="182"/>
      <c r="O527" s="182"/>
      <c r="P527" s="182"/>
      <c r="Q527" s="182"/>
      <c r="R527" s="182"/>
      <c r="S527" s="182"/>
      <c r="T527" s="182"/>
      <c r="U527" s="182"/>
      <c r="V527" s="182"/>
      <c r="W527" s="182"/>
      <c r="X527" s="182"/>
      <c r="Y527" s="182"/>
    </row>
    <row r="528" spans="1:25" x14ac:dyDescent="0.25">
      <c r="A528" s="182"/>
      <c r="B528" s="182"/>
      <c r="C528" s="182"/>
      <c r="D528" s="182"/>
      <c r="E528" s="182"/>
      <c r="F528" s="182"/>
      <c r="G528" s="182"/>
      <c r="H528" s="182"/>
      <c r="I528" s="182"/>
      <c r="J528" s="182"/>
      <c r="K528" s="182"/>
      <c r="L528" s="182"/>
      <c r="M528" s="182"/>
      <c r="N528" s="182"/>
      <c r="O528" s="182"/>
      <c r="P528" s="182"/>
      <c r="Q528" s="182"/>
      <c r="R528" s="182"/>
      <c r="S528" s="182"/>
      <c r="T528" s="182"/>
      <c r="U528" s="182"/>
      <c r="V528" s="182"/>
      <c r="W528" s="182"/>
      <c r="X528" s="182"/>
      <c r="Y528" s="182"/>
    </row>
    <row r="529" spans="1:25" ht="15" customHeight="1" x14ac:dyDescent="0.25">
      <c r="A529" s="182"/>
      <c r="B529" s="182"/>
      <c r="C529" s="182"/>
      <c r="D529" s="182"/>
      <c r="E529" s="182"/>
      <c r="F529" s="182"/>
      <c r="G529" s="182"/>
      <c r="H529" s="182"/>
      <c r="I529" s="182"/>
      <c r="J529" s="182"/>
      <c r="K529" s="182"/>
      <c r="L529" s="182"/>
      <c r="M529" s="182"/>
      <c r="N529" s="182"/>
      <c r="O529" s="182"/>
      <c r="P529" s="182"/>
      <c r="Q529" s="182"/>
      <c r="R529" s="182"/>
      <c r="S529" s="182"/>
      <c r="T529" s="182"/>
      <c r="U529" s="182"/>
      <c r="V529" s="182"/>
      <c r="W529" s="182"/>
      <c r="X529" s="182"/>
      <c r="Y529" s="182"/>
    </row>
    <row r="530" spans="1:25" x14ac:dyDescent="0.25">
      <c r="A530" s="182"/>
      <c r="B530" s="182"/>
      <c r="C530" s="182"/>
      <c r="D530" s="182"/>
      <c r="E530" s="182"/>
      <c r="F530" s="182"/>
      <c r="G530" s="182"/>
      <c r="H530" s="182"/>
      <c r="I530" s="182"/>
      <c r="J530" s="182"/>
      <c r="K530" s="182"/>
      <c r="L530" s="182"/>
      <c r="M530" s="182"/>
      <c r="N530" s="182"/>
      <c r="O530" s="182"/>
      <c r="P530" s="182"/>
      <c r="Q530" s="182"/>
      <c r="R530" s="182"/>
      <c r="S530" s="182"/>
      <c r="T530" s="182"/>
      <c r="U530" s="182"/>
      <c r="V530" s="182"/>
      <c r="W530" s="182"/>
      <c r="X530" s="182"/>
      <c r="Y530" s="182"/>
    </row>
    <row r="531" spans="1:25" x14ac:dyDescent="0.25">
      <c r="A531" s="182"/>
      <c r="B531" s="182"/>
      <c r="C531" s="182"/>
      <c r="D531" s="182"/>
      <c r="E531" s="182"/>
      <c r="F531" s="182"/>
      <c r="G531" s="182"/>
      <c r="H531" s="182"/>
      <c r="I531" s="182"/>
      <c r="J531" s="182"/>
      <c r="K531" s="182"/>
      <c r="L531" s="182"/>
      <c r="M531" s="182"/>
      <c r="N531" s="182"/>
      <c r="O531" s="182"/>
      <c r="P531" s="182"/>
      <c r="Q531" s="182"/>
      <c r="R531" s="182"/>
      <c r="S531" s="182"/>
      <c r="T531" s="182"/>
      <c r="U531" s="182"/>
      <c r="V531" s="182"/>
      <c r="W531" s="182"/>
      <c r="X531" s="182"/>
      <c r="Y531" s="182"/>
    </row>
    <row r="532" spans="1:25" ht="15" customHeight="1" x14ac:dyDescent="0.25">
      <c r="A532" s="182"/>
      <c r="B532" s="182"/>
      <c r="C532" s="182"/>
      <c r="D532" s="182"/>
      <c r="E532" s="182"/>
      <c r="F532" s="182"/>
      <c r="G532" s="182"/>
      <c r="H532" s="182"/>
      <c r="I532" s="182"/>
      <c r="J532" s="182"/>
      <c r="K532" s="182"/>
      <c r="L532" s="182"/>
      <c r="M532" s="182"/>
      <c r="N532" s="182"/>
      <c r="O532" s="182"/>
      <c r="P532" s="182"/>
      <c r="Q532" s="182"/>
      <c r="R532" s="182"/>
      <c r="S532" s="182"/>
      <c r="T532" s="182"/>
      <c r="U532" s="182"/>
      <c r="V532" s="182"/>
      <c r="W532" s="182"/>
      <c r="X532" s="182"/>
      <c r="Y532" s="182"/>
    </row>
    <row r="533" spans="1:25" x14ac:dyDescent="0.25">
      <c r="A533" s="32"/>
      <c r="B533" s="32"/>
      <c r="C533" s="32"/>
      <c r="D533" s="32"/>
      <c r="E533" s="32"/>
      <c r="F533" s="32"/>
      <c r="G533" s="32"/>
      <c r="H533" s="32"/>
      <c r="I533" s="32"/>
      <c r="J533" s="32"/>
      <c r="K533" s="32"/>
      <c r="L533" s="32"/>
      <c r="M533" s="32"/>
      <c r="N533" s="32"/>
      <c r="O533" s="32"/>
      <c r="P533" s="32"/>
      <c r="Q533" s="32"/>
      <c r="R533" s="32"/>
      <c r="S533" s="32"/>
      <c r="T533" s="32"/>
      <c r="U533" s="32"/>
    </row>
    <row r="534" spans="1:25" x14ac:dyDescent="0.25">
      <c r="A534" s="32"/>
      <c r="B534" s="32"/>
      <c r="C534" s="32"/>
      <c r="D534" s="32"/>
      <c r="E534" s="32"/>
      <c r="F534" s="32"/>
      <c r="G534" s="32"/>
      <c r="H534" s="32"/>
      <c r="I534" s="32"/>
      <c r="J534" s="32"/>
      <c r="K534" s="32"/>
      <c r="L534" s="32"/>
      <c r="M534" s="32"/>
      <c r="N534" s="32"/>
      <c r="O534" s="32"/>
      <c r="P534" s="32"/>
      <c r="Q534" s="32"/>
      <c r="R534" s="32"/>
      <c r="S534" s="32"/>
      <c r="T534" s="32"/>
      <c r="U534" s="32"/>
    </row>
    <row r="535" spans="1:25" x14ac:dyDescent="0.25">
      <c r="R535" s="33"/>
      <c r="S535" s="33"/>
      <c r="T535" s="33"/>
    </row>
    <row r="536" spans="1:25" x14ac:dyDescent="0.25">
      <c r="P536" s="34"/>
      <c r="Q536" s="34"/>
      <c r="R536" s="33"/>
      <c r="S536" s="33"/>
      <c r="T536" s="33"/>
      <c r="U536" s="34"/>
    </row>
    <row r="537" spans="1:25" x14ac:dyDescent="0.25">
      <c r="A537" s="35"/>
      <c r="B537" s="35"/>
      <c r="C537" s="35"/>
      <c r="D537" s="35"/>
      <c r="E537" s="35"/>
      <c r="F537" s="35"/>
      <c r="G537" s="35"/>
      <c r="H537" s="35"/>
      <c r="I537" s="35"/>
      <c r="N537" s="34"/>
      <c r="O537" s="34"/>
      <c r="P537" s="36"/>
      <c r="Q537" s="36"/>
      <c r="R537" s="33"/>
      <c r="S537" s="33"/>
      <c r="T537" s="33"/>
    </row>
    <row r="538" spans="1:25" ht="15" customHeight="1" x14ac:dyDescent="0.25">
      <c r="M538" s="37"/>
      <c r="N538" s="37"/>
      <c r="R538" s="33"/>
      <c r="S538" s="33"/>
      <c r="T538" s="33"/>
    </row>
    <row r="539" spans="1:25" x14ac:dyDescent="0.25">
      <c r="R539" s="33"/>
      <c r="S539" s="33"/>
      <c r="T539" s="33"/>
    </row>
    <row r="540" spans="1:25" x14ac:dyDescent="0.25">
      <c r="D540" s="7"/>
      <c r="E540" s="7"/>
      <c r="P540" s="37"/>
      <c r="Q540" s="37"/>
      <c r="R540" s="33"/>
      <c r="S540" s="33"/>
      <c r="T540" s="33"/>
      <c r="U540" s="37"/>
    </row>
    <row r="541" spans="1:25" x14ac:dyDescent="0.25">
      <c r="A541" s="38"/>
      <c r="B541" s="38"/>
      <c r="C541" s="38"/>
      <c r="D541" s="39"/>
      <c r="E541" s="39"/>
      <c r="F541" s="37"/>
      <c r="G541" s="37"/>
      <c r="H541" s="37"/>
      <c r="I541" s="37"/>
      <c r="J541" s="37"/>
      <c r="K541" s="37"/>
      <c r="L541" s="37"/>
      <c r="M541" s="37"/>
      <c r="N541" s="37"/>
      <c r="O541" s="37"/>
      <c r="P541" s="37"/>
      <c r="Q541" s="37"/>
      <c r="U541" s="37"/>
    </row>
    <row r="542" spans="1:25" x14ac:dyDescent="0.25">
      <c r="A542" s="290"/>
      <c r="B542" s="290"/>
      <c r="C542" s="290"/>
      <c r="D542" s="39"/>
      <c r="E542" s="39"/>
      <c r="F542" s="37"/>
      <c r="G542" s="37"/>
      <c r="H542" s="37"/>
      <c r="I542" s="37"/>
      <c r="J542" s="37"/>
      <c r="K542" s="37"/>
      <c r="L542" s="37"/>
      <c r="M542" s="37"/>
      <c r="N542" s="37"/>
      <c r="O542" s="37"/>
      <c r="P542" s="33"/>
      <c r="Q542" s="33"/>
      <c r="R542" s="40"/>
      <c r="U542" s="33"/>
    </row>
    <row r="543" spans="1:25" x14ac:dyDescent="0.25">
      <c r="A543" s="68"/>
      <c r="B543" s="68"/>
      <c r="C543" s="68"/>
      <c r="D543" s="68"/>
      <c r="E543" s="68"/>
      <c r="F543" s="68"/>
      <c r="G543" s="68"/>
      <c r="H543" s="68"/>
      <c r="I543" s="68"/>
      <c r="J543" s="68"/>
      <c r="K543" s="68"/>
      <c r="L543" s="68"/>
      <c r="M543" s="68"/>
      <c r="N543" s="68"/>
      <c r="O543" s="68"/>
      <c r="P543" s="68"/>
      <c r="Q543" s="68"/>
      <c r="R543" s="68"/>
      <c r="S543" s="68"/>
      <c r="T543" s="68"/>
      <c r="U543" s="68"/>
    </row>
    <row r="544" spans="1:25" x14ac:dyDescent="0.25">
      <c r="A544" s="33"/>
      <c r="B544" s="33"/>
      <c r="C544" s="33"/>
      <c r="D544" s="33"/>
      <c r="E544" s="33"/>
      <c r="F544" s="33"/>
      <c r="G544" s="33"/>
      <c r="H544" s="33"/>
      <c r="I544" s="33"/>
      <c r="J544" s="33"/>
      <c r="K544" s="33"/>
      <c r="L544" s="33"/>
      <c r="M544" s="33"/>
      <c r="N544" s="33"/>
      <c r="O544" s="33"/>
      <c r="P544" s="33"/>
      <c r="Q544" s="33"/>
      <c r="U544" s="33"/>
    </row>
    <row r="545" spans="1:21" x14ac:dyDescent="0.25">
      <c r="A545" s="33"/>
      <c r="B545" s="33"/>
      <c r="C545" s="33"/>
      <c r="D545" s="33"/>
      <c r="E545" s="33"/>
      <c r="F545" s="33"/>
      <c r="G545" s="33"/>
      <c r="H545" s="33"/>
      <c r="I545" s="33"/>
      <c r="J545" s="33"/>
      <c r="K545" s="33"/>
      <c r="L545" s="33"/>
      <c r="M545" s="33"/>
      <c r="N545" s="33"/>
      <c r="O545" s="33"/>
      <c r="P545" s="33"/>
      <c r="Q545" s="33"/>
      <c r="U545" s="33"/>
    </row>
  </sheetData>
  <sheetProtection formatCells="0" insertColumns="0" insertRows="0" deleteColumns="0" deleteRows="0"/>
  <mergeCells count="599">
    <mergeCell ref="W186:X186"/>
    <mergeCell ref="C393:K393"/>
    <mergeCell ref="V391:W391"/>
    <mergeCell ref="L391:M391"/>
    <mergeCell ref="L392:M392"/>
    <mergeCell ref="M297:N297"/>
    <mergeCell ref="O297:P297"/>
    <mergeCell ref="Q297:R297"/>
    <mergeCell ref="Q298:R298"/>
    <mergeCell ref="M299:N299"/>
    <mergeCell ref="M298:N298"/>
    <mergeCell ref="O298:P298"/>
    <mergeCell ref="A388:U389"/>
    <mergeCell ref="G332:J332"/>
    <mergeCell ref="K332:L332"/>
    <mergeCell ref="O332:P332"/>
    <mergeCell ref="Q332:R332"/>
    <mergeCell ref="M332:N332"/>
    <mergeCell ref="G330:J330"/>
    <mergeCell ref="G355:N355"/>
    <mergeCell ref="O355:P355"/>
    <mergeCell ref="C391:K391"/>
    <mergeCell ref="C392:K392"/>
    <mergeCell ref="G322:N322"/>
    <mergeCell ref="G320:N320"/>
    <mergeCell ref="V399:W399"/>
    <mergeCell ref="V392:W392"/>
    <mergeCell ref="V393:W393"/>
    <mergeCell ref="V394:W394"/>
    <mergeCell ref="V395:W395"/>
    <mergeCell ref="V396:W396"/>
    <mergeCell ref="V397:W397"/>
    <mergeCell ref="V398:W398"/>
    <mergeCell ref="L399:M399"/>
    <mergeCell ref="L393:M393"/>
    <mergeCell ref="L394:M394"/>
    <mergeCell ref="L395:M395"/>
    <mergeCell ref="L396:M396"/>
    <mergeCell ref="L397:M397"/>
    <mergeCell ref="L398:M398"/>
    <mergeCell ref="V405:W405"/>
    <mergeCell ref="V406:W406"/>
    <mergeCell ref="V400:W400"/>
    <mergeCell ref="V401:W401"/>
    <mergeCell ref="V402:W402"/>
    <mergeCell ref="V403:W403"/>
    <mergeCell ref="C405:K405"/>
    <mergeCell ref="Q436:S436"/>
    <mergeCell ref="Q437:S437"/>
    <mergeCell ref="D436:K436"/>
    <mergeCell ref="L407:M407"/>
    <mergeCell ref="C406:K406"/>
    <mergeCell ref="A504:Y509"/>
    <mergeCell ref="A515:Y532"/>
    <mergeCell ref="H456:J456"/>
    <mergeCell ref="L400:M400"/>
    <mergeCell ref="L401:M401"/>
    <mergeCell ref="L402:M402"/>
    <mergeCell ref="L403:M403"/>
    <mergeCell ref="L404:M404"/>
    <mergeCell ref="L405:M405"/>
    <mergeCell ref="L406:M406"/>
    <mergeCell ref="C407:K407"/>
    <mergeCell ref="L436:M436"/>
    <mergeCell ref="V407:W407"/>
    <mergeCell ref="V404:W404"/>
    <mergeCell ref="P497:R497"/>
    <mergeCell ref="P501:R501"/>
    <mergeCell ref="D499:F499"/>
    <mergeCell ref="G499:I499"/>
    <mergeCell ref="J499:L499"/>
    <mergeCell ref="M501:O501"/>
    <mergeCell ref="M499:O499"/>
    <mergeCell ref="M500:O500"/>
    <mergeCell ref="P499:R499"/>
    <mergeCell ref="P500:R500"/>
    <mergeCell ref="A542:C542"/>
    <mergeCell ref="D500:F500"/>
    <mergeCell ref="G500:I500"/>
    <mergeCell ref="J500:L500"/>
    <mergeCell ref="D491:F491"/>
    <mergeCell ref="G491:I491"/>
    <mergeCell ref="J491:L491"/>
    <mergeCell ref="M491:O491"/>
    <mergeCell ref="P491:R491"/>
    <mergeCell ref="G496:R496"/>
    <mergeCell ref="D498:F498"/>
    <mergeCell ref="G498:I498"/>
    <mergeCell ref="J498:L498"/>
    <mergeCell ref="M498:O498"/>
    <mergeCell ref="P498:R498"/>
    <mergeCell ref="M497:O497"/>
    <mergeCell ref="D492:F492"/>
    <mergeCell ref="G492:I492"/>
    <mergeCell ref="J492:L492"/>
    <mergeCell ref="M492:O492"/>
    <mergeCell ref="P492:R492"/>
    <mergeCell ref="D496:F497"/>
    <mergeCell ref="G497:I497"/>
    <mergeCell ref="J497:L497"/>
    <mergeCell ref="D456:G456"/>
    <mergeCell ref="K456:M456"/>
    <mergeCell ref="D457:G457"/>
    <mergeCell ref="K457:M457"/>
    <mergeCell ref="D458:G458"/>
    <mergeCell ref="K458:M458"/>
    <mergeCell ref="H458:J458"/>
    <mergeCell ref="H457:J457"/>
    <mergeCell ref="D490:F490"/>
    <mergeCell ref="G490:I490"/>
    <mergeCell ref="J490:L490"/>
    <mergeCell ref="M490:O490"/>
    <mergeCell ref="G488:I488"/>
    <mergeCell ref="J488:L488"/>
    <mergeCell ref="M488:O488"/>
    <mergeCell ref="P488:R488"/>
    <mergeCell ref="D459:G459"/>
    <mergeCell ref="K459:M459"/>
    <mergeCell ref="A479:Y481"/>
    <mergeCell ref="D501:F501"/>
    <mergeCell ref="G501:I501"/>
    <mergeCell ref="J501:L501"/>
    <mergeCell ref="G323:N323"/>
    <mergeCell ref="O319:P319"/>
    <mergeCell ref="O320:P320"/>
    <mergeCell ref="O321:P321"/>
    <mergeCell ref="G319:N319"/>
    <mergeCell ref="Q317:R318"/>
    <mergeCell ref="Q319:R319"/>
    <mergeCell ref="Q320:R320"/>
    <mergeCell ref="K330:L330"/>
    <mergeCell ref="M330:N330"/>
    <mergeCell ref="O330:P330"/>
    <mergeCell ref="Q330:R330"/>
    <mergeCell ref="G329:J329"/>
    <mergeCell ref="K329:L329"/>
    <mergeCell ref="G331:J331"/>
    <mergeCell ref="K331:L331"/>
    <mergeCell ref="M331:N331"/>
    <mergeCell ref="Q331:R331"/>
    <mergeCell ref="O331:P331"/>
    <mergeCell ref="V249:X249"/>
    <mergeCell ref="V246:X246"/>
    <mergeCell ref="J247:L247"/>
    <mergeCell ref="S246:U246"/>
    <mergeCell ref="V247:X247"/>
    <mergeCell ref="O299:P299"/>
    <mergeCell ref="Q299:R299"/>
    <mergeCell ref="K299:L299"/>
    <mergeCell ref="A291:U293"/>
    <mergeCell ref="J252:L252"/>
    <mergeCell ref="M252:O252"/>
    <mergeCell ref="S252:U252"/>
    <mergeCell ref="B252:I252"/>
    <mergeCell ref="M295:R295"/>
    <mergeCell ref="M296:N296"/>
    <mergeCell ref="K298:L298"/>
    <mergeCell ref="G298:J298"/>
    <mergeCell ref="G297:J297"/>
    <mergeCell ref="G295:J296"/>
    <mergeCell ref="Q296:R296"/>
    <mergeCell ref="K295:L296"/>
    <mergeCell ref="K297:L297"/>
    <mergeCell ref="P252:R252"/>
    <mergeCell ref="S54:T54"/>
    <mergeCell ref="U54:V54"/>
    <mergeCell ref="S55:T55"/>
    <mergeCell ref="U55:V55"/>
    <mergeCell ref="S56:T56"/>
    <mergeCell ref="U56:V56"/>
    <mergeCell ref="U58:V58"/>
    <mergeCell ref="S58:T58"/>
    <mergeCell ref="U57:V57"/>
    <mergeCell ref="S57:T57"/>
    <mergeCell ref="P151:Q152"/>
    <mergeCell ref="R151:S152"/>
    <mergeCell ref="K58:L58"/>
    <mergeCell ref="S60:T60"/>
    <mergeCell ref="U59:V59"/>
    <mergeCell ref="S59:T59"/>
    <mergeCell ref="Q60:R60"/>
    <mergeCell ref="M150:U150"/>
    <mergeCell ref="T151:U152"/>
    <mergeCell ref="E5:Q8"/>
    <mergeCell ref="G56:H56"/>
    <mergeCell ref="G57:H57"/>
    <mergeCell ref="G59:H59"/>
    <mergeCell ref="Q55:R55"/>
    <mergeCell ref="O56:P56"/>
    <mergeCell ref="Q56:R56"/>
    <mergeCell ref="O57:P57"/>
    <mergeCell ref="Q57:R57"/>
    <mergeCell ref="O59:P59"/>
    <mergeCell ref="Q59:R59"/>
    <mergeCell ref="O55:P55"/>
    <mergeCell ref="O52:R52"/>
    <mergeCell ref="O54:P54"/>
    <mergeCell ref="Q54:R54"/>
    <mergeCell ref="K59:L59"/>
    <mergeCell ref="A16:U16"/>
    <mergeCell ref="M59:N59"/>
    <mergeCell ref="G51:V51"/>
    <mergeCell ref="S52:V52"/>
    <mergeCell ref="S53:T53"/>
    <mergeCell ref="U53:V53"/>
    <mergeCell ref="K20:N20"/>
    <mergeCell ref="M53:N53"/>
    <mergeCell ref="O20:R20"/>
    <mergeCell ref="G21:H21"/>
    <mergeCell ref="I21:J21"/>
    <mergeCell ref="K21:L21"/>
    <mergeCell ref="M21:N21"/>
    <mergeCell ref="O21:P21"/>
    <mergeCell ref="Q21:R21"/>
    <mergeCell ref="G52:J52"/>
    <mergeCell ref="K52:N52"/>
    <mergeCell ref="G28:H28"/>
    <mergeCell ref="M27:N27"/>
    <mergeCell ref="M28:N28"/>
    <mergeCell ref="I27:J27"/>
    <mergeCell ref="O28:P28"/>
    <mergeCell ref="Q28:R28"/>
    <mergeCell ref="U28:V28"/>
    <mergeCell ref="A146:U146"/>
    <mergeCell ref="I59:J59"/>
    <mergeCell ref="K53:L53"/>
    <mergeCell ref="K54:L54"/>
    <mergeCell ref="K55:L55"/>
    <mergeCell ref="K57:L57"/>
    <mergeCell ref="I53:J53"/>
    <mergeCell ref="I55:J55"/>
    <mergeCell ref="S28:T28"/>
    <mergeCell ref="D40:E40"/>
    <mergeCell ref="O53:P53"/>
    <mergeCell ref="Q53:R53"/>
    <mergeCell ref="G58:H58"/>
    <mergeCell ref="I58:J58"/>
    <mergeCell ref="I54:J54"/>
    <mergeCell ref="I56:J56"/>
    <mergeCell ref="I57:J57"/>
    <mergeCell ref="G53:H53"/>
    <mergeCell ref="G54:H54"/>
    <mergeCell ref="G55:H55"/>
    <mergeCell ref="K56:L56"/>
    <mergeCell ref="I60:J60"/>
    <mergeCell ref="K60:L60"/>
    <mergeCell ref="M60:N60"/>
    <mergeCell ref="O60:P60"/>
    <mergeCell ref="Q58:R58"/>
    <mergeCell ref="M54:N54"/>
    <mergeCell ref="M55:N55"/>
    <mergeCell ref="M56:N56"/>
    <mergeCell ref="M57:N57"/>
    <mergeCell ref="G60:H60"/>
    <mergeCell ref="K26:L26"/>
    <mergeCell ref="I28:J28"/>
    <mergeCell ref="H158:I158"/>
    <mergeCell ref="A150:I150"/>
    <mergeCell ref="D156:E156"/>
    <mergeCell ref="D154:E154"/>
    <mergeCell ref="F154:G154"/>
    <mergeCell ref="D157:E157"/>
    <mergeCell ref="F157:G157"/>
    <mergeCell ref="F155:G155"/>
    <mergeCell ref="D158:E158"/>
    <mergeCell ref="F158:G158"/>
    <mergeCell ref="D155:E155"/>
    <mergeCell ref="D153:E153"/>
    <mergeCell ref="F153:G153"/>
    <mergeCell ref="K27:L27"/>
    <mergeCell ref="D83:E83"/>
    <mergeCell ref="F151:G152"/>
    <mergeCell ref="A154:C154"/>
    <mergeCell ref="K28:L28"/>
    <mergeCell ref="H154:I154"/>
    <mergeCell ref="H155:I155"/>
    <mergeCell ref="H156:I156"/>
    <mergeCell ref="H157:I157"/>
    <mergeCell ref="E9:Q9"/>
    <mergeCell ref="C54:F54"/>
    <mergeCell ref="C55:F55"/>
    <mergeCell ref="C56:F56"/>
    <mergeCell ref="C57:F57"/>
    <mergeCell ref="M151:O152"/>
    <mergeCell ref="C19:F21"/>
    <mergeCell ref="C22:F22"/>
    <mergeCell ref="C23:F23"/>
    <mergeCell ref="C24:F24"/>
    <mergeCell ref="C26:F26"/>
    <mergeCell ref="C28:F28"/>
    <mergeCell ref="C25:F25"/>
    <mergeCell ref="C27:F27"/>
    <mergeCell ref="C58:F58"/>
    <mergeCell ref="C59:F59"/>
    <mergeCell ref="C60:F60"/>
    <mergeCell ref="G26:H26"/>
    <mergeCell ref="I26:J26"/>
    <mergeCell ref="A62:Y62"/>
    <mergeCell ref="G22:H22"/>
    <mergeCell ref="K25:L25"/>
    <mergeCell ref="I25:J25"/>
    <mergeCell ref="G25:H25"/>
    <mergeCell ref="F159:G159"/>
    <mergeCell ref="H159:I159"/>
    <mergeCell ref="M159:O159"/>
    <mergeCell ref="A151:C152"/>
    <mergeCell ref="D151:E152"/>
    <mergeCell ref="P198:R198"/>
    <mergeCell ref="M197:O197"/>
    <mergeCell ref="G192:I192"/>
    <mergeCell ref="M179:O179"/>
    <mergeCell ref="C193:F193"/>
    <mergeCell ref="M157:O157"/>
    <mergeCell ref="M156:O156"/>
    <mergeCell ref="A158:C158"/>
    <mergeCell ref="A157:C157"/>
    <mergeCell ref="A156:C156"/>
    <mergeCell ref="A159:C159"/>
    <mergeCell ref="G180:I180"/>
    <mergeCell ref="G184:I184"/>
    <mergeCell ref="J181:L181"/>
    <mergeCell ref="M182:O182"/>
    <mergeCell ref="G186:I186"/>
    <mergeCell ref="J186:L186"/>
    <mergeCell ref="M186:O186"/>
    <mergeCell ref="P156:Q156"/>
    <mergeCell ref="R156:S156"/>
    <mergeCell ref="M158:O158"/>
    <mergeCell ref="P191:R191"/>
    <mergeCell ref="C180:F180"/>
    <mergeCell ref="F156:G156"/>
    <mergeCell ref="A153:C153"/>
    <mergeCell ref="T154:U154"/>
    <mergeCell ref="S179:U179"/>
    <mergeCell ref="S182:U182"/>
    <mergeCell ref="S186:U186"/>
    <mergeCell ref="J180:L180"/>
    <mergeCell ref="S185:U185"/>
    <mergeCell ref="P182:R182"/>
    <mergeCell ref="P157:Q157"/>
    <mergeCell ref="P153:Q153"/>
    <mergeCell ref="M153:O153"/>
    <mergeCell ref="T153:U153"/>
    <mergeCell ref="P159:Q159"/>
    <mergeCell ref="R159:S159"/>
    <mergeCell ref="T159:U159"/>
    <mergeCell ref="R153:S153"/>
    <mergeCell ref="G178:U178"/>
    <mergeCell ref="D159:E159"/>
    <mergeCell ref="M180:O180"/>
    <mergeCell ref="P180:R180"/>
    <mergeCell ref="S180:U180"/>
    <mergeCell ref="C178:F179"/>
    <mergeCell ref="G179:I179"/>
    <mergeCell ref="G181:I181"/>
    <mergeCell ref="M183:O183"/>
    <mergeCell ref="M181:O181"/>
    <mergeCell ref="J184:L184"/>
    <mergeCell ref="M184:O184"/>
    <mergeCell ref="G183:I183"/>
    <mergeCell ref="M191:O191"/>
    <mergeCell ref="S191:U191"/>
    <mergeCell ref="P186:R186"/>
    <mergeCell ref="P181:R181"/>
    <mergeCell ref="M192:O192"/>
    <mergeCell ref="J192:L192"/>
    <mergeCell ref="S192:U192"/>
    <mergeCell ref="C182:F182"/>
    <mergeCell ref="G182:I182"/>
    <mergeCell ref="J182:L182"/>
    <mergeCell ref="C183:F183"/>
    <mergeCell ref="J185:L185"/>
    <mergeCell ref="M185:O185"/>
    <mergeCell ref="C186:F186"/>
    <mergeCell ref="C190:F191"/>
    <mergeCell ref="S183:U183"/>
    <mergeCell ref="C184:F184"/>
    <mergeCell ref="C185:F185"/>
    <mergeCell ref="G185:I185"/>
    <mergeCell ref="C192:F192"/>
    <mergeCell ref="G190:U190"/>
    <mergeCell ref="G191:I191"/>
    <mergeCell ref="J191:L191"/>
    <mergeCell ref="C195:F195"/>
    <mergeCell ref="V250:X250"/>
    <mergeCell ref="B250:I250"/>
    <mergeCell ref="S194:U194"/>
    <mergeCell ref="S247:U247"/>
    <mergeCell ref="M251:O251"/>
    <mergeCell ref="P251:R251"/>
    <mergeCell ref="J246:L246"/>
    <mergeCell ref="V248:X248"/>
    <mergeCell ref="J249:L249"/>
    <mergeCell ref="S249:U249"/>
    <mergeCell ref="V251:X251"/>
    <mergeCell ref="J250:L250"/>
    <mergeCell ref="C196:F196"/>
    <mergeCell ref="G196:I196"/>
    <mergeCell ref="J196:L196"/>
    <mergeCell ref="M247:O247"/>
    <mergeCell ref="A242:Y243"/>
    <mergeCell ref="J198:L198"/>
    <mergeCell ref="J197:L197"/>
    <mergeCell ref="C198:F198"/>
    <mergeCell ref="M246:O246"/>
    <mergeCell ref="C197:F197"/>
    <mergeCell ref="G197:I197"/>
    <mergeCell ref="G198:I198"/>
    <mergeCell ref="P246:R246"/>
    <mergeCell ref="A209:Y238"/>
    <mergeCell ref="M198:O198"/>
    <mergeCell ref="S198:U198"/>
    <mergeCell ref="S196:U196"/>
    <mergeCell ref="S197:U197"/>
    <mergeCell ref="S248:U248"/>
    <mergeCell ref="A359:Y384"/>
    <mergeCell ref="S250:U250"/>
    <mergeCell ref="M249:O249"/>
    <mergeCell ref="P249:R249"/>
    <mergeCell ref="K300:L300"/>
    <mergeCell ref="M300:N300"/>
    <mergeCell ref="O300:P300"/>
    <mergeCell ref="Q300:R300"/>
    <mergeCell ref="G300:J300"/>
    <mergeCell ref="O296:P296"/>
    <mergeCell ref="J248:L248"/>
    <mergeCell ref="M248:O248"/>
    <mergeCell ref="A273:Y283"/>
    <mergeCell ref="J251:L251"/>
    <mergeCell ref="S251:U251"/>
    <mergeCell ref="V252:X252"/>
    <mergeCell ref="L437:M437"/>
    <mergeCell ref="N437:P437"/>
    <mergeCell ref="D437:K437"/>
    <mergeCell ref="G356:N356"/>
    <mergeCell ref="P490:R490"/>
    <mergeCell ref="D489:F489"/>
    <mergeCell ref="C397:K397"/>
    <mergeCell ref="C398:K398"/>
    <mergeCell ref="C399:K399"/>
    <mergeCell ref="C400:K400"/>
    <mergeCell ref="C401:K401"/>
    <mergeCell ref="C402:K402"/>
    <mergeCell ref="C403:K403"/>
    <mergeCell ref="A439:Y451"/>
    <mergeCell ref="P489:R489"/>
    <mergeCell ref="G489:I489"/>
    <mergeCell ref="J489:L489"/>
    <mergeCell ref="M489:O489"/>
    <mergeCell ref="D460:G460"/>
    <mergeCell ref="K460:M460"/>
    <mergeCell ref="H459:J459"/>
    <mergeCell ref="H460:J460"/>
    <mergeCell ref="D487:F488"/>
    <mergeCell ref="G487:R487"/>
    <mergeCell ref="A173:Y173"/>
    <mergeCell ref="B247:I247"/>
    <mergeCell ref="B246:I246"/>
    <mergeCell ref="O58:P58"/>
    <mergeCell ref="M58:N58"/>
    <mergeCell ref="U60:V60"/>
    <mergeCell ref="S184:U184"/>
    <mergeCell ref="S181:U181"/>
    <mergeCell ref="R157:S157"/>
    <mergeCell ref="P158:Q158"/>
    <mergeCell ref="R158:S158"/>
    <mergeCell ref="A161:Y171"/>
    <mergeCell ref="A155:C155"/>
    <mergeCell ref="A175:U175"/>
    <mergeCell ref="T158:U158"/>
    <mergeCell ref="M154:O154"/>
    <mergeCell ref="P154:Q154"/>
    <mergeCell ref="C181:F181"/>
    <mergeCell ref="J183:L183"/>
    <mergeCell ref="M155:O155"/>
    <mergeCell ref="P155:Q155"/>
    <mergeCell ref="R155:S155"/>
    <mergeCell ref="T155:U155"/>
    <mergeCell ref="T156:U156"/>
    <mergeCell ref="U24:V24"/>
    <mergeCell ref="S24:T24"/>
    <mergeCell ref="Q24:R24"/>
    <mergeCell ref="O24:P24"/>
    <mergeCell ref="M24:N24"/>
    <mergeCell ref="K24:L24"/>
    <mergeCell ref="I24:J24"/>
    <mergeCell ref="G24:H24"/>
    <mergeCell ref="R154:S154"/>
    <mergeCell ref="U26:V26"/>
    <mergeCell ref="S26:T26"/>
    <mergeCell ref="Q26:R26"/>
    <mergeCell ref="O26:P26"/>
    <mergeCell ref="M26:N26"/>
    <mergeCell ref="U25:V25"/>
    <mergeCell ref="S25:T25"/>
    <mergeCell ref="Q25:R25"/>
    <mergeCell ref="O25:P25"/>
    <mergeCell ref="M25:N25"/>
    <mergeCell ref="A95:Y139"/>
    <mergeCell ref="H151:I152"/>
    <mergeCell ref="H153:I153"/>
    <mergeCell ref="O27:P27"/>
    <mergeCell ref="Q27:R27"/>
    <mergeCell ref="U21:V21"/>
    <mergeCell ref="S21:T21"/>
    <mergeCell ref="S20:V20"/>
    <mergeCell ref="G20:J20"/>
    <mergeCell ref="G19:V19"/>
    <mergeCell ref="U27:V27"/>
    <mergeCell ref="S27:T27"/>
    <mergeCell ref="G27:H27"/>
    <mergeCell ref="C51:F53"/>
    <mergeCell ref="U23:V23"/>
    <mergeCell ref="S23:T23"/>
    <mergeCell ref="Q23:R23"/>
    <mergeCell ref="O23:P23"/>
    <mergeCell ref="M23:N23"/>
    <mergeCell ref="K23:L23"/>
    <mergeCell ref="I23:J23"/>
    <mergeCell ref="G23:H23"/>
    <mergeCell ref="U22:V22"/>
    <mergeCell ref="S22:T22"/>
    <mergeCell ref="Q22:R22"/>
    <mergeCell ref="O22:P22"/>
    <mergeCell ref="M22:N22"/>
    <mergeCell ref="K22:L22"/>
    <mergeCell ref="I22:J22"/>
    <mergeCell ref="T157:U157"/>
    <mergeCell ref="O328:P328"/>
    <mergeCell ref="Q328:R328"/>
    <mergeCell ref="G317:N318"/>
    <mergeCell ref="O317:P318"/>
    <mergeCell ref="P192:R192"/>
    <mergeCell ref="P185:R185"/>
    <mergeCell ref="P184:R184"/>
    <mergeCell ref="P183:R183"/>
    <mergeCell ref="J179:L179"/>
    <mergeCell ref="G193:I193"/>
    <mergeCell ref="J193:L193"/>
    <mergeCell ref="M193:O193"/>
    <mergeCell ref="P193:R193"/>
    <mergeCell ref="S193:U193"/>
    <mergeCell ref="S195:U195"/>
    <mergeCell ref="P197:R197"/>
    <mergeCell ref="M196:O196"/>
    <mergeCell ref="P179:R179"/>
    <mergeCell ref="G299:J299"/>
    <mergeCell ref="O322:P322"/>
    <mergeCell ref="O323:P323"/>
    <mergeCell ref="G321:N321"/>
    <mergeCell ref="G194:I194"/>
    <mergeCell ref="J194:L194"/>
    <mergeCell ref="P196:R196"/>
    <mergeCell ref="M194:O194"/>
    <mergeCell ref="P194:R194"/>
    <mergeCell ref="B248:I248"/>
    <mergeCell ref="B249:I249"/>
    <mergeCell ref="O354:P354"/>
    <mergeCell ref="G327:J328"/>
    <mergeCell ref="K327:L328"/>
    <mergeCell ref="M327:R327"/>
    <mergeCell ref="M328:N328"/>
    <mergeCell ref="M329:N329"/>
    <mergeCell ref="O329:P329"/>
    <mergeCell ref="Q329:R329"/>
    <mergeCell ref="M250:O250"/>
    <mergeCell ref="P250:R250"/>
    <mergeCell ref="P247:R247"/>
    <mergeCell ref="P195:R195"/>
    <mergeCell ref="G195:I195"/>
    <mergeCell ref="J195:L195"/>
    <mergeCell ref="M195:O195"/>
    <mergeCell ref="C194:F194"/>
    <mergeCell ref="B251:I251"/>
    <mergeCell ref="P248:R248"/>
    <mergeCell ref="A543:U543"/>
    <mergeCell ref="Q321:R321"/>
    <mergeCell ref="Q322:R322"/>
    <mergeCell ref="Q323:R323"/>
    <mergeCell ref="Q353:R353"/>
    <mergeCell ref="Q354:R354"/>
    <mergeCell ref="Q355:R355"/>
    <mergeCell ref="Q356:R356"/>
    <mergeCell ref="Q350:R351"/>
    <mergeCell ref="Q352:R352"/>
    <mergeCell ref="L390:V390"/>
    <mergeCell ref="O356:P356"/>
    <mergeCell ref="G350:N351"/>
    <mergeCell ref="O350:P351"/>
    <mergeCell ref="G352:N352"/>
    <mergeCell ref="O352:P352"/>
    <mergeCell ref="G353:N353"/>
    <mergeCell ref="O353:P353"/>
    <mergeCell ref="G354:N354"/>
    <mergeCell ref="C394:K394"/>
    <mergeCell ref="C404:K404"/>
    <mergeCell ref="C395:K395"/>
    <mergeCell ref="C396:K396"/>
    <mergeCell ref="N436:P436"/>
  </mergeCells>
  <pageMargins left="0.11811023622047245" right="0.11811023622047245" top="0.15748031496062992" bottom="0.15748031496062992" header="0.11811023622047245" footer="0.11811023622047245"/>
  <pageSetup paperSize="9" scale="77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D13"/>
  <sheetViews>
    <sheetView workbookViewId="0"/>
  </sheetViews>
  <sheetFormatPr defaultRowHeight="15" x14ac:dyDescent="0.25"/>
  <cols>
    <col min="1" max="1" width="8.5703125" bestFit="1" customWidth="1"/>
    <col min="2" max="2" width="11.5703125" bestFit="1" customWidth="1"/>
    <col min="3" max="3" width="24.5703125" bestFit="1" customWidth="1"/>
    <col min="4" max="4" width="5.28515625" bestFit="1" customWidth="1"/>
  </cols>
  <sheetData>
    <row r="1" spans="1:4" x14ac:dyDescent="0.25">
      <c r="A1" t="s">
        <v>101</v>
      </c>
      <c r="B1" t="s">
        <v>119</v>
      </c>
      <c r="C1" t="s">
        <v>111</v>
      </c>
      <c r="D1" t="s">
        <v>96</v>
      </c>
    </row>
    <row r="2" spans="1:4" x14ac:dyDescent="0.25">
      <c r="A2">
        <v>0</v>
      </c>
      <c r="B2" t="s">
        <v>89</v>
      </c>
      <c r="C2" t="s">
        <v>63</v>
      </c>
      <c r="D2">
        <v>1</v>
      </c>
    </row>
    <row r="3" spans="1:4" x14ac:dyDescent="0.25">
      <c r="A3">
        <v>0</v>
      </c>
      <c r="B3" t="s">
        <v>89</v>
      </c>
      <c r="C3" t="s">
        <v>91</v>
      </c>
      <c r="D3">
        <v>2</v>
      </c>
    </row>
    <row r="4" spans="1:4" x14ac:dyDescent="0.25">
      <c r="A4">
        <v>10</v>
      </c>
      <c r="B4" t="s">
        <v>89</v>
      </c>
      <c r="C4" t="s">
        <v>62</v>
      </c>
      <c r="D4">
        <v>3</v>
      </c>
    </row>
    <row r="5" spans="1:4" x14ac:dyDescent="0.25">
      <c r="A5">
        <v>0</v>
      </c>
      <c r="B5" t="s">
        <v>89</v>
      </c>
      <c r="C5" t="s">
        <v>90</v>
      </c>
      <c r="D5">
        <v>4</v>
      </c>
    </row>
    <row r="6" spans="1:4" x14ac:dyDescent="0.25">
      <c r="A6">
        <v>15265</v>
      </c>
      <c r="B6" t="s">
        <v>49</v>
      </c>
      <c r="C6" t="s">
        <v>63</v>
      </c>
      <c r="D6">
        <v>1</v>
      </c>
    </row>
    <row r="7" spans="1:4" x14ac:dyDescent="0.25">
      <c r="A7">
        <v>64</v>
      </c>
      <c r="B7" t="s">
        <v>49</v>
      </c>
      <c r="C7" t="s">
        <v>91</v>
      </c>
      <c r="D7">
        <v>2</v>
      </c>
    </row>
    <row r="8" spans="1:4" x14ac:dyDescent="0.25">
      <c r="A8">
        <v>52</v>
      </c>
      <c r="B8" t="s">
        <v>49</v>
      </c>
      <c r="C8" t="s">
        <v>62</v>
      </c>
      <c r="D8">
        <v>3</v>
      </c>
    </row>
    <row r="9" spans="1:4" x14ac:dyDescent="0.25">
      <c r="A9">
        <v>64</v>
      </c>
      <c r="B9" t="s">
        <v>49</v>
      </c>
      <c r="C9" t="s">
        <v>90</v>
      </c>
      <c r="D9">
        <v>4</v>
      </c>
    </row>
    <row r="10" spans="1:4" x14ac:dyDescent="0.25">
      <c r="A10">
        <v>4579</v>
      </c>
      <c r="B10" t="s">
        <v>50</v>
      </c>
      <c r="C10" t="s">
        <v>63</v>
      </c>
      <c r="D10">
        <v>1</v>
      </c>
    </row>
    <row r="11" spans="1:4" x14ac:dyDescent="0.25">
      <c r="A11">
        <v>28</v>
      </c>
      <c r="B11" t="s">
        <v>50</v>
      </c>
      <c r="C11" t="s">
        <v>91</v>
      </c>
      <c r="D11">
        <v>2</v>
      </c>
    </row>
    <row r="12" spans="1:4" x14ac:dyDescent="0.25">
      <c r="A12">
        <v>178</v>
      </c>
      <c r="B12" t="s">
        <v>50</v>
      </c>
      <c r="C12" t="s">
        <v>62</v>
      </c>
      <c r="D12">
        <v>3</v>
      </c>
    </row>
    <row r="13" spans="1:4" x14ac:dyDescent="0.25">
      <c r="A13">
        <v>46</v>
      </c>
      <c r="B13" t="s">
        <v>50</v>
      </c>
      <c r="C13" t="s">
        <v>90</v>
      </c>
      <c r="D13">
        <v>4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G7"/>
  <sheetViews>
    <sheetView workbookViewId="0"/>
  </sheetViews>
  <sheetFormatPr defaultRowHeight="15" x14ac:dyDescent="0.25"/>
  <cols>
    <col min="1" max="1" width="5.28515625" bestFit="1" customWidth="1"/>
    <col min="2" max="2" width="14.5703125" bestFit="1" customWidth="1"/>
    <col min="3" max="3" width="17.42578125" bestFit="1" customWidth="1"/>
    <col min="4" max="4" width="23.7109375" bestFit="1" customWidth="1"/>
    <col min="5" max="5" width="19.140625" bestFit="1" customWidth="1"/>
    <col min="6" max="6" width="13.28515625" bestFit="1" customWidth="1"/>
    <col min="7" max="7" width="13.140625" bestFit="1" customWidth="1"/>
  </cols>
  <sheetData>
    <row r="1" spans="1:7" x14ac:dyDescent="0.25">
      <c r="A1" t="s">
        <v>96</v>
      </c>
      <c r="B1" t="s">
        <v>106</v>
      </c>
      <c r="C1" t="s">
        <v>58</v>
      </c>
      <c r="D1" t="s">
        <v>59</v>
      </c>
      <c r="E1" t="s">
        <v>60</v>
      </c>
      <c r="F1" t="s">
        <v>72</v>
      </c>
      <c r="G1" t="s">
        <v>61</v>
      </c>
    </row>
    <row r="2" spans="1:7" x14ac:dyDescent="0.25">
      <c r="A2">
        <v>1</v>
      </c>
      <c r="B2" t="s">
        <v>124</v>
      </c>
      <c r="C2">
        <v>2</v>
      </c>
      <c r="D2">
        <v>1</v>
      </c>
      <c r="E2">
        <v>0</v>
      </c>
      <c r="F2">
        <v>107</v>
      </c>
      <c r="G2">
        <v>228</v>
      </c>
    </row>
    <row r="3" spans="1:7" x14ac:dyDescent="0.25">
      <c r="A3">
        <v>2</v>
      </c>
      <c r="B3" t="s">
        <v>123</v>
      </c>
      <c r="C3">
        <v>13</v>
      </c>
      <c r="D3">
        <v>28</v>
      </c>
      <c r="E3">
        <v>0</v>
      </c>
      <c r="F3">
        <v>23</v>
      </c>
      <c r="G3">
        <v>16</v>
      </c>
    </row>
    <row r="4" spans="1:7" x14ac:dyDescent="0.25">
      <c r="A4">
        <v>3</v>
      </c>
      <c r="B4" t="s">
        <v>140</v>
      </c>
      <c r="C4">
        <v>0</v>
      </c>
      <c r="D4">
        <v>0</v>
      </c>
      <c r="E4">
        <v>0</v>
      </c>
      <c r="F4">
        <v>18</v>
      </c>
      <c r="G4">
        <v>5</v>
      </c>
    </row>
    <row r="5" spans="1:7" x14ac:dyDescent="0.25">
      <c r="A5">
        <v>4</v>
      </c>
      <c r="B5" t="s">
        <v>150</v>
      </c>
      <c r="C5">
        <v>0</v>
      </c>
      <c r="D5">
        <v>0</v>
      </c>
      <c r="E5">
        <v>0</v>
      </c>
      <c r="F5">
        <v>18</v>
      </c>
      <c r="G5">
        <v>4</v>
      </c>
    </row>
    <row r="6" spans="1:7" x14ac:dyDescent="0.25">
      <c r="A6">
        <v>5</v>
      </c>
      <c r="B6" t="s">
        <v>154</v>
      </c>
      <c r="C6">
        <v>5</v>
      </c>
      <c r="D6">
        <v>0</v>
      </c>
      <c r="E6">
        <v>0</v>
      </c>
      <c r="F6">
        <v>0</v>
      </c>
      <c r="G6">
        <v>3</v>
      </c>
    </row>
    <row r="7" spans="1:7" x14ac:dyDescent="0.25">
      <c r="A7">
        <v>6</v>
      </c>
      <c r="B7" t="s">
        <v>103</v>
      </c>
      <c r="C7">
        <v>0</v>
      </c>
      <c r="D7">
        <v>1</v>
      </c>
      <c r="E7">
        <v>0</v>
      </c>
      <c r="F7">
        <v>23</v>
      </c>
      <c r="G7">
        <v>10</v>
      </c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G7"/>
  <sheetViews>
    <sheetView workbookViewId="0"/>
  </sheetViews>
  <sheetFormatPr defaultRowHeight="15" x14ac:dyDescent="0.25"/>
  <cols>
    <col min="1" max="1" width="5.28515625" bestFit="1" customWidth="1"/>
    <col min="2" max="2" width="14.5703125" bestFit="1" customWidth="1"/>
    <col min="3" max="3" width="17.42578125" bestFit="1" customWidth="1"/>
    <col min="4" max="4" width="23.7109375" bestFit="1" customWidth="1"/>
    <col min="5" max="5" width="19.140625" bestFit="1" customWidth="1"/>
    <col min="6" max="6" width="13.28515625" bestFit="1" customWidth="1"/>
    <col min="7" max="7" width="13.140625" bestFit="1" customWidth="1"/>
  </cols>
  <sheetData>
    <row r="1" spans="1:7" x14ac:dyDescent="0.25">
      <c r="A1" t="s">
        <v>96</v>
      </c>
      <c r="B1" t="s">
        <v>106</v>
      </c>
      <c r="C1" t="s">
        <v>58</v>
      </c>
      <c r="D1" t="s">
        <v>59</v>
      </c>
      <c r="E1" t="s">
        <v>60</v>
      </c>
      <c r="F1" t="s">
        <v>72</v>
      </c>
      <c r="G1" t="s">
        <v>61</v>
      </c>
    </row>
    <row r="2" spans="1:7" x14ac:dyDescent="0.25">
      <c r="A2">
        <v>1</v>
      </c>
      <c r="B2" t="s">
        <v>124</v>
      </c>
      <c r="C2">
        <v>12</v>
      </c>
      <c r="D2">
        <v>25</v>
      </c>
      <c r="E2">
        <v>0</v>
      </c>
      <c r="F2">
        <v>575</v>
      </c>
      <c r="G2">
        <v>916</v>
      </c>
    </row>
    <row r="3" spans="1:7" x14ac:dyDescent="0.25">
      <c r="A3">
        <v>2</v>
      </c>
      <c r="B3" t="s">
        <v>123</v>
      </c>
      <c r="C3">
        <v>23</v>
      </c>
      <c r="D3">
        <v>76</v>
      </c>
      <c r="E3">
        <v>0</v>
      </c>
      <c r="F3">
        <v>159</v>
      </c>
      <c r="G3">
        <v>84</v>
      </c>
    </row>
    <row r="4" spans="1:7" x14ac:dyDescent="0.25">
      <c r="A4">
        <v>3</v>
      </c>
      <c r="B4" t="s">
        <v>140</v>
      </c>
      <c r="C4">
        <v>0</v>
      </c>
      <c r="D4">
        <v>2</v>
      </c>
      <c r="E4">
        <v>0</v>
      </c>
      <c r="F4">
        <v>67</v>
      </c>
      <c r="G4">
        <v>32</v>
      </c>
    </row>
    <row r="5" spans="1:7" x14ac:dyDescent="0.25">
      <c r="A5">
        <v>4</v>
      </c>
      <c r="B5" t="s">
        <v>150</v>
      </c>
      <c r="C5">
        <v>0</v>
      </c>
      <c r="D5">
        <v>0</v>
      </c>
      <c r="E5">
        <v>0</v>
      </c>
      <c r="F5">
        <v>24</v>
      </c>
      <c r="G5">
        <v>8</v>
      </c>
    </row>
    <row r="6" spans="1:7" x14ac:dyDescent="0.25">
      <c r="A6">
        <v>5</v>
      </c>
      <c r="B6" t="s">
        <v>139</v>
      </c>
      <c r="C6">
        <v>0</v>
      </c>
      <c r="D6">
        <v>0</v>
      </c>
      <c r="E6">
        <v>0</v>
      </c>
      <c r="F6">
        <v>10</v>
      </c>
      <c r="G6">
        <v>15</v>
      </c>
    </row>
    <row r="7" spans="1:7" x14ac:dyDescent="0.25">
      <c r="A7">
        <v>6</v>
      </c>
      <c r="B7" t="s">
        <v>103</v>
      </c>
      <c r="C7">
        <v>20</v>
      </c>
      <c r="D7">
        <v>4</v>
      </c>
      <c r="E7">
        <v>3</v>
      </c>
      <c r="F7">
        <v>75</v>
      </c>
      <c r="G7">
        <v>98</v>
      </c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C26"/>
  <sheetViews>
    <sheetView workbookViewId="0"/>
  </sheetViews>
  <sheetFormatPr defaultRowHeight="15" x14ac:dyDescent="0.25"/>
  <cols>
    <col min="1" max="1" width="7.28515625" bestFit="1" customWidth="1"/>
    <col min="2" max="2" width="26.7109375" bestFit="1" customWidth="1"/>
    <col min="3" max="3" width="21.140625" bestFit="1" customWidth="1"/>
  </cols>
  <sheetData>
    <row r="1" spans="1:3" x14ac:dyDescent="0.25">
      <c r="A1" t="s">
        <v>107</v>
      </c>
      <c r="B1" t="s">
        <v>8</v>
      </c>
      <c r="C1" t="s">
        <v>108</v>
      </c>
    </row>
    <row r="2" spans="1:3" x14ac:dyDescent="0.25">
      <c r="A2">
        <v>1879</v>
      </c>
      <c r="B2" t="s">
        <v>109</v>
      </c>
      <c r="C2" t="s">
        <v>155</v>
      </c>
    </row>
    <row r="3" spans="1:3" x14ac:dyDescent="0.25">
      <c r="A3">
        <v>1879</v>
      </c>
      <c r="B3" t="s">
        <v>109</v>
      </c>
      <c r="C3" t="s">
        <v>156</v>
      </c>
    </row>
    <row r="4" spans="1:3" x14ac:dyDescent="0.25">
      <c r="A4">
        <v>1885</v>
      </c>
      <c r="B4" t="s">
        <v>109</v>
      </c>
      <c r="C4" t="s">
        <v>157</v>
      </c>
    </row>
    <row r="5" spans="1:3" x14ac:dyDescent="0.25">
      <c r="A5">
        <v>1955</v>
      </c>
      <c r="B5" t="s">
        <v>109</v>
      </c>
      <c r="C5" t="s">
        <v>158</v>
      </c>
    </row>
    <row r="6" spans="1:3" x14ac:dyDescent="0.25">
      <c r="A6">
        <v>1940</v>
      </c>
      <c r="B6" t="s">
        <v>109</v>
      </c>
      <c r="C6" t="s">
        <v>159</v>
      </c>
    </row>
    <row r="7" spans="1:3" x14ac:dyDescent="0.25">
      <c r="A7">
        <v>2259</v>
      </c>
      <c r="B7" t="s">
        <v>5</v>
      </c>
      <c r="C7" t="s">
        <v>155</v>
      </c>
    </row>
    <row r="8" spans="1:3" x14ac:dyDescent="0.25">
      <c r="A8">
        <v>2242</v>
      </c>
      <c r="B8" t="s">
        <v>5</v>
      </c>
      <c r="C8" t="s">
        <v>156</v>
      </c>
    </row>
    <row r="9" spans="1:3" x14ac:dyDescent="0.25">
      <c r="A9">
        <v>2268</v>
      </c>
      <c r="B9" t="s">
        <v>5</v>
      </c>
      <c r="C9" t="s">
        <v>157</v>
      </c>
    </row>
    <row r="10" spans="1:3" x14ac:dyDescent="0.25">
      <c r="A10">
        <v>2281</v>
      </c>
      <c r="B10" t="s">
        <v>5</v>
      </c>
      <c r="C10" t="s">
        <v>158</v>
      </c>
    </row>
    <row r="11" spans="1:3" x14ac:dyDescent="0.25">
      <c r="A11">
        <v>2296</v>
      </c>
      <c r="B11" t="s">
        <v>5</v>
      </c>
      <c r="C11" t="s">
        <v>159</v>
      </c>
    </row>
    <row r="12" spans="1:3" x14ac:dyDescent="0.25">
      <c r="A12">
        <v>79</v>
      </c>
      <c r="B12" t="s">
        <v>6</v>
      </c>
      <c r="C12" t="s">
        <v>155</v>
      </c>
    </row>
    <row r="13" spans="1:3" x14ac:dyDescent="0.25">
      <c r="A13">
        <v>75</v>
      </c>
      <c r="B13" t="s">
        <v>6</v>
      </c>
      <c r="C13" t="s">
        <v>156</v>
      </c>
    </row>
    <row r="14" spans="1:3" x14ac:dyDescent="0.25">
      <c r="A14">
        <v>120</v>
      </c>
      <c r="B14" t="s">
        <v>6</v>
      </c>
      <c r="C14" t="s">
        <v>157</v>
      </c>
    </row>
    <row r="15" spans="1:3" x14ac:dyDescent="0.25">
      <c r="A15">
        <v>104</v>
      </c>
      <c r="B15" t="s">
        <v>6</v>
      </c>
      <c r="C15" t="s">
        <v>158</v>
      </c>
    </row>
    <row r="16" spans="1:3" x14ac:dyDescent="0.25">
      <c r="A16">
        <v>97</v>
      </c>
      <c r="B16" t="s">
        <v>6</v>
      </c>
      <c r="C16" t="s">
        <v>159</v>
      </c>
    </row>
    <row r="17" spans="1:3" x14ac:dyDescent="0.25">
      <c r="A17">
        <v>88</v>
      </c>
      <c r="B17" t="s">
        <v>7</v>
      </c>
      <c r="C17" t="s">
        <v>155</v>
      </c>
    </row>
    <row r="18" spans="1:3" x14ac:dyDescent="0.25">
      <c r="A18">
        <v>59</v>
      </c>
      <c r="B18" t="s">
        <v>7</v>
      </c>
      <c r="C18" t="s">
        <v>156</v>
      </c>
    </row>
    <row r="19" spans="1:3" x14ac:dyDescent="0.25">
      <c r="A19">
        <v>48</v>
      </c>
      <c r="B19" t="s">
        <v>7</v>
      </c>
      <c r="C19" t="s">
        <v>157</v>
      </c>
    </row>
    <row r="20" spans="1:3" x14ac:dyDescent="0.25">
      <c r="A20">
        <v>92</v>
      </c>
      <c r="B20" t="s">
        <v>7</v>
      </c>
      <c r="C20" t="s">
        <v>158</v>
      </c>
    </row>
    <row r="21" spans="1:3" x14ac:dyDescent="0.25">
      <c r="A21" s="2">
        <v>82</v>
      </c>
      <c r="B21" s="2" t="s">
        <v>7</v>
      </c>
      <c r="C21" s="2" t="s">
        <v>159</v>
      </c>
    </row>
    <row r="22" spans="1:3" x14ac:dyDescent="0.25">
      <c r="A22" s="2">
        <v>1</v>
      </c>
      <c r="B22" s="2" t="s">
        <v>134</v>
      </c>
      <c r="C22" s="2" t="s">
        <v>155</v>
      </c>
    </row>
    <row r="23" spans="1:3" x14ac:dyDescent="0.25">
      <c r="A23" s="2">
        <v>1</v>
      </c>
      <c r="B23" s="2" t="s">
        <v>134</v>
      </c>
      <c r="C23" s="2" t="s">
        <v>156</v>
      </c>
    </row>
    <row r="24" spans="1:3" x14ac:dyDescent="0.25">
      <c r="A24" s="2">
        <v>1</v>
      </c>
      <c r="B24" s="2" t="s">
        <v>134</v>
      </c>
      <c r="C24" s="2" t="s">
        <v>157</v>
      </c>
    </row>
    <row r="25" spans="1:3" x14ac:dyDescent="0.25">
      <c r="A25" s="2">
        <v>1</v>
      </c>
      <c r="B25" s="2" t="s">
        <v>134</v>
      </c>
      <c r="C25" s="2" t="s">
        <v>158</v>
      </c>
    </row>
    <row r="26" spans="1:3" x14ac:dyDescent="0.25">
      <c r="A26" s="2">
        <v>1</v>
      </c>
      <c r="B26" s="2" t="s">
        <v>134</v>
      </c>
      <c r="C26" s="2" t="s">
        <v>159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C13"/>
  <sheetViews>
    <sheetView workbookViewId="0">
      <selection activeCell="B8" sqref="B8"/>
    </sheetView>
  </sheetViews>
  <sheetFormatPr defaultRowHeight="15" x14ac:dyDescent="0.25"/>
  <cols>
    <col min="1" max="1" width="21.7109375" bestFit="1" customWidth="1"/>
    <col min="2" max="2" width="8.5703125" bestFit="1" customWidth="1"/>
    <col min="3" max="3" width="14.85546875" bestFit="1" customWidth="1"/>
  </cols>
  <sheetData>
    <row r="1" spans="1:3" x14ac:dyDescent="0.25">
      <c r="A1" t="s">
        <v>110</v>
      </c>
      <c r="B1" t="s">
        <v>101</v>
      </c>
      <c r="C1" t="s">
        <v>111</v>
      </c>
    </row>
    <row r="2" spans="1:3" x14ac:dyDescent="0.25">
      <c r="A2" t="s">
        <v>112</v>
      </c>
      <c r="B2">
        <v>967</v>
      </c>
      <c r="C2" t="s">
        <v>33</v>
      </c>
    </row>
    <row r="3" spans="1:3" x14ac:dyDescent="0.25">
      <c r="A3" t="s">
        <v>113</v>
      </c>
      <c r="B3">
        <v>8541</v>
      </c>
      <c r="C3" t="s">
        <v>33</v>
      </c>
    </row>
    <row r="4" spans="1:3" x14ac:dyDescent="0.25">
      <c r="A4" t="s">
        <v>114</v>
      </c>
      <c r="B4">
        <v>436</v>
      </c>
      <c r="C4" t="s">
        <v>33</v>
      </c>
    </row>
    <row r="5" spans="1:3" x14ac:dyDescent="0.25">
      <c r="A5" t="s">
        <v>29</v>
      </c>
      <c r="B5">
        <v>11681</v>
      </c>
      <c r="C5" t="s">
        <v>33</v>
      </c>
    </row>
    <row r="6" spans="1:3" x14ac:dyDescent="0.25">
      <c r="A6" t="s">
        <v>112</v>
      </c>
      <c r="B6">
        <v>21</v>
      </c>
      <c r="C6" t="s">
        <v>23</v>
      </c>
    </row>
    <row r="7" spans="1:3" x14ac:dyDescent="0.25">
      <c r="A7" t="s">
        <v>113</v>
      </c>
      <c r="B7">
        <v>112</v>
      </c>
      <c r="C7" t="s">
        <v>23</v>
      </c>
    </row>
    <row r="8" spans="1:3" x14ac:dyDescent="0.25">
      <c r="A8" t="s">
        <v>114</v>
      </c>
      <c r="B8">
        <v>19</v>
      </c>
      <c r="C8" t="s">
        <v>23</v>
      </c>
    </row>
    <row r="9" spans="1:3" x14ac:dyDescent="0.25">
      <c r="A9" t="s">
        <v>29</v>
      </c>
      <c r="B9">
        <v>302</v>
      </c>
      <c r="C9" t="s">
        <v>23</v>
      </c>
    </row>
    <row r="10" spans="1:3" x14ac:dyDescent="0.25">
      <c r="A10" t="s">
        <v>112</v>
      </c>
      <c r="B10">
        <v>96</v>
      </c>
      <c r="C10" t="s">
        <v>34</v>
      </c>
    </row>
    <row r="11" spans="1:3" x14ac:dyDescent="0.25">
      <c r="A11" t="s">
        <v>113</v>
      </c>
      <c r="B11">
        <v>1442</v>
      </c>
      <c r="C11" t="s">
        <v>34</v>
      </c>
    </row>
    <row r="12" spans="1:3" x14ac:dyDescent="0.25">
      <c r="A12" t="s">
        <v>114</v>
      </c>
      <c r="B12">
        <v>40</v>
      </c>
      <c r="C12" t="s">
        <v>34</v>
      </c>
    </row>
    <row r="13" spans="1:3" x14ac:dyDescent="0.25">
      <c r="A13" t="s">
        <v>29</v>
      </c>
      <c r="B13">
        <v>1300</v>
      </c>
      <c r="C13" t="s">
        <v>34</v>
      </c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D9"/>
  <sheetViews>
    <sheetView workbookViewId="0">
      <selection activeCell="A8" sqref="A8"/>
    </sheetView>
  </sheetViews>
  <sheetFormatPr defaultRowHeight="15" x14ac:dyDescent="0.25"/>
  <cols>
    <col min="1" max="1" width="8.5703125" bestFit="1" customWidth="1"/>
    <col min="2" max="2" width="56" bestFit="1" customWidth="1"/>
    <col min="3" max="3" width="18.85546875" bestFit="1" customWidth="1"/>
    <col min="4" max="4" width="5.28515625" bestFit="1" customWidth="1"/>
  </cols>
  <sheetData>
    <row r="1" spans="1:4" x14ac:dyDescent="0.25">
      <c r="A1" t="s">
        <v>101</v>
      </c>
      <c r="B1" t="s">
        <v>111</v>
      </c>
      <c r="C1" t="s">
        <v>99</v>
      </c>
      <c r="D1" t="s">
        <v>96</v>
      </c>
    </row>
    <row r="2" spans="1:4" x14ac:dyDescent="0.25">
      <c r="A2">
        <v>816</v>
      </c>
      <c r="B2" t="s">
        <v>135</v>
      </c>
      <c r="C2" t="s">
        <v>78</v>
      </c>
      <c r="D2">
        <v>1</v>
      </c>
    </row>
    <row r="3" spans="1:4" x14ac:dyDescent="0.25">
      <c r="A3">
        <v>694</v>
      </c>
      <c r="B3" t="s">
        <v>135</v>
      </c>
      <c r="C3" t="s">
        <v>3</v>
      </c>
      <c r="D3">
        <v>1</v>
      </c>
    </row>
    <row r="4" spans="1:4" x14ac:dyDescent="0.25">
      <c r="A4">
        <v>99</v>
      </c>
      <c r="B4" t="s">
        <v>136</v>
      </c>
      <c r="C4" t="s">
        <v>78</v>
      </c>
      <c r="D4">
        <v>2</v>
      </c>
    </row>
    <row r="5" spans="1:4" x14ac:dyDescent="0.25">
      <c r="A5">
        <v>51</v>
      </c>
      <c r="B5" t="s">
        <v>136</v>
      </c>
      <c r="C5" t="s">
        <v>3</v>
      </c>
      <c r="D5">
        <v>2</v>
      </c>
    </row>
    <row r="6" spans="1:4" x14ac:dyDescent="0.25">
      <c r="A6">
        <v>8</v>
      </c>
      <c r="B6" t="s">
        <v>137</v>
      </c>
      <c r="C6" t="s">
        <v>3</v>
      </c>
      <c r="D6">
        <v>3</v>
      </c>
    </row>
    <row r="7" spans="1:4" x14ac:dyDescent="0.25">
      <c r="A7">
        <v>15</v>
      </c>
      <c r="B7" t="s">
        <v>137</v>
      </c>
      <c r="C7" t="s">
        <v>78</v>
      </c>
      <c r="D7">
        <v>3</v>
      </c>
    </row>
    <row r="8" spans="1:4" x14ac:dyDescent="0.25">
      <c r="A8">
        <v>0</v>
      </c>
      <c r="B8" t="s">
        <v>138</v>
      </c>
      <c r="C8" t="s">
        <v>78</v>
      </c>
      <c r="D8">
        <v>4</v>
      </c>
    </row>
    <row r="9" spans="1:4" x14ac:dyDescent="0.25">
      <c r="A9">
        <v>1</v>
      </c>
      <c r="B9" t="s">
        <v>138</v>
      </c>
      <c r="C9" t="s">
        <v>3</v>
      </c>
      <c r="D9">
        <v>4</v>
      </c>
    </row>
  </sheetData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C13"/>
  <sheetViews>
    <sheetView workbookViewId="0"/>
  </sheetViews>
  <sheetFormatPr defaultRowHeight="15" x14ac:dyDescent="0.25"/>
  <cols>
    <col min="1" max="1" width="21.7109375" bestFit="1" customWidth="1"/>
    <col min="2" max="2" width="8.5703125" bestFit="1" customWidth="1"/>
    <col min="3" max="3" width="14.85546875" bestFit="1" customWidth="1"/>
  </cols>
  <sheetData>
    <row r="1" spans="1:3" x14ac:dyDescent="0.25">
      <c r="A1" t="s">
        <v>110</v>
      </c>
      <c r="B1" t="s">
        <v>101</v>
      </c>
      <c r="C1" t="s">
        <v>111</v>
      </c>
    </row>
    <row r="2" spans="1:3" x14ac:dyDescent="0.25">
      <c r="A2" t="s">
        <v>112</v>
      </c>
      <c r="B2">
        <v>3813</v>
      </c>
      <c r="C2" t="s">
        <v>33</v>
      </c>
    </row>
    <row r="3" spans="1:3" x14ac:dyDescent="0.25">
      <c r="A3" t="s">
        <v>113</v>
      </c>
      <c r="B3">
        <v>35138</v>
      </c>
      <c r="C3" t="s">
        <v>33</v>
      </c>
    </row>
    <row r="4" spans="1:3" x14ac:dyDescent="0.25">
      <c r="A4" t="s">
        <v>114</v>
      </c>
      <c r="B4">
        <v>1594</v>
      </c>
      <c r="C4" t="s">
        <v>33</v>
      </c>
    </row>
    <row r="5" spans="1:3" x14ac:dyDescent="0.25">
      <c r="A5" t="s">
        <v>29</v>
      </c>
      <c r="B5">
        <v>50721</v>
      </c>
      <c r="C5" t="s">
        <v>33</v>
      </c>
    </row>
    <row r="6" spans="1:3" x14ac:dyDescent="0.25">
      <c r="A6" t="s">
        <v>112</v>
      </c>
      <c r="B6">
        <v>74</v>
      </c>
      <c r="C6" t="s">
        <v>23</v>
      </c>
    </row>
    <row r="7" spans="1:3" x14ac:dyDescent="0.25">
      <c r="A7" t="s">
        <v>113</v>
      </c>
      <c r="B7">
        <v>563</v>
      </c>
      <c r="C7" t="s">
        <v>23</v>
      </c>
    </row>
    <row r="8" spans="1:3" x14ac:dyDescent="0.25">
      <c r="A8" t="s">
        <v>114</v>
      </c>
      <c r="B8">
        <v>76</v>
      </c>
      <c r="C8" t="s">
        <v>23</v>
      </c>
    </row>
    <row r="9" spans="1:3" x14ac:dyDescent="0.25">
      <c r="A9" t="s">
        <v>29</v>
      </c>
      <c r="B9">
        <v>1060</v>
      </c>
      <c r="C9" t="s">
        <v>23</v>
      </c>
    </row>
    <row r="10" spans="1:3" x14ac:dyDescent="0.25">
      <c r="A10" t="s">
        <v>112</v>
      </c>
      <c r="B10">
        <v>380</v>
      </c>
      <c r="C10" t="s">
        <v>34</v>
      </c>
    </row>
    <row r="11" spans="1:3" x14ac:dyDescent="0.25">
      <c r="A11" t="s">
        <v>113</v>
      </c>
      <c r="B11">
        <v>4836</v>
      </c>
      <c r="C11" t="s">
        <v>34</v>
      </c>
    </row>
    <row r="12" spans="1:3" x14ac:dyDescent="0.25">
      <c r="A12" t="s">
        <v>114</v>
      </c>
      <c r="B12">
        <v>234</v>
      </c>
      <c r="C12" t="s">
        <v>34</v>
      </c>
    </row>
    <row r="13" spans="1:3" x14ac:dyDescent="0.25">
      <c r="A13" t="s">
        <v>29</v>
      </c>
      <c r="B13">
        <v>7105</v>
      </c>
      <c r="C13" t="s">
        <v>34</v>
      </c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D9"/>
  <sheetViews>
    <sheetView workbookViewId="0"/>
  </sheetViews>
  <sheetFormatPr defaultRowHeight="15" x14ac:dyDescent="0.25"/>
  <cols>
    <col min="1" max="1" width="8.5703125" bestFit="1" customWidth="1"/>
    <col min="2" max="2" width="56" bestFit="1" customWidth="1"/>
    <col min="3" max="3" width="18.85546875" bestFit="1" customWidth="1"/>
    <col min="4" max="4" width="5.28515625" bestFit="1" customWidth="1"/>
  </cols>
  <sheetData>
    <row r="1" spans="1:4" x14ac:dyDescent="0.25">
      <c r="A1" t="s">
        <v>101</v>
      </c>
      <c r="B1" t="s">
        <v>111</v>
      </c>
      <c r="C1" t="s">
        <v>99</v>
      </c>
      <c r="D1" t="s">
        <v>96</v>
      </c>
    </row>
    <row r="2" spans="1:4" x14ac:dyDescent="0.25">
      <c r="A2">
        <v>3042</v>
      </c>
      <c r="B2" t="s">
        <v>135</v>
      </c>
      <c r="C2" t="s">
        <v>3</v>
      </c>
      <c r="D2">
        <v>1</v>
      </c>
    </row>
    <row r="3" spans="1:4" x14ac:dyDescent="0.25">
      <c r="A3">
        <v>3206</v>
      </c>
      <c r="B3" t="s">
        <v>135</v>
      </c>
      <c r="C3" t="s">
        <v>78</v>
      </c>
      <c r="D3">
        <v>1</v>
      </c>
    </row>
    <row r="4" spans="1:4" x14ac:dyDescent="0.25">
      <c r="A4">
        <v>237</v>
      </c>
      <c r="B4" t="s">
        <v>136</v>
      </c>
      <c r="C4" t="s">
        <v>3</v>
      </c>
      <c r="D4">
        <v>2</v>
      </c>
    </row>
    <row r="5" spans="1:4" x14ac:dyDescent="0.25">
      <c r="A5">
        <v>330</v>
      </c>
      <c r="B5" t="s">
        <v>136</v>
      </c>
      <c r="C5" t="s">
        <v>78</v>
      </c>
      <c r="D5">
        <v>2</v>
      </c>
    </row>
    <row r="6" spans="1:4" x14ac:dyDescent="0.25">
      <c r="A6">
        <v>70</v>
      </c>
      <c r="B6" t="s">
        <v>137</v>
      </c>
      <c r="C6" t="s">
        <v>3</v>
      </c>
      <c r="D6">
        <v>3</v>
      </c>
    </row>
    <row r="7" spans="1:4" x14ac:dyDescent="0.25">
      <c r="A7">
        <v>85</v>
      </c>
      <c r="B7" t="s">
        <v>137</v>
      </c>
      <c r="C7" t="s">
        <v>78</v>
      </c>
      <c r="D7">
        <v>3</v>
      </c>
    </row>
    <row r="8" spans="1:4" x14ac:dyDescent="0.25">
      <c r="A8">
        <v>6</v>
      </c>
      <c r="B8" t="s">
        <v>138</v>
      </c>
      <c r="C8" t="s">
        <v>3</v>
      </c>
      <c r="D8">
        <v>4</v>
      </c>
    </row>
    <row r="9" spans="1:4" x14ac:dyDescent="0.25">
      <c r="A9">
        <v>9</v>
      </c>
      <c r="B9" t="s">
        <v>138</v>
      </c>
      <c r="C9" t="s">
        <v>78</v>
      </c>
      <c r="D9">
        <v>4</v>
      </c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E145"/>
  <sheetViews>
    <sheetView topLeftCell="A105" workbookViewId="0">
      <selection activeCell="C124" sqref="C124"/>
    </sheetView>
  </sheetViews>
  <sheetFormatPr defaultRowHeight="15" x14ac:dyDescent="0.25"/>
  <cols>
    <col min="1" max="1" width="5.28515625" bestFit="1" customWidth="1"/>
    <col min="2" max="2" width="41.140625" bestFit="1" customWidth="1"/>
    <col min="3" max="3" width="8.5703125" bestFit="1" customWidth="1"/>
    <col min="4" max="4" width="41.28515625" bestFit="1" customWidth="1"/>
    <col min="5" max="5" width="10" bestFit="1" customWidth="1"/>
  </cols>
  <sheetData>
    <row r="1" spans="1:5" x14ac:dyDescent="0.25">
      <c r="A1" t="s">
        <v>96</v>
      </c>
      <c r="B1" t="s">
        <v>2</v>
      </c>
      <c r="C1" t="s">
        <v>101</v>
      </c>
      <c r="D1" t="s">
        <v>111</v>
      </c>
      <c r="E1" t="s">
        <v>115</v>
      </c>
    </row>
    <row r="2" spans="1:5" x14ac:dyDescent="0.25">
      <c r="A2">
        <v>1</v>
      </c>
      <c r="B2" t="s">
        <v>33</v>
      </c>
      <c r="C2">
        <v>1543</v>
      </c>
      <c r="D2" t="s">
        <v>116</v>
      </c>
      <c r="E2">
        <v>1</v>
      </c>
    </row>
    <row r="3" spans="1:5" x14ac:dyDescent="0.25">
      <c r="A3">
        <v>2</v>
      </c>
      <c r="B3" t="s">
        <v>34</v>
      </c>
      <c r="C3">
        <v>175</v>
      </c>
      <c r="D3" t="s">
        <v>116</v>
      </c>
      <c r="E3">
        <v>1</v>
      </c>
    </row>
    <row r="4" spans="1:5" x14ac:dyDescent="0.25">
      <c r="A4">
        <v>3</v>
      </c>
      <c r="B4" t="s">
        <v>35</v>
      </c>
      <c r="C4">
        <v>36</v>
      </c>
      <c r="D4" t="s">
        <v>116</v>
      </c>
      <c r="E4">
        <v>1</v>
      </c>
    </row>
    <row r="5" spans="1:5" x14ac:dyDescent="0.25">
      <c r="A5">
        <v>4</v>
      </c>
      <c r="B5" t="s">
        <v>36</v>
      </c>
      <c r="C5">
        <v>4</v>
      </c>
      <c r="D5" t="s">
        <v>116</v>
      </c>
      <c r="E5">
        <v>1</v>
      </c>
    </row>
    <row r="6" spans="1:5" x14ac:dyDescent="0.25">
      <c r="A6">
        <v>5</v>
      </c>
      <c r="B6" t="s">
        <v>37</v>
      </c>
      <c r="C6">
        <v>0</v>
      </c>
      <c r="D6" t="s">
        <v>116</v>
      </c>
      <c r="E6">
        <v>1</v>
      </c>
    </row>
    <row r="7" spans="1:5" x14ac:dyDescent="0.25">
      <c r="A7">
        <v>6</v>
      </c>
      <c r="B7" t="s">
        <v>45</v>
      </c>
      <c r="C7">
        <v>1</v>
      </c>
      <c r="D7" t="s">
        <v>116</v>
      </c>
      <c r="E7">
        <v>1</v>
      </c>
    </row>
    <row r="8" spans="1:5" x14ac:dyDescent="0.25">
      <c r="A8">
        <v>7</v>
      </c>
      <c r="B8" t="s">
        <v>117</v>
      </c>
      <c r="C8">
        <v>0</v>
      </c>
      <c r="D8" t="s">
        <v>116</v>
      </c>
      <c r="E8">
        <v>1</v>
      </c>
    </row>
    <row r="9" spans="1:5" x14ac:dyDescent="0.25">
      <c r="A9">
        <v>8</v>
      </c>
      <c r="B9" t="s">
        <v>4</v>
      </c>
      <c r="C9">
        <v>0</v>
      </c>
      <c r="D9" t="s">
        <v>116</v>
      </c>
      <c r="E9">
        <v>1</v>
      </c>
    </row>
    <row r="10" spans="1:5" x14ac:dyDescent="0.25">
      <c r="A10">
        <v>9</v>
      </c>
      <c r="B10" t="s">
        <v>38</v>
      </c>
      <c r="C10">
        <v>2</v>
      </c>
      <c r="D10" t="s">
        <v>116</v>
      </c>
      <c r="E10">
        <v>1</v>
      </c>
    </row>
    <row r="11" spans="1:5" x14ac:dyDescent="0.25">
      <c r="A11">
        <v>10</v>
      </c>
      <c r="B11" t="s">
        <v>39</v>
      </c>
      <c r="C11">
        <v>1</v>
      </c>
      <c r="D11" t="s">
        <v>116</v>
      </c>
      <c r="E11">
        <v>1</v>
      </c>
    </row>
    <row r="12" spans="1:5" x14ac:dyDescent="0.25">
      <c r="A12">
        <v>11</v>
      </c>
      <c r="B12" t="s">
        <v>40</v>
      </c>
      <c r="C12">
        <v>421</v>
      </c>
      <c r="D12" t="s">
        <v>116</v>
      </c>
      <c r="E12">
        <v>1</v>
      </c>
    </row>
    <row r="13" spans="1:5" x14ac:dyDescent="0.25">
      <c r="A13">
        <v>12</v>
      </c>
      <c r="B13" t="s">
        <v>41</v>
      </c>
      <c r="C13">
        <v>0</v>
      </c>
      <c r="D13" t="s">
        <v>116</v>
      </c>
      <c r="E13">
        <v>1</v>
      </c>
    </row>
    <row r="14" spans="1:5" x14ac:dyDescent="0.25">
      <c r="A14">
        <v>13</v>
      </c>
      <c r="B14" t="s">
        <v>10</v>
      </c>
      <c r="C14">
        <v>3</v>
      </c>
      <c r="D14" t="s">
        <v>116</v>
      </c>
      <c r="E14">
        <v>1</v>
      </c>
    </row>
    <row r="15" spans="1:5" x14ac:dyDescent="0.25">
      <c r="A15">
        <v>14</v>
      </c>
      <c r="B15" t="s">
        <v>42</v>
      </c>
      <c r="C15">
        <v>7</v>
      </c>
      <c r="D15" t="s">
        <v>116</v>
      </c>
      <c r="E15">
        <v>1</v>
      </c>
    </row>
    <row r="16" spans="1:5" x14ac:dyDescent="0.25">
      <c r="A16">
        <v>15</v>
      </c>
      <c r="B16" t="s">
        <v>43</v>
      </c>
      <c r="C16">
        <v>0</v>
      </c>
      <c r="D16" t="s">
        <v>116</v>
      </c>
      <c r="E16">
        <v>1</v>
      </c>
    </row>
    <row r="17" spans="1:5" x14ac:dyDescent="0.25">
      <c r="A17">
        <v>16</v>
      </c>
      <c r="B17" t="s">
        <v>44</v>
      </c>
      <c r="C17">
        <v>0</v>
      </c>
      <c r="D17" t="s">
        <v>116</v>
      </c>
      <c r="E17">
        <v>1</v>
      </c>
    </row>
    <row r="18" spans="1:5" x14ac:dyDescent="0.25">
      <c r="A18">
        <v>1</v>
      </c>
      <c r="B18" t="s">
        <v>33</v>
      </c>
      <c r="C18">
        <v>349</v>
      </c>
      <c r="D18" t="s">
        <v>11</v>
      </c>
      <c r="E18">
        <v>2</v>
      </c>
    </row>
    <row r="19" spans="1:5" x14ac:dyDescent="0.25">
      <c r="A19">
        <v>2</v>
      </c>
      <c r="B19" t="s">
        <v>34</v>
      </c>
      <c r="C19">
        <v>86</v>
      </c>
      <c r="D19" t="s">
        <v>11</v>
      </c>
      <c r="E19">
        <v>2</v>
      </c>
    </row>
    <row r="20" spans="1:5" x14ac:dyDescent="0.25">
      <c r="A20">
        <v>3</v>
      </c>
      <c r="B20" t="s">
        <v>35</v>
      </c>
      <c r="C20">
        <v>12</v>
      </c>
      <c r="D20" t="s">
        <v>11</v>
      </c>
      <c r="E20">
        <v>2</v>
      </c>
    </row>
    <row r="21" spans="1:5" x14ac:dyDescent="0.25">
      <c r="A21">
        <v>4</v>
      </c>
      <c r="B21" t="s">
        <v>36</v>
      </c>
      <c r="C21">
        <v>0</v>
      </c>
      <c r="D21" t="s">
        <v>11</v>
      </c>
      <c r="E21">
        <v>2</v>
      </c>
    </row>
    <row r="22" spans="1:5" x14ac:dyDescent="0.25">
      <c r="A22">
        <v>5</v>
      </c>
      <c r="B22" t="s">
        <v>37</v>
      </c>
      <c r="C22">
        <v>0</v>
      </c>
      <c r="D22" t="s">
        <v>11</v>
      </c>
      <c r="E22">
        <v>2</v>
      </c>
    </row>
    <row r="23" spans="1:5" x14ac:dyDescent="0.25">
      <c r="A23">
        <v>6</v>
      </c>
      <c r="B23" t="s">
        <v>45</v>
      </c>
      <c r="C23">
        <v>0</v>
      </c>
      <c r="D23" t="s">
        <v>11</v>
      </c>
      <c r="E23">
        <v>2</v>
      </c>
    </row>
    <row r="24" spans="1:5" x14ac:dyDescent="0.25">
      <c r="A24">
        <v>7</v>
      </c>
      <c r="B24" t="s">
        <v>117</v>
      </c>
      <c r="C24">
        <v>0</v>
      </c>
      <c r="D24" t="s">
        <v>11</v>
      </c>
      <c r="E24">
        <v>2</v>
      </c>
    </row>
    <row r="25" spans="1:5" x14ac:dyDescent="0.25">
      <c r="A25">
        <v>8</v>
      </c>
      <c r="B25" t="s">
        <v>4</v>
      </c>
      <c r="C25">
        <v>0</v>
      </c>
      <c r="D25" t="s">
        <v>11</v>
      </c>
      <c r="E25">
        <v>2</v>
      </c>
    </row>
    <row r="26" spans="1:5" x14ac:dyDescent="0.25">
      <c r="A26">
        <v>9</v>
      </c>
      <c r="B26" t="s">
        <v>38</v>
      </c>
      <c r="C26">
        <v>1</v>
      </c>
      <c r="D26" t="s">
        <v>11</v>
      </c>
      <c r="E26">
        <v>2</v>
      </c>
    </row>
    <row r="27" spans="1:5" x14ac:dyDescent="0.25">
      <c r="A27">
        <v>10</v>
      </c>
      <c r="B27" t="s">
        <v>39</v>
      </c>
      <c r="C27">
        <v>0</v>
      </c>
      <c r="D27" t="s">
        <v>11</v>
      </c>
      <c r="E27">
        <v>2</v>
      </c>
    </row>
    <row r="28" spans="1:5" x14ac:dyDescent="0.25">
      <c r="A28">
        <v>11</v>
      </c>
      <c r="B28" t="s">
        <v>40</v>
      </c>
      <c r="C28">
        <v>121</v>
      </c>
      <c r="D28" t="s">
        <v>11</v>
      </c>
      <c r="E28">
        <v>2</v>
      </c>
    </row>
    <row r="29" spans="1:5" x14ac:dyDescent="0.25">
      <c r="A29">
        <v>12</v>
      </c>
      <c r="B29" t="s">
        <v>41</v>
      </c>
      <c r="C29">
        <v>0</v>
      </c>
      <c r="D29" t="s">
        <v>11</v>
      </c>
      <c r="E29">
        <v>2</v>
      </c>
    </row>
    <row r="30" spans="1:5" x14ac:dyDescent="0.25">
      <c r="A30">
        <v>13</v>
      </c>
      <c r="B30" t="s">
        <v>10</v>
      </c>
      <c r="C30">
        <v>0</v>
      </c>
      <c r="D30" t="s">
        <v>11</v>
      </c>
      <c r="E30">
        <v>2</v>
      </c>
    </row>
    <row r="31" spans="1:5" x14ac:dyDescent="0.25">
      <c r="A31">
        <v>14</v>
      </c>
      <c r="B31" t="s">
        <v>42</v>
      </c>
      <c r="C31">
        <v>3</v>
      </c>
      <c r="D31" t="s">
        <v>11</v>
      </c>
      <c r="E31">
        <v>2</v>
      </c>
    </row>
    <row r="32" spans="1:5" x14ac:dyDescent="0.25">
      <c r="A32">
        <v>15</v>
      </c>
      <c r="B32" t="s">
        <v>43</v>
      </c>
      <c r="C32">
        <v>0</v>
      </c>
      <c r="D32" t="s">
        <v>11</v>
      </c>
      <c r="E32">
        <v>2</v>
      </c>
    </row>
    <row r="33" spans="1:5" x14ac:dyDescent="0.25">
      <c r="A33">
        <v>16</v>
      </c>
      <c r="B33" t="s">
        <v>44</v>
      </c>
      <c r="C33">
        <v>1</v>
      </c>
      <c r="D33" t="s">
        <v>11</v>
      </c>
      <c r="E33">
        <v>2</v>
      </c>
    </row>
    <row r="34" spans="1:5" x14ac:dyDescent="0.25">
      <c r="A34">
        <v>1</v>
      </c>
      <c r="B34" t="s">
        <v>33</v>
      </c>
      <c r="C34">
        <v>288</v>
      </c>
      <c r="D34" t="s">
        <v>95</v>
      </c>
      <c r="E34">
        <v>3</v>
      </c>
    </row>
    <row r="35" spans="1:5" x14ac:dyDescent="0.25">
      <c r="A35">
        <v>2</v>
      </c>
      <c r="B35" t="s">
        <v>34</v>
      </c>
      <c r="C35">
        <v>24</v>
      </c>
      <c r="D35" t="s">
        <v>95</v>
      </c>
      <c r="E35">
        <v>3</v>
      </c>
    </row>
    <row r="36" spans="1:5" x14ac:dyDescent="0.25">
      <c r="A36">
        <v>3</v>
      </c>
      <c r="B36" t="s">
        <v>35</v>
      </c>
      <c r="C36">
        <v>1</v>
      </c>
      <c r="D36" t="s">
        <v>95</v>
      </c>
      <c r="E36">
        <v>3</v>
      </c>
    </row>
    <row r="37" spans="1:5" x14ac:dyDescent="0.25">
      <c r="A37">
        <v>4</v>
      </c>
      <c r="B37" t="s">
        <v>36</v>
      </c>
      <c r="C37">
        <v>0</v>
      </c>
      <c r="D37" t="s">
        <v>95</v>
      </c>
      <c r="E37">
        <v>3</v>
      </c>
    </row>
    <row r="38" spans="1:5" x14ac:dyDescent="0.25">
      <c r="A38">
        <v>5</v>
      </c>
      <c r="B38" t="s">
        <v>37</v>
      </c>
      <c r="C38">
        <v>0</v>
      </c>
      <c r="D38" t="s">
        <v>95</v>
      </c>
      <c r="E38">
        <v>3</v>
      </c>
    </row>
    <row r="39" spans="1:5" x14ac:dyDescent="0.25">
      <c r="A39">
        <v>6</v>
      </c>
      <c r="B39" t="s">
        <v>45</v>
      </c>
      <c r="C39">
        <v>0</v>
      </c>
      <c r="D39" t="s">
        <v>95</v>
      </c>
      <c r="E39">
        <v>3</v>
      </c>
    </row>
    <row r="40" spans="1:5" x14ac:dyDescent="0.25">
      <c r="A40">
        <v>7</v>
      </c>
      <c r="B40" t="s">
        <v>117</v>
      </c>
      <c r="C40">
        <v>0</v>
      </c>
      <c r="D40" t="s">
        <v>95</v>
      </c>
      <c r="E40">
        <v>3</v>
      </c>
    </row>
    <row r="41" spans="1:5" x14ac:dyDescent="0.25">
      <c r="A41">
        <v>8</v>
      </c>
      <c r="B41" t="s">
        <v>4</v>
      </c>
      <c r="C41">
        <v>0</v>
      </c>
      <c r="D41" t="s">
        <v>95</v>
      </c>
      <c r="E41">
        <v>3</v>
      </c>
    </row>
    <row r="42" spans="1:5" x14ac:dyDescent="0.25">
      <c r="A42">
        <v>9</v>
      </c>
      <c r="B42" t="s">
        <v>38</v>
      </c>
      <c r="C42">
        <v>0</v>
      </c>
      <c r="D42" t="s">
        <v>95</v>
      </c>
      <c r="E42">
        <v>3</v>
      </c>
    </row>
    <row r="43" spans="1:5" x14ac:dyDescent="0.25">
      <c r="A43">
        <v>10</v>
      </c>
      <c r="B43" t="s">
        <v>39</v>
      </c>
      <c r="C43">
        <v>0</v>
      </c>
      <c r="D43" t="s">
        <v>95</v>
      </c>
      <c r="E43">
        <v>3</v>
      </c>
    </row>
    <row r="44" spans="1:5" x14ac:dyDescent="0.25">
      <c r="A44">
        <v>11</v>
      </c>
      <c r="B44" t="s">
        <v>40</v>
      </c>
      <c r="C44">
        <v>31</v>
      </c>
      <c r="D44" t="s">
        <v>95</v>
      </c>
      <c r="E44">
        <v>3</v>
      </c>
    </row>
    <row r="45" spans="1:5" x14ac:dyDescent="0.25">
      <c r="A45">
        <v>12</v>
      </c>
      <c r="B45" t="s">
        <v>41</v>
      </c>
      <c r="C45">
        <v>0</v>
      </c>
      <c r="D45" t="s">
        <v>95</v>
      </c>
      <c r="E45">
        <v>3</v>
      </c>
    </row>
    <row r="46" spans="1:5" x14ac:dyDescent="0.25">
      <c r="A46">
        <v>13</v>
      </c>
      <c r="B46" t="s">
        <v>10</v>
      </c>
      <c r="C46">
        <v>0</v>
      </c>
      <c r="D46" t="s">
        <v>95</v>
      </c>
      <c r="E46">
        <v>3</v>
      </c>
    </row>
    <row r="47" spans="1:5" x14ac:dyDescent="0.25">
      <c r="A47">
        <v>14</v>
      </c>
      <c r="B47" t="s">
        <v>42</v>
      </c>
      <c r="C47">
        <v>0</v>
      </c>
      <c r="D47" t="s">
        <v>95</v>
      </c>
      <c r="E47">
        <v>3</v>
      </c>
    </row>
    <row r="48" spans="1:5" x14ac:dyDescent="0.25">
      <c r="A48">
        <v>15</v>
      </c>
      <c r="B48" t="s">
        <v>43</v>
      </c>
      <c r="C48">
        <v>0</v>
      </c>
      <c r="D48" t="s">
        <v>95</v>
      </c>
      <c r="E48">
        <v>3</v>
      </c>
    </row>
    <row r="49" spans="1:5" x14ac:dyDescent="0.25">
      <c r="A49">
        <v>16</v>
      </c>
      <c r="B49" t="s">
        <v>44</v>
      </c>
      <c r="C49">
        <v>0</v>
      </c>
      <c r="D49" t="s">
        <v>95</v>
      </c>
      <c r="E49">
        <v>3</v>
      </c>
    </row>
    <row r="50" spans="1:5" x14ac:dyDescent="0.25">
      <c r="A50">
        <v>1</v>
      </c>
      <c r="B50" t="s">
        <v>33</v>
      </c>
      <c r="C50">
        <v>226</v>
      </c>
      <c r="D50" t="s">
        <v>85</v>
      </c>
      <c r="E50">
        <v>4</v>
      </c>
    </row>
    <row r="51" spans="1:5" x14ac:dyDescent="0.25">
      <c r="A51">
        <v>2</v>
      </c>
      <c r="B51" t="s">
        <v>34</v>
      </c>
      <c r="C51">
        <v>24</v>
      </c>
      <c r="D51" t="s">
        <v>85</v>
      </c>
      <c r="E51">
        <v>4</v>
      </c>
    </row>
    <row r="52" spans="1:5" x14ac:dyDescent="0.25">
      <c r="A52">
        <v>3</v>
      </c>
      <c r="B52" t="s">
        <v>35</v>
      </c>
      <c r="C52">
        <v>6</v>
      </c>
      <c r="D52" t="s">
        <v>85</v>
      </c>
      <c r="E52">
        <v>4</v>
      </c>
    </row>
    <row r="53" spans="1:5" x14ac:dyDescent="0.25">
      <c r="A53">
        <v>4</v>
      </c>
      <c r="B53" t="s">
        <v>36</v>
      </c>
      <c r="C53">
        <v>0</v>
      </c>
      <c r="D53" t="s">
        <v>85</v>
      </c>
      <c r="E53">
        <v>4</v>
      </c>
    </row>
    <row r="54" spans="1:5" x14ac:dyDescent="0.25">
      <c r="A54">
        <v>5</v>
      </c>
      <c r="B54" t="s">
        <v>37</v>
      </c>
      <c r="C54">
        <v>0</v>
      </c>
      <c r="D54" t="s">
        <v>85</v>
      </c>
      <c r="E54">
        <v>4</v>
      </c>
    </row>
    <row r="55" spans="1:5" x14ac:dyDescent="0.25">
      <c r="A55">
        <v>6</v>
      </c>
      <c r="B55" t="s">
        <v>45</v>
      </c>
      <c r="C55">
        <v>0</v>
      </c>
      <c r="D55" t="s">
        <v>85</v>
      </c>
      <c r="E55">
        <v>4</v>
      </c>
    </row>
    <row r="56" spans="1:5" x14ac:dyDescent="0.25">
      <c r="A56">
        <v>7</v>
      </c>
      <c r="B56" t="s">
        <v>117</v>
      </c>
      <c r="C56">
        <v>0</v>
      </c>
      <c r="D56" t="s">
        <v>85</v>
      </c>
      <c r="E56">
        <v>4</v>
      </c>
    </row>
    <row r="57" spans="1:5" x14ac:dyDescent="0.25">
      <c r="A57">
        <v>8</v>
      </c>
      <c r="B57" t="s">
        <v>4</v>
      </c>
      <c r="C57">
        <v>0</v>
      </c>
      <c r="D57" t="s">
        <v>85</v>
      </c>
      <c r="E57">
        <v>4</v>
      </c>
    </row>
    <row r="58" spans="1:5" x14ac:dyDescent="0.25">
      <c r="A58">
        <v>9</v>
      </c>
      <c r="B58" t="s">
        <v>38</v>
      </c>
      <c r="C58">
        <v>0</v>
      </c>
      <c r="D58" t="s">
        <v>85</v>
      </c>
      <c r="E58">
        <v>4</v>
      </c>
    </row>
    <row r="59" spans="1:5" x14ac:dyDescent="0.25">
      <c r="A59">
        <v>10</v>
      </c>
      <c r="B59" t="s">
        <v>39</v>
      </c>
      <c r="C59">
        <v>1</v>
      </c>
      <c r="D59" t="s">
        <v>85</v>
      </c>
      <c r="E59">
        <v>4</v>
      </c>
    </row>
    <row r="60" spans="1:5" x14ac:dyDescent="0.25">
      <c r="A60">
        <v>11</v>
      </c>
      <c r="B60" t="s">
        <v>40</v>
      </c>
      <c r="C60">
        <v>23</v>
      </c>
      <c r="D60" t="s">
        <v>85</v>
      </c>
      <c r="E60">
        <v>4</v>
      </c>
    </row>
    <row r="61" spans="1:5" x14ac:dyDescent="0.25">
      <c r="A61">
        <v>12</v>
      </c>
      <c r="B61" t="s">
        <v>41</v>
      </c>
      <c r="C61">
        <v>0</v>
      </c>
      <c r="D61" t="s">
        <v>85</v>
      </c>
      <c r="E61">
        <v>4</v>
      </c>
    </row>
    <row r="62" spans="1:5" x14ac:dyDescent="0.25">
      <c r="A62">
        <v>13</v>
      </c>
      <c r="B62" t="s">
        <v>10</v>
      </c>
      <c r="C62">
        <v>0</v>
      </c>
      <c r="D62" t="s">
        <v>85</v>
      </c>
      <c r="E62">
        <v>4</v>
      </c>
    </row>
    <row r="63" spans="1:5" x14ac:dyDescent="0.25">
      <c r="A63">
        <v>14</v>
      </c>
      <c r="B63" t="s">
        <v>42</v>
      </c>
      <c r="C63">
        <v>1</v>
      </c>
      <c r="D63" t="s">
        <v>85</v>
      </c>
      <c r="E63">
        <v>4</v>
      </c>
    </row>
    <row r="64" spans="1:5" x14ac:dyDescent="0.25">
      <c r="A64">
        <v>15</v>
      </c>
      <c r="B64" t="s">
        <v>43</v>
      </c>
      <c r="C64">
        <v>0</v>
      </c>
      <c r="D64" t="s">
        <v>85</v>
      </c>
      <c r="E64">
        <v>4</v>
      </c>
    </row>
    <row r="65" spans="1:5" x14ac:dyDescent="0.25">
      <c r="A65">
        <v>16</v>
      </c>
      <c r="B65" t="s">
        <v>44</v>
      </c>
      <c r="C65">
        <v>0</v>
      </c>
      <c r="D65" t="s">
        <v>85</v>
      </c>
      <c r="E65">
        <v>4</v>
      </c>
    </row>
    <row r="66" spans="1:5" x14ac:dyDescent="0.25">
      <c r="A66">
        <v>1</v>
      </c>
      <c r="B66" t="s">
        <v>33</v>
      </c>
      <c r="C66">
        <v>23</v>
      </c>
      <c r="D66" t="s">
        <v>118</v>
      </c>
      <c r="E66">
        <v>5</v>
      </c>
    </row>
    <row r="67" spans="1:5" x14ac:dyDescent="0.25">
      <c r="A67">
        <v>2</v>
      </c>
      <c r="B67" t="s">
        <v>34</v>
      </c>
      <c r="C67">
        <v>1</v>
      </c>
      <c r="D67" t="s">
        <v>118</v>
      </c>
      <c r="E67">
        <v>5</v>
      </c>
    </row>
    <row r="68" spans="1:5" x14ac:dyDescent="0.25">
      <c r="A68">
        <v>3</v>
      </c>
      <c r="B68" t="s">
        <v>35</v>
      </c>
      <c r="C68">
        <v>0</v>
      </c>
      <c r="D68" t="s">
        <v>118</v>
      </c>
      <c r="E68">
        <v>5</v>
      </c>
    </row>
    <row r="69" spans="1:5" x14ac:dyDescent="0.25">
      <c r="A69">
        <v>4</v>
      </c>
      <c r="B69" t="s">
        <v>36</v>
      </c>
      <c r="C69">
        <v>0</v>
      </c>
      <c r="D69" t="s">
        <v>118</v>
      </c>
      <c r="E69">
        <v>5</v>
      </c>
    </row>
    <row r="70" spans="1:5" x14ac:dyDescent="0.25">
      <c r="A70">
        <v>5</v>
      </c>
      <c r="B70" t="s">
        <v>37</v>
      </c>
      <c r="C70">
        <v>0</v>
      </c>
      <c r="D70" t="s">
        <v>118</v>
      </c>
      <c r="E70">
        <v>5</v>
      </c>
    </row>
    <row r="71" spans="1:5" x14ac:dyDescent="0.25">
      <c r="A71">
        <v>6</v>
      </c>
      <c r="B71" t="s">
        <v>45</v>
      </c>
      <c r="C71">
        <v>0</v>
      </c>
      <c r="D71" t="s">
        <v>118</v>
      </c>
      <c r="E71">
        <v>5</v>
      </c>
    </row>
    <row r="72" spans="1:5" x14ac:dyDescent="0.25">
      <c r="A72">
        <v>7</v>
      </c>
      <c r="B72" t="s">
        <v>117</v>
      </c>
      <c r="C72">
        <v>0</v>
      </c>
      <c r="D72" t="s">
        <v>118</v>
      </c>
      <c r="E72">
        <v>5</v>
      </c>
    </row>
    <row r="73" spans="1:5" x14ac:dyDescent="0.25">
      <c r="A73">
        <v>8</v>
      </c>
      <c r="B73" t="s">
        <v>4</v>
      </c>
      <c r="C73">
        <v>0</v>
      </c>
      <c r="D73" t="s">
        <v>118</v>
      </c>
      <c r="E73">
        <v>5</v>
      </c>
    </row>
    <row r="74" spans="1:5" x14ac:dyDescent="0.25">
      <c r="A74">
        <v>9</v>
      </c>
      <c r="B74" t="s">
        <v>38</v>
      </c>
      <c r="C74">
        <v>0</v>
      </c>
      <c r="D74" t="s">
        <v>118</v>
      </c>
      <c r="E74">
        <v>5</v>
      </c>
    </row>
    <row r="75" spans="1:5" x14ac:dyDescent="0.25">
      <c r="A75">
        <v>10</v>
      </c>
      <c r="B75" t="s">
        <v>39</v>
      </c>
      <c r="C75">
        <v>0</v>
      </c>
      <c r="D75" t="s">
        <v>118</v>
      </c>
      <c r="E75">
        <v>5</v>
      </c>
    </row>
    <row r="76" spans="1:5" x14ac:dyDescent="0.25">
      <c r="A76">
        <v>11</v>
      </c>
      <c r="B76" t="s">
        <v>40</v>
      </c>
      <c r="C76">
        <v>42</v>
      </c>
      <c r="D76" t="s">
        <v>118</v>
      </c>
      <c r="E76">
        <v>5</v>
      </c>
    </row>
    <row r="77" spans="1:5" x14ac:dyDescent="0.25">
      <c r="A77">
        <v>12</v>
      </c>
      <c r="B77" t="s">
        <v>41</v>
      </c>
      <c r="C77">
        <v>0</v>
      </c>
      <c r="D77" t="s">
        <v>118</v>
      </c>
      <c r="E77">
        <v>5</v>
      </c>
    </row>
    <row r="78" spans="1:5" x14ac:dyDescent="0.25">
      <c r="A78">
        <v>13</v>
      </c>
      <c r="B78" t="s">
        <v>10</v>
      </c>
      <c r="C78">
        <v>0</v>
      </c>
      <c r="D78" t="s">
        <v>118</v>
      </c>
      <c r="E78">
        <v>5</v>
      </c>
    </row>
    <row r="79" spans="1:5" x14ac:dyDescent="0.25">
      <c r="A79">
        <v>14</v>
      </c>
      <c r="B79" t="s">
        <v>42</v>
      </c>
      <c r="C79">
        <v>0</v>
      </c>
      <c r="D79" t="s">
        <v>118</v>
      </c>
      <c r="E79">
        <v>5</v>
      </c>
    </row>
    <row r="80" spans="1:5" x14ac:dyDescent="0.25">
      <c r="A80">
        <v>15</v>
      </c>
      <c r="B80" t="s">
        <v>43</v>
      </c>
      <c r="C80">
        <v>0</v>
      </c>
      <c r="D80" t="s">
        <v>118</v>
      </c>
      <c r="E80">
        <v>5</v>
      </c>
    </row>
    <row r="81" spans="1:5" x14ac:dyDescent="0.25">
      <c r="A81">
        <v>16</v>
      </c>
      <c r="B81" t="s">
        <v>44</v>
      </c>
      <c r="C81">
        <v>0</v>
      </c>
      <c r="D81" t="s">
        <v>118</v>
      </c>
      <c r="E81">
        <v>5</v>
      </c>
    </row>
    <row r="82" spans="1:5" x14ac:dyDescent="0.25">
      <c r="A82">
        <v>1</v>
      </c>
      <c r="B82" t="s">
        <v>33</v>
      </c>
      <c r="C82">
        <v>0</v>
      </c>
      <c r="D82" t="s">
        <v>38</v>
      </c>
      <c r="E82">
        <v>6</v>
      </c>
    </row>
    <row r="83" spans="1:5" x14ac:dyDescent="0.25">
      <c r="A83">
        <v>2</v>
      </c>
      <c r="B83" t="s">
        <v>34</v>
      </c>
      <c r="C83">
        <v>0</v>
      </c>
      <c r="D83" t="s">
        <v>38</v>
      </c>
      <c r="E83">
        <v>6</v>
      </c>
    </row>
    <row r="84" spans="1:5" x14ac:dyDescent="0.25">
      <c r="A84">
        <v>3</v>
      </c>
      <c r="B84" t="s">
        <v>35</v>
      </c>
      <c r="C84">
        <v>0</v>
      </c>
      <c r="D84" t="s">
        <v>38</v>
      </c>
      <c r="E84">
        <v>6</v>
      </c>
    </row>
    <row r="85" spans="1:5" x14ac:dyDescent="0.25">
      <c r="A85">
        <v>4</v>
      </c>
      <c r="B85" t="s">
        <v>36</v>
      </c>
      <c r="C85">
        <v>0</v>
      </c>
      <c r="D85" t="s">
        <v>38</v>
      </c>
      <c r="E85">
        <v>6</v>
      </c>
    </row>
    <row r="86" spans="1:5" x14ac:dyDescent="0.25">
      <c r="A86">
        <v>5</v>
      </c>
      <c r="B86" t="s">
        <v>37</v>
      </c>
      <c r="C86">
        <v>0</v>
      </c>
      <c r="D86" t="s">
        <v>38</v>
      </c>
      <c r="E86">
        <v>6</v>
      </c>
    </row>
    <row r="87" spans="1:5" x14ac:dyDescent="0.25">
      <c r="A87">
        <v>6</v>
      </c>
      <c r="B87" t="s">
        <v>45</v>
      </c>
      <c r="C87">
        <v>0</v>
      </c>
      <c r="D87" t="s">
        <v>38</v>
      </c>
      <c r="E87">
        <v>6</v>
      </c>
    </row>
    <row r="88" spans="1:5" x14ac:dyDescent="0.25">
      <c r="A88">
        <v>7</v>
      </c>
      <c r="B88" t="s">
        <v>117</v>
      </c>
      <c r="C88">
        <v>0</v>
      </c>
      <c r="D88" t="s">
        <v>38</v>
      </c>
      <c r="E88">
        <v>6</v>
      </c>
    </row>
    <row r="89" spans="1:5" x14ac:dyDescent="0.25">
      <c r="A89">
        <v>8</v>
      </c>
      <c r="B89" t="s">
        <v>4</v>
      </c>
      <c r="C89">
        <v>0</v>
      </c>
      <c r="D89" t="s">
        <v>38</v>
      </c>
      <c r="E89">
        <v>6</v>
      </c>
    </row>
    <row r="90" spans="1:5" x14ac:dyDescent="0.25">
      <c r="A90">
        <v>9</v>
      </c>
      <c r="B90" t="s">
        <v>38</v>
      </c>
      <c r="C90">
        <v>0</v>
      </c>
      <c r="D90" t="s">
        <v>38</v>
      </c>
      <c r="E90">
        <v>6</v>
      </c>
    </row>
    <row r="91" spans="1:5" x14ac:dyDescent="0.25">
      <c r="A91">
        <v>10</v>
      </c>
      <c r="B91" t="s">
        <v>39</v>
      </c>
      <c r="C91">
        <v>0</v>
      </c>
      <c r="D91" t="s">
        <v>38</v>
      </c>
      <c r="E91">
        <v>6</v>
      </c>
    </row>
    <row r="92" spans="1:5" x14ac:dyDescent="0.25">
      <c r="A92">
        <v>11</v>
      </c>
      <c r="B92" t="s">
        <v>40</v>
      </c>
      <c r="C92">
        <v>10</v>
      </c>
      <c r="D92" t="s">
        <v>38</v>
      </c>
      <c r="E92">
        <v>6</v>
      </c>
    </row>
    <row r="93" spans="1:5" x14ac:dyDescent="0.25">
      <c r="A93">
        <v>12</v>
      </c>
      <c r="B93" t="s">
        <v>41</v>
      </c>
      <c r="C93">
        <v>0</v>
      </c>
      <c r="D93" t="s">
        <v>38</v>
      </c>
      <c r="E93">
        <v>6</v>
      </c>
    </row>
    <row r="94" spans="1:5" x14ac:dyDescent="0.25">
      <c r="A94">
        <v>13</v>
      </c>
      <c r="B94" t="s">
        <v>10</v>
      </c>
      <c r="C94">
        <v>0</v>
      </c>
      <c r="D94" t="s">
        <v>38</v>
      </c>
      <c r="E94">
        <v>6</v>
      </c>
    </row>
    <row r="95" spans="1:5" x14ac:dyDescent="0.25">
      <c r="A95">
        <v>14</v>
      </c>
      <c r="B95" t="s">
        <v>42</v>
      </c>
      <c r="C95">
        <v>0</v>
      </c>
      <c r="D95" t="s">
        <v>38</v>
      </c>
      <c r="E95">
        <v>6</v>
      </c>
    </row>
    <row r="96" spans="1:5" x14ac:dyDescent="0.25">
      <c r="A96">
        <v>15</v>
      </c>
      <c r="B96" t="s">
        <v>43</v>
      </c>
      <c r="C96">
        <v>0</v>
      </c>
      <c r="D96" t="s">
        <v>38</v>
      </c>
      <c r="E96">
        <v>6</v>
      </c>
    </row>
    <row r="97" spans="1:5" x14ac:dyDescent="0.25">
      <c r="A97">
        <v>16</v>
      </c>
      <c r="B97" t="s">
        <v>44</v>
      </c>
      <c r="C97">
        <v>0</v>
      </c>
      <c r="D97" t="s">
        <v>38</v>
      </c>
      <c r="E97">
        <v>6</v>
      </c>
    </row>
    <row r="98" spans="1:5" x14ac:dyDescent="0.25">
      <c r="A98">
        <v>1</v>
      </c>
      <c r="B98" t="s">
        <v>33</v>
      </c>
      <c r="C98">
        <v>0</v>
      </c>
      <c r="D98" t="s">
        <v>4</v>
      </c>
      <c r="E98">
        <v>7</v>
      </c>
    </row>
    <row r="99" spans="1:5" x14ac:dyDescent="0.25">
      <c r="A99">
        <v>2</v>
      </c>
      <c r="B99" t="s">
        <v>34</v>
      </c>
      <c r="C99">
        <v>0</v>
      </c>
      <c r="D99" t="s">
        <v>4</v>
      </c>
      <c r="E99">
        <v>7</v>
      </c>
    </row>
    <row r="100" spans="1:5" x14ac:dyDescent="0.25">
      <c r="A100">
        <v>3</v>
      </c>
      <c r="B100" t="s">
        <v>35</v>
      </c>
      <c r="C100">
        <v>0</v>
      </c>
      <c r="D100" t="s">
        <v>4</v>
      </c>
      <c r="E100">
        <v>7</v>
      </c>
    </row>
    <row r="101" spans="1:5" x14ac:dyDescent="0.25">
      <c r="A101">
        <v>4</v>
      </c>
      <c r="B101" t="s">
        <v>36</v>
      </c>
      <c r="C101">
        <v>0</v>
      </c>
      <c r="D101" t="s">
        <v>4</v>
      </c>
      <c r="E101">
        <v>7</v>
      </c>
    </row>
    <row r="102" spans="1:5" x14ac:dyDescent="0.25">
      <c r="A102">
        <v>5</v>
      </c>
      <c r="B102" t="s">
        <v>37</v>
      </c>
      <c r="C102">
        <v>0</v>
      </c>
      <c r="D102" t="s">
        <v>4</v>
      </c>
      <c r="E102">
        <v>7</v>
      </c>
    </row>
    <row r="103" spans="1:5" x14ac:dyDescent="0.25">
      <c r="A103">
        <v>6</v>
      </c>
      <c r="B103" t="s">
        <v>45</v>
      </c>
      <c r="C103">
        <v>0</v>
      </c>
      <c r="D103" t="s">
        <v>4</v>
      </c>
      <c r="E103">
        <v>7</v>
      </c>
    </row>
    <row r="104" spans="1:5" x14ac:dyDescent="0.25">
      <c r="A104">
        <v>7</v>
      </c>
      <c r="B104" t="s">
        <v>117</v>
      </c>
      <c r="C104">
        <v>0</v>
      </c>
      <c r="D104" t="s">
        <v>4</v>
      </c>
      <c r="E104">
        <v>7</v>
      </c>
    </row>
    <row r="105" spans="1:5" x14ac:dyDescent="0.25">
      <c r="A105">
        <v>8</v>
      </c>
      <c r="B105" t="s">
        <v>4</v>
      </c>
      <c r="C105">
        <v>0</v>
      </c>
      <c r="D105" t="s">
        <v>4</v>
      </c>
      <c r="E105">
        <v>7</v>
      </c>
    </row>
    <row r="106" spans="1:5" x14ac:dyDescent="0.25">
      <c r="A106">
        <v>9</v>
      </c>
      <c r="B106" t="s">
        <v>38</v>
      </c>
      <c r="C106">
        <v>0</v>
      </c>
      <c r="D106" t="s">
        <v>4</v>
      </c>
      <c r="E106">
        <v>7</v>
      </c>
    </row>
    <row r="107" spans="1:5" x14ac:dyDescent="0.25">
      <c r="A107">
        <v>10</v>
      </c>
      <c r="B107" t="s">
        <v>39</v>
      </c>
      <c r="C107">
        <v>0</v>
      </c>
      <c r="D107" t="s">
        <v>4</v>
      </c>
      <c r="E107">
        <v>7</v>
      </c>
    </row>
    <row r="108" spans="1:5" x14ac:dyDescent="0.25">
      <c r="A108">
        <v>11</v>
      </c>
      <c r="B108" t="s">
        <v>40</v>
      </c>
      <c r="C108">
        <v>0</v>
      </c>
      <c r="D108" t="s">
        <v>4</v>
      </c>
      <c r="E108">
        <v>7</v>
      </c>
    </row>
    <row r="109" spans="1:5" x14ac:dyDescent="0.25">
      <c r="A109">
        <v>12</v>
      </c>
      <c r="B109" t="s">
        <v>41</v>
      </c>
      <c r="C109">
        <v>0</v>
      </c>
      <c r="D109" t="s">
        <v>4</v>
      </c>
      <c r="E109">
        <v>7</v>
      </c>
    </row>
    <row r="110" spans="1:5" x14ac:dyDescent="0.25">
      <c r="A110">
        <v>13</v>
      </c>
      <c r="B110" t="s">
        <v>10</v>
      </c>
      <c r="C110">
        <v>0</v>
      </c>
      <c r="D110" t="s">
        <v>4</v>
      </c>
      <c r="E110">
        <v>7</v>
      </c>
    </row>
    <row r="111" spans="1:5" x14ac:dyDescent="0.25">
      <c r="A111">
        <v>14</v>
      </c>
      <c r="B111" t="s">
        <v>42</v>
      </c>
      <c r="C111">
        <v>0</v>
      </c>
      <c r="D111" t="s">
        <v>4</v>
      </c>
      <c r="E111">
        <v>7</v>
      </c>
    </row>
    <row r="112" spans="1:5" x14ac:dyDescent="0.25">
      <c r="A112">
        <v>15</v>
      </c>
      <c r="B112" t="s">
        <v>43</v>
      </c>
      <c r="C112">
        <v>0</v>
      </c>
      <c r="D112" t="s">
        <v>4</v>
      </c>
      <c r="E112">
        <v>7</v>
      </c>
    </row>
    <row r="113" spans="1:5" x14ac:dyDescent="0.25">
      <c r="A113">
        <v>16</v>
      </c>
      <c r="B113" t="s">
        <v>44</v>
      </c>
      <c r="C113">
        <v>0</v>
      </c>
      <c r="D113" t="s">
        <v>4</v>
      </c>
      <c r="E113">
        <v>7</v>
      </c>
    </row>
    <row r="114" spans="1:5" x14ac:dyDescent="0.25">
      <c r="A114">
        <v>1</v>
      </c>
      <c r="B114" t="s">
        <v>33</v>
      </c>
      <c r="C114" s="2">
        <v>0</v>
      </c>
      <c r="D114" t="s">
        <v>41</v>
      </c>
      <c r="E114">
        <v>8</v>
      </c>
    </row>
    <row r="115" spans="1:5" x14ac:dyDescent="0.25">
      <c r="A115">
        <v>2</v>
      </c>
      <c r="B115" t="s">
        <v>34</v>
      </c>
      <c r="C115" s="2">
        <v>0</v>
      </c>
      <c r="D115" s="2" t="s">
        <v>41</v>
      </c>
      <c r="E115">
        <v>8</v>
      </c>
    </row>
    <row r="116" spans="1:5" x14ac:dyDescent="0.25">
      <c r="A116">
        <v>3</v>
      </c>
      <c r="B116" t="s">
        <v>35</v>
      </c>
      <c r="C116" s="2">
        <v>0</v>
      </c>
      <c r="D116" s="2" t="s">
        <v>41</v>
      </c>
      <c r="E116">
        <v>8</v>
      </c>
    </row>
    <row r="117" spans="1:5" x14ac:dyDescent="0.25">
      <c r="A117">
        <v>4</v>
      </c>
      <c r="B117" t="s">
        <v>36</v>
      </c>
      <c r="C117" s="2">
        <v>0</v>
      </c>
      <c r="D117" s="2" t="s">
        <v>41</v>
      </c>
      <c r="E117">
        <v>8</v>
      </c>
    </row>
    <row r="118" spans="1:5" x14ac:dyDescent="0.25">
      <c r="A118">
        <v>5</v>
      </c>
      <c r="B118" t="s">
        <v>37</v>
      </c>
      <c r="C118" s="2">
        <v>0</v>
      </c>
      <c r="D118" s="2" t="s">
        <v>41</v>
      </c>
      <c r="E118">
        <v>8</v>
      </c>
    </row>
    <row r="119" spans="1:5" x14ac:dyDescent="0.25">
      <c r="A119">
        <v>6</v>
      </c>
      <c r="B119" t="s">
        <v>45</v>
      </c>
      <c r="C119" s="2">
        <v>0</v>
      </c>
      <c r="D119" s="2" t="s">
        <v>41</v>
      </c>
      <c r="E119">
        <v>8</v>
      </c>
    </row>
    <row r="120" spans="1:5" x14ac:dyDescent="0.25">
      <c r="A120">
        <v>7</v>
      </c>
      <c r="B120" t="s">
        <v>117</v>
      </c>
      <c r="C120" s="2">
        <v>0</v>
      </c>
      <c r="D120" s="2" t="s">
        <v>41</v>
      </c>
      <c r="E120">
        <v>8</v>
      </c>
    </row>
    <row r="121" spans="1:5" x14ac:dyDescent="0.25">
      <c r="A121" s="2">
        <v>8</v>
      </c>
      <c r="B121" s="2" t="s">
        <v>4</v>
      </c>
      <c r="C121" s="2">
        <v>0</v>
      </c>
      <c r="D121" s="2" t="s">
        <v>41</v>
      </c>
      <c r="E121" s="2">
        <v>8</v>
      </c>
    </row>
    <row r="122" spans="1:5" x14ac:dyDescent="0.25">
      <c r="A122" s="2">
        <v>9</v>
      </c>
      <c r="B122" s="2" t="s">
        <v>38</v>
      </c>
      <c r="C122" s="2">
        <v>0</v>
      </c>
      <c r="D122" s="2" t="s">
        <v>41</v>
      </c>
      <c r="E122" s="2">
        <v>8</v>
      </c>
    </row>
    <row r="123" spans="1:5" x14ac:dyDescent="0.25">
      <c r="A123" s="2">
        <v>10</v>
      </c>
      <c r="B123" s="2" t="s">
        <v>39</v>
      </c>
      <c r="C123" s="2">
        <v>0</v>
      </c>
      <c r="D123" s="2" t="s">
        <v>41</v>
      </c>
      <c r="E123" s="2">
        <v>8</v>
      </c>
    </row>
    <row r="124" spans="1:5" x14ac:dyDescent="0.25">
      <c r="A124" s="2">
        <v>11</v>
      </c>
      <c r="B124" s="2" t="s">
        <v>40</v>
      </c>
      <c r="C124" s="2">
        <v>75</v>
      </c>
      <c r="D124" s="2" t="s">
        <v>41</v>
      </c>
      <c r="E124" s="2">
        <v>8</v>
      </c>
    </row>
    <row r="125" spans="1:5" x14ac:dyDescent="0.25">
      <c r="A125" s="2">
        <v>12</v>
      </c>
      <c r="B125" s="2" t="s">
        <v>41</v>
      </c>
      <c r="C125" s="2">
        <v>0</v>
      </c>
      <c r="D125" s="2" t="s">
        <v>41</v>
      </c>
      <c r="E125" s="2">
        <v>8</v>
      </c>
    </row>
    <row r="126" spans="1:5" x14ac:dyDescent="0.25">
      <c r="A126" s="2">
        <v>13</v>
      </c>
      <c r="B126" s="2" t="s">
        <v>10</v>
      </c>
      <c r="C126" s="2">
        <v>0</v>
      </c>
      <c r="D126" s="2" t="s">
        <v>41</v>
      </c>
      <c r="E126" s="2">
        <v>8</v>
      </c>
    </row>
    <row r="127" spans="1:5" x14ac:dyDescent="0.25">
      <c r="A127" s="2">
        <v>14</v>
      </c>
      <c r="B127" s="2" t="s">
        <v>42</v>
      </c>
      <c r="C127" s="2">
        <v>0</v>
      </c>
      <c r="D127" s="2" t="s">
        <v>41</v>
      </c>
      <c r="E127" s="2">
        <v>8</v>
      </c>
    </row>
    <row r="128" spans="1:5" x14ac:dyDescent="0.25">
      <c r="A128" s="2">
        <v>15</v>
      </c>
      <c r="B128" s="2" t="s">
        <v>43</v>
      </c>
      <c r="C128" s="2">
        <v>0</v>
      </c>
      <c r="D128" s="2" t="s">
        <v>41</v>
      </c>
      <c r="E128" s="2">
        <v>8</v>
      </c>
    </row>
    <row r="129" spans="1:5" x14ac:dyDescent="0.25">
      <c r="A129" s="2">
        <v>16</v>
      </c>
      <c r="B129" s="2" t="s">
        <v>44</v>
      </c>
      <c r="C129" s="2">
        <v>0</v>
      </c>
      <c r="D129" s="2" t="s">
        <v>41</v>
      </c>
      <c r="E129" s="2">
        <v>8</v>
      </c>
    </row>
    <row r="130" spans="1:5" x14ac:dyDescent="0.25">
      <c r="A130" s="2">
        <v>1</v>
      </c>
      <c r="B130" s="2" t="s">
        <v>33</v>
      </c>
      <c r="C130" s="2">
        <v>1419</v>
      </c>
      <c r="D130" s="2" t="s">
        <v>84</v>
      </c>
      <c r="E130" s="2">
        <v>9</v>
      </c>
    </row>
    <row r="131" spans="1:5" x14ac:dyDescent="0.25">
      <c r="A131" s="2">
        <v>2</v>
      </c>
      <c r="B131" s="2" t="s">
        <v>34</v>
      </c>
      <c r="C131" s="2">
        <v>159</v>
      </c>
      <c r="D131" s="2" t="s">
        <v>84</v>
      </c>
      <c r="E131" s="2">
        <v>9</v>
      </c>
    </row>
    <row r="132" spans="1:5" x14ac:dyDescent="0.25">
      <c r="A132" s="2">
        <v>3</v>
      </c>
      <c r="B132" s="2" t="s">
        <v>35</v>
      </c>
      <c r="C132" s="2">
        <v>28</v>
      </c>
      <c r="D132" s="2" t="s">
        <v>84</v>
      </c>
      <c r="E132" s="2">
        <v>9</v>
      </c>
    </row>
    <row r="133" spans="1:5" x14ac:dyDescent="0.25">
      <c r="A133" s="2">
        <v>4</v>
      </c>
      <c r="B133" s="2" t="s">
        <v>36</v>
      </c>
      <c r="C133" s="2">
        <v>0</v>
      </c>
      <c r="D133" s="2" t="s">
        <v>84</v>
      </c>
      <c r="E133" s="2">
        <v>9</v>
      </c>
    </row>
    <row r="134" spans="1:5" x14ac:dyDescent="0.25">
      <c r="A134" s="2">
        <v>5</v>
      </c>
      <c r="B134" s="2" t="s">
        <v>37</v>
      </c>
      <c r="C134" s="2">
        <v>0</v>
      </c>
      <c r="D134" s="2" t="s">
        <v>84</v>
      </c>
      <c r="E134" s="2">
        <v>9</v>
      </c>
    </row>
    <row r="135" spans="1:5" x14ac:dyDescent="0.25">
      <c r="A135" s="2">
        <v>6</v>
      </c>
      <c r="B135" s="2" t="s">
        <v>45</v>
      </c>
      <c r="C135" s="2">
        <v>0</v>
      </c>
      <c r="D135" s="2" t="s">
        <v>84</v>
      </c>
      <c r="E135" s="2">
        <v>9</v>
      </c>
    </row>
    <row r="136" spans="1:5" x14ac:dyDescent="0.25">
      <c r="A136" s="2">
        <v>7</v>
      </c>
      <c r="B136" s="2" t="s">
        <v>117</v>
      </c>
      <c r="C136" s="2">
        <v>0</v>
      </c>
      <c r="D136" s="2" t="s">
        <v>84</v>
      </c>
      <c r="E136" s="2">
        <v>9</v>
      </c>
    </row>
    <row r="137" spans="1:5" x14ac:dyDescent="0.25">
      <c r="A137" s="2">
        <v>8</v>
      </c>
      <c r="B137" s="2" t="s">
        <v>4</v>
      </c>
      <c r="C137" s="2">
        <v>0</v>
      </c>
      <c r="D137" s="2" t="s">
        <v>84</v>
      </c>
      <c r="E137" s="2">
        <v>9</v>
      </c>
    </row>
    <row r="138" spans="1:5" x14ac:dyDescent="0.25">
      <c r="A138" s="2">
        <v>9</v>
      </c>
      <c r="B138" s="2" t="s">
        <v>38</v>
      </c>
      <c r="C138" s="2">
        <v>1</v>
      </c>
      <c r="D138" s="2" t="s">
        <v>84</v>
      </c>
      <c r="E138" s="2">
        <v>9</v>
      </c>
    </row>
    <row r="139" spans="1:5" x14ac:dyDescent="0.25">
      <c r="A139" s="2">
        <v>10</v>
      </c>
      <c r="B139" s="2" t="s">
        <v>39</v>
      </c>
      <c r="C139" s="2">
        <v>1</v>
      </c>
      <c r="D139" s="2" t="s">
        <v>84</v>
      </c>
      <c r="E139" s="2">
        <v>9</v>
      </c>
    </row>
    <row r="140" spans="1:5" x14ac:dyDescent="0.25">
      <c r="A140" s="2">
        <v>11</v>
      </c>
      <c r="B140" s="2" t="s">
        <v>40</v>
      </c>
      <c r="C140" s="2">
        <v>387</v>
      </c>
      <c r="D140" s="2" t="s">
        <v>84</v>
      </c>
      <c r="E140" s="2">
        <v>9</v>
      </c>
    </row>
    <row r="141" spans="1:5" x14ac:dyDescent="0.25">
      <c r="A141" s="2">
        <v>12</v>
      </c>
      <c r="B141" s="2" t="s">
        <v>41</v>
      </c>
      <c r="C141" s="2">
        <v>0</v>
      </c>
      <c r="D141" s="2" t="s">
        <v>84</v>
      </c>
      <c r="E141" s="2">
        <v>9</v>
      </c>
    </row>
    <row r="142" spans="1:5" x14ac:dyDescent="0.25">
      <c r="A142" s="2">
        <v>13</v>
      </c>
      <c r="B142" s="2" t="s">
        <v>10</v>
      </c>
      <c r="C142" s="2">
        <v>1</v>
      </c>
      <c r="D142" s="2" t="s">
        <v>84</v>
      </c>
      <c r="E142" s="2">
        <v>9</v>
      </c>
    </row>
    <row r="143" spans="1:5" x14ac:dyDescent="0.25">
      <c r="A143" s="2">
        <v>14</v>
      </c>
      <c r="B143" s="2" t="s">
        <v>42</v>
      </c>
      <c r="C143" s="2">
        <v>4</v>
      </c>
      <c r="D143" s="2" t="s">
        <v>84</v>
      </c>
      <c r="E143" s="2">
        <v>9</v>
      </c>
    </row>
    <row r="144" spans="1:5" x14ac:dyDescent="0.25">
      <c r="A144" s="2">
        <v>15</v>
      </c>
      <c r="B144" s="2" t="s">
        <v>43</v>
      </c>
      <c r="C144" s="2">
        <v>0</v>
      </c>
      <c r="D144" s="2" t="s">
        <v>84</v>
      </c>
      <c r="E144" s="2">
        <v>9</v>
      </c>
    </row>
    <row r="145" spans="1:5" x14ac:dyDescent="0.25">
      <c r="A145" s="2">
        <v>16</v>
      </c>
      <c r="B145" s="2" t="s">
        <v>44</v>
      </c>
      <c r="C145" s="2">
        <v>2</v>
      </c>
      <c r="D145" s="2" t="s">
        <v>84</v>
      </c>
      <c r="E145" s="2">
        <v>9</v>
      </c>
    </row>
  </sheetData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D4"/>
  <sheetViews>
    <sheetView workbookViewId="0"/>
  </sheetViews>
  <sheetFormatPr defaultRowHeight="15" x14ac:dyDescent="0.25"/>
  <cols>
    <col min="1" max="1" width="5.28515625" bestFit="1" customWidth="1"/>
    <col min="2" max="2" width="8.5703125" bestFit="1" customWidth="1"/>
    <col min="3" max="3" width="38.7109375" bestFit="1" customWidth="1"/>
    <col min="4" max="4" width="18.7109375" bestFit="1" customWidth="1"/>
  </cols>
  <sheetData>
    <row r="1" spans="1:4" x14ac:dyDescent="0.25">
      <c r="A1" t="s">
        <v>96</v>
      </c>
      <c r="B1" t="s">
        <v>101</v>
      </c>
      <c r="C1" t="s">
        <v>2</v>
      </c>
      <c r="D1" t="s">
        <v>111</v>
      </c>
    </row>
    <row r="2" spans="1:4" x14ac:dyDescent="0.25">
      <c r="A2">
        <v>1</v>
      </c>
      <c r="B2">
        <v>55</v>
      </c>
      <c r="C2" t="s">
        <v>86</v>
      </c>
      <c r="D2" t="s">
        <v>3</v>
      </c>
    </row>
    <row r="3" spans="1:4" x14ac:dyDescent="0.25">
      <c r="A3">
        <v>2</v>
      </c>
      <c r="B3">
        <v>16</v>
      </c>
      <c r="C3" t="s">
        <v>86</v>
      </c>
      <c r="D3" t="s">
        <v>87</v>
      </c>
    </row>
    <row r="4" spans="1:4" x14ac:dyDescent="0.25">
      <c r="A4">
        <v>3</v>
      </c>
      <c r="B4">
        <v>0</v>
      </c>
      <c r="C4" t="s">
        <v>86</v>
      </c>
      <c r="D4" t="s">
        <v>88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/>
  <dimension ref="A1:C12"/>
  <sheetViews>
    <sheetView workbookViewId="0"/>
  </sheetViews>
  <sheetFormatPr defaultRowHeight="15" x14ac:dyDescent="0.25"/>
  <cols>
    <col min="1" max="1" width="5.28515625" bestFit="1" customWidth="1"/>
    <col min="2" max="2" width="19.42578125" bestFit="1" customWidth="1"/>
    <col min="3" max="3" width="8.5703125" bestFit="1" customWidth="1"/>
  </cols>
  <sheetData>
    <row r="1" spans="1:3" x14ac:dyDescent="0.25">
      <c r="A1" t="s">
        <v>96</v>
      </c>
      <c r="B1" t="s">
        <v>132</v>
      </c>
      <c r="C1" t="s">
        <v>101</v>
      </c>
    </row>
    <row r="2" spans="1:3" x14ac:dyDescent="0.25">
      <c r="A2">
        <v>1</v>
      </c>
      <c r="B2" t="s">
        <v>12</v>
      </c>
      <c r="C2">
        <v>243</v>
      </c>
    </row>
    <row r="3" spans="1:3" x14ac:dyDescent="0.25">
      <c r="A3">
        <v>2</v>
      </c>
      <c r="B3" t="s">
        <v>13</v>
      </c>
      <c r="C3">
        <v>52</v>
      </c>
    </row>
    <row r="4" spans="1:3" x14ac:dyDescent="0.25">
      <c r="A4">
        <v>3</v>
      </c>
      <c r="B4" t="s">
        <v>14</v>
      </c>
      <c r="C4">
        <v>26</v>
      </c>
    </row>
    <row r="5" spans="1:3" x14ac:dyDescent="0.25">
      <c r="A5">
        <v>4</v>
      </c>
      <c r="B5" t="s">
        <v>81</v>
      </c>
      <c r="C5">
        <v>97</v>
      </c>
    </row>
    <row r="6" spans="1:3" x14ac:dyDescent="0.25">
      <c r="A6">
        <v>5</v>
      </c>
      <c r="B6" t="s">
        <v>82</v>
      </c>
      <c r="C6">
        <v>0</v>
      </c>
    </row>
    <row r="7" spans="1:3" x14ac:dyDescent="0.25">
      <c r="A7">
        <v>6</v>
      </c>
      <c r="B7" t="s">
        <v>133</v>
      </c>
      <c r="C7">
        <v>0</v>
      </c>
    </row>
    <row r="8" spans="1:3" x14ac:dyDescent="0.25">
      <c r="A8">
        <v>7</v>
      </c>
      <c r="B8" t="s">
        <v>15</v>
      </c>
      <c r="C8">
        <v>0</v>
      </c>
    </row>
    <row r="9" spans="1:3" x14ac:dyDescent="0.25">
      <c r="A9">
        <v>8</v>
      </c>
      <c r="B9" t="s">
        <v>16</v>
      </c>
      <c r="C9">
        <v>0</v>
      </c>
    </row>
    <row r="10" spans="1:3" x14ac:dyDescent="0.25">
      <c r="A10">
        <v>9</v>
      </c>
      <c r="B10" t="s">
        <v>17</v>
      </c>
      <c r="C10">
        <v>0</v>
      </c>
    </row>
    <row r="11" spans="1:3" x14ac:dyDescent="0.25">
      <c r="A11">
        <v>10</v>
      </c>
      <c r="B11" t="s">
        <v>18</v>
      </c>
      <c r="C11">
        <v>0</v>
      </c>
    </row>
    <row r="12" spans="1:3" x14ac:dyDescent="0.25">
      <c r="A12">
        <v>11</v>
      </c>
      <c r="B12" t="s">
        <v>83</v>
      </c>
      <c r="C12">
        <v>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D4"/>
  <sheetViews>
    <sheetView workbookViewId="0"/>
  </sheetViews>
  <sheetFormatPr defaultRowHeight="15" x14ac:dyDescent="0.25"/>
  <cols>
    <col min="1" max="1" width="5.28515625" bestFit="1" customWidth="1"/>
    <col min="2" max="2" width="14.5703125" bestFit="1" customWidth="1"/>
    <col min="3" max="3" width="10.5703125" bestFit="1" customWidth="1"/>
    <col min="4" max="4" width="10.140625" bestFit="1" customWidth="1"/>
  </cols>
  <sheetData>
    <row r="1" spans="1:4" x14ac:dyDescent="0.25">
      <c r="A1" t="s">
        <v>96</v>
      </c>
      <c r="B1" t="s">
        <v>128</v>
      </c>
      <c r="C1" t="s">
        <v>29</v>
      </c>
      <c r="D1" t="s">
        <v>129</v>
      </c>
    </row>
    <row r="2" spans="1:4" x14ac:dyDescent="0.25">
      <c r="A2">
        <v>1</v>
      </c>
      <c r="B2" t="s">
        <v>130</v>
      </c>
      <c r="C2">
        <v>0</v>
      </c>
      <c r="D2">
        <v>0</v>
      </c>
    </row>
    <row r="3" spans="1:4" x14ac:dyDescent="0.25">
      <c r="A3">
        <v>2</v>
      </c>
      <c r="B3" t="s">
        <v>131</v>
      </c>
      <c r="C3">
        <v>0</v>
      </c>
      <c r="D3">
        <v>0</v>
      </c>
    </row>
    <row r="4" spans="1:4" x14ac:dyDescent="0.25">
      <c r="A4">
        <v>3</v>
      </c>
      <c r="B4" t="s">
        <v>21</v>
      </c>
      <c r="C4">
        <v>0</v>
      </c>
      <c r="D4">
        <v>0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G37"/>
  <sheetViews>
    <sheetView workbookViewId="0">
      <selection activeCell="G19" sqref="G19"/>
    </sheetView>
  </sheetViews>
  <sheetFormatPr defaultRowHeight="15" x14ac:dyDescent="0.25"/>
  <cols>
    <col min="1" max="1" width="5.28515625" bestFit="1" customWidth="1"/>
    <col min="2" max="2" width="19" bestFit="1" customWidth="1"/>
    <col min="3" max="3" width="14.5703125" bestFit="1" customWidth="1"/>
    <col min="4" max="4" width="8.140625" bestFit="1" customWidth="1"/>
    <col min="6" max="6" width="8.5703125" bestFit="1" customWidth="1"/>
    <col min="7" max="7" width="11.28515625" bestFit="1" customWidth="1"/>
  </cols>
  <sheetData>
    <row r="1" spans="1:7" x14ac:dyDescent="0.25">
      <c r="A1" t="s">
        <v>96</v>
      </c>
      <c r="B1" t="s">
        <v>97</v>
      </c>
      <c r="C1" t="s">
        <v>98</v>
      </c>
      <c r="D1" t="s">
        <v>99</v>
      </c>
      <c r="E1" t="s">
        <v>100</v>
      </c>
      <c r="F1" t="s">
        <v>101</v>
      </c>
      <c r="G1" t="s">
        <v>102</v>
      </c>
    </row>
    <row r="2" spans="1:7" x14ac:dyDescent="0.25">
      <c r="A2">
        <v>1</v>
      </c>
      <c r="B2" t="s">
        <v>124</v>
      </c>
      <c r="C2" t="s">
        <v>30</v>
      </c>
      <c r="D2" t="s">
        <v>29</v>
      </c>
      <c r="E2">
        <v>1</v>
      </c>
      <c r="F2">
        <v>65</v>
      </c>
      <c r="G2">
        <v>1</v>
      </c>
    </row>
    <row r="3" spans="1:7" x14ac:dyDescent="0.25">
      <c r="A3">
        <v>2</v>
      </c>
      <c r="B3" t="s">
        <v>123</v>
      </c>
      <c r="C3" t="s">
        <v>30</v>
      </c>
      <c r="D3" t="s">
        <v>29</v>
      </c>
      <c r="E3">
        <v>1</v>
      </c>
      <c r="F3">
        <v>16</v>
      </c>
      <c r="G3">
        <v>1</v>
      </c>
    </row>
    <row r="4" spans="1:7" x14ac:dyDescent="0.25">
      <c r="A4">
        <v>3</v>
      </c>
      <c r="B4" t="s">
        <v>140</v>
      </c>
      <c r="C4" t="s">
        <v>30</v>
      </c>
      <c r="D4" t="s">
        <v>29</v>
      </c>
      <c r="E4">
        <v>1</v>
      </c>
      <c r="G4">
        <v>1</v>
      </c>
    </row>
    <row r="5" spans="1:7" x14ac:dyDescent="0.25">
      <c r="A5">
        <v>4</v>
      </c>
      <c r="B5" t="s">
        <v>150</v>
      </c>
      <c r="C5" t="s">
        <v>30</v>
      </c>
      <c r="D5" t="s">
        <v>29</v>
      </c>
      <c r="E5">
        <v>1</v>
      </c>
      <c r="F5">
        <v>4</v>
      </c>
      <c r="G5">
        <v>1</v>
      </c>
    </row>
    <row r="6" spans="1:7" x14ac:dyDescent="0.25">
      <c r="A6">
        <v>5</v>
      </c>
      <c r="B6" t="s">
        <v>139</v>
      </c>
      <c r="C6" t="s">
        <v>30</v>
      </c>
      <c r="D6" t="s">
        <v>29</v>
      </c>
      <c r="E6">
        <v>1</v>
      </c>
      <c r="F6">
        <v>1</v>
      </c>
      <c r="G6">
        <v>1</v>
      </c>
    </row>
    <row r="7" spans="1:7" x14ac:dyDescent="0.25">
      <c r="A7">
        <v>6</v>
      </c>
      <c r="B7" t="s">
        <v>103</v>
      </c>
      <c r="C7" t="s">
        <v>30</v>
      </c>
      <c r="D7" t="s">
        <v>29</v>
      </c>
      <c r="E7">
        <v>1</v>
      </c>
      <c r="F7">
        <v>24</v>
      </c>
      <c r="G7">
        <v>1</v>
      </c>
    </row>
    <row r="8" spans="1:7" x14ac:dyDescent="0.25">
      <c r="A8">
        <v>1</v>
      </c>
      <c r="B8" t="s">
        <v>124</v>
      </c>
      <c r="C8" t="s">
        <v>30</v>
      </c>
      <c r="D8" t="s">
        <v>9</v>
      </c>
      <c r="E8">
        <v>2</v>
      </c>
      <c r="F8">
        <v>210</v>
      </c>
      <c r="G8">
        <v>1</v>
      </c>
    </row>
    <row r="9" spans="1:7" x14ac:dyDescent="0.25">
      <c r="A9">
        <v>2</v>
      </c>
      <c r="B9" t="s">
        <v>123</v>
      </c>
      <c r="C9" t="s">
        <v>30</v>
      </c>
      <c r="D9" t="s">
        <v>9</v>
      </c>
      <c r="E9">
        <v>2</v>
      </c>
      <c r="F9">
        <v>25</v>
      </c>
      <c r="G9">
        <v>1</v>
      </c>
    </row>
    <row r="10" spans="1:7" x14ac:dyDescent="0.25">
      <c r="A10">
        <v>3</v>
      </c>
      <c r="B10" t="s">
        <v>140</v>
      </c>
      <c r="C10" t="s">
        <v>30</v>
      </c>
      <c r="D10" t="s">
        <v>9</v>
      </c>
      <c r="E10">
        <v>2</v>
      </c>
      <c r="G10">
        <v>1</v>
      </c>
    </row>
    <row r="11" spans="1:7" x14ac:dyDescent="0.25">
      <c r="A11">
        <v>4</v>
      </c>
      <c r="B11" t="s">
        <v>150</v>
      </c>
      <c r="C11" t="s">
        <v>30</v>
      </c>
      <c r="D11" t="s">
        <v>9</v>
      </c>
      <c r="E11">
        <v>2</v>
      </c>
      <c r="F11">
        <v>8</v>
      </c>
      <c r="G11">
        <v>1</v>
      </c>
    </row>
    <row r="12" spans="1:7" x14ac:dyDescent="0.25">
      <c r="A12">
        <v>5</v>
      </c>
      <c r="B12" t="s">
        <v>139</v>
      </c>
      <c r="C12" t="s">
        <v>30</v>
      </c>
      <c r="D12" t="s">
        <v>9</v>
      </c>
      <c r="E12">
        <v>2</v>
      </c>
      <c r="F12">
        <v>1</v>
      </c>
      <c r="G12">
        <v>1</v>
      </c>
    </row>
    <row r="13" spans="1:7" x14ac:dyDescent="0.25">
      <c r="A13">
        <v>6</v>
      </c>
      <c r="B13" t="s">
        <v>103</v>
      </c>
      <c r="C13" t="s">
        <v>30</v>
      </c>
      <c r="D13" t="s">
        <v>9</v>
      </c>
      <c r="E13">
        <v>2</v>
      </c>
      <c r="F13">
        <v>25</v>
      </c>
      <c r="G13">
        <v>1</v>
      </c>
    </row>
    <row r="14" spans="1:7" x14ac:dyDescent="0.25">
      <c r="A14">
        <v>1</v>
      </c>
      <c r="B14" t="s">
        <v>124</v>
      </c>
      <c r="C14" t="s">
        <v>53</v>
      </c>
      <c r="D14" t="s">
        <v>29</v>
      </c>
      <c r="E14">
        <v>1</v>
      </c>
      <c r="F14">
        <v>89</v>
      </c>
      <c r="G14">
        <v>2</v>
      </c>
    </row>
    <row r="15" spans="1:7" x14ac:dyDescent="0.25">
      <c r="A15">
        <v>2</v>
      </c>
      <c r="B15" t="s">
        <v>123</v>
      </c>
      <c r="C15" s="2" t="s">
        <v>53</v>
      </c>
      <c r="D15" t="s">
        <v>29</v>
      </c>
      <c r="E15">
        <v>1</v>
      </c>
      <c r="F15" s="2">
        <v>35</v>
      </c>
      <c r="G15">
        <v>2</v>
      </c>
    </row>
    <row r="16" spans="1:7" x14ac:dyDescent="0.25">
      <c r="A16">
        <v>3</v>
      </c>
      <c r="B16" t="s">
        <v>140</v>
      </c>
      <c r="C16" s="2" t="s">
        <v>53</v>
      </c>
      <c r="D16" t="s">
        <v>29</v>
      </c>
      <c r="E16">
        <v>1</v>
      </c>
      <c r="F16" s="2"/>
      <c r="G16">
        <v>2</v>
      </c>
    </row>
    <row r="17" spans="1:7" x14ac:dyDescent="0.25">
      <c r="A17">
        <v>4</v>
      </c>
      <c r="B17" t="s">
        <v>150</v>
      </c>
      <c r="C17" s="2" t="s">
        <v>53</v>
      </c>
      <c r="D17" t="s">
        <v>29</v>
      </c>
      <c r="E17">
        <v>1</v>
      </c>
      <c r="F17" s="2">
        <v>4</v>
      </c>
      <c r="G17">
        <v>2</v>
      </c>
    </row>
    <row r="18" spans="1:7" x14ac:dyDescent="0.25">
      <c r="A18">
        <v>5</v>
      </c>
      <c r="B18" t="s">
        <v>139</v>
      </c>
      <c r="C18" s="2" t="s">
        <v>53</v>
      </c>
      <c r="D18" t="s">
        <v>29</v>
      </c>
      <c r="E18">
        <v>1</v>
      </c>
      <c r="F18" s="2">
        <v>2</v>
      </c>
      <c r="G18">
        <v>2</v>
      </c>
    </row>
    <row r="19" spans="1:7" x14ac:dyDescent="0.25">
      <c r="A19">
        <v>6</v>
      </c>
      <c r="B19" t="s">
        <v>103</v>
      </c>
      <c r="C19" s="2" t="s">
        <v>53</v>
      </c>
      <c r="D19" t="s">
        <v>29</v>
      </c>
      <c r="E19">
        <v>1</v>
      </c>
      <c r="F19" s="2">
        <v>29</v>
      </c>
      <c r="G19">
        <v>2</v>
      </c>
    </row>
    <row r="20" spans="1:7" x14ac:dyDescent="0.25">
      <c r="A20">
        <v>1</v>
      </c>
      <c r="B20" t="s">
        <v>124</v>
      </c>
      <c r="C20" s="2" t="s">
        <v>53</v>
      </c>
      <c r="D20" t="s">
        <v>9</v>
      </c>
      <c r="E20">
        <v>2</v>
      </c>
      <c r="F20" s="2">
        <v>290</v>
      </c>
      <c r="G20">
        <v>2</v>
      </c>
    </row>
    <row r="21" spans="1:7" x14ac:dyDescent="0.25">
      <c r="A21">
        <v>2</v>
      </c>
      <c r="B21" t="s">
        <v>123</v>
      </c>
      <c r="C21" s="2" t="s">
        <v>53</v>
      </c>
      <c r="D21" t="s">
        <v>9</v>
      </c>
      <c r="E21">
        <v>2</v>
      </c>
      <c r="F21" s="2">
        <v>61</v>
      </c>
      <c r="G21">
        <v>2</v>
      </c>
    </row>
    <row r="22" spans="1:7" x14ac:dyDescent="0.25">
      <c r="A22">
        <v>3</v>
      </c>
      <c r="B22" t="s">
        <v>140</v>
      </c>
      <c r="C22" s="2" t="s">
        <v>53</v>
      </c>
      <c r="D22" t="s">
        <v>9</v>
      </c>
      <c r="E22">
        <v>2</v>
      </c>
      <c r="F22" s="2"/>
      <c r="G22">
        <v>2</v>
      </c>
    </row>
    <row r="23" spans="1:7" x14ac:dyDescent="0.25">
      <c r="A23">
        <v>4</v>
      </c>
      <c r="B23" t="s">
        <v>150</v>
      </c>
      <c r="C23" s="2" t="s">
        <v>53</v>
      </c>
      <c r="D23" t="s">
        <v>9</v>
      </c>
      <c r="E23">
        <v>2</v>
      </c>
      <c r="F23" s="2">
        <v>8</v>
      </c>
      <c r="G23">
        <v>2</v>
      </c>
    </row>
    <row r="24" spans="1:7" x14ac:dyDescent="0.25">
      <c r="A24">
        <v>5</v>
      </c>
      <c r="B24" t="s">
        <v>139</v>
      </c>
      <c r="C24" s="2" t="s">
        <v>53</v>
      </c>
      <c r="D24" t="s">
        <v>9</v>
      </c>
      <c r="E24">
        <v>2</v>
      </c>
      <c r="F24" s="2">
        <v>6</v>
      </c>
      <c r="G24">
        <v>2</v>
      </c>
    </row>
    <row r="25" spans="1:7" x14ac:dyDescent="0.25">
      <c r="A25">
        <v>6</v>
      </c>
      <c r="B25" t="s">
        <v>103</v>
      </c>
      <c r="C25" s="2" t="s">
        <v>53</v>
      </c>
      <c r="D25" t="s">
        <v>9</v>
      </c>
      <c r="E25">
        <v>2</v>
      </c>
      <c r="F25" s="2">
        <v>30</v>
      </c>
      <c r="G25">
        <v>2</v>
      </c>
    </row>
    <row r="26" spans="1:7" x14ac:dyDescent="0.25">
      <c r="A26">
        <v>1</v>
      </c>
      <c r="B26" t="s">
        <v>124</v>
      </c>
      <c r="C26" t="s">
        <v>104</v>
      </c>
      <c r="D26" t="s">
        <v>29</v>
      </c>
      <c r="E26">
        <v>1</v>
      </c>
      <c r="F26">
        <v>11</v>
      </c>
      <c r="G26">
        <v>3</v>
      </c>
    </row>
    <row r="27" spans="1:7" x14ac:dyDescent="0.25">
      <c r="A27">
        <v>2</v>
      </c>
      <c r="B27" t="s">
        <v>123</v>
      </c>
      <c r="C27" t="s">
        <v>104</v>
      </c>
      <c r="D27" t="s">
        <v>29</v>
      </c>
      <c r="E27">
        <v>1</v>
      </c>
      <c r="F27">
        <v>2</v>
      </c>
      <c r="G27">
        <v>3</v>
      </c>
    </row>
    <row r="28" spans="1:7" x14ac:dyDescent="0.25">
      <c r="A28">
        <v>3</v>
      </c>
      <c r="B28" t="s">
        <v>140</v>
      </c>
      <c r="C28" t="s">
        <v>104</v>
      </c>
      <c r="D28" t="s">
        <v>29</v>
      </c>
      <c r="E28">
        <v>1</v>
      </c>
      <c r="F28">
        <v>0</v>
      </c>
      <c r="G28">
        <v>3</v>
      </c>
    </row>
    <row r="29" spans="1:7" x14ac:dyDescent="0.25">
      <c r="A29">
        <v>4</v>
      </c>
      <c r="B29" t="s">
        <v>150</v>
      </c>
      <c r="C29" t="s">
        <v>104</v>
      </c>
      <c r="D29" t="s">
        <v>29</v>
      </c>
      <c r="E29">
        <v>1</v>
      </c>
      <c r="F29">
        <v>0</v>
      </c>
      <c r="G29">
        <v>3</v>
      </c>
    </row>
    <row r="30" spans="1:7" x14ac:dyDescent="0.25">
      <c r="A30">
        <v>5</v>
      </c>
      <c r="B30" t="s">
        <v>139</v>
      </c>
      <c r="C30" t="s">
        <v>104</v>
      </c>
      <c r="D30" t="s">
        <v>29</v>
      </c>
      <c r="E30">
        <v>1</v>
      </c>
      <c r="F30">
        <v>0</v>
      </c>
      <c r="G30">
        <v>3</v>
      </c>
    </row>
    <row r="31" spans="1:7" x14ac:dyDescent="0.25">
      <c r="A31">
        <v>6</v>
      </c>
      <c r="B31" t="s">
        <v>103</v>
      </c>
      <c r="C31" t="s">
        <v>104</v>
      </c>
      <c r="D31" t="s">
        <v>29</v>
      </c>
      <c r="E31">
        <v>1</v>
      </c>
      <c r="F31">
        <v>0</v>
      </c>
      <c r="G31">
        <v>3</v>
      </c>
    </row>
    <row r="32" spans="1:7" x14ac:dyDescent="0.25">
      <c r="A32">
        <v>1</v>
      </c>
      <c r="B32" t="s">
        <v>124</v>
      </c>
      <c r="C32" t="s">
        <v>104</v>
      </c>
      <c r="D32" t="s">
        <v>9</v>
      </c>
      <c r="E32">
        <v>2</v>
      </c>
      <c r="F32">
        <v>28</v>
      </c>
      <c r="G32">
        <v>3</v>
      </c>
    </row>
    <row r="33" spans="1:7" x14ac:dyDescent="0.25">
      <c r="A33">
        <v>2</v>
      </c>
      <c r="B33" t="s">
        <v>123</v>
      </c>
      <c r="C33" t="s">
        <v>104</v>
      </c>
      <c r="D33" t="s">
        <v>9</v>
      </c>
      <c r="E33">
        <v>2</v>
      </c>
      <c r="F33">
        <v>2</v>
      </c>
      <c r="G33">
        <v>3</v>
      </c>
    </row>
    <row r="34" spans="1:7" x14ac:dyDescent="0.25">
      <c r="A34">
        <v>3</v>
      </c>
      <c r="B34" t="s">
        <v>140</v>
      </c>
      <c r="C34" t="s">
        <v>104</v>
      </c>
      <c r="D34" t="s">
        <v>9</v>
      </c>
      <c r="E34">
        <v>2</v>
      </c>
      <c r="F34">
        <v>0</v>
      </c>
      <c r="G34">
        <v>3</v>
      </c>
    </row>
    <row r="35" spans="1:7" x14ac:dyDescent="0.25">
      <c r="A35">
        <v>4</v>
      </c>
      <c r="B35" t="s">
        <v>150</v>
      </c>
      <c r="C35" t="s">
        <v>104</v>
      </c>
      <c r="D35" t="s">
        <v>9</v>
      </c>
      <c r="E35">
        <v>2</v>
      </c>
      <c r="F35">
        <v>0</v>
      </c>
      <c r="G35">
        <v>3</v>
      </c>
    </row>
    <row r="36" spans="1:7" x14ac:dyDescent="0.25">
      <c r="A36">
        <v>5</v>
      </c>
      <c r="B36" t="s">
        <v>139</v>
      </c>
      <c r="C36" t="s">
        <v>104</v>
      </c>
      <c r="D36" t="s">
        <v>9</v>
      </c>
      <c r="E36">
        <v>2</v>
      </c>
      <c r="F36">
        <v>0</v>
      </c>
      <c r="G36">
        <v>3</v>
      </c>
    </row>
    <row r="37" spans="1:7" x14ac:dyDescent="0.25">
      <c r="A37">
        <v>6</v>
      </c>
      <c r="B37" t="s">
        <v>103</v>
      </c>
      <c r="C37" t="s">
        <v>104</v>
      </c>
      <c r="D37" t="s">
        <v>9</v>
      </c>
      <c r="E37">
        <v>2</v>
      </c>
      <c r="F37">
        <v>0</v>
      </c>
      <c r="G37">
        <v>3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G37"/>
  <sheetViews>
    <sheetView workbookViewId="0">
      <selection activeCell="E33" sqref="E33"/>
    </sheetView>
  </sheetViews>
  <sheetFormatPr defaultRowHeight="15" x14ac:dyDescent="0.25"/>
  <cols>
    <col min="1" max="1" width="5.28515625" bestFit="1" customWidth="1"/>
    <col min="2" max="2" width="19" bestFit="1" customWidth="1"/>
    <col min="3" max="3" width="14.5703125" bestFit="1" customWidth="1"/>
    <col min="4" max="4" width="8.140625" bestFit="1" customWidth="1"/>
    <col min="6" max="6" width="8.5703125" bestFit="1" customWidth="1"/>
    <col min="7" max="7" width="11.28515625" bestFit="1" customWidth="1"/>
  </cols>
  <sheetData>
    <row r="1" spans="1:7" x14ac:dyDescent="0.25">
      <c r="A1" t="s">
        <v>96</v>
      </c>
      <c r="B1" t="s">
        <v>97</v>
      </c>
      <c r="C1" t="s">
        <v>98</v>
      </c>
      <c r="D1" t="s">
        <v>99</v>
      </c>
      <c r="E1" t="s">
        <v>100</v>
      </c>
      <c r="F1" t="s">
        <v>101</v>
      </c>
      <c r="G1" t="s">
        <v>102</v>
      </c>
    </row>
    <row r="2" spans="1:7" x14ac:dyDescent="0.25">
      <c r="A2">
        <v>1</v>
      </c>
      <c r="B2" t="s">
        <v>124</v>
      </c>
      <c r="C2" t="s">
        <v>30</v>
      </c>
      <c r="D2" t="s">
        <v>29</v>
      </c>
      <c r="E2">
        <v>1</v>
      </c>
      <c r="F2">
        <v>291</v>
      </c>
      <c r="G2">
        <v>1</v>
      </c>
    </row>
    <row r="3" spans="1:7" x14ac:dyDescent="0.25">
      <c r="A3">
        <v>2</v>
      </c>
      <c r="B3" t="s">
        <v>123</v>
      </c>
      <c r="C3" t="s">
        <v>30</v>
      </c>
      <c r="D3" t="s">
        <v>29</v>
      </c>
      <c r="E3">
        <v>1</v>
      </c>
      <c r="F3">
        <v>87</v>
      </c>
      <c r="G3">
        <v>1</v>
      </c>
    </row>
    <row r="4" spans="1:7" x14ac:dyDescent="0.25">
      <c r="A4">
        <v>3</v>
      </c>
      <c r="B4" t="s">
        <v>140</v>
      </c>
      <c r="C4" t="s">
        <v>30</v>
      </c>
      <c r="D4" t="s">
        <v>29</v>
      </c>
      <c r="E4">
        <v>1</v>
      </c>
      <c r="F4">
        <v>19</v>
      </c>
      <c r="G4">
        <v>1</v>
      </c>
    </row>
    <row r="5" spans="1:7" x14ac:dyDescent="0.25">
      <c r="A5">
        <v>4</v>
      </c>
      <c r="B5" t="s">
        <v>150</v>
      </c>
      <c r="C5" t="s">
        <v>30</v>
      </c>
      <c r="D5" t="s">
        <v>29</v>
      </c>
      <c r="E5">
        <v>1</v>
      </c>
      <c r="F5">
        <v>13</v>
      </c>
      <c r="G5">
        <v>1</v>
      </c>
    </row>
    <row r="6" spans="1:7" x14ac:dyDescent="0.25">
      <c r="A6">
        <v>5</v>
      </c>
      <c r="B6" t="s">
        <v>139</v>
      </c>
      <c r="C6" t="s">
        <v>30</v>
      </c>
      <c r="D6" t="s">
        <v>29</v>
      </c>
      <c r="E6">
        <v>1</v>
      </c>
      <c r="F6">
        <v>6</v>
      </c>
      <c r="G6">
        <v>1</v>
      </c>
    </row>
    <row r="7" spans="1:7" x14ac:dyDescent="0.25">
      <c r="A7">
        <v>6</v>
      </c>
      <c r="B7" t="s">
        <v>103</v>
      </c>
      <c r="C7" t="s">
        <v>30</v>
      </c>
      <c r="D7" t="s">
        <v>29</v>
      </c>
      <c r="E7">
        <v>1</v>
      </c>
      <c r="F7">
        <v>123</v>
      </c>
      <c r="G7">
        <v>1</v>
      </c>
    </row>
    <row r="8" spans="1:7" x14ac:dyDescent="0.25">
      <c r="A8">
        <v>1</v>
      </c>
      <c r="B8" t="s">
        <v>124</v>
      </c>
      <c r="C8" t="s">
        <v>30</v>
      </c>
      <c r="D8" t="s">
        <v>9</v>
      </c>
      <c r="E8">
        <v>2</v>
      </c>
      <c r="F8">
        <v>899</v>
      </c>
      <c r="G8">
        <v>1</v>
      </c>
    </row>
    <row r="9" spans="1:7" x14ac:dyDescent="0.25">
      <c r="A9">
        <v>2</v>
      </c>
      <c r="B9" t="s">
        <v>123</v>
      </c>
      <c r="C9" t="s">
        <v>30</v>
      </c>
      <c r="D9" t="s">
        <v>9</v>
      </c>
      <c r="E9">
        <v>2</v>
      </c>
      <c r="F9">
        <v>120</v>
      </c>
      <c r="G9">
        <v>1</v>
      </c>
    </row>
    <row r="10" spans="1:7" x14ac:dyDescent="0.25">
      <c r="A10">
        <v>3</v>
      </c>
      <c r="B10" t="s">
        <v>140</v>
      </c>
      <c r="C10" t="s">
        <v>30</v>
      </c>
      <c r="D10" t="s">
        <v>9</v>
      </c>
      <c r="E10">
        <v>2</v>
      </c>
      <c r="F10">
        <v>41</v>
      </c>
      <c r="G10">
        <v>1</v>
      </c>
    </row>
    <row r="11" spans="1:7" x14ac:dyDescent="0.25">
      <c r="A11">
        <v>4</v>
      </c>
      <c r="B11" t="s">
        <v>150</v>
      </c>
      <c r="C11" t="s">
        <v>30</v>
      </c>
      <c r="D11" t="s">
        <v>9</v>
      </c>
      <c r="E11">
        <v>2</v>
      </c>
      <c r="F11">
        <v>38</v>
      </c>
      <c r="G11">
        <v>1</v>
      </c>
    </row>
    <row r="12" spans="1:7" x14ac:dyDescent="0.25">
      <c r="A12">
        <v>5</v>
      </c>
      <c r="B12" t="s">
        <v>139</v>
      </c>
      <c r="C12" t="s">
        <v>30</v>
      </c>
      <c r="D12" t="s">
        <v>9</v>
      </c>
      <c r="E12">
        <v>2</v>
      </c>
      <c r="F12">
        <v>7</v>
      </c>
      <c r="G12">
        <v>1</v>
      </c>
    </row>
    <row r="13" spans="1:7" x14ac:dyDescent="0.25">
      <c r="A13">
        <v>6</v>
      </c>
      <c r="B13" t="s">
        <v>103</v>
      </c>
      <c r="C13" t="s">
        <v>30</v>
      </c>
      <c r="D13" t="s">
        <v>9</v>
      </c>
      <c r="E13">
        <v>2</v>
      </c>
      <c r="F13">
        <v>140</v>
      </c>
      <c r="G13">
        <v>1</v>
      </c>
    </row>
    <row r="14" spans="1:7" x14ac:dyDescent="0.25">
      <c r="A14">
        <v>1</v>
      </c>
      <c r="B14" t="s">
        <v>124</v>
      </c>
      <c r="C14" t="s">
        <v>53</v>
      </c>
      <c r="D14" t="s">
        <v>29</v>
      </c>
      <c r="E14">
        <v>1</v>
      </c>
      <c r="F14">
        <v>406</v>
      </c>
      <c r="G14">
        <v>2</v>
      </c>
    </row>
    <row r="15" spans="1:7" x14ac:dyDescent="0.25">
      <c r="A15">
        <v>2</v>
      </c>
      <c r="B15" t="s">
        <v>123</v>
      </c>
      <c r="C15" s="2" t="s">
        <v>53</v>
      </c>
      <c r="D15" t="s">
        <v>29</v>
      </c>
      <c r="E15">
        <v>1</v>
      </c>
      <c r="F15" s="2">
        <v>179</v>
      </c>
      <c r="G15">
        <v>2</v>
      </c>
    </row>
    <row r="16" spans="1:7" x14ac:dyDescent="0.25">
      <c r="A16">
        <v>3</v>
      </c>
      <c r="B16" t="s">
        <v>140</v>
      </c>
      <c r="C16" s="2" t="s">
        <v>53</v>
      </c>
      <c r="D16" t="s">
        <v>29</v>
      </c>
      <c r="E16">
        <v>1</v>
      </c>
      <c r="F16" s="2">
        <v>21</v>
      </c>
      <c r="G16">
        <v>2</v>
      </c>
    </row>
    <row r="17" spans="1:7" x14ac:dyDescent="0.25">
      <c r="A17">
        <v>4</v>
      </c>
      <c r="B17" t="s">
        <v>150</v>
      </c>
      <c r="C17" s="2" t="s">
        <v>53</v>
      </c>
      <c r="D17" t="s">
        <v>29</v>
      </c>
      <c r="E17">
        <v>1</v>
      </c>
      <c r="F17" s="2">
        <v>16</v>
      </c>
      <c r="G17">
        <v>2</v>
      </c>
    </row>
    <row r="18" spans="1:7" x14ac:dyDescent="0.25">
      <c r="A18">
        <v>5</v>
      </c>
      <c r="B18" t="s">
        <v>139</v>
      </c>
      <c r="C18" s="2" t="s">
        <v>53</v>
      </c>
      <c r="D18" t="s">
        <v>29</v>
      </c>
      <c r="E18">
        <v>1</v>
      </c>
      <c r="F18" s="2">
        <v>17</v>
      </c>
      <c r="G18">
        <v>2</v>
      </c>
    </row>
    <row r="19" spans="1:7" x14ac:dyDescent="0.25">
      <c r="A19">
        <v>6</v>
      </c>
      <c r="B19" t="s">
        <v>103</v>
      </c>
      <c r="C19" s="2" t="s">
        <v>53</v>
      </c>
      <c r="D19" t="s">
        <v>29</v>
      </c>
      <c r="E19">
        <v>1</v>
      </c>
      <c r="F19" s="2">
        <v>151</v>
      </c>
      <c r="G19">
        <v>2</v>
      </c>
    </row>
    <row r="20" spans="1:7" x14ac:dyDescent="0.25">
      <c r="A20">
        <v>1</v>
      </c>
      <c r="B20" t="s">
        <v>124</v>
      </c>
      <c r="C20" s="2" t="s">
        <v>53</v>
      </c>
      <c r="D20" t="s">
        <v>9</v>
      </c>
      <c r="E20">
        <v>2</v>
      </c>
      <c r="F20" s="2">
        <v>1211</v>
      </c>
      <c r="G20">
        <v>2</v>
      </c>
    </row>
    <row r="21" spans="1:7" x14ac:dyDescent="0.25">
      <c r="A21">
        <v>2</v>
      </c>
      <c r="B21" t="s">
        <v>123</v>
      </c>
      <c r="C21" s="2" t="s">
        <v>53</v>
      </c>
      <c r="D21" t="s">
        <v>9</v>
      </c>
      <c r="E21">
        <v>2</v>
      </c>
      <c r="F21" s="2">
        <v>291</v>
      </c>
      <c r="G21">
        <v>2</v>
      </c>
    </row>
    <row r="22" spans="1:7" x14ac:dyDescent="0.25">
      <c r="A22">
        <v>3</v>
      </c>
      <c r="B22" t="s">
        <v>140</v>
      </c>
      <c r="C22" s="2" t="s">
        <v>53</v>
      </c>
      <c r="D22" t="s">
        <v>9</v>
      </c>
      <c r="E22">
        <v>2</v>
      </c>
      <c r="F22" s="2">
        <v>49</v>
      </c>
      <c r="G22">
        <v>2</v>
      </c>
    </row>
    <row r="23" spans="1:7" x14ac:dyDescent="0.25">
      <c r="A23">
        <v>4</v>
      </c>
      <c r="B23" t="s">
        <v>150</v>
      </c>
      <c r="C23" s="2" t="s">
        <v>53</v>
      </c>
      <c r="D23" t="s">
        <v>9</v>
      </c>
      <c r="E23">
        <v>2</v>
      </c>
      <c r="F23" s="2">
        <v>41</v>
      </c>
      <c r="G23">
        <v>2</v>
      </c>
    </row>
    <row r="24" spans="1:7" x14ac:dyDescent="0.25">
      <c r="A24">
        <v>5</v>
      </c>
      <c r="B24" t="s">
        <v>139</v>
      </c>
      <c r="C24" s="2" t="s">
        <v>53</v>
      </c>
      <c r="D24" t="s">
        <v>9</v>
      </c>
      <c r="E24">
        <v>2</v>
      </c>
      <c r="F24" s="2">
        <v>35</v>
      </c>
      <c r="G24">
        <v>2</v>
      </c>
    </row>
    <row r="25" spans="1:7" x14ac:dyDescent="0.25">
      <c r="A25">
        <v>6</v>
      </c>
      <c r="B25" t="s">
        <v>103</v>
      </c>
      <c r="C25" s="2" t="s">
        <v>53</v>
      </c>
      <c r="D25" t="s">
        <v>9</v>
      </c>
      <c r="E25">
        <v>2</v>
      </c>
      <c r="F25" s="2">
        <v>179</v>
      </c>
      <c r="G25">
        <v>2</v>
      </c>
    </row>
    <row r="26" spans="1:7" x14ac:dyDescent="0.25">
      <c r="A26">
        <v>1</v>
      </c>
      <c r="B26" t="s">
        <v>124</v>
      </c>
      <c r="C26" t="s">
        <v>104</v>
      </c>
      <c r="D26" t="s">
        <v>29</v>
      </c>
      <c r="E26">
        <v>1</v>
      </c>
      <c r="F26">
        <v>94</v>
      </c>
      <c r="G26">
        <v>3</v>
      </c>
    </row>
    <row r="27" spans="1:7" x14ac:dyDescent="0.25">
      <c r="A27">
        <v>2</v>
      </c>
      <c r="B27" t="s">
        <v>123</v>
      </c>
      <c r="C27" t="s">
        <v>104</v>
      </c>
      <c r="D27" t="s">
        <v>29</v>
      </c>
      <c r="E27">
        <v>1</v>
      </c>
      <c r="F27">
        <v>12</v>
      </c>
      <c r="G27">
        <v>3</v>
      </c>
    </row>
    <row r="28" spans="1:7" x14ac:dyDescent="0.25">
      <c r="A28">
        <v>3</v>
      </c>
      <c r="B28" t="s">
        <v>140</v>
      </c>
      <c r="C28" t="s">
        <v>104</v>
      </c>
      <c r="D28" t="s">
        <v>29</v>
      </c>
      <c r="E28">
        <v>1</v>
      </c>
      <c r="F28">
        <v>8</v>
      </c>
      <c r="G28">
        <v>3</v>
      </c>
    </row>
    <row r="29" spans="1:7" x14ac:dyDescent="0.25">
      <c r="A29">
        <v>4</v>
      </c>
      <c r="B29" t="s">
        <v>150</v>
      </c>
      <c r="C29" t="s">
        <v>104</v>
      </c>
      <c r="D29" t="s">
        <v>29</v>
      </c>
      <c r="E29">
        <v>1</v>
      </c>
      <c r="F29">
        <v>2</v>
      </c>
      <c r="G29">
        <v>3</v>
      </c>
    </row>
    <row r="30" spans="1:7" x14ac:dyDescent="0.25">
      <c r="A30">
        <v>5</v>
      </c>
      <c r="B30" t="s">
        <v>139</v>
      </c>
      <c r="C30" t="s">
        <v>104</v>
      </c>
      <c r="D30" t="s">
        <v>29</v>
      </c>
      <c r="E30">
        <v>1</v>
      </c>
      <c r="F30">
        <v>1</v>
      </c>
      <c r="G30">
        <v>3</v>
      </c>
    </row>
    <row r="31" spans="1:7" x14ac:dyDescent="0.25">
      <c r="A31">
        <v>6</v>
      </c>
      <c r="B31" t="s">
        <v>103</v>
      </c>
      <c r="C31" t="s">
        <v>104</v>
      </c>
      <c r="D31" t="s">
        <v>29</v>
      </c>
      <c r="E31">
        <v>1</v>
      </c>
      <c r="F31">
        <v>6</v>
      </c>
      <c r="G31">
        <v>3</v>
      </c>
    </row>
    <row r="32" spans="1:7" x14ac:dyDescent="0.25">
      <c r="A32">
        <v>1</v>
      </c>
      <c r="B32" t="s">
        <v>124</v>
      </c>
      <c r="C32" t="s">
        <v>104</v>
      </c>
      <c r="D32" t="s">
        <v>9</v>
      </c>
      <c r="E32">
        <v>2</v>
      </c>
      <c r="F32">
        <v>244</v>
      </c>
      <c r="G32">
        <v>3</v>
      </c>
    </row>
    <row r="33" spans="1:7" x14ac:dyDescent="0.25">
      <c r="A33">
        <v>2</v>
      </c>
      <c r="B33" t="s">
        <v>123</v>
      </c>
      <c r="C33" t="s">
        <v>104</v>
      </c>
      <c r="D33" t="s">
        <v>9</v>
      </c>
      <c r="E33">
        <v>2</v>
      </c>
      <c r="F33">
        <v>12</v>
      </c>
      <c r="G33">
        <v>3</v>
      </c>
    </row>
    <row r="34" spans="1:7" x14ac:dyDescent="0.25">
      <c r="A34">
        <v>3</v>
      </c>
      <c r="B34" t="s">
        <v>140</v>
      </c>
      <c r="C34" t="s">
        <v>104</v>
      </c>
      <c r="D34" t="s">
        <v>9</v>
      </c>
      <c r="E34">
        <v>2</v>
      </c>
      <c r="F34">
        <v>16</v>
      </c>
      <c r="G34">
        <v>3</v>
      </c>
    </row>
    <row r="35" spans="1:7" x14ac:dyDescent="0.25">
      <c r="A35">
        <v>4</v>
      </c>
      <c r="B35" t="s">
        <v>150</v>
      </c>
      <c r="C35" t="s">
        <v>104</v>
      </c>
      <c r="D35" t="s">
        <v>9</v>
      </c>
      <c r="E35">
        <v>2</v>
      </c>
      <c r="F35">
        <v>5</v>
      </c>
      <c r="G35">
        <v>3</v>
      </c>
    </row>
    <row r="36" spans="1:7" x14ac:dyDescent="0.25">
      <c r="A36">
        <v>5</v>
      </c>
      <c r="B36" t="s">
        <v>139</v>
      </c>
      <c r="C36" t="s">
        <v>104</v>
      </c>
      <c r="D36" t="s">
        <v>9</v>
      </c>
      <c r="E36">
        <v>2</v>
      </c>
      <c r="F36">
        <v>4</v>
      </c>
      <c r="G36">
        <v>3</v>
      </c>
    </row>
    <row r="37" spans="1:7" x14ac:dyDescent="0.25">
      <c r="A37">
        <v>6</v>
      </c>
      <c r="B37" t="s">
        <v>103</v>
      </c>
      <c r="C37" t="s">
        <v>104</v>
      </c>
      <c r="D37" t="s">
        <v>9</v>
      </c>
      <c r="E37">
        <v>2</v>
      </c>
      <c r="F37">
        <v>10</v>
      </c>
      <c r="G37">
        <v>3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E7"/>
  <sheetViews>
    <sheetView workbookViewId="0">
      <selection activeCell="B7" sqref="B7"/>
    </sheetView>
  </sheetViews>
  <sheetFormatPr defaultRowHeight="15" x14ac:dyDescent="0.25"/>
  <cols>
    <col min="1" max="1" width="5.28515625" bestFit="1" customWidth="1"/>
    <col min="2" max="2" width="16.28515625" bestFit="1" customWidth="1"/>
    <col min="3" max="3" width="13.5703125" bestFit="1" customWidth="1"/>
    <col min="4" max="4" width="20.5703125" bestFit="1" customWidth="1"/>
    <col min="5" max="5" width="10.5703125" bestFit="1" customWidth="1"/>
  </cols>
  <sheetData>
    <row r="1" spans="1:5" x14ac:dyDescent="0.25">
      <c r="A1" t="s">
        <v>96</v>
      </c>
      <c r="B1" t="s">
        <v>0</v>
      </c>
      <c r="C1" t="s">
        <v>55</v>
      </c>
      <c r="D1" t="s">
        <v>105</v>
      </c>
      <c r="E1" t="s">
        <v>52</v>
      </c>
    </row>
    <row r="2" spans="1:5" x14ac:dyDescent="0.25">
      <c r="A2">
        <v>1</v>
      </c>
      <c r="B2" t="s">
        <v>125</v>
      </c>
      <c r="C2">
        <v>1208</v>
      </c>
      <c r="D2">
        <v>1041</v>
      </c>
      <c r="E2">
        <v>371</v>
      </c>
    </row>
    <row r="3" spans="1:5" x14ac:dyDescent="0.25">
      <c r="A3">
        <v>2</v>
      </c>
      <c r="B3" t="s">
        <v>126</v>
      </c>
      <c r="C3">
        <v>391</v>
      </c>
      <c r="D3">
        <v>308</v>
      </c>
      <c r="E3">
        <v>29</v>
      </c>
    </row>
    <row r="4" spans="1:5" x14ac:dyDescent="0.25">
      <c r="A4">
        <v>3</v>
      </c>
      <c r="B4" t="s">
        <v>127</v>
      </c>
      <c r="C4">
        <v>139</v>
      </c>
      <c r="D4">
        <v>110</v>
      </c>
      <c r="E4">
        <v>100</v>
      </c>
    </row>
    <row r="5" spans="1:5" x14ac:dyDescent="0.25">
      <c r="A5" s="2">
        <v>4</v>
      </c>
      <c r="B5" s="2" t="s">
        <v>143</v>
      </c>
      <c r="C5" s="2">
        <v>80</v>
      </c>
      <c r="D5" s="2">
        <v>67</v>
      </c>
      <c r="E5" s="2">
        <v>36</v>
      </c>
    </row>
    <row r="6" spans="1:5" x14ac:dyDescent="0.25">
      <c r="A6" s="2">
        <v>5</v>
      </c>
      <c r="B6" s="2" t="s">
        <v>142</v>
      </c>
      <c r="C6" s="2">
        <v>79</v>
      </c>
      <c r="D6" s="2">
        <v>63</v>
      </c>
      <c r="E6" s="2">
        <v>9</v>
      </c>
    </row>
    <row r="7" spans="1:5" x14ac:dyDescent="0.25">
      <c r="A7" s="2">
        <v>6</v>
      </c>
      <c r="B7" s="2" t="s">
        <v>103</v>
      </c>
      <c r="C7" s="2">
        <v>183</v>
      </c>
      <c r="D7" s="2">
        <v>168</v>
      </c>
      <c r="E7" s="2">
        <v>55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E7"/>
  <sheetViews>
    <sheetView workbookViewId="0">
      <selection activeCell="B2" sqref="B2"/>
    </sheetView>
  </sheetViews>
  <sheetFormatPr defaultRowHeight="15" x14ac:dyDescent="0.25"/>
  <cols>
    <col min="1" max="1" width="5.28515625" bestFit="1" customWidth="1"/>
    <col min="2" max="2" width="16.28515625" bestFit="1" customWidth="1"/>
    <col min="3" max="3" width="15.5703125" bestFit="1" customWidth="1"/>
    <col min="4" max="4" width="20.5703125" bestFit="1" customWidth="1"/>
    <col min="5" max="5" width="10.5703125" bestFit="1" customWidth="1"/>
  </cols>
  <sheetData>
    <row r="1" spans="1:5" x14ac:dyDescent="0.25">
      <c r="A1" t="s">
        <v>96</v>
      </c>
      <c r="B1" t="s">
        <v>0</v>
      </c>
      <c r="C1" t="s">
        <v>57</v>
      </c>
      <c r="D1" t="s">
        <v>105</v>
      </c>
      <c r="E1" t="s">
        <v>52</v>
      </c>
    </row>
    <row r="2" spans="1:5" x14ac:dyDescent="0.25">
      <c r="A2" s="2">
        <v>1</v>
      </c>
      <c r="B2" s="2" t="s">
        <v>125</v>
      </c>
      <c r="C2" s="2">
        <v>20</v>
      </c>
      <c r="D2" s="2">
        <v>13</v>
      </c>
      <c r="E2" s="2">
        <v>2</v>
      </c>
    </row>
    <row r="3" spans="1:5" x14ac:dyDescent="0.25">
      <c r="A3" s="2">
        <v>2</v>
      </c>
      <c r="B3" s="2" t="s">
        <v>151</v>
      </c>
      <c r="C3" s="2">
        <v>9</v>
      </c>
      <c r="D3" s="2">
        <v>5</v>
      </c>
      <c r="E3" s="2">
        <v>0</v>
      </c>
    </row>
    <row r="4" spans="1:5" x14ac:dyDescent="0.25">
      <c r="A4" s="2">
        <v>3</v>
      </c>
      <c r="B4" s="2" t="s">
        <v>126</v>
      </c>
      <c r="C4" s="2">
        <v>5</v>
      </c>
      <c r="D4" s="2">
        <v>4</v>
      </c>
      <c r="E4" s="2">
        <v>0</v>
      </c>
    </row>
    <row r="5" spans="1:5" x14ac:dyDescent="0.25">
      <c r="A5" s="2">
        <v>4</v>
      </c>
      <c r="B5" s="2" t="s">
        <v>152</v>
      </c>
      <c r="C5" s="2">
        <v>5</v>
      </c>
      <c r="D5" s="2">
        <v>0</v>
      </c>
      <c r="E5" s="2">
        <v>0</v>
      </c>
    </row>
    <row r="6" spans="1:5" x14ac:dyDescent="0.25">
      <c r="A6" s="2">
        <v>5</v>
      </c>
      <c r="B6" s="2" t="s">
        <v>153</v>
      </c>
      <c r="C6" s="2">
        <v>4</v>
      </c>
      <c r="D6" s="2">
        <v>2</v>
      </c>
      <c r="E6" s="2">
        <v>0</v>
      </c>
    </row>
    <row r="7" spans="1:5" x14ac:dyDescent="0.25">
      <c r="A7" s="2">
        <v>6</v>
      </c>
      <c r="B7" s="2" t="s">
        <v>103</v>
      </c>
      <c r="C7" s="2">
        <v>19</v>
      </c>
      <c r="D7" s="2">
        <v>8</v>
      </c>
      <c r="E7" s="2">
        <v>1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C2"/>
  <sheetViews>
    <sheetView workbookViewId="0">
      <selection activeCell="A2" sqref="A2"/>
    </sheetView>
  </sheetViews>
  <sheetFormatPr defaultRowHeight="15" x14ac:dyDescent="0.25"/>
  <cols>
    <col min="1" max="3" width="12.140625" bestFit="1" customWidth="1"/>
  </cols>
  <sheetData>
    <row r="1" spans="1:3" x14ac:dyDescent="0.25">
      <c r="A1" t="s">
        <v>120</v>
      </c>
      <c r="B1" t="s">
        <v>121</v>
      </c>
      <c r="C1" t="s">
        <v>122</v>
      </c>
    </row>
    <row r="2" spans="1:3" x14ac:dyDescent="0.25">
      <c r="A2" s="1" t="s">
        <v>147</v>
      </c>
      <c r="B2" s="1" t="s">
        <v>148</v>
      </c>
      <c r="C2" s="1" t="s">
        <v>149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D13"/>
  <sheetViews>
    <sheetView workbookViewId="0"/>
  </sheetViews>
  <sheetFormatPr defaultRowHeight="15" x14ac:dyDescent="0.25"/>
  <cols>
    <col min="1" max="1" width="8.5703125" bestFit="1" customWidth="1"/>
    <col min="2" max="2" width="11.5703125" bestFit="1" customWidth="1"/>
    <col min="3" max="3" width="24.5703125" bestFit="1" customWidth="1"/>
    <col min="4" max="4" width="5.28515625" bestFit="1" customWidth="1"/>
  </cols>
  <sheetData>
    <row r="1" spans="1:4" x14ac:dyDescent="0.25">
      <c r="A1" t="s">
        <v>101</v>
      </c>
      <c r="B1" t="s">
        <v>119</v>
      </c>
      <c r="C1" t="s">
        <v>111</v>
      </c>
      <c r="D1" t="s">
        <v>96</v>
      </c>
    </row>
    <row r="2" spans="1:4" x14ac:dyDescent="0.25">
      <c r="A2">
        <v>0</v>
      </c>
      <c r="B2" t="s">
        <v>89</v>
      </c>
      <c r="C2" t="s">
        <v>63</v>
      </c>
      <c r="D2">
        <v>1</v>
      </c>
    </row>
    <row r="3" spans="1:4" x14ac:dyDescent="0.25">
      <c r="A3">
        <v>0</v>
      </c>
      <c r="B3" t="s">
        <v>89</v>
      </c>
      <c r="C3" t="s">
        <v>91</v>
      </c>
      <c r="D3">
        <v>2</v>
      </c>
    </row>
    <row r="4" spans="1:4" x14ac:dyDescent="0.25">
      <c r="A4">
        <v>1</v>
      </c>
      <c r="B4" t="s">
        <v>89</v>
      </c>
      <c r="C4" t="s">
        <v>62</v>
      </c>
      <c r="D4">
        <v>3</v>
      </c>
    </row>
    <row r="5" spans="1:4" x14ac:dyDescent="0.25">
      <c r="A5">
        <v>0</v>
      </c>
      <c r="B5" t="s">
        <v>89</v>
      </c>
      <c r="C5" t="s">
        <v>90</v>
      </c>
      <c r="D5">
        <v>4</v>
      </c>
    </row>
    <row r="6" spans="1:4" x14ac:dyDescent="0.25">
      <c r="A6">
        <v>3516</v>
      </c>
      <c r="B6" t="s">
        <v>49</v>
      </c>
      <c r="C6" t="s">
        <v>63</v>
      </c>
      <c r="D6">
        <v>1</v>
      </c>
    </row>
    <row r="7" spans="1:4" x14ac:dyDescent="0.25">
      <c r="A7">
        <v>15</v>
      </c>
      <c r="B7" t="s">
        <v>49</v>
      </c>
      <c r="C7" t="s">
        <v>91</v>
      </c>
      <c r="D7">
        <v>2</v>
      </c>
    </row>
    <row r="8" spans="1:4" x14ac:dyDescent="0.25">
      <c r="A8">
        <v>12</v>
      </c>
      <c r="B8" t="s">
        <v>49</v>
      </c>
      <c r="C8" t="s">
        <v>62</v>
      </c>
      <c r="D8">
        <v>3</v>
      </c>
    </row>
    <row r="9" spans="1:4" x14ac:dyDescent="0.25">
      <c r="A9">
        <v>7</v>
      </c>
      <c r="B9" t="s">
        <v>49</v>
      </c>
      <c r="C9" t="s">
        <v>90</v>
      </c>
      <c r="D9">
        <v>4</v>
      </c>
    </row>
    <row r="10" spans="1:4" x14ac:dyDescent="0.25">
      <c r="A10">
        <v>932</v>
      </c>
      <c r="B10" t="s">
        <v>50</v>
      </c>
      <c r="C10" t="s">
        <v>63</v>
      </c>
      <c r="D10">
        <v>1</v>
      </c>
    </row>
    <row r="11" spans="1:4" x14ac:dyDescent="0.25">
      <c r="A11">
        <v>8</v>
      </c>
      <c r="B11" t="s">
        <v>50</v>
      </c>
      <c r="C11" t="s">
        <v>91</v>
      </c>
      <c r="D11">
        <v>2</v>
      </c>
    </row>
    <row r="12" spans="1:4" x14ac:dyDescent="0.25">
      <c r="A12">
        <v>76</v>
      </c>
      <c r="B12" t="s">
        <v>50</v>
      </c>
      <c r="C12" t="s">
        <v>62</v>
      </c>
      <c r="D12">
        <v>3</v>
      </c>
    </row>
    <row r="13" spans="1:4" x14ac:dyDescent="0.25">
      <c r="A13">
        <v>6</v>
      </c>
      <c r="B13" t="s">
        <v>50</v>
      </c>
      <c r="C13" t="s">
        <v>90</v>
      </c>
      <c r="D13">
        <v>4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Raport programu Report Builder" ma:contentTypeID="0x010100C3676CDFA2F24E1D949A8BF2B06F6B8B009A7B203AB3090D4E8EE8602E25C0B754" ma:contentTypeVersion="1" ma:contentTypeDescription="Tworzy nowy raport programu Report Builder." ma:contentTypeScope="" ma:versionID="2ec256da1ad0f54ef01f7f717a6bf98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D053771-9B70-4F39-9638-641F51FA388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4C4F52F-2DA3-4579-B65D-D56B93E62B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D5FCF27-C05A-47F7-AB6B-3FBE333CBFD7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Meldunek tygodniowy</vt:lpstr>
      <vt:lpstr>Arkusz15</vt:lpstr>
      <vt:lpstr>Arkusz1</vt:lpstr>
      <vt:lpstr>Arkusz2</vt:lpstr>
      <vt:lpstr>Arkusz3</vt:lpstr>
      <vt:lpstr>Arkusz4</vt:lpstr>
      <vt:lpstr>Arkusz5</vt:lpstr>
      <vt:lpstr>Arkusz18</vt:lpstr>
      <vt:lpstr>Arkusz16</vt:lpstr>
      <vt:lpstr>Arkusz17</vt:lpstr>
      <vt:lpstr>Arkusz6</vt:lpstr>
      <vt:lpstr>Arkusz7</vt:lpstr>
      <vt:lpstr>Arkusz8</vt:lpstr>
      <vt:lpstr>Arkusz9</vt:lpstr>
      <vt:lpstr>Arkusz10</vt:lpstr>
      <vt:lpstr>Arkusz11</vt:lpstr>
      <vt:lpstr>Arkusz12</vt:lpstr>
      <vt:lpstr>Arkusz13</vt:lpstr>
      <vt:lpstr>Arkusz14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Sebastian</dc:creator>
  <cp:lastModifiedBy>Jankowska Małgorzata</cp:lastModifiedBy>
  <cp:lastPrinted>2017-05-17T07:14:53Z</cp:lastPrinted>
  <dcterms:created xsi:type="dcterms:W3CDTF">2014-07-29T18:33:30Z</dcterms:created>
  <dcterms:modified xsi:type="dcterms:W3CDTF">2017-06-13T13:18:01Z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0x010100C3676CDFA2F24E1D949A8BF2B06F6B8B009A7B203AB3090D4E8EE8602E25C0B754</vt:lpwstr>
  </property>
</Properties>
</file>