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28800" windowHeight="11835"/>
  </bookViews>
  <sheets>
    <sheet name="Informacja miesięczna maj 2020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62913"/>
  <fileRecoveryPr repairLoad="1"/>
</workbook>
</file>

<file path=xl/calcChain.xml><?xml version="1.0" encoding="utf-8"?>
<calcChain xmlns="http://schemas.openxmlformats.org/spreadsheetml/2006/main">
  <c r="K228" i="1" l="1"/>
  <c r="H228" i="1"/>
  <c r="K213" i="1"/>
  <c r="T148" i="1" l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S148" i="1"/>
  <c r="T149" i="1" l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U148" i="1" l="1"/>
  <c r="V148" i="1" s="1"/>
  <c r="U140" i="1"/>
  <c r="V140" i="1" s="1"/>
  <c r="U136" i="1"/>
  <c r="V136" i="1" s="1"/>
  <c r="U144" i="1"/>
  <c r="V144" i="1" s="1"/>
  <c r="U147" i="1"/>
  <c r="V147" i="1" s="1"/>
  <c r="U143" i="1"/>
  <c r="V143" i="1" s="1"/>
  <c r="U139" i="1"/>
  <c r="V139" i="1" s="1"/>
  <c r="U135" i="1"/>
  <c r="V135" i="1" s="1"/>
  <c r="U138" i="1"/>
  <c r="V138" i="1" s="1"/>
  <c r="U146" i="1"/>
  <c r="V146" i="1" s="1"/>
  <c r="U142" i="1"/>
  <c r="V142" i="1" s="1"/>
  <c r="U134" i="1"/>
  <c r="U145" i="1"/>
  <c r="V145" i="1" s="1"/>
  <c r="U141" i="1"/>
  <c r="V141" i="1" s="1"/>
  <c r="U137" i="1"/>
  <c r="V137" i="1" s="1"/>
  <c r="J455" i="1"/>
  <c r="V456" i="1" l="1"/>
  <c r="S456" i="1"/>
  <c r="P456" i="1"/>
  <c r="M456" i="1"/>
  <c r="J456" i="1"/>
  <c r="O286" i="1" l="1"/>
  <c r="S286" i="1" s="1"/>
  <c r="I284" i="1" l="1"/>
  <c r="M284" i="1" s="1"/>
  <c r="O283" i="1"/>
  <c r="S283" i="1" s="1"/>
  <c r="T374" i="1" l="1"/>
  <c r="T375" i="1"/>
  <c r="T376" i="1"/>
  <c r="T377" i="1"/>
  <c r="T378" i="1"/>
  <c r="T373" i="1"/>
  <c r="R374" i="1"/>
  <c r="R375" i="1"/>
  <c r="R376" i="1"/>
  <c r="R377" i="1"/>
  <c r="R378" i="1"/>
  <c r="R373" i="1"/>
  <c r="P374" i="1"/>
  <c r="P375" i="1"/>
  <c r="P376" i="1"/>
  <c r="P377" i="1"/>
  <c r="P378" i="1"/>
  <c r="P373" i="1"/>
  <c r="M374" i="1"/>
  <c r="M375" i="1"/>
  <c r="M376" i="1"/>
  <c r="M377" i="1"/>
  <c r="M378" i="1"/>
  <c r="M373" i="1"/>
  <c r="H374" i="1"/>
  <c r="H375" i="1"/>
  <c r="H376" i="1"/>
  <c r="H377" i="1"/>
  <c r="H378" i="1"/>
  <c r="F374" i="1"/>
  <c r="F375" i="1"/>
  <c r="F376" i="1"/>
  <c r="F377" i="1"/>
  <c r="F378" i="1"/>
  <c r="D374" i="1"/>
  <c r="D375" i="1"/>
  <c r="D376" i="1"/>
  <c r="D377" i="1"/>
  <c r="D378" i="1"/>
  <c r="A374" i="1"/>
  <c r="A375" i="1"/>
  <c r="A376" i="1"/>
  <c r="A377" i="1"/>
  <c r="A378" i="1"/>
  <c r="R379" i="1" l="1"/>
  <c r="T379" i="1"/>
  <c r="P379" i="1"/>
  <c r="G261" i="1"/>
  <c r="G252" i="1"/>
  <c r="M54" i="1"/>
  <c r="L132" i="1"/>
  <c r="M20" i="1"/>
  <c r="G403" i="1"/>
  <c r="G280" i="1"/>
  <c r="G415" i="1"/>
  <c r="M370" i="1"/>
  <c r="A370" i="1"/>
  <c r="G312" i="1"/>
  <c r="E9" i="1"/>
  <c r="P265" i="1"/>
  <c r="M265" i="1"/>
  <c r="J265" i="1"/>
  <c r="G265" i="1"/>
  <c r="P264" i="1"/>
  <c r="M264" i="1"/>
  <c r="J264" i="1"/>
  <c r="G264" i="1"/>
  <c r="P263" i="1"/>
  <c r="M263" i="1"/>
  <c r="J263" i="1"/>
  <c r="G263" i="1"/>
  <c r="P256" i="1"/>
  <c r="M256" i="1"/>
  <c r="J256" i="1"/>
  <c r="G256" i="1"/>
  <c r="J255" i="1"/>
  <c r="M255" i="1"/>
  <c r="P255" i="1"/>
  <c r="G255" i="1"/>
  <c r="P254" i="1"/>
  <c r="M254" i="1"/>
  <c r="M257" i="1" s="1"/>
  <c r="J254" i="1"/>
  <c r="G254" i="1"/>
  <c r="Q176" i="1"/>
  <c r="N176" i="1"/>
  <c r="L176" i="1"/>
  <c r="L134" i="1"/>
  <c r="Q85" i="1"/>
  <c r="O85" i="1"/>
  <c r="Q84" i="1"/>
  <c r="O84" i="1"/>
  <c r="Q83" i="1"/>
  <c r="O83" i="1"/>
  <c r="Q82" i="1"/>
  <c r="O82" i="1"/>
  <c r="Q58" i="1"/>
  <c r="O58" i="1"/>
  <c r="M58" i="1"/>
  <c r="K58" i="1"/>
  <c r="Q57" i="1"/>
  <c r="O57" i="1"/>
  <c r="M57" i="1"/>
  <c r="K57" i="1"/>
  <c r="Q56" i="1"/>
  <c r="O56" i="1"/>
  <c r="M56" i="1"/>
  <c r="M59" i="1" s="1"/>
  <c r="K56" i="1"/>
  <c r="Q24" i="1"/>
  <c r="O24" i="1"/>
  <c r="M24" i="1"/>
  <c r="K24" i="1"/>
  <c r="Q23" i="1"/>
  <c r="O23" i="1"/>
  <c r="M23" i="1"/>
  <c r="K23" i="1"/>
  <c r="Q22" i="1"/>
  <c r="O22" i="1"/>
  <c r="M22" i="1"/>
  <c r="K22" i="1"/>
  <c r="Q49" i="1"/>
  <c r="O49" i="1"/>
  <c r="Q48" i="1"/>
  <c r="O48" i="1"/>
  <c r="Q47" i="1"/>
  <c r="O47" i="1"/>
  <c r="Q46" i="1"/>
  <c r="O46" i="1"/>
  <c r="V455" i="1"/>
  <c r="S455" i="1"/>
  <c r="P455" i="1"/>
  <c r="M455" i="1"/>
  <c r="V454" i="1"/>
  <c r="S454" i="1"/>
  <c r="P454" i="1"/>
  <c r="M454" i="1"/>
  <c r="J454" i="1"/>
  <c r="V453" i="1"/>
  <c r="S453" i="1"/>
  <c r="P453" i="1"/>
  <c r="M453" i="1"/>
  <c r="J453" i="1"/>
  <c r="V452" i="1"/>
  <c r="S452" i="1"/>
  <c r="P452" i="1"/>
  <c r="M452" i="1"/>
  <c r="J452" i="1"/>
  <c r="V451" i="1"/>
  <c r="S451" i="1"/>
  <c r="P451" i="1"/>
  <c r="M451" i="1"/>
  <c r="J451" i="1"/>
  <c r="S418" i="1"/>
  <c r="S419" i="1"/>
  <c r="S420" i="1"/>
  <c r="S421" i="1"/>
  <c r="S422" i="1"/>
  <c r="S417" i="1"/>
  <c r="P418" i="1"/>
  <c r="P419" i="1"/>
  <c r="P420" i="1"/>
  <c r="P421" i="1"/>
  <c r="P422" i="1"/>
  <c r="P417" i="1"/>
  <c r="M418" i="1"/>
  <c r="M419" i="1"/>
  <c r="M420" i="1"/>
  <c r="M421" i="1"/>
  <c r="M422" i="1"/>
  <c r="M417" i="1"/>
  <c r="J418" i="1"/>
  <c r="J419" i="1"/>
  <c r="J420" i="1"/>
  <c r="J421" i="1"/>
  <c r="J422" i="1"/>
  <c r="J417" i="1"/>
  <c r="G418" i="1"/>
  <c r="G419" i="1"/>
  <c r="G420" i="1"/>
  <c r="G421" i="1"/>
  <c r="G422" i="1"/>
  <c r="G417" i="1"/>
  <c r="C418" i="1"/>
  <c r="C419" i="1"/>
  <c r="C420" i="1"/>
  <c r="C421" i="1"/>
  <c r="C422" i="1"/>
  <c r="C417" i="1"/>
  <c r="S406" i="1"/>
  <c r="S407" i="1"/>
  <c r="S408" i="1"/>
  <c r="S409" i="1"/>
  <c r="S410" i="1"/>
  <c r="S405" i="1"/>
  <c r="P406" i="1"/>
  <c r="P407" i="1"/>
  <c r="P408" i="1"/>
  <c r="P409" i="1"/>
  <c r="P410" i="1"/>
  <c r="P405" i="1"/>
  <c r="M406" i="1"/>
  <c r="M407" i="1"/>
  <c r="M408" i="1"/>
  <c r="M409" i="1"/>
  <c r="M410" i="1"/>
  <c r="M405" i="1"/>
  <c r="J406" i="1"/>
  <c r="J407" i="1"/>
  <c r="J408" i="1"/>
  <c r="J409" i="1"/>
  <c r="J410" i="1"/>
  <c r="J405" i="1"/>
  <c r="G406" i="1"/>
  <c r="G407" i="1"/>
  <c r="G408" i="1"/>
  <c r="G409" i="1"/>
  <c r="G410" i="1"/>
  <c r="G405" i="1"/>
  <c r="C406" i="1"/>
  <c r="C407" i="1"/>
  <c r="C408" i="1"/>
  <c r="C409" i="1"/>
  <c r="C410" i="1"/>
  <c r="C405" i="1"/>
  <c r="H373" i="1"/>
  <c r="F373" i="1"/>
  <c r="D373" i="1"/>
  <c r="A373" i="1"/>
  <c r="Q316" i="1"/>
  <c r="U316" i="1" s="1"/>
  <c r="Q317" i="1"/>
  <c r="U317" i="1" s="1"/>
  <c r="Q318" i="1"/>
  <c r="U318" i="1" s="1"/>
  <c r="Q319" i="1"/>
  <c r="U319" i="1" s="1"/>
  <c r="Q320" i="1"/>
  <c r="U320" i="1" s="1"/>
  <c r="Q315" i="1"/>
  <c r="U315" i="1" s="1"/>
  <c r="O316" i="1"/>
  <c r="S316" i="1" s="1"/>
  <c r="O317" i="1"/>
  <c r="S317" i="1" s="1"/>
  <c r="O318" i="1"/>
  <c r="S318" i="1" s="1"/>
  <c r="O319" i="1"/>
  <c r="S319" i="1" s="1"/>
  <c r="O320" i="1"/>
  <c r="S320" i="1" s="1"/>
  <c r="O315" i="1"/>
  <c r="S315" i="1" s="1"/>
  <c r="I316" i="1"/>
  <c r="M316" i="1" s="1"/>
  <c r="I317" i="1"/>
  <c r="M317" i="1" s="1"/>
  <c r="I318" i="1"/>
  <c r="M318" i="1" s="1"/>
  <c r="I319" i="1"/>
  <c r="M319" i="1" s="1"/>
  <c r="I320" i="1"/>
  <c r="M320" i="1" s="1"/>
  <c r="I315" i="1"/>
  <c r="M315" i="1" s="1"/>
  <c r="G315" i="1"/>
  <c r="K315" i="1" s="1"/>
  <c r="G316" i="1"/>
  <c r="K316" i="1" s="1"/>
  <c r="G317" i="1"/>
  <c r="K317" i="1" s="1"/>
  <c r="G318" i="1"/>
  <c r="K318" i="1" s="1"/>
  <c r="G319" i="1"/>
  <c r="K319" i="1" s="1"/>
  <c r="G320" i="1"/>
  <c r="K320" i="1" s="1"/>
  <c r="C316" i="1"/>
  <c r="C317" i="1"/>
  <c r="C318" i="1"/>
  <c r="C319" i="1"/>
  <c r="C320" i="1"/>
  <c r="C315" i="1"/>
  <c r="Q284" i="1"/>
  <c r="U284" i="1" s="1"/>
  <c r="Q285" i="1"/>
  <c r="U285" i="1" s="1"/>
  <c r="Q286" i="1"/>
  <c r="U286" i="1" s="1"/>
  <c r="Q287" i="1"/>
  <c r="U287" i="1" s="1"/>
  <c r="Q288" i="1"/>
  <c r="U288" i="1" s="1"/>
  <c r="Q283" i="1"/>
  <c r="U283" i="1" s="1"/>
  <c r="O284" i="1"/>
  <c r="S284" i="1" s="1"/>
  <c r="O285" i="1"/>
  <c r="S285" i="1" s="1"/>
  <c r="O287" i="1"/>
  <c r="S287" i="1" s="1"/>
  <c r="O288" i="1"/>
  <c r="S288" i="1" s="1"/>
  <c r="C284" i="1"/>
  <c r="C285" i="1"/>
  <c r="C286" i="1"/>
  <c r="C287" i="1"/>
  <c r="C288" i="1"/>
  <c r="I285" i="1"/>
  <c r="M285" i="1" s="1"/>
  <c r="I286" i="1"/>
  <c r="M286" i="1" s="1"/>
  <c r="I287" i="1"/>
  <c r="M287" i="1" s="1"/>
  <c r="I288" i="1"/>
  <c r="M288" i="1" s="1"/>
  <c r="I283" i="1"/>
  <c r="M283" i="1" s="1"/>
  <c r="G284" i="1"/>
  <c r="K284" i="1" s="1"/>
  <c r="G285" i="1"/>
  <c r="K285" i="1" s="1"/>
  <c r="G286" i="1"/>
  <c r="K286" i="1" s="1"/>
  <c r="G287" i="1"/>
  <c r="K287" i="1" s="1"/>
  <c r="G288" i="1"/>
  <c r="K288" i="1" s="1"/>
  <c r="G283" i="1"/>
  <c r="K283" i="1" s="1"/>
  <c r="C283" i="1"/>
  <c r="Q59" i="1" l="1"/>
  <c r="G266" i="1"/>
  <c r="J266" i="1"/>
  <c r="M266" i="1"/>
  <c r="P266" i="1"/>
  <c r="M289" i="1"/>
  <c r="K59" i="1"/>
  <c r="J457" i="1"/>
  <c r="V457" i="1"/>
  <c r="S457" i="1"/>
  <c r="V134" i="1"/>
  <c r="P457" i="1"/>
  <c r="M457" i="1"/>
  <c r="O59" i="1"/>
  <c r="G257" i="1"/>
  <c r="J257" i="1"/>
  <c r="Q86" i="1"/>
  <c r="S423" i="1"/>
  <c r="P257" i="1"/>
  <c r="G411" i="1"/>
  <c r="M411" i="1"/>
  <c r="S411" i="1"/>
  <c r="F379" i="1"/>
  <c r="O86" i="1"/>
  <c r="J423" i="1"/>
  <c r="P423" i="1"/>
  <c r="G423" i="1"/>
  <c r="M423" i="1"/>
  <c r="P411" i="1"/>
  <c r="J411" i="1"/>
  <c r="D379" i="1"/>
  <c r="H379" i="1"/>
  <c r="S149" i="1"/>
  <c r="R149" i="1"/>
  <c r="Q149" i="1"/>
  <c r="P149" i="1"/>
  <c r="O149" i="1"/>
  <c r="N149" i="1"/>
  <c r="L149" i="1"/>
  <c r="Q50" i="1"/>
  <c r="O50" i="1"/>
  <c r="Q25" i="1"/>
  <c r="O25" i="1"/>
  <c r="M25" i="1"/>
  <c r="K25" i="1"/>
  <c r="Q321" i="1"/>
  <c r="O321" i="1"/>
  <c r="M321" i="1"/>
  <c r="K321" i="1"/>
  <c r="I321" i="1"/>
  <c r="G321" i="1"/>
  <c r="Q289" i="1"/>
  <c r="O289" i="1"/>
  <c r="I289" i="1"/>
  <c r="G289" i="1"/>
  <c r="U149" i="1" l="1"/>
  <c r="V149" i="1"/>
  <c r="S289" i="1"/>
  <c r="U289" i="1"/>
  <c r="S321" i="1"/>
  <c r="U321" i="1"/>
  <c r="K289" i="1"/>
</calcChain>
</file>

<file path=xl/connections.xml><?xml version="1.0" encoding="utf-8"?>
<connections xmlns="http://schemas.openxmlformats.org/spreadsheetml/2006/main">
  <connection id="1" keepAlive="1" name="SP_Meldunek_parametry" type="5" refreshedVersion="6" savePassword="1" deleted="1" background="1" saveData="1" credentials="none">
    <dbPr connection="" command=""/>
  </connection>
  <connection id="2" keepAlive="1" name="SP_Meldunek_sekcja_I_tab_1" type="5" refreshedVersion="6" savePassword="1" deleted="1" background="1" saveData="1" credentials="none">
    <dbPr connection="" command=""/>
  </connection>
  <connection id="3" keepAlive="1" name="SP_Meldunek_sekcja_I_tab_2" type="5" refreshedVersion="6" savePassword="1" deleted="1" background="1" saveData="1" credentials="none">
    <dbPr connection="" command=""/>
  </connection>
  <connection id="4" keepAlive="1" name="SP_Meldunek_sekcja_II_tab_1" type="5" refreshedVersion="6" savePassword="1" deleted="1" background="1" saveData="1" credentials="none">
    <dbPr connection="" command=""/>
  </connection>
  <connection id="5" keepAlive="1" name="SP_Meldunek_sekcja_II_tab_2" type="5" refreshedVersion="6" savePassword="1" deleted="1" background="1" saveData="1" credentials="none">
    <dbPr connection="" command=""/>
  </connection>
  <connection id="6" keepAlive="1" name="SP_Meldunek_sekcja_III_tab_1" type="5" refreshedVersion="6" savePassword="1" deleted="1" background="1" saveData="1" credentials="none">
    <dbPr connection="" command=""/>
  </connection>
  <connection id="7" keepAlive="1" name="SP_Meldunek_sekcja_III_tab_2" type="5" refreshedVersion="6" savePassword="1" deleted="1" background="1" saveData="1" credentials="none">
    <dbPr connection="" command=""/>
  </connection>
  <connection id="8" keepAlive="1" name="SP_Meldunek_sekcja_IV" type="5" refreshedVersion="6" savePassword="1" deleted="1" background="1" saveData="1" credentials="none">
    <dbPr connection="" command=""/>
  </connection>
  <connection id="9" keepAlive="1" name="SP_Meldunek_sekcja_IX_tab_1" type="5" refreshedVersion="6" savePassword="1" deleted="1" background="1" saveData="1" credentials="none">
    <dbPr connection="" command=""/>
  </connection>
  <connection id="10" keepAlive="1" name="SP_Meldunek_sekcja_IX_tab_2" type="5" refreshedVersion="6" savePassword="1" deleted="1" background="1" saveData="1" credentials="none">
    <dbPr connection="" command=""/>
  </connection>
  <connection id="11" keepAlive="1" name="SP_Meldunek_sekcja_V_tab_1" type="5" refreshedVersion="6" savePassword="1" deleted="1" background="1" saveData="1" credentials="none">
    <dbPr connection="" command=""/>
  </connection>
  <connection id="12" keepAlive="1" name="SP_Meldunek_sekcja_V_tab_2" type="5" refreshedVersion="6" savePassword="1" deleted="1" background="1" saveData="1" credentials="none">
    <dbPr connection="" command=""/>
  </connection>
  <connection id="13" keepAlive="1" name="SP_Meldunek_sekcja_V_tab_3" type="5" refreshedVersion="6" savePassword="1" deleted="1" background="1" saveData="1" credentials="none">
    <dbPr connection="" command=""/>
  </connection>
  <connection id="14" keepAlive="1" name="SP_Meldunek_sekcja_V_tab_4" type="5" refreshedVersion="6" savePassword="1" deleted="1" background="1" saveData="1" credentials="none">
    <dbPr connection="" command=""/>
  </connection>
  <connection id="15" keepAlive="1" name="SP_Meldunek_sekcja_VI_tab_1" type="5" refreshedVersion="6" savePassword="1" deleted="1" background="1" saveData="1" credentials="none">
    <dbPr connection="" command=""/>
  </connection>
  <connection id="16" keepAlive="1" name="SP_Meldunek_sekcja_VI_tab_2" type="5" refreshedVersion="6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6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<sst xmlns="http://schemas.openxmlformats.org/spreadsheetml/2006/main" count="1003" uniqueCount="182">
  <si>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</si>
  <si>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</si>
  <si>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</si>
  <si>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</si>
  <si>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</si>
  <si>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</si>
  <si>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</si>
  <si>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</si>
  <si>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</si>
  <si>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</si>
  <si>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</si>
  <si>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</si>
  <si>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</si>
  <si>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</si>
  <si>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</si>
  <si>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</si>
  <si>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</si>
  <si>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</si>
  <si>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</si>
  <si>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</si>
  <si>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</si>
  <si>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</si>
  <si>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</si>
  <si>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</si>
  <si>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</si>
  <si>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</si>
  <si>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</si>
  <si>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</si>
  <si>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</si>
  <si>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</si>
  <si>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</si>
  <si>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</si>
  <si>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</si>
  <si>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</si>
  <si>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</si>
  <si>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</si>
  <si>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</si>
  <si>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</si>
  <si>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</si>
  <si>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</si>
  <si>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</si>
  <si>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</si>
  <si>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</si>
  <si>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</si>
  <si>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</si>
  <si>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</si>
  <si>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</si>
  <si>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</si>
  <si>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</si>
  <si>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</si>
  <si>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</si>
  <si>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</si>
  <si>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</si>
  <si>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</si>
  <si>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</si>
  <si>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</si>
  <si>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</si>
  <si>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</si>
  <si>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</si>
  <si>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</si>
  <si>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</si>
  <si>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</si>
  <si>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</si>
  <si>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</si>
  <si>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</si>
  <si>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</si>
  <si>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</si>
  <si>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</si>
  <si>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</si>
  <si>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</si>
  <si>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</si>
  <si>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</si>
  <si>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</si>
  <si>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</si>
  <si>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</si>
  <si>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</si>
  <si>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</si>
  <si>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</si>
  <si>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</si>
  <si>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</si>
  <si>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</si>
  <si>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</si>
  <si>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</si>
  <si>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</si>
  <si>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</si>
  <si>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</si>
  <si>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</si>
  <si>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</si>
  <si>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</si>
  <si>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</si>
  <si>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</si>
  <si>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</si>
  <si>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</si>
  <si>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</si>
  <si>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</si>
  <si>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</si>
  <si>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</si>
  <si>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</si>
  <si>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</si>
  <si>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</si>
  <si>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</si>
  <si>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</si>
  <si>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</si>
  <si>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</si>
  <si>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</si>
  <si>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</si>
  <si>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</si>
  <si>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</si>
  <si>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</si>
  <si>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</si>
  <si>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</si>
  <si>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</si>
  <si>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</si>
  <si>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</si>
  <si>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</si>
  <si>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</si>
  <si>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</si>
  <si>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</si>
  <si>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</si>
  <si>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</si>
  <si>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</si>
  <si>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</si>
  <si>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</si>
  <si>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</si>
  <si>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</si>
  <si>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</si>
  <si>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</si>
  <si>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</si>
  <si>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</si>
  <si>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</si>
  <si>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</si>
  <si>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</si>
  <si>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</si>
  <si>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</si>
  <si>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GRUZJA</t>
  </si>
  <si>
    <t>TADŻYKISTAN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</si>
  <si>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</si>
  <si>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</si>
  <si>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</si>
  <si>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</si>
  <si>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</si>
  <si>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</si>
  <si>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</si>
  <si>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</si>
  <si>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</si>
  <si>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</si>
  <si>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</si>
  <si>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</si>
  <si>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</si>
  <si>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</si>
  <si>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01.05.2020</t>
  </si>
  <si>
    <t>31.05.2020</t>
  </si>
  <si>
    <t>01.01.2020</t>
  </si>
  <si>
    <t>BIAŁORUŚ</t>
  </si>
  <si>
    <t>AFGANISTAN</t>
  </si>
  <si>
    <t>KAZACHSTAN</t>
  </si>
  <si>
    <t>TURCJA</t>
  </si>
  <si>
    <t>NIDERLANDY</t>
  </si>
  <si>
    <t>FINLANDIA</t>
  </si>
  <si>
    <t>RUMUNIA</t>
  </si>
  <si>
    <t>SIERRA LEONE</t>
  </si>
  <si>
    <t>25.05.2020 - 31.05.2020</t>
  </si>
  <si>
    <t>18.05.2020 - 24.05.2020</t>
  </si>
  <si>
    <t>11.05.2020 - 17.05.2020</t>
  </si>
  <si>
    <t>04.05.2020 - 10.05.2020</t>
  </si>
  <si>
    <t>27.04.2020 - 03.05.2020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</si>
  <si>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</si>
  <si>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</si>
  <si>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</si>
  <si>
    <t>przywracanie wpisów</t>
  </si>
  <si>
    <t>alerty SIS</t>
  </si>
  <si>
    <t>Podobnie jak w kwietniu Wydział Konsultacji Wizowych otrzymał znacznie mniej niż zazwyczaj wniosków o konsultacje (marzec 2020: 29 tys., kwiecień: 0,4 tys., maj: 0,4 tys.), z czego 344  (89%) z innego państwa członkowskiego. Dalsze 42 (11%) stanowiły sprawy przekazane przez konsula: obowiązkowe (3%) i fakultatywne (8%). Spadek liczby wniosków o konsultację przełożył się na liczbę wydawanych decyzji. W maju 2020 r. w Urzędzie wydano 363 decyzje (w marcu 2020:  44 tys., w kwietniu: 0,4 tys.), 342 w odpowiedzi na wnioski z innych państw (94%), a 21 (6%) - na wnioski z konsulatów (2% - obligatoryjne, 4% - fakultatywne).</t>
  </si>
  <si>
    <t>W  maju 2020 r., podobnie jak w kwietniu nie miała miejsca aktywność związana z zezwoleniami MRG. W 2020 r. wydano 3,6 tys. zezwoleń MRG, z czego 74% w placówce we Lwowie, a 23% - w Łucku. Wydania zezwolenia odmówiono 21 osobom, 15 zezwoleń zostały cofnięte, a 13 - unieważniono.</t>
  </si>
  <si>
    <r>
      <t>W 2020 r. do Urzędu wpłynęło 530 wniosków o udzielenie ochrony obejmujących 1094 cudzoziemców, z czego 55% stanowiły wnioski pierwsze, a 45% - wznowienia. 64</t>
    </r>
    <r>
      <rPr>
        <sz val="11"/>
        <rFont val="Roboto"/>
        <charset val="238"/>
      </rPr>
      <t>% wniosków zostało złożonych przez obywateli Rosji (55% jako wnioski pierwsze, 44% - jako kolejne),</t>
    </r>
    <r>
      <rPr>
        <sz val="11"/>
        <color rgb="FFFF0000"/>
        <rFont val="Roboto"/>
        <charset val="238"/>
      </rPr>
      <t xml:space="preserve"> </t>
    </r>
    <r>
      <rPr>
        <sz val="11"/>
        <rFont val="Roboto"/>
        <charset val="238"/>
      </rPr>
      <t>10%- Ukrainy (32% jako wnioski wnioski pierwsze, 58% - jako kolejne), a kolejne 5%- Tadżykistanu (57%- wnioski pierwsze, 43% - kolejne). Blisko 2/3 wniosków przyjeły dwie placówki: 39% PSG w Terespolu, a 26% PSG Warszawa.</t>
    </r>
    <r>
      <rPr>
        <sz val="11"/>
        <color rgb="FFFF0000"/>
        <rFont val="Roboto"/>
        <charset val="238"/>
      </rPr>
      <t xml:space="preserve">
</t>
    </r>
    <r>
      <rPr>
        <sz val="11"/>
        <rFont val="Roboto"/>
        <charset val="238"/>
      </rPr>
      <t xml:space="preserve">56% obejmowało osoby pełnoletnie (42% kobiety, 58% mężczyźni), 44% -osoby niepełnoletnie (51% dziewczynki, 49% chłopcy).
</t>
    </r>
    <r>
      <rPr>
        <sz val="11"/>
        <color rgb="FFFF0000"/>
        <rFont val="Roboto"/>
        <charset val="238"/>
      </rPr>
      <t xml:space="preserve">
</t>
    </r>
    <r>
      <rPr>
        <sz val="11"/>
        <rFont val="Roboto"/>
        <charset val="238"/>
      </rPr>
      <t>W ujęciu miesięcznym wniosków przyjętych w maju było ponad dwa razy więcej niż w kwietniu i jednocześnie prawie tyle samo co w marcu 2020 r.</t>
    </r>
  </si>
  <si>
    <r>
      <t xml:space="preserve">W obszarze procedur o określenie państwa odpowiedzialnego za rozpatrzenie wniosku o udzielenie ochrony międzynarodowej zdecydowaną większość stanowiły wnioski kierowane do Polski (tzw. IN) - 1 194. Z kolei Polska skierowała do pozostałych państw UE wnioski (tzw. OUT) dotyczące 48 cudzoziemców. 81% wniosków OUT i 74% wniosków IN zostało rozpatrzonych pozytywnie.
W przypadku procedur IN najczęstsza współpraca odbywała się z Niemcami (50%) i Francją (26%), a w przypadku procedur OUT - z Francją (19%) i Niemcami (38%).
</t>
    </r>
    <r>
      <rPr>
        <sz val="11"/>
        <rFont val="Roboto"/>
        <charset val="238"/>
      </rPr>
      <t>54% wniosków IN dotyczyło obywateli Rosji, 7%- Armenii.</t>
    </r>
  </si>
  <si>
    <t>Warszawa, 8 czerwca 2020 r.</t>
  </si>
  <si>
    <t xml:space="preserve">Pod opieką Szefa Urzędu znajduje się aktualnie 3 078 osób, (głównie obywatele Rosji: 1,8 tys., 58%; Ukrainy: 0,4 tys., 14% i Tadżykistanu: 0,2 tys., 5%), z czego 84% z nich to wnioskodawcy oczekujący na decyzję w swojej sprawie.
41% cudzoziemców przebywa w jednym z 10 ośrodków dla cudzoziemców, pozostałe 59% pobrało środki na samodzielną organizację pobytu w Polsce. Na pobyt w ośrodku najczęściej decydują się obywatele Rosji, wnioskodawcy pozostałych najliczniejszych obywatelstw preferują w większości oczekiwanie na zakończenie swojej procedury w samodzielnie zapewnionym miejscu zakwaterowania.
Potwierdzono 63 przypadki zakażenia wirusem SARS-CoV-2 wśród mieszkańców ośrodka dla cudzoziemców na warszawskim Targówku. Placówka została poddana kwarantannie. Cudzoziemcy pozostają pod opieką lekarską.
</t>
  </si>
  <si>
    <r>
      <t xml:space="preserve">Rosnąca systematycznie od 2014 r. liczba wniosków o zezwolenie na pobyt kształtuje ogólną sytuację migracyjną w Polsce. Przez pierwsze pięć miesięcy 2020 r. cudzoziemcy z krajów trzecich złożyli  więcej wniosków legalizacyjnych, niż w całym 2015 r.  </t>
    </r>
    <r>
      <rPr>
        <sz val="11"/>
        <color rgb="FFFF0000"/>
        <rFont val="Roboto"/>
        <charset val="238"/>
      </rPr>
      <t xml:space="preserve">
</t>
    </r>
    <r>
      <rPr>
        <sz val="11"/>
        <rFont val="Roboto"/>
        <charset val="238"/>
      </rPr>
      <t>Najwięcej wniosków zostało złożonych przez obywateli Ukrainy (79 tys., 71%), Gruzji (5,5 tys., 5%), Białorusi (4,6 tys., 4%), Indii (2,5 tys., 2%) i Mołdawii (2,5 tys., 2%).</t>
    </r>
    <r>
      <rPr>
        <sz val="11"/>
        <color rgb="FFFF0000"/>
        <rFont val="Roboto"/>
        <charset val="238"/>
      </rPr>
      <t xml:space="preserve"> 
</t>
    </r>
    <r>
      <rPr>
        <sz val="11"/>
        <rFont val="Roboto"/>
        <charset val="238"/>
      </rPr>
      <t>Zdecydowanie największym zainteresowaniem cieszyło się zezwolenie na pobyt czasowy, o które ubiegało się 94% cudzoziemców z krajów trzecich. Głównym powodem wniosków na pobyt czasowy była praca (75%), a w dalszej kolejności: rodzina (9%), inne powody (10%) oraz edukacja (6%).</t>
    </r>
    <r>
      <rPr>
        <sz val="11"/>
        <color rgb="FFFF0000"/>
        <rFont val="Roboto"/>
        <charset val="238"/>
      </rPr>
      <t xml:space="preserve">
</t>
    </r>
    <r>
      <rPr>
        <sz val="11"/>
        <rFont val="Roboto"/>
        <charset val="238"/>
      </rPr>
      <t>Najwięcej wniosków przyjął Wojewoda Mazowiecki (23%, 26 tys.), Wielkopolski (14%, 15 tys.), Dolnośląski (12%, 13 tys.), Śląski (9%, 10 tys.) oraz  Małopolski (8%, 9 tys.).</t>
    </r>
    <r>
      <rPr>
        <sz val="11"/>
        <color rgb="FFFF0000"/>
        <rFont val="Roboto"/>
        <charset val="238"/>
      </rPr>
      <t xml:space="preserve">
</t>
    </r>
    <r>
      <rPr>
        <sz val="11"/>
        <rFont val="Roboto"/>
        <charset val="238"/>
      </rPr>
      <t>W odpowiedzi na złożone wnioski urzędy wojewódzkie wydały blisko 95 tys. decyzji, czyli o 21% więcej w stosunku do analogicznego okresu zeszłego roku. 77% decyzji stanowiło udzielenie zezwolenia na pobyt, 18% - decyzje negatywne, a 5% - umorzenia postępowania.</t>
    </r>
    <r>
      <rPr>
        <sz val="11"/>
        <color rgb="FFFF0000"/>
        <rFont val="Roboto"/>
        <charset val="238"/>
      </rPr>
      <t xml:space="preserve">
</t>
    </r>
    <r>
      <rPr>
        <sz val="11"/>
        <color theme="1"/>
        <rFont val="Roboto"/>
        <charset val="238"/>
      </rPr>
      <t>Naj</t>
    </r>
    <r>
      <rPr>
        <sz val="11"/>
        <rFont val="Roboto"/>
        <charset val="238"/>
      </rPr>
      <t>więcej decyzji negatywnych wydał Wojewoda Mazowiecki (77%).</t>
    </r>
    <r>
      <rPr>
        <sz val="11"/>
        <color rgb="FFFF0000"/>
        <rFont val="Roboto"/>
        <charset val="238"/>
      </rPr>
      <t xml:space="preserve">
</t>
    </r>
    <r>
      <rPr>
        <sz val="11"/>
        <rFont val="Roboto"/>
        <charset val="238"/>
      </rPr>
      <t>Średni czas trwania postępowania z zakresu legalizacji pobytu wynosił w 2020 r. 230 dni.</t>
    </r>
    <r>
      <rPr>
        <sz val="11"/>
        <color rgb="FFFF0000"/>
        <rFont val="Roboto"/>
        <charset val="238"/>
      </rPr>
      <t xml:space="preserve">
</t>
    </r>
    <r>
      <rPr>
        <sz val="11"/>
        <rFont val="Roboto"/>
        <charset val="238"/>
      </rPr>
      <t xml:space="preserve">
</t>
    </r>
    <r>
      <rPr>
        <b/>
        <sz val="11"/>
        <rFont val="Roboto"/>
        <charset val="238"/>
      </rPr>
      <t>Informacja miesięczna</t>
    </r>
    <r>
      <rPr>
        <sz val="11"/>
        <rFont val="Roboto"/>
        <charset val="238"/>
      </rPr>
      <t xml:space="preserve">
W maju 2020 r. cudzoziemcy z krajów trzecich złożyli 19,5 tys. wniosków o udzielenie zezwolenia na pobyt. Po raz pierwszy od ośmiu miesięcy liczba przyjętych miesięcznie wniosków spadła poniżej 20 tys. Jednocześnie jest to pierwszy w 2020 r. tak znaczny spadek liczby wniosków złożonych przez cudzoziemców w stosunku do poprzedniego miesiąca (-4 tys.).</t>
    </r>
    <r>
      <rPr>
        <sz val="11"/>
        <color rgb="FFFF0000"/>
        <rFont val="Roboto"/>
        <charset val="238"/>
      </rPr>
      <t xml:space="preserve"> </t>
    </r>
    <r>
      <rPr>
        <sz val="11"/>
        <rFont val="Roboto"/>
        <charset val="238"/>
      </rPr>
      <t>W tym samym okresie urzędy wojewódzkie wydały ponad 16 tys. decyzji.</t>
    </r>
    <r>
      <rPr>
        <sz val="11"/>
        <color rgb="FFFF0000"/>
        <rFont val="Roboto"/>
        <charset val="238"/>
      </rPr>
      <t xml:space="preserve"> </t>
    </r>
  </si>
  <si>
    <r>
      <rPr>
        <sz val="11"/>
        <rFont val="Roboto"/>
        <charset val="238"/>
      </rPr>
      <t xml:space="preserve"> Łączna liczba decyzji wydanych w 2020 r. przewyższa liczbę wniosków przyjmowanych w tym okresie. Od początku roku Szef Urzędu wydał 1 690 decyzji, z czego 154 (9%) nadawało jedną z form ochrony. Dalsze 864 decyzje (51%) stanowiły rozstrzygnięcia negatywne, w tym 493 dla ob. Rosji. Pozostałe 672 rozstrzygnięcia (40%) umarzało procedurę, w tym  534 dla ob. Rosji.</t>
    </r>
    <r>
      <rPr>
        <sz val="11"/>
        <color rgb="FFFF0000"/>
        <rFont val="Roboto"/>
        <charset val="238"/>
      </rPr>
      <t xml:space="preserve">
</t>
    </r>
    <r>
      <rPr>
        <sz val="11"/>
        <rFont val="Roboto"/>
        <charset val="238"/>
      </rPr>
      <t xml:space="preserve">
Od początku roku w podziale na obywatelstwo najwięcej decyzji nadających ochronę otrzymali obywatele Turcji (42 os., 27% ogółu, uznawalność 88%), Rosji (39 os., 25% ogółu, uznawalność 8%),</t>
    </r>
    <r>
      <rPr>
        <sz val="11"/>
        <color rgb="FFFF0000"/>
        <rFont val="Roboto"/>
        <charset val="238"/>
      </rPr>
      <t xml:space="preserve"> </t>
    </r>
    <r>
      <rPr>
        <sz val="11"/>
        <rFont val="Roboto"/>
        <charset val="238"/>
      </rPr>
      <t>Tadżykistanu (17 os., 11% ogółu, uznawalność 32%). Warto zwrócić uwagę, że w maju 2020 r. Szef Urzędu nadał jedną z form ochrony krajowej lub międzynarodowej  35 cudzoziemcom: nadał status uchodźcy 14 osobom, w tym 13 obywatelom Turcji, udzilił ochronę uzupełniającą 20 osobom (po 5 os. Tadżykistan i Sierra Leone, po 4 os. - Rosja i Ukraina) oraz udzielił zgody na pobyt tolerowany 1 osobie .</t>
    </r>
    <r>
      <rPr>
        <sz val="11"/>
        <color rgb="FFFF0000"/>
        <rFont val="Roboto"/>
        <charset val="238"/>
      </rPr>
      <t xml:space="preserve">
</t>
    </r>
    <r>
      <rPr>
        <sz val="11"/>
        <rFont val="Roboto"/>
        <charset val="238"/>
      </rPr>
      <t>Ogólna uznawalność w I instancji  wynosiła 15%.</t>
    </r>
    <r>
      <rPr>
        <sz val="11"/>
        <color rgb="FFFF0000"/>
        <rFont val="Roboto"/>
        <charset val="238"/>
      </rPr>
      <t xml:space="preserve">
</t>
    </r>
    <r>
      <rPr>
        <sz val="11"/>
        <rFont val="Roboto"/>
        <charset val="238"/>
      </rPr>
      <t>W 2020 r. Rada do Spraw Uchodźców wydała 9 decyzji nadających jedną z form ochrony: 8 obywatelom Rosji udzielono zgody na pobyt tolerowany, a 1 obywatel Ukrainy otrzymał ochronę uzupełniającą.</t>
    </r>
    <r>
      <rPr>
        <sz val="11"/>
        <color rgb="FFFF0000"/>
        <rFont val="Roboto"/>
        <charset val="238"/>
      </rPr>
      <t xml:space="preserve">
</t>
    </r>
    <r>
      <rPr>
        <sz val="11"/>
        <rFont val="Roboto"/>
        <charset val="238"/>
      </rPr>
      <t>Łącznie w 2020 r. na terytorium RP 163 cudzoziemców ubiegających się o udzielenie ochrony międzynarodowej otrzymało jedną z form ochrony krajowej lub międzynarodowej.</t>
    </r>
  </si>
  <si>
    <r>
      <rPr>
        <sz val="11"/>
        <rFont val="Roboto"/>
        <charset val="238"/>
      </rPr>
      <t>Największym wyzwaniem dla organów administracji państwowej ostatnich kilku lat jest sprostanie zwiększonemu napływowi cudzoziemców (głównie z Ukrainy). Najpopularniejszym typem zezwolenia jest pobyt czasowy. Większość wnioskodawców ubiega się o to zezwolenie w związku z planowanym podjęciem pracy na terytorium RP (75%) i  sprawami rodzinnymi (9%).</t>
    </r>
    <r>
      <rPr>
        <sz val="11"/>
        <color rgb="FFFF0000"/>
        <rFont val="Roboto"/>
        <charset val="238"/>
      </rPr>
      <t xml:space="preserve">
</t>
    </r>
    <r>
      <rPr>
        <sz val="11"/>
        <rFont val="Roboto"/>
        <charset val="238"/>
      </rPr>
      <t xml:space="preserve">
Czterokrotny, w porównaniu z 2014 r., wzrost liczby wniosków w sprawach o legalizację pobytu nie jest powiązany  z proporcjonalnym wzrostem kadr i infrastruktury do obsługi cudzoziemców. W związku z tym średni czas trwania postępowania u wojewodów przekracza obecnie 7 miesięcy. Jednocześnie liczba osób posiadających aktualny dokument pobytowy systematycznie rośnie.</t>
    </r>
    <r>
      <rPr>
        <sz val="11"/>
        <color rgb="FFFF0000"/>
        <rFont val="Roboto"/>
        <charset val="238"/>
      </rPr>
      <t xml:space="preserve"> </t>
    </r>
    <r>
      <rPr>
        <sz val="11"/>
        <rFont val="Roboto"/>
        <charset val="238"/>
      </rPr>
      <t>Wg stanu na dzień 1 czerwca 2020 r. ważne zezwolenia na pobyt na terytorium RP posiadało</t>
    </r>
    <r>
      <rPr>
        <sz val="11"/>
        <color rgb="FFFF0000"/>
        <rFont val="Roboto"/>
        <charset val="238"/>
      </rPr>
      <t xml:space="preserve"> </t>
    </r>
    <r>
      <rPr>
        <sz val="11"/>
        <rFont val="Roboto"/>
        <charset val="238"/>
      </rPr>
      <t>447 tys. cudzoziemców, w tym najliczniejsze: 263 tys. (59%) na pobyt czasowy, 81 tys. (18%) dokumentów poświadczających prawo pobytu lub stałego pobytu obywateli UE,</t>
    </r>
    <r>
      <rPr>
        <sz val="11"/>
        <color rgb="FFFF0000"/>
        <rFont val="Roboto"/>
        <charset val="238"/>
      </rPr>
      <t xml:space="preserve"> </t>
    </r>
    <r>
      <rPr>
        <sz val="11"/>
        <rFont val="Roboto"/>
        <charset val="238"/>
      </rPr>
      <t>81 tys. (18%) na pobyt stały.</t>
    </r>
    <r>
      <rPr>
        <sz val="11"/>
        <color rgb="FFFF0000"/>
        <rFont val="Roboto"/>
        <charset val="238"/>
      </rPr>
      <t xml:space="preserve"> </t>
    </r>
    <r>
      <rPr>
        <sz val="11"/>
        <rFont val="Roboto"/>
        <charset val="238"/>
      </rPr>
      <t xml:space="preserve">Wszystkie formy ochrony (międzynarodowej i krajowej) posiadało 4,8 tys. cudzoziemców (1%).  W porównaniu ze stanem sprzed roku wartość ta zwiększyła się o ponad 53 tys. głównie za sprawą realizacji spraw w toku (wniosków złożonych przed 14 marca br.).  
Najliczniejsze obywatelstwa cudzoziemców w Polsce to: Ukraina – 233 tys. (52%), Białoruś - 27 tys. (6%), Niemcy - 21 tys. (5%),  Rosja - 13 tys. (3%), Wietnam -12 tys. (3%), Indie - 10 tys. (2%), Włochy – 8,5 tys. (2%), Chiny – 8,3 tys. (2%), Gruzja – 6,8 tys. (2%) i Wielka Brytania – 6,3 tys. (1%). 
Obowiązujące obecnie przepisy umożliwiają legalne pozostanie w kraju osobom, które chcą realizować dotychczasowy cel pobytu lub nie mogą opuścić Polski w związku z rozprzestrzenianiem się wirusua SARS-CoV-2 (w okresie 14.03-31.05.2020 upłynął termin ważności 20 tys. dokumentów uprawniających do legalnego pobytu na terytorium RP).
</t>
    </r>
    <r>
      <rPr>
        <sz val="11"/>
        <color rgb="FFFF0000"/>
        <rFont val="Roboto"/>
        <charset val="238"/>
      </rPr>
      <t/>
    </r>
  </si>
  <si>
    <t>W dalszym ciągu widoczne jest bardzo wysokie obciążenie w zakresie prowadzenia Wykazu osób, których pobyt na terytorium RP jest  niepożądany. W maju Szef UdSC zrealizował blisko 6 tys. spraw dotyczących wykazu, spośród których do najliczniejszych  zaliczały się wpisy do Wykazu i wpisy SIS oraz alerty SIS i alerty pobytowe (stanowiły 90% wszystkich zadań realizowanych w tym obszarze).</t>
  </si>
  <si>
    <r>
      <t xml:space="preserve">Konsekwencją dużego napływu cudzoziemców starających się zalegalizować swój pobyt jest zwiększona liczba odwołań od decyzji wydawanych w I instancji. W 2020 r. cudzoziemcy złożyli blisko 8,8 tys. odwołań (89% - pobyt czasowy, 6% - zobowiązanie do powrotu, 4% - pobyt stały) i uzyskali w tym samym czasie blisko 9,1 tys. Szefa UdSC w sprawach o legalizację pobytu na terytorium RP (20% - utrzymanie decyzji, od której się odwołano, 11% - uchylenie decyzji organu pierwszej instancji i udzielenie zezwolenia,  12% - uchylenie i przekazanie do ponownego rozpatrzenia, 37% (3,4 tys.) - rozstrzygnięcia wydawane w sprawach ponagleń - ujęte w kategorii inne). 
</t>
    </r>
    <r>
      <rPr>
        <sz val="11"/>
        <rFont val="Roboto"/>
        <charset val="238"/>
      </rPr>
      <t xml:space="preserve">
Odwołania składali głównie obywatele Ukrainy (52%), Indii (10%), Gruzji (5%), Rosji i Białorusi (po 5%), najczęściej od decyzji wojewodów (91% ogółu), a w szczególności do decyzji wydawanych przez Wojewodę Mazowieckiego (82% ogółu złożonych odwołań, a 90% wśród odwołań złożonych do wojewodów). 
</t>
    </r>
    <r>
      <rPr>
        <sz val="11"/>
        <color rgb="FFFF0000"/>
        <rFont val="Roboto"/>
        <charset val="238"/>
      </rPr>
      <t xml:space="preserve">
</t>
    </r>
    <r>
      <rPr>
        <sz val="11"/>
        <rFont val="Roboto"/>
        <charset val="238"/>
      </rPr>
      <t>W II instancji liczba spraw w toku  to 30 tys., średni czas trwania postępowania odwoławczego wynosił 329 dni (obie wartości obejmują dane w sprawach: pobyt czasowy, stały, rezydenta długoterminowego UE).</t>
    </r>
    <r>
      <rPr>
        <sz val="11"/>
        <color rgb="FFFF0000"/>
        <rFont val="Roboto"/>
        <charset val="238"/>
      </rPr>
      <t xml:space="preserve">
</t>
    </r>
    <r>
      <rPr>
        <b/>
        <sz val="11"/>
        <rFont val="Roboto"/>
        <charset val="238"/>
      </rPr>
      <t>Informacja miesięczna</t>
    </r>
    <r>
      <rPr>
        <sz val="11"/>
        <color rgb="FFFF0000"/>
        <rFont val="Roboto"/>
        <charset val="238"/>
      </rPr>
      <t xml:space="preserve">
</t>
    </r>
    <r>
      <rPr>
        <sz val="11"/>
        <rFont val="Roboto"/>
        <charset val="238"/>
      </rPr>
      <t>Po gwałtownym spadku liczby odwołań w kwietniu, w maju widoczny jest powolny wzrost liczby cudzoziemców, którzy nie byli usatysfakcjonowani rostrzygnięciem wydanym w I instancji.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</si>
</sst>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zł&quot;* #,##0_);_(&quot;zł&quot;* \(#,##0\);_(&quot;zł&quot;* &quot;-&quot;_);_(@_)"/>
    <numFmt numFmtId="165" formatCode="yyyy/mm/dd;@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  <font>
      <sz val="11"/>
      <color rgb="FFFF0000"/>
      <name val="Roboto"/>
      <charset val="238"/>
    </font>
    <font>
      <b/>
      <sz val="1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10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3" fontId="28" fillId="0" borderId="0" xfId="10" applyNumberFormat="1" applyFont="1" applyFill="1" applyBorder="1" applyAlignment="1" applyProtection="1">
      <alignment horizontal="center" vertical="center"/>
    </xf>
    <xf numFmtId="3" fontId="21" fillId="0" borderId="51" xfId="0" applyNumberFormat="1" applyFont="1" applyBorder="1" applyAlignment="1" applyProtection="1">
      <alignment wrapText="1"/>
      <protection locked="0"/>
    </xf>
    <xf numFmtId="165" fontId="21" fillId="0" borderId="51" xfId="0" applyNumberFormat="1" applyFont="1" applyBorder="1" applyAlignment="1" applyProtection="1">
      <alignment horizontal="center" wrapText="1"/>
      <protection locked="0"/>
    </xf>
    <xf numFmtId="0" fontId="21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41" fillId="33" borderId="0" xfId="0" applyFont="1" applyFill="1" applyAlignment="1" applyProtection="1">
      <alignment horizontal="left" vertical="top" wrapText="1"/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1" fillId="0" borderId="50" xfId="0" applyNumberFormat="1" applyFont="1" applyBorder="1" applyAlignment="1" applyProtection="1">
      <alignment horizontal="center"/>
      <protection locked="0"/>
    </xf>
    <xf numFmtId="0" fontId="21" fillId="0" borderId="50" xfId="0" applyFont="1" applyBorder="1" applyAlignment="1" applyProtection="1">
      <alignment horizontal="center"/>
      <protection locked="0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9" fillId="0" borderId="42" xfId="24" applyNumberFormat="1" applyFont="1" applyFill="1" applyBorder="1" applyAlignment="1" applyProtection="1">
      <alignment horizontal="right" vertical="center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8" fillId="34" borderId="46" xfId="0" applyNumberFormat="1" applyFont="1" applyFill="1" applyBorder="1" applyAlignment="1" applyProtection="1">
      <alignment horizontal="center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45" xfId="10" applyFont="1" applyFill="1" applyBorder="1" applyAlignment="1" applyProtection="1">
      <alignment horizontal="center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5" borderId="42" xfId="43" applyFont="1" applyFill="1" applyBorder="1" applyAlignment="1" applyProtection="1">
      <alignment horizontal="right" vertical="center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Fill="1" applyBorder="1" applyAlignment="1" applyProtection="1">
      <alignment horizontal="right" vertical="center"/>
    </xf>
    <xf numFmtId="3" fontId="29" fillId="34" borderId="32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Fill="1" applyBorder="1" applyAlignment="1" applyProtection="1">
      <alignment horizontal="right" vertical="center"/>
    </xf>
    <xf numFmtId="3" fontId="29" fillId="0" borderId="43" xfId="0" applyNumberFormat="1" applyFont="1" applyFill="1" applyBorder="1" applyAlignment="1" applyProtection="1">
      <alignment horizontal="right" vertical="center"/>
    </xf>
    <xf numFmtId="3" fontId="29" fillId="0" borderId="32" xfId="0" applyNumberFormat="1" applyFont="1" applyFill="1" applyBorder="1" applyAlignment="1" applyProtection="1">
      <alignment horizontal="right" vertical="center"/>
    </xf>
    <xf numFmtId="0" fontId="34" fillId="35" borderId="31" xfId="0" applyFont="1" applyFill="1" applyBorder="1" applyAlignment="1" applyProtection="1">
      <alignment horizontal="center" vertical="center" wrapText="1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4" borderId="10" xfId="0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29" fillId="35" borderId="35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6" borderId="46" xfId="1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5" borderId="32" xfId="0" applyFont="1" applyFill="1" applyBorder="1" applyAlignment="1" applyProtection="1">
      <alignment horizontal="right" vertical="center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6" borderId="44" xfId="10" applyFont="1" applyFill="1" applyBorder="1" applyAlignment="1" applyProtection="1">
      <alignment horizontal="left" vertical="center"/>
    </xf>
    <xf numFmtId="0" fontId="28" fillId="36" borderId="45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5" borderId="43" xfId="0" applyFont="1" applyFill="1" applyBorder="1" applyAlignment="1" applyProtection="1">
      <alignment horizontal="right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9" fillId="34" borderId="26" xfId="43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 wrapText="1"/>
    </xf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'Informacja miesięczna maj 2020'!$C$315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7E-491F-BDCC-57121B56B8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('Informacja miesięczna maj 2020'!$G$313:$J$314,'Informacja miesięczna maj 2020'!$K$313:$N$314,'Informacja miesięczna maj 2020'!$O$313:$R$314)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'Informacja miesięczna maj 2020'!$G$315:$R$315</c:f>
              <c:numCache>
                <c:formatCode>General</c:formatCode>
                <c:ptCount val="12"/>
                <c:pt idx="0">
                  <c:v>135</c:v>
                </c:pt>
                <c:pt idx="2">
                  <c:v>388</c:v>
                </c:pt>
                <c:pt idx="4">
                  <c:v>111</c:v>
                </c:pt>
                <c:pt idx="6">
                  <c:v>274</c:v>
                </c:pt>
                <c:pt idx="8">
                  <c:v>18</c:v>
                </c:pt>
                <c:pt idx="1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7E-491F-BDCC-57121B56B887}"/>
            </c:ext>
          </c:extLst>
        </c:ser>
        <c:ser>
          <c:idx val="1"/>
          <c:order val="1"/>
          <c:tx>
            <c:strRef>
              <c:f>'Informacja miesięczna maj 2020'!$C$316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7E-491F-BDCC-57121B56B88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('Informacja miesięczna maj 2020'!$G$313:$J$314,'Informacja miesięczna maj 2020'!$K$313:$N$314,'Informacja miesięczna maj 2020'!$O$313:$R$314)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'Informacja miesięczna maj 2020'!$G$316:$R$316</c:f>
              <c:numCache>
                <c:formatCode>General</c:formatCode>
                <c:ptCount val="12"/>
                <c:pt idx="0">
                  <c:v>32</c:v>
                </c:pt>
                <c:pt idx="2">
                  <c:v>34</c:v>
                </c:pt>
                <c:pt idx="4">
                  <c:v>41</c:v>
                </c:pt>
                <c:pt idx="6">
                  <c:v>61</c:v>
                </c:pt>
                <c:pt idx="8">
                  <c:v>11</c:v>
                </c:pt>
                <c:pt idx="1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7E-491F-BDCC-57121B56B887}"/>
            </c:ext>
          </c:extLst>
        </c:ser>
        <c:ser>
          <c:idx val="2"/>
          <c:order val="2"/>
          <c:tx>
            <c:strRef>
              <c:f>'Informacja miesięczna maj 2020'!$C$317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7E-491F-BDCC-57121B56B88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('Informacja miesięczna maj 2020'!$G$313:$J$314,'Informacja miesięczna maj 2020'!$K$313:$N$314,'Informacja miesięczna maj 2020'!$O$313:$R$314)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'Informacja miesięczna maj 2020'!$G$317:$R$317</c:f>
              <c:numCache>
                <c:formatCode>General</c:formatCode>
                <c:ptCount val="12"/>
                <c:pt idx="0">
                  <c:v>10</c:v>
                </c:pt>
                <c:pt idx="2">
                  <c:v>30</c:v>
                </c:pt>
                <c:pt idx="4">
                  <c:v>7</c:v>
                </c:pt>
                <c:pt idx="6">
                  <c:v>23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7E-491F-BDCC-57121B56B887}"/>
            </c:ext>
          </c:extLst>
        </c:ser>
        <c:ser>
          <c:idx val="3"/>
          <c:order val="3"/>
          <c:tx>
            <c:strRef>
              <c:f>'Informacja miesięczna maj 2020'!$C$318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7E-491F-BDCC-57121B56B88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('Informacja miesięczna maj 2020'!$G$313:$J$314,'Informacja miesięczna maj 2020'!$K$313:$N$314,'Informacja miesięczna maj 2020'!$O$313:$R$314)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'Informacja miesięczna maj 2020'!$G$318:$R$318</c:f>
              <c:numCache>
                <c:formatCode>General</c:formatCode>
                <c:ptCount val="12"/>
                <c:pt idx="0">
                  <c:v>6</c:v>
                </c:pt>
                <c:pt idx="2">
                  <c:v>9</c:v>
                </c:pt>
                <c:pt idx="4">
                  <c:v>7</c:v>
                </c:pt>
                <c:pt idx="6">
                  <c:v>14</c:v>
                </c:pt>
                <c:pt idx="8">
                  <c:v>3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B7E-491F-BDCC-57121B56B887}"/>
            </c:ext>
          </c:extLst>
        </c:ser>
        <c:ser>
          <c:idx val="5"/>
          <c:order val="4"/>
          <c:tx>
            <c:strRef>
              <c:f>'Informacja miesięczna maj 2020'!$C$319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7E-491F-BDCC-57121B56B88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'Informacja miesięczna maj 2020'!$G$319:$R$319</c:f>
              <c:numCache>
                <c:formatCode>General</c:formatCode>
                <c:ptCount val="12"/>
                <c:pt idx="0">
                  <c:v>15</c:v>
                </c:pt>
                <c:pt idx="2">
                  <c:v>24</c:v>
                </c:pt>
                <c:pt idx="4">
                  <c:v>1</c:v>
                </c:pt>
                <c:pt idx="6">
                  <c:v>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B7E-491F-BDCC-57121B56B887}"/>
            </c:ext>
          </c:extLst>
        </c:ser>
        <c:ser>
          <c:idx val="4"/>
          <c:order val="5"/>
          <c:tx>
            <c:strRef>
              <c:f>'Informacja miesięczna maj 2020'!$C$320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7E-491F-BDCC-57121B56B88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('Informacja miesięczna maj 2020'!$G$313:$J$314,'Informacja miesięczna maj 2020'!$K$313:$N$314,'Informacja miesięczna maj 2020'!$O$313:$R$314)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'Informacja miesięczna maj 2020'!$G$320:$R$320</c:f>
              <c:numCache>
                <c:formatCode>General</c:formatCode>
                <c:ptCount val="12"/>
                <c:pt idx="0">
                  <c:v>97</c:v>
                </c:pt>
                <c:pt idx="2">
                  <c:v>122</c:v>
                </c:pt>
                <c:pt idx="4">
                  <c:v>29</c:v>
                </c:pt>
                <c:pt idx="6">
                  <c:v>49</c:v>
                </c:pt>
                <c:pt idx="8">
                  <c:v>7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B7E-491F-BDCC-57121B56B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31560"/>
        <c:axId val="167331952"/>
        <c:axId val="0"/>
      </c:bar3DChart>
      <c:catAx>
        <c:axId val="16733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167331952"/>
        <c:crosses val="autoZero"/>
        <c:auto val="1"/>
        <c:lblAlgn val="ctr"/>
        <c:lblOffset val="100"/>
        <c:noMultiLvlLbl val="0"/>
      </c:catAx>
      <c:valAx>
        <c:axId val="1673319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315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'Informacja miesięczna maj 2020'!$B$452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('Informacja miesięczna maj 2020'!$J$451,'Informacja miesięczna maj 2020'!$M$451,'Informacja miesięczna maj 2020'!$P$451,'Informacja miesięczna maj 2020'!$S$451,'Informacja miesięczna maj 2020'!$V$451)</c:f>
              <c:strCache>
                <c:ptCount val="5"/>
                <c:pt idx="0">
                  <c:v>27.04.2020 - 03.05.2020</c:v>
                </c:pt>
                <c:pt idx="1">
                  <c:v>04.05.2020 - 10.05.2020</c:v>
                </c:pt>
                <c:pt idx="2">
                  <c:v>11.05.2020 - 17.05.2020</c:v>
                </c:pt>
                <c:pt idx="3">
                  <c:v>18.05.2020 - 24.05.2020</c:v>
                </c:pt>
                <c:pt idx="4">
                  <c:v>25.05.2020 - 31.05.2020</c:v>
                </c:pt>
              </c:strCache>
            </c:strRef>
          </c:cat>
          <c:val>
            <c:numRef>
              <c:f>('Informacja miesięczna maj 2020'!$J$452,'Informacja miesięczna maj 2020'!$M$452,'Informacja miesięczna maj 2020'!$P$452,'Informacja miesięczna maj 2020'!$S$452,'Informacja miesięczna maj 2020'!$V$452)</c:f>
              <c:numCache>
                <c:formatCode>#,##0</c:formatCode>
                <c:ptCount val="5"/>
                <c:pt idx="0">
                  <c:v>1263</c:v>
                </c:pt>
                <c:pt idx="1">
                  <c:v>1260</c:v>
                </c:pt>
                <c:pt idx="2">
                  <c:v>1252</c:v>
                </c:pt>
                <c:pt idx="3">
                  <c:v>1253</c:v>
                </c:pt>
                <c:pt idx="4">
                  <c:v>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6A-46E2-8E2A-A8D7C81466E6}"/>
            </c:ext>
          </c:extLst>
        </c:ser>
        <c:ser>
          <c:idx val="1"/>
          <c:order val="1"/>
          <c:tx>
            <c:strRef>
              <c:f>'Informacja miesięczna maj 2020'!$B$453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('Informacja miesięczna maj 2020'!$J$451,'Informacja miesięczna maj 2020'!$M$451,'Informacja miesięczna maj 2020'!$P$451,'Informacja miesięczna maj 2020'!$S$451,'Informacja miesięczna maj 2020'!$V$451)</c:f>
              <c:strCache>
                <c:ptCount val="5"/>
                <c:pt idx="0">
                  <c:v>27.04.2020 - 03.05.2020</c:v>
                </c:pt>
                <c:pt idx="1">
                  <c:v>04.05.2020 - 10.05.2020</c:v>
                </c:pt>
                <c:pt idx="2">
                  <c:v>11.05.2020 - 17.05.2020</c:v>
                </c:pt>
                <c:pt idx="3">
                  <c:v>18.05.2020 - 24.05.2020</c:v>
                </c:pt>
                <c:pt idx="4">
                  <c:v>25.05.2020 - 31.05.2020</c:v>
                </c:pt>
              </c:strCache>
            </c:strRef>
          </c:cat>
          <c:val>
            <c:numRef>
              <c:f>('Informacja miesięczna maj 2020'!$J$453,'Informacja miesięczna maj 2020'!$M$453,'Informacja miesięczna maj 2020'!$P$453,'Informacja miesięczna maj 2020'!$S$453,'Informacja miesięczna maj 2020'!$V$453)</c:f>
              <c:numCache>
                <c:formatCode>#,##0</c:formatCode>
                <c:ptCount val="5"/>
                <c:pt idx="0">
                  <c:v>1816</c:v>
                </c:pt>
                <c:pt idx="1">
                  <c:v>1819</c:v>
                </c:pt>
                <c:pt idx="2">
                  <c:v>1829</c:v>
                </c:pt>
                <c:pt idx="3">
                  <c:v>1812</c:v>
                </c:pt>
                <c:pt idx="4">
                  <c:v>1814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6A-46E2-8E2A-A8D7C81466E6}"/>
            </c:ext>
          </c:extLst>
        </c:ser>
        <c:ser>
          <c:idx val="5"/>
          <c:order val="2"/>
          <c:tx>
            <c:strRef>
              <c:f>'Informacja miesięczna maj 2020'!$B$456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('Informacja miesięczna maj 2020'!$J$451,'Informacja miesięczna maj 2020'!$M$451,'Informacja miesięczna maj 2020'!$P$451,'Informacja miesięczna maj 2020'!$S$451,'Informacja miesięczna maj 2020'!$V$451)</c:f>
              <c:strCache>
                <c:ptCount val="5"/>
                <c:pt idx="0">
                  <c:v>27.04.2020 - 03.05.2020</c:v>
                </c:pt>
                <c:pt idx="1">
                  <c:v>04.05.2020 - 10.05.2020</c:v>
                </c:pt>
                <c:pt idx="2">
                  <c:v>11.05.2020 - 17.05.2020</c:v>
                </c:pt>
                <c:pt idx="3">
                  <c:v>18.05.2020 - 24.05.2020</c:v>
                </c:pt>
                <c:pt idx="4">
                  <c:v>25.05.2020 - 31.05.2020</c:v>
                </c:pt>
              </c:strCache>
            </c:strRef>
          </c:cat>
          <c:val>
            <c:numRef>
              <c:f>('Informacja miesięczna maj 2020'!$J$456,'Informacja miesięczna maj 2020'!$M$456,'Informacja miesięczna maj 2020'!$P$456,'Informacja miesięczna maj 2020'!$S$456,'Informacja miesięczna maj 2020'!$V$456)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6A-46E2-8E2A-A8D7C81466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67322152"/>
        <c:axId val="167321760"/>
        <c:axId val="0"/>
      </c:bar3DChart>
      <c:catAx>
        <c:axId val="1673221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7321760"/>
        <c:crosses val="autoZero"/>
        <c:auto val="1"/>
        <c:lblAlgn val="ctr"/>
        <c:lblOffset val="100"/>
        <c:noMultiLvlLbl val="0"/>
      </c:catAx>
      <c:valAx>
        <c:axId val="16732176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167322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'Informacja miesięczna maj 2020'!$C$134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'Informacja miesięczna maj 2020'!$L$133:$U$133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miesięczna maj 2020'!$L$134:$U$134</c:f>
              <c:numCache>
                <c:formatCode>#,##0</c:formatCode>
                <c:ptCount val="10"/>
                <c:pt idx="0">
                  <c:v>7812</c:v>
                </c:pt>
                <c:pt idx="2">
                  <c:v>1374</c:v>
                </c:pt>
                <c:pt idx="3">
                  <c:v>918</c:v>
                </c:pt>
                <c:pt idx="4">
                  <c:v>973</c:v>
                </c:pt>
                <c:pt idx="5">
                  <c:v>235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2-4863-9785-C9805325483C}"/>
            </c:ext>
          </c:extLst>
        </c:ser>
        <c:ser>
          <c:idx val="0"/>
          <c:order val="1"/>
          <c:tx>
            <c:strRef>
              <c:f>'Informacja miesięczna maj 2020'!$C$135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'Informacja miesięczna maj 2020'!$L$133:$U$133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miesięczna maj 2020'!$L$135:$U$135</c:f>
              <c:numCache>
                <c:formatCode>#,##0</c:formatCode>
                <c:ptCount val="10"/>
                <c:pt idx="0">
                  <c:v>316</c:v>
                </c:pt>
                <c:pt idx="2">
                  <c:v>62</c:v>
                </c:pt>
                <c:pt idx="3">
                  <c:v>30</c:v>
                </c:pt>
                <c:pt idx="4">
                  <c:v>47</c:v>
                </c:pt>
                <c:pt idx="5">
                  <c:v>19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2-4863-9785-C9805325483C}"/>
            </c:ext>
          </c:extLst>
        </c:ser>
        <c:ser>
          <c:idx val="1"/>
          <c:order val="2"/>
          <c:tx>
            <c:strRef>
              <c:f>'Informacja miesięczna maj 2020'!$C$136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'Informacja miesięczna maj 2020'!$L$133:$U$133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miesięczna maj 2020'!$L$136:$U$136</c:f>
              <c:numCache>
                <c:formatCode>#,##0</c:formatCode>
                <c:ptCount val="10"/>
                <c:pt idx="0">
                  <c:v>108</c:v>
                </c:pt>
                <c:pt idx="2">
                  <c:v>18</c:v>
                </c:pt>
                <c:pt idx="3">
                  <c:v>40</c:v>
                </c:pt>
                <c:pt idx="4">
                  <c:v>15</c:v>
                </c:pt>
                <c:pt idx="5">
                  <c:v>12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52-4863-9785-C9805325483C}"/>
            </c:ext>
          </c:extLst>
        </c:ser>
        <c:ser>
          <c:idx val="2"/>
          <c:order val="3"/>
          <c:tx>
            <c:strRef>
              <c:f>'Informacja miesięczna maj 2020'!$C$137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'Informacja miesięczna maj 2020'!$L$133:$U$133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miesięczna maj 2020'!$L$137:$U$137</c:f>
              <c:numCache>
                <c:formatCode>#,##0</c:formatCode>
                <c:ptCount val="10"/>
                <c:pt idx="0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52-4863-9785-C9805325483C}"/>
            </c:ext>
          </c:extLst>
        </c:ser>
        <c:ser>
          <c:idx val="3"/>
          <c:order val="4"/>
          <c:tx>
            <c:strRef>
              <c:f>'Informacja miesięczna maj 2020'!$C$138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'Informacja miesięczna maj 2020'!$L$133:$U$133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miesięczna maj 2020'!$L$138:$U$138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52-4863-9785-C9805325483C}"/>
            </c:ext>
          </c:extLst>
        </c:ser>
        <c:ser>
          <c:idx val="4"/>
          <c:order val="5"/>
          <c:tx>
            <c:strRef>
              <c:f>'Informacja miesięczna maj 2020'!$C$139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'Informacja miesięczna maj 2020'!$L$133:$U$133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miesięczna maj 2020'!$L$139:$U$139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52-4863-9785-C9805325483C}"/>
            </c:ext>
          </c:extLst>
        </c:ser>
        <c:ser>
          <c:idx val="5"/>
          <c:order val="6"/>
          <c:tx>
            <c:strRef>
              <c:f>'Informacja miesięczna maj 2020'!$C$140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'Informacja miesięczna maj 2020'!$L$133:$U$133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miesięczna maj 2020'!$L$140:$U$140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52-4863-9785-C9805325483C}"/>
            </c:ext>
          </c:extLst>
        </c:ser>
        <c:ser>
          <c:idx val="6"/>
          <c:order val="7"/>
          <c:tx>
            <c:strRef>
              <c:f>'Informacja miesięczna maj 2020'!$C$141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'Informacja miesięczna maj 2020'!$L$133:$U$133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miesięczna maj 2020'!$L$141:$U$141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C52-4863-9785-C9805325483C}"/>
            </c:ext>
          </c:extLst>
        </c:ser>
        <c:ser>
          <c:idx val="7"/>
          <c:order val="8"/>
          <c:tx>
            <c:strRef>
              <c:f>'Informacja miesięczna maj 2020'!$C$142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'Informacja miesięczna maj 2020'!$L$133:$U$133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miesięczna maj 2020'!$L$142:$U$142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52-4863-9785-C9805325483C}"/>
            </c:ext>
          </c:extLst>
        </c:ser>
        <c:ser>
          <c:idx val="9"/>
          <c:order val="9"/>
          <c:tx>
            <c:strRef>
              <c:f>'Informacja miesięczna maj 2020'!$C$143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'Informacja miesięczna maj 2020'!$L$133:$U$133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miesięczna maj 2020'!$L$143:$U$143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C52-4863-9785-C9805325483C}"/>
            </c:ext>
          </c:extLst>
        </c:ser>
        <c:ser>
          <c:idx val="10"/>
          <c:order val="10"/>
          <c:tx>
            <c:strRef>
              <c:f>'Informacja miesięczna maj 2020'!$C$144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'Informacja miesięczna maj 2020'!$L$133:$U$133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miesięczna maj 2020'!$L$144:$U$144</c:f>
              <c:numCache>
                <c:formatCode>#,##0</c:formatCode>
                <c:ptCount val="10"/>
                <c:pt idx="0">
                  <c:v>538</c:v>
                </c:pt>
                <c:pt idx="2">
                  <c:v>338</c:v>
                </c:pt>
                <c:pt idx="3">
                  <c:v>7</c:v>
                </c:pt>
                <c:pt idx="4">
                  <c:v>20</c:v>
                </c:pt>
                <c:pt idx="5">
                  <c:v>74</c:v>
                </c:pt>
                <c:pt idx="6">
                  <c:v>38</c:v>
                </c:pt>
                <c:pt idx="7">
                  <c:v>0</c:v>
                </c:pt>
                <c:pt idx="8">
                  <c:v>56</c:v>
                </c:pt>
                <c:pt idx="9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C52-4863-9785-C9805325483C}"/>
            </c:ext>
          </c:extLst>
        </c:ser>
        <c:ser>
          <c:idx val="11"/>
          <c:order val="11"/>
          <c:tx>
            <c:strRef>
              <c:f>'Informacja miesięczna maj 2020'!$C$145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'Informacja miesięczna maj 2020'!$L$133:$U$133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miesięczna maj 2020'!$L$145:$U$145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52-4863-9785-C9805325483C}"/>
            </c:ext>
          </c:extLst>
        </c:ser>
        <c:ser>
          <c:idx val="12"/>
          <c:order val="12"/>
          <c:tx>
            <c:strRef>
              <c:f>'Informacja miesięczna maj 2020'!$C$146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'Informacja miesięczna maj 2020'!$L$133:$U$133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miesięczna maj 2020'!$L$146:$U$146</c:f>
              <c:numCache>
                <c:formatCode>#,##0</c:formatCode>
                <c:ptCount val="10"/>
                <c:pt idx="0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C52-4863-9785-C9805325483C}"/>
            </c:ext>
          </c:extLst>
        </c:ser>
        <c:ser>
          <c:idx val="13"/>
          <c:order val="13"/>
          <c:tx>
            <c:strRef>
              <c:f>'Informacja miesięczna maj 2020'!$C$147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'Informacja miesięczna maj 2020'!$L$133:$U$133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miesięczna maj 2020'!$L$147:$U$147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C52-4863-9785-C9805325483C}"/>
            </c:ext>
          </c:extLst>
        </c:ser>
        <c:ser>
          <c:idx val="14"/>
          <c:order val="14"/>
          <c:tx>
            <c:strRef>
              <c:f>'Informacja miesięczna maj 2020'!$C$148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'Informacja miesięczna maj 2020'!$L$133:$U$133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miesięczna maj 2020'!$L$148:$U$148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52-4863-9785-C98053254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976"/>
        <c:axId val="167324112"/>
        <c:axId val="0"/>
      </c:bar3DChart>
      <c:catAx>
        <c:axId val="1673209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112"/>
        <c:crosses val="autoZero"/>
        <c:auto val="1"/>
        <c:lblAlgn val="ctr"/>
        <c:lblOffset val="100"/>
        <c:noMultiLvlLbl val="0"/>
      </c:catAx>
      <c:valAx>
        <c:axId val="167324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'Informacja miesięczna maj 2020'!$C$283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('Informacja miesięczna maj 2020'!$G$281:$J$282,'Informacja miesięczna maj 2020'!$K$281:$N$282,'Informacja miesięczna maj 2020'!$O$281:$R$282)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'Informacja miesięczna maj 2020'!$G$283:$R$283</c:f>
              <c:numCache>
                <c:formatCode>General</c:formatCode>
                <c:ptCount val="12"/>
                <c:pt idx="0">
                  <c:v>4</c:v>
                </c:pt>
                <c:pt idx="2">
                  <c:v>10</c:v>
                </c:pt>
                <c:pt idx="4">
                  <c:v>17</c:v>
                </c:pt>
                <c:pt idx="6">
                  <c:v>55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2C-4878-BB48-DE3A28548453}"/>
            </c:ext>
          </c:extLst>
        </c:ser>
        <c:ser>
          <c:idx val="1"/>
          <c:order val="1"/>
          <c:tx>
            <c:strRef>
              <c:f>'Informacja miesięczna maj 2020'!$C$284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('Informacja miesięczna maj 2020'!$G$281:$J$282,'Informacja miesięczna maj 2020'!$K$281:$N$282,'Informacja miesięczna maj 2020'!$O$281:$R$282)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'Informacja miesięczna maj 2020'!$G$284:$R$284</c:f>
              <c:numCache>
                <c:formatCode>General</c:formatCode>
                <c:ptCount val="12"/>
                <c:pt idx="0">
                  <c:v>2</c:v>
                </c:pt>
                <c:pt idx="2">
                  <c:v>2</c:v>
                </c:pt>
                <c:pt idx="4">
                  <c:v>16</c:v>
                </c:pt>
                <c:pt idx="6">
                  <c:v>27</c:v>
                </c:pt>
                <c:pt idx="8">
                  <c:v>4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2C-4878-BB48-DE3A28548453}"/>
            </c:ext>
          </c:extLst>
        </c:ser>
        <c:ser>
          <c:idx val="2"/>
          <c:order val="2"/>
          <c:tx>
            <c:strRef>
              <c:f>'Informacja miesięczna maj 2020'!$C$285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('Informacja miesięczna maj 2020'!$G$281:$J$282,'Informacja miesięczna maj 2020'!$K$281:$N$282,'Informacja miesięczna maj 2020'!$O$281:$R$282)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'Informacja miesięczna maj 2020'!$G$285:$R$285</c:f>
              <c:numCache>
                <c:formatCode>General</c:formatCode>
                <c:ptCount val="12"/>
                <c:pt idx="0">
                  <c:v>2</c:v>
                </c:pt>
                <c:pt idx="2">
                  <c:v>5</c:v>
                </c:pt>
                <c:pt idx="4">
                  <c:v>1</c:v>
                </c:pt>
                <c:pt idx="6">
                  <c:v>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2C-4878-BB48-DE3A28548453}"/>
            </c:ext>
          </c:extLst>
        </c:ser>
        <c:ser>
          <c:idx val="3"/>
          <c:order val="3"/>
          <c:tx>
            <c:strRef>
              <c:f>'Informacja miesięczna maj 2020'!$C$286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('Informacja miesięczna maj 2020'!$G$281:$J$282,'Informacja miesięczna maj 2020'!$K$281:$N$282,'Informacja miesięczna maj 2020'!$O$281:$R$282)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'Informacja miesięczna maj 2020'!$G$286:$R$286</c:f>
              <c:numCache>
                <c:formatCode>General</c:formatCode>
                <c:ptCount val="12"/>
                <c:pt idx="0">
                  <c:v>6</c:v>
                </c:pt>
                <c:pt idx="2">
                  <c:v>6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2C-4878-BB48-DE3A28548453}"/>
            </c:ext>
          </c:extLst>
        </c:ser>
        <c:ser>
          <c:idx val="5"/>
          <c:order val="4"/>
          <c:tx>
            <c:strRef>
              <c:f>'Informacja miesięczna maj 2020'!$C$287</c:f>
              <c:strCache>
                <c:ptCount val="1"/>
                <c:pt idx="0">
                  <c:v>KAZACHSTAN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'Informacja miesięczna maj 2020'!$G$287:$R$287</c:f>
              <c:numCache>
                <c:formatCode>General</c:formatCode>
                <c:ptCount val="12"/>
                <c:pt idx="0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2C-4878-BB48-DE3A28548453}"/>
            </c:ext>
          </c:extLst>
        </c:ser>
        <c:ser>
          <c:idx val="4"/>
          <c:order val="5"/>
          <c:tx>
            <c:strRef>
              <c:f>'Informacja miesięczna maj 2020'!$C$288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('Informacja miesięczna maj 2020'!$G$281:$J$282,'Informacja miesięczna maj 2020'!$K$281:$N$282,'Informacja miesięczna maj 2020'!$O$281:$R$282)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'Informacja miesięczna maj 2020'!$G$288:$R$288</c:f>
              <c:numCache>
                <c:formatCode>General</c:formatCode>
                <c:ptCount val="12"/>
                <c:pt idx="0">
                  <c:v>7</c:v>
                </c:pt>
                <c:pt idx="2">
                  <c:v>8</c:v>
                </c:pt>
                <c:pt idx="4">
                  <c:v>3</c:v>
                </c:pt>
                <c:pt idx="6">
                  <c:v>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2C-4878-BB48-DE3A28548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192"/>
        <c:axId val="167329992"/>
        <c:axId val="0"/>
      </c:bar3DChart>
      <c:catAx>
        <c:axId val="1673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29992"/>
        <c:crosses val="autoZero"/>
        <c:auto val="1"/>
        <c:lblAlgn val="ctr"/>
        <c:lblOffset val="100"/>
        <c:noMultiLvlLbl val="0"/>
      </c:catAx>
      <c:valAx>
        <c:axId val="16732999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20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'Informacja miesięczna maj 2020'!$G$22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('Informacja miesięczna maj 2020'!$K$20:$K$21,'Informacja miesięczna maj 2020'!$M$20:$M$21,'Informacja miesięczna maj 2020'!$O$20:$O$21,'Informacja miesięczna maj 2020'!$Q$20:$Q$21)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01.05.2020 - 31.05.2020 r.</c:v>
                  </c:pt>
                </c:lvl>
              </c:multiLvlStrCache>
            </c:multiLvlStrRef>
          </c:cat>
          <c:val>
            <c:numRef>
              <c:f>('Informacja miesięczna maj 2020'!$K$22,'Informacja miesięczna maj 2020'!$M$22,'Informacja miesięczna maj 2020'!$O$22,'Informacja miesięczna maj 2020'!$Q$22)</c:f>
              <c:numCache>
                <c:formatCode>#,##0</c:formatCode>
                <c:ptCount val="4"/>
                <c:pt idx="0">
                  <c:v>18499</c:v>
                </c:pt>
                <c:pt idx="1">
                  <c:v>12291</c:v>
                </c:pt>
                <c:pt idx="2">
                  <c:v>2322</c:v>
                </c:pt>
                <c:pt idx="3">
                  <c:v>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8-45AD-808A-90CAB58062FE}"/>
            </c:ext>
          </c:extLst>
        </c:ser>
        <c:ser>
          <c:idx val="2"/>
          <c:order val="1"/>
          <c:tx>
            <c:strRef>
              <c:f>'Informacja miesięczna maj 2020'!$G$23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('Informacja miesięczna maj 2020'!$K$20:$K$21,'Informacja miesięczna maj 2020'!$M$20:$M$21,'Informacja miesięczna maj 2020'!$O$20:$O$21,'Informacja miesięczna maj 2020'!$Q$20:$Q$21)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01.05.2020 - 31.05.2020 r.</c:v>
                  </c:pt>
                </c:lvl>
              </c:multiLvlStrCache>
            </c:multiLvlStrRef>
          </c:cat>
          <c:val>
            <c:numRef>
              <c:f>('Informacja miesięczna maj 2020'!$K$23,'Informacja miesięczna maj 2020'!$M$23,'Informacja miesięczna maj 2020'!$O$23,'Informacja miesięczna maj 2020'!$Q$23)</c:f>
              <c:numCache>
                <c:formatCode>#,##0</c:formatCode>
                <c:ptCount val="4"/>
                <c:pt idx="0">
                  <c:v>629</c:v>
                </c:pt>
                <c:pt idx="1">
                  <c:v>640</c:v>
                </c:pt>
                <c:pt idx="2">
                  <c:v>137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F8-45AD-808A-90CAB58062FE}"/>
            </c:ext>
          </c:extLst>
        </c:ser>
        <c:ser>
          <c:idx val="4"/>
          <c:order val="2"/>
          <c:tx>
            <c:strRef>
              <c:f>'Informacja miesięczna maj 2020'!$G$24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('Informacja miesięczna maj 2020'!$K$20:$K$21,'Informacja miesięczna maj 2020'!$M$20:$M$21,'Informacja miesięczna maj 2020'!$O$20:$O$21,'Informacja miesięczna maj 2020'!$Q$20:$Q$21)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01.05.2020 - 31.05.2020 r.</c:v>
                  </c:pt>
                </c:lvl>
              </c:multiLvlStrCache>
            </c:multiLvlStrRef>
          </c:cat>
          <c:val>
            <c:numRef>
              <c:f>('Informacja miesięczna maj 2020'!$K$24,'Informacja miesięczna maj 2020'!$M$24,'Informacja miesięczna maj 2020'!$O$24,'Informacja miesięczna maj 2020'!$Q$24)</c:f>
              <c:numCache>
                <c:formatCode>#,##0</c:formatCode>
                <c:ptCount val="4"/>
                <c:pt idx="0">
                  <c:v>313</c:v>
                </c:pt>
                <c:pt idx="1">
                  <c:v>172</c:v>
                </c:pt>
                <c:pt idx="2">
                  <c:v>26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F8-45AD-808A-90CAB5806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2936"/>
        <c:axId val="167328816"/>
        <c:axId val="0"/>
      </c:bar3DChart>
      <c:catAx>
        <c:axId val="167322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8816"/>
        <c:crosses val="autoZero"/>
        <c:auto val="1"/>
        <c:lblAlgn val="ctr"/>
        <c:lblOffset val="100"/>
        <c:noMultiLvlLbl val="0"/>
      </c:catAx>
      <c:valAx>
        <c:axId val="167328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29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'Informacja miesięczna maj 2020'!$D$225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'Informacja miesięczna maj 2020'!$H$224:$K$224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'Informacja miesięczna maj 2020'!$H$225:$K$225</c:f>
              <c:numCache>
                <c:formatCode>#,##0</c:formatCode>
                <c:ptCount val="4"/>
                <c:pt idx="0">
                  <c:v>344</c:v>
                </c:pt>
                <c:pt idx="3">
                  <c:v>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2-4D74-A4C0-34F937CE3E38}"/>
            </c:ext>
          </c:extLst>
        </c:ser>
        <c:ser>
          <c:idx val="1"/>
          <c:order val="1"/>
          <c:tx>
            <c:strRef>
              <c:f>'Informacja miesięczna maj 2020'!$D$226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'Informacja miesięczna maj 2020'!$H$224:$K$224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'Informacja miesięczna maj 2020'!$H$226:$K$226</c:f>
              <c:numCache>
                <c:formatCode>#,##0</c:formatCode>
                <c:ptCount val="4"/>
                <c:pt idx="0">
                  <c:v>13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2-4D74-A4C0-34F937CE3E38}"/>
            </c:ext>
          </c:extLst>
        </c:ser>
        <c:ser>
          <c:idx val="0"/>
          <c:order val="2"/>
          <c:tx>
            <c:strRef>
              <c:f>'Informacja miesięczna maj 2020'!$D$227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'Informacja miesięczna maj 2020'!$H$224:$K$224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'Informacja miesięczna maj 2020'!$H$227:$K$227</c:f>
              <c:numCache>
                <c:formatCode>#,##0</c:formatCode>
                <c:ptCount val="4"/>
                <c:pt idx="0">
                  <c:v>29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2-4D74-A4C0-34F937CE3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3328"/>
        <c:axId val="167324504"/>
        <c:axId val="581126856"/>
      </c:bar3DChart>
      <c:catAx>
        <c:axId val="16732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504"/>
        <c:crosses val="autoZero"/>
        <c:auto val="1"/>
        <c:lblAlgn val="ctr"/>
        <c:lblOffset val="100"/>
        <c:noMultiLvlLbl val="0"/>
      </c:catAx>
      <c:valAx>
        <c:axId val="16732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3328"/>
        <c:crosses val="autoZero"/>
        <c:crossBetween val="between"/>
      </c:valAx>
      <c:serAx>
        <c:axId val="5811268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504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'Informacja miesięczna maj 2020'!$G$56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('Informacja miesięczna maj 2020'!$K$54:$K$55,'Informacja miesięczna maj 2020'!$M$54:$M$55,'Informacja miesięczna maj 2020'!$O$54:$O$55,'Informacja miesięczna maj 2020'!$Q$54:$Q$55)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01.01.2020 - 31.05.2020 r.</c:v>
                  </c:pt>
                </c:lvl>
              </c:multiLvlStrCache>
            </c:multiLvlStrRef>
          </c:cat>
          <c:val>
            <c:numRef>
              <c:f>('Informacja miesięczna maj 2020'!$K$56,'Informacja miesięczna maj 2020'!$M$56,'Informacja miesięczna maj 2020'!$O$56,'Informacja miesięczna maj 2020'!$Q$56)</c:f>
              <c:numCache>
                <c:formatCode>#,##0</c:formatCode>
                <c:ptCount val="4"/>
                <c:pt idx="0">
                  <c:v>104454</c:v>
                </c:pt>
                <c:pt idx="1">
                  <c:v>66975</c:v>
                </c:pt>
                <c:pt idx="2">
                  <c:v>16269</c:v>
                </c:pt>
                <c:pt idx="3">
                  <c:v>3743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C-44DB-BF00-E011F5A47448}"/>
            </c:ext>
          </c:extLst>
        </c:ser>
        <c:ser>
          <c:idx val="2"/>
          <c:order val="1"/>
          <c:tx>
            <c:strRef>
              <c:f>'Informacja miesięczna maj 2020'!$G$57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('Informacja miesięczna maj 2020'!$K$54:$K$55,'Informacja miesięczna maj 2020'!$M$54:$M$55,'Informacja miesięczna maj 2020'!$O$54:$O$55,'Informacja miesięczna maj 2020'!$Q$54:$Q$55)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01.01.2020 - 31.05.2020 r.</c:v>
                  </c:pt>
                </c:lvl>
              </c:multiLvlStrCache>
            </c:multiLvlStrRef>
          </c:cat>
          <c:val>
            <c:numRef>
              <c:f>('Informacja miesięczna maj 2020'!$K$57,'Informacja miesięczna maj 2020'!$M$57,'Informacja miesięczna maj 2020'!$O$57,'Informacja miesięczna maj 2020'!$Q$57)</c:f>
              <c:numCache>
                <c:formatCode>#,##0</c:formatCode>
                <c:ptCount val="4"/>
                <c:pt idx="0">
                  <c:v>5350</c:v>
                </c:pt>
                <c:pt idx="1">
                  <c:v>5082</c:v>
                </c:pt>
                <c:pt idx="2">
                  <c:v>941</c:v>
                </c:pt>
                <c:pt idx="3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5C-44DB-BF00-E011F5A47448}"/>
            </c:ext>
          </c:extLst>
        </c:ser>
        <c:ser>
          <c:idx val="4"/>
          <c:order val="2"/>
          <c:tx>
            <c:strRef>
              <c:f>'Informacja miesięczna maj 2020'!$G$58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('Informacja miesięczna maj 2020'!$K$54:$K$55,'Informacja miesięczna maj 2020'!$M$54:$M$55,'Informacja miesięczna maj 2020'!$O$54:$O$55,'Informacja miesięczna maj 2020'!$Q$54:$Q$55)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01.01.2020 - 31.05.2020 r.</c:v>
                  </c:pt>
                </c:lvl>
              </c:multiLvlStrCache>
            </c:multiLvlStrRef>
          </c:cat>
          <c:val>
            <c:numRef>
              <c:f>('Informacja miesięczna maj 2020'!$K$58,'Informacja miesięczna maj 2020'!$M$58,'Informacja miesięczna maj 2020'!$O$58,'Informacja miesięczna maj 2020'!$Q$58)</c:f>
              <c:numCache>
                <c:formatCode>#,##0</c:formatCode>
                <c:ptCount val="4"/>
                <c:pt idx="0">
                  <c:v>1427</c:v>
                </c:pt>
                <c:pt idx="1">
                  <c:v>870</c:v>
                </c:pt>
                <c:pt idx="2">
                  <c:v>225</c:v>
                </c:pt>
                <c:pt idx="3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5C-44DB-BF00-E011F5A4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4896"/>
        <c:axId val="167321368"/>
        <c:axId val="0"/>
      </c:bar3DChart>
      <c:catAx>
        <c:axId val="167324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1368"/>
        <c:crosses val="autoZero"/>
        <c:auto val="1"/>
        <c:lblAlgn val="ctr"/>
        <c:lblOffset val="100"/>
        <c:noMultiLvlLbl val="0"/>
      </c:catAx>
      <c:valAx>
        <c:axId val="1673213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48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330</xdr:row>
      <xdr:rowOff>52389</xdr:rowOff>
    </xdr:from>
    <xdr:to>
      <xdr:col>24</xdr:col>
      <xdr:colOff>19051</xdr:colOff>
      <xdr:row>351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463</xdr:row>
      <xdr:rowOff>65086</xdr:rowOff>
    </xdr:from>
    <xdr:to>
      <xdr:col>23</xdr:col>
      <xdr:colOff>9525</xdr:colOff>
      <xdr:row>477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150</xdr:row>
      <xdr:rowOff>69397</xdr:rowOff>
    </xdr:from>
    <xdr:to>
      <xdr:col>23</xdr:col>
      <xdr:colOff>1</xdr:colOff>
      <xdr:row>172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289</xdr:row>
      <xdr:rowOff>142193</xdr:rowOff>
    </xdr:from>
    <xdr:to>
      <xdr:col>23</xdr:col>
      <xdr:colOff>238126</xdr:colOff>
      <xdr:row>308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26</xdr:row>
      <xdr:rowOff>9526</xdr:rowOff>
    </xdr:from>
    <xdr:to>
      <xdr:col>23</xdr:col>
      <xdr:colOff>9525</xdr:colOff>
      <xdr:row>40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229</xdr:row>
      <xdr:rowOff>1</xdr:rowOff>
    </xdr:from>
    <xdr:to>
      <xdr:col>19</xdr:col>
      <xdr:colOff>285750</xdr:colOff>
      <xdr:row>239</xdr:row>
      <xdr:rowOff>111125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388</xdr:row>
      <xdr:rowOff>0</xdr:rowOff>
    </xdr:from>
    <xdr:to>
      <xdr:col>20</xdr:col>
      <xdr:colOff>234084</xdr:colOff>
      <xdr:row>388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317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64</xdr:row>
      <xdr:rowOff>0</xdr:rowOff>
    </xdr:from>
    <xdr:to>
      <xdr:col>22</xdr:col>
      <xdr:colOff>266700</xdr:colOff>
      <xdr:row>77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352</xdr:row>
      <xdr:rowOff>189120</xdr:rowOff>
    </xdr:from>
    <xdr:to>
      <xdr:col>25</xdr:col>
      <xdr:colOff>0</xdr:colOff>
      <xdr:row>361</xdr:row>
      <xdr:rowOff>107674</xdr:rowOff>
    </xdr:to>
    <xdr:sp macro="" textlink="">
      <xdr:nvSpPr>
        <xdr:cNvPr id="6" name="Prostokąt 5"/>
        <xdr:cNvSpPr/>
      </xdr:nvSpPr>
      <xdr:spPr>
        <a:xfrm>
          <a:off x="0" y="71891663"/>
          <a:ext cx="8491975" cy="163305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380</xdr:row>
      <xdr:rowOff>0</xdr:rowOff>
    </xdr:from>
    <xdr:to>
      <xdr:col>25</xdr:col>
      <xdr:colOff>0</xdr:colOff>
      <xdr:row>388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481</xdr:row>
      <xdr:rowOff>0</xdr:rowOff>
    </xdr:from>
    <xdr:to>
      <xdr:col>25</xdr:col>
      <xdr:colOff>0</xdr:colOff>
      <xdr:row>492</xdr:row>
      <xdr:rowOff>0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87</xdr:row>
      <xdr:rowOff>190499</xdr:rowOff>
    </xdr:from>
    <xdr:to>
      <xdr:col>25</xdr:col>
      <xdr:colOff>0</xdr:colOff>
      <xdr:row>112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177</xdr:row>
      <xdr:rowOff>0</xdr:rowOff>
    </xdr:from>
    <xdr:to>
      <xdr:col>25</xdr:col>
      <xdr:colOff>0</xdr:colOff>
      <xdr:row>194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214</xdr:row>
      <xdr:rowOff>0</xdr:rowOff>
    </xdr:from>
    <xdr:to>
      <xdr:col>25</xdr:col>
      <xdr:colOff>0</xdr:colOff>
      <xdr:row>219</xdr:row>
      <xdr:rowOff>0</xdr:rowOff>
    </xdr:to>
    <xdr:sp macro="" textlink="">
      <xdr:nvSpPr>
        <xdr:cNvPr id="27" name="Prostokąt 26"/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240</xdr:row>
      <xdr:rowOff>0</xdr:rowOff>
    </xdr:from>
    <xdr:to>
      <xdr:col>25</xdr:col>
      <xdr:colOff>0</xdr:colOff>
      <xdr:row>246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268</xdr:row>
      <xdr:rowOff>0</xdr:rowOff>
    </xdr:from>
    <xdr:to>
      <xdr:col>25</xdr:col>
      <xdr:colOff>0</xdr:colOff>
      <xdr:row>272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496</xdr:row>
      <xdr:rowOff>190499</xdr:rowOff>
    </xdr:from>
    <xdr:to>
      <xdr:col>25</xdr:col>
      <xdr:colOff>0</xdr:colOff>
      <xdr:row>517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Y529"/>
  <sheetViews>
    <sheetView showGridLines="0" tabSelected="1" view="pageBreakPreview" zoomScale="115" zoomScaleNormal="115" zoomScaleSheetLayoutView="115" zoomScalePageLayoutView="70" workbookViewId="0">
      <selection activeCell="W2" sqref="W2"/>
    </sheetView>
  </sheetViews>
  <sheetFormatPr defaultColWidth="4.140625" defaultRowHeight="15" x14ac:dyDescent="0.25"/>
  <cols>
    <col min="1" max="13" width="5" style="3" customWidth="1"/>
    <col min="14" max="14" width="7.28515625" style="3" customWidth="1"/>
    <col min="15" max="15" width="5" style="3" customWidth="1"/>
    <col min="16" max="16" width="5.42578125" style="3" customWidth="1"/>
    <col min="17" max="20" width="5" style="3" customWidth="1"/>
    <col min="21" max="21" width="5.5703125" style="3" customWidth="1"/>
    <col min="22" max="24" width="5" style="3" customWidth="1"/>
    <col min="25" max="25" width="3.85546875" style="6" customWidth="1"/>
    <col min="26" max="16384" width="4.140625" style="3"/>
  </cols>
  <sheetData>
    <row r="1" spans="1:25" x14ac:dyDescent="0.25">
      <c r="T1" s="51"/>
      <c r="U1" s="52"/>
      <c r="V1" s="52"/>
      <c r="W1" s="52"/>
      <c r="X1" s="52"/>
      <c r="Y1" s="52"/>
    </row>
    <row r="2" spans="1:25" x14ac:dyDescent="0.25">
      <c r="Q2" s="5"/>
      <c r="T2" s="52"/>
      <c r="U2" s="52"/>
      <c r="V2" s="52"/>
      <c r="W2" s="52"/>
      <c r="X2" s="52"/>
      <c r="Y2" s="52"/>
    </row>
    <row r="3" spans="1:25" x14ac:dyDescent="0.25">
      <c r="T3" s="52"/>
      <c r="U3" s="52"/>
      <c r="V3" s="52"/>
      <c r="W3" s="52"/>
      <c r="X3" s="52"/>
      <c r="Y3" s="52"/>
    </row>
    <row r="4" spans="1:25" x14ac:dyDescent="0.25">
      <c r="T4" s="52"/>
      <c r="U4" s="52"/>
      <c r="V4" s="52"/>
      <c r="W4" s="52"/>
      <c r="X4" s="52"/>
      <c r="Y4" s="52"/>
    </row>
    <row r="5" spans="1:25" x14ac:dyDescent="0.25">
      <c r="E5" s="83" t="s">
        <v>66</v>
      </c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T5" s="52"/>
      <c r="U5" s="52"/>
      <c r="V5" s="52"/>
      <c r="W5" s="52"/>
      <c r="X5" s="52"/>
      <c r="Y5" s="52"/>
    </row>
    <row r="6" spans="1:25" x14ac:dyDescent="0.25"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T6" s="52"/>
      <c r="U6" s="52"/>
      <c r="V6" s="52"/>
      <c r="W6" s="52"/>
      <c r="X6" s="52"/>
      <c r="Y6" s="52"/>
    </row>
    <row r="7" spans="1:25" x14ac:dyDescent="0.25"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T7" s="52"/>
      <c r="U7" s="52"/>
      <c r="V7" s="52"/>
      <c r="W7" s="52"/>
      <c r="X7" s="52"/>
      <c r="Y7" s="52"/>
    </row>
    <row r="8" spans="1:25" x14ac:dyDescent="0.25"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T8" s="52"/>
      <c r="U8" s="52"/>
      <c r="V8" s="52"/>
      <c r="W8" s="52"/>
      <c r="X8" s="52"/>
      <c r="Y8" s="52"/>
    </row>
    <row r="9" spans="1:25" ht="19.5" x14ac:dyDescent="0.3">
      <c r="E9" s="84" t="str">
        <f>CONCATENATE("w okresie ",Arkusz18!A2," - ",Arkusz18!B2," r.")</f>
        <v>w okresie 01.05.2020 - 31.05.2020 r.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T9" s="52"/>
      <c r="U9" s="52"/>
      <c r="V9" s="52"/>
      <c r="W9" s="52"/>
      <c r="X9" s="52"/>
      <c r="Y9" s="52"/>
    </row>
    <row r="10" spans="1:25" x14ac:dyDescent="0.25">
      <c r="T10" s="52"/>
      <c r="U10" s="52"/>
      <c r="V10" s="52"/>
      <c r="W10" s="52"/>
      <c r="X10" s="52"/>
      <c r="Y10" s="52"/>
    </row>
    <row r="11" spans="1:25" x14ac:dyDescent="0.25">
      <c r="T11" s="52"/>
      <c r="U11" s="52"/>
      <c r="V11" s="52"/>
      <c r="W11" s="52"/>
      <c r="X11" s="52"/>
      <c r="Y11" s="52"/>
    </row>
    <row r="12" spans="1:25" x14ac:dyDescent="0.25">
      <c r="T12" s="52"/>
      <c r="U12" s="52"/>
      <c r="V12" s="52"/>
      <c r="W12" s="52"/>
      <c r="X12" s="52"/>
      <c r="Y12" s="52"/>
    </row>
    <row r="13" spans="1:25" ht="18.75" x14ac:dyDescent="0.25">
      <c r="A13" s="8" t="s">
        <v>70</v>
      </c>
      <c r="T13" s="52"/>
      <c r="U13" s="52"/>
      <c r="V13" s="52"/>
      <c r="W13" s="52"/>
      <c r="X13" s="52"/>
      <c r="Y13" s="52"/>
    </row>
    <row r="14" spans="1:25" ht="18.75" x14ac:dyDescent="0.25">
      <c r="A14" s="8"/>
    </row>
    <row r="16" spans="1:25" x14ac:dyDescent="0.25">
      <c r="A16" s="66" t="s">
        <v>141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spans="1:23" x14ac:dyDescent="0.2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</row>
    <row r="18" spans="1:23" x14ac:dyDescent="0.25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1:23" ht="15.75" thickBot="1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3" ht="28.5" customHeight="1" x14ac:dyDescent="0.25">
      <c r="G20" s="162" t="s">
        <v>2</v>
      </c>
      <c r="H20" s="87"/>
      <c r="I20" s="87"/>
      <c r="J20" s="87"/>
      <c r="K20" s="87" t="s">
        <v>3</v>
      </c>
      <c r="L20" s="87"/>
      <c r="M20" s="155" t="str">
        <f>CONCATENATE("decyzje ",Arkusz18!A2," - ",Arkusz18!B2," r.")</f>
        <v>decyzje 01.05.2020 - 31.05.2020 r.</v>
      </c>
      <c r="N20" s="155"/>
      <c r="O20" s="155"/>
      <c r="P20" s="155"/>
      <c r="Q20" s="155"/>
      <c r="R20" s="156"/>
    </row>
    <row r="21" spans="1:23" ht="60" customHeight="1" x14ac:dyDescent="0.25">
      <c r="G21" s="163"/>
      <c r="H21" s="88"/>
      <c r="I21" s="88"/>
      <c r="J21" s="88"/>
      <c r="K21" s="88"/>
      <c r="L21" s="88"/>
      <c r="M21" s="85" t="s">
        <v>25</v>
      </c>
      <c r="N21" s="85"/>
      <c r="O21" s="85" t="s">
        <v>26</v>
      </c>
      <c r="P21" s="85"/>
      <c r="Q21" s="85" t="s">
        <v>27</v>
      </c>
      <c r="R21" s="86"/>
    </row>
    <row r="22" spans="1:23" x14ac:dyDescent="0.25">
      <c r="G22" s="160" t="s">
        <v>34</v>
      </c>
      <c r="H22" s="161"/>
      <c r="I22" s="161"/>
      <c r="J22" s="161"/>
      <c r="K22" s="67">
        <f>Arkusz9!B5</f>
        <v>18499</v>
      </c>
      <c r="L22" s="67"/>
      <c r="M22" s="63">
        <f>Arkusz9!B3</f>
        <v>12291</v>
      </c>
      <c r="N22" s="63"/>
      <c r="O22" s="63">
        <f>Arkusz9!B2</f>
        <v>2322</v>
      </c>
      <c r="P22" s="63"/>
      <c r="Q22" s="63">
        <f>Arkusz9!B4</f>
        <v>664</v>
      </c>
      <c r="R22" s="80"/>
    </row>
    <row r="23" spans="1:23" x14ac:dyDescent="0.25">
      <c r="G23" s="158" t="s">
        <v>35</v>
      </c>
      <c r="H23" s="159"/>
      <c r="I23" s="159"/>
      <c r="J23" s="159"/>
      <c r="K23" s="157">
        <f>Arkusz9!B13</f>
        <v>629</v>
      </c>
      <c r="L23" s="157"/>
      <c r="M23" s="81">
        <f>Arkusz9!B11</f>
        <v>640</v>
      </c>
      <c r="N23" s="81"/>
      <c r="O23" s="81">
        <f>Arkusz9!B10</f>
        <v>137</v>
      </c>
      <c r="P23" s="81"/>
      <c r="Q23" s="81">
        <f>Arkusz9!B12</f>
        <v>21</v>
      </c>
      <c r="R23" s="82"/>
    </row>
    <row r="24" spans="1:23" ht="15.75" thickBot="1" x14ac:dyDescent="0.3">
      <c r="G24" s="164" t="s">
        <v>24</v>
      </c>
      <c r="H24" s="165"/>
      <c r="I24" s="165"/>
      <c r="J24" s="165"/>
      <c r="K24" s="166">
        <f>Arkusz9!B9</f>
        <v>313</v>
      </c>
      <c r="L24" s="166"/>
      <c r="M24" s="89">
        <f>Arkusz9!B7</f>
        <v>172</v>
      </c>
      <c r="N24" s="89"/>
      <c r="O24" s="89">
        <f>Arkusz9!B6</f>
        <v>26</v>
      </c>
      <c r="P24" s="89"/>
      <c r="Q24" s="89">
        <f>Arkusz9!B8</f>
        <v>20</v>
      </c>
      <c r="R24" s="167"/>
    </row>
    <row r="25" spans="1:23" ht="15.75" thickBot="1" x14ac:dyDescent="0.3">
      <c r="G25" s="90" t="s">
        <v>72</v>
      </c>
      <c r="H25" s="91"/>
      <c r="I25" s="91"/>
      <c r="J25" s="91"/>
      <c r="K25" s="92">
        <f>SUM(K22:K24)</f>
        <v>19441</v>
      </c>
      <c r="L25" s="92"/>
      <c r="M25" s="92">
        <f>SUM(M22:M24)</f>
        <v>13103</v>
      </c>
      <c r="N25" s="92"/>
      <c r="O25" s="92">
        <f>SUM(O22:O24)</f>
        <v>2485</v>
      </c>
      <c r="P25" s="92"/>
      <c r="Q25" s="92">
        <f>SUM(Q22:Q24)</f>
        <v>705</v>
      </c>
      <c r="R25" s="93"/>
    </row>
    <row r="26" spans="1:23" x14ac:dyDescent="0.25">
      <c r="M26" s="94"/>
      <c r="N26" s="94"/>
    </row>
    <row r="29" spans="1:23" x14ac:dyDescent="0.25">
      <c r="V29" s="11"/>
      <c r="W29" s="11"/>
    </row>
    <row r="35" spans="7:25" x14ac:dyDescent="0.25">
      <c r="V35" s="24"/>
      <c r="W35" s="24"/>
      <c r="X35" s="24"/>
      <c r="Y35" s="25"/>
    </row>
    <row r="36" spans="7:25" x14ac:dyDescent="0.25">
      <c r="V36" s="24"/>
      <c r="W36" s="24"/>
      <c r="X36" s="24"/>
      <c r="Y36" s="25"/>
    </row>
    <row r="37" spans="7:25" x14ac:dyDescent="0.25">
      <c r="V37" s="24"/>
      <c r="W37" s="24"/>
      <c r="X37" s="24"/>
      <c r="Y37" s="25"/>
    </row>
    <row r="38" spans="7:25" x14ac:dyDescent="0.25">
      <c r="V38" s="24"/>
      <c r="W38" s="24"/>
      <c r="X38" s="24"/>
      <c r="Y38" s="25"/>
    </row>
    <row r="39" spans="7:25" x14ac:dyDescent="0.25">
      <c r="V39" s="24"/>
      <c r="W39" s="24"/>
      <c r="X39" s="24"/>
      <c r="Y39" s="25"/>
    </row>
    <row r="40" spans="7:25" x14ac:dyDescent="0.25">
      <c r="V40" s="24"/>
      <c r="W40" s="24"/>
      <c r="X40" s="24"/>
      <c r="Y40" s="25"/>
    </row>
    <row r="41" spans="7:25" x14ac:dyDescent="0.25">
      <c r="V41" s="24"/>
      <c r="W41" s="24"/>
      <c r="X41" s="24"/>
      <c r="Y41" s="25"/>
    </row>
    <row r="42" spans="7:25" x14ac:dyDescent="0.25">
      <c r="V42" s="24"/>
      <c r="W42" s="24"/>
      <c r="X42" s="24"/>
      <c r="Y42" s="25"/>
    </row>
    <row r="43" spans="7:25" ht="15.75" thickBot="1" x14ac:dyDescent="0.3">
      <c r="V43" s="24"/>
      <c r="W43" s="24"/>
      <c r="X43" s="24"/>
      <c r="Y43" s="25"/>
    </row>
    <row r="44" spans="7:25" ht="63.75" customHeight="1" x14ac:dyDescent="0.25">
      <c r="G44" s="283" t="s">
        <v>2</v>
      </c>
      <c r="H44" s="284"/>
      <c r="I44" s="284"/>
      <c r="J44" s="284"/>
      <c r="K44" s="284"/>
      <c r="L44" s="284"/>
      <c r="M44" s="284"/>
      <c r="N44" s="284"/>
      <c r="O44" s="287" t="s">
        <v>3</v>
      </c>
      <c r="P44" s="287"/>
      <c r="Q44" s="294" t="s">
        <v>77</v>
      </c>
      <c r="R44" s="295"/>
      <c r="U44" s="24"/>
      <c r="V44" s="24"/>
      <c r="W44" s="24"/>
      <c r="X44" s="24"/>
      <c r="Y44" s="25"/>
    </row>
    <row r="45" spans="7:25" x14ac:dyDescent="0.25">
      <c r="G45" s="285"/>
      <c r="H45" s="286"/>
      <c r="I45" s="286"/>
      <c r="J45" s="286"/>
      <c r="K45" s="286"/>
      <c r="L45" s="286"/>
      <c r="M45" s="286"/>
      <c r="N45" s="286"/>
      <c r="O45" s="288"/>
      <c r="P45" s="288"/>
      <c r="Q45" s="296"/>
      <c r="R45" s="297"/>
      <c r="U45" s="24"/>
      <c r="V45" s="24"/>
      <c r="W45" s="24"/>
      <c r="X45" s="24"/>
      <c r="Y45" s="25"/>
    </row>
    <row r="46" spans="7:25" x14ac:dyDescent="0.25">
      <c r="G46" s="246" t="s">
        <v>73</v>
      </c>
      <c r="H46" s="247"/>
      <c r="I46" s="247"/>
      <c r="J46" s="247"/>
      <c r="K46" s="247"/>
      <c r="L46" s="247"/>
      <c r="M46" s="247"/>
      <c r="N46" s="247"/>
      <c r="O46" s="292">
        <f>Arkusz10!A2</f>
        <v>123</v>
      </c>
      <c r="P46" s="292"/>
      <c r="Q46" s="298">
        <f>Arkusz10!A3</f>
        <v>87</v>
      </c>
      <c r="R46" s="299"/>
      <c r="U46" s="24"/>
      <c r="V46" s="24"/>
      <c r="W46" s="24"/>
      <c r="X46" s="24"/>
      <c r="Y46" s="25"/>
    </row>
    <row r="47" spans="7:25" x14ac:dyDescent="0.25">
      <c r="G47" s="290" t="s">
        <v>74</v>
      </c>
      <c r="H47" s="291"/>
      <c r="I47" s="291"/>
      <c r="J47" s="291"/>
      <c r="K47" s="291"/>
      <c r="L47" s="291"/>
      <c r="M47" s="291"/>
      <c r="N47" s="291"/>
      <c r="O47" s="293">
        <f>Arkusz10!A4</f>
        <v>11</v>
      </c>
      <c r="P47" s="293"/>
      <c r="Q47" s="300">
        <f>Arkusz10!A5</f>
        <v>24</v>
      </c>
      <c r="R47" s="301"/>
      <c r="U47" s="24"/>
      <c r="V47" s="24"/>
      <c r="W47" s="24"/>
      <c r="X47" s="24"/>
      <c r="Y47" s="25"/>
    </row>
    <row r="48" spans="7:25" x14ac:dyDescent="0.25">
      <c r="G48" s="246" t="s">
        <v>75</v>
      </c>
      <c r="H48" s="247"/>
      <c r="I48" s="247"/>
      <c r="J48" s="247"/>
      <c r="K48" s="247"/>
      <c r="L48" s="247"/>
      <c r="M48" s="247"/>
      <c r="N48" s="247"/>
      <c r="O48" s="292">
        <f>Arkusz10!A6</f>
        <v>15</v>
      </c>
      <c r="P48" s="292"/>
      <c r="Q48" s="298">
        <f>Arkusz10!A7</f>
        <v>16</v>
      </c>
      <c r="R48" s="299"/>
      <c r="U48" s="24"/>
      <c r="V48" s="24"/>
      <c r="W48" s="24"/>
      <c r="X48" s="24"/>
      <c r="Y48" s="25"/>
    </row>
    <row r="49" spans="7:25" ht="15.75" thickBot="1" x14ac:dyDescent="0.3">
      <c r="G49" s="223" t="s">
        <v>76</v>
      </c>
      <c r="H49" s="224"/>
      <c r="I49" s="224"/>
      <c r="J49" s="224"/>
      <c r="K49" s="224"/>
      <c r="L49" s="224"/>
      <c r="M49" s="224"/>
      <c r="N49" s="224"/>
      <c r="O49" s="225">
        <f>Arkusz10!A8</f>
        <v>1</v>
      </c>
      <c r="P49" s="225"/>
      <c r="Q49" s="304">
        <f>Arkusz10!A9</f>
        <v>1</v>
      </c>
      <c r="R49" s="305"/>
      <c r="U49" s="24"/>
      <c r="V49" s="24"/>
      <c r="W49" s="24"/>
      <c r="X49" s="24"/>
      <c r="Y49" s="25"/>
    </row>
    <row r="50" spans="7:25" ht="15.75" thickBot="1" x14ac:dyDescent="0.3">
      <c r="G50" s="221" t="s">
        <v>72</v>
      </c>
      <c r="H50" s="222"/>
      <c r="I50" s="222"/>
      <c r="J50" s="222"/>
      <c r="K50" s="222"/>
      <c r="L50" s="222"/>
      <c r="M50" s="222"/>
      <c r="N50" s="222"/>
      <c r="O50" s="289">
        <f>SUM(O46:O49)</f>
        <v>150</v>
      </c>
      <c r="P50" s="289"/>
      <c r="Q50" s="306">
        <f>SUM(Q46:Q49)</f>
        <v>128</v>
      </c>
      <c r="R50" s="307"/>
      <c r="U50" s="24"/>
      <c r="V50" s="24"/>
      <c r="W50" s="24"/>
      <c r="X50" s="24"/>
      <c r="Y50" s="25"/>
    </row>
    <row r="51" spans="7:25" x14ac:dyDescent="0.25">
      <c r="V51" s="24"/>
      <c r="W51" s="24"/>
      <c r="X51" s="24"/>
      <c r="Y51" s="25"/>
    </row>
    <row r="52" spans="7:25" x14ac:dyDescent="0.25">
      <c r="V52" s="24"/>
      <c r="W52" s="24"/>
      <c r="X52" s="24"/>
      <c r="Y52" s="25"/>
    </row>
    <row r="53" spans="7:25" ht="15.75" thickBot="1" x14ac:dyDescent="0.3">
      <c r="V53" s="24"/>
      <c r="W53" s="24"/>
      <c r="X53" s="24"/>
      <c r="Y53" s="25"/>
    </row>
    <row r="54" spans="7:25" ht="33" customHeight="1" x14ac:dyDescent="0.25">
      <c r="G54" s="162" t="s">
        <v>2</v>
      </c>
      <c r="H54" s="87"/>
      <c r="I54" s="87"/>
      <c r="J54" s="87"/>
      <c r="K54" s="87" t="s">
        <v>3</v>
      </c>
      <c r="L54" s="87"/>
      <c r="M54" s="155" t="str">
        <f>CONCATENATE("decyzje ",Arkusz18!C2," - ",Arkusz18!B2," r.")</f>
        <v>decyzje 01.01.2020 - 31.05.2020 r.</v>
      </c>
      <c r="N54" s="155"/>
      <c r="O54" s="155"/>
      <c r="P54" s="155"/>
      <c r="Q54" s="155"/>
      <c r="R54" s="156"/>
      <c r="V54" s="24"/>
      <c r="W54" s="24"/>
      <c r="X54" s="24"/>
      <c r="Y54" s="25"/>
    </row>
    <row r="55" spans="7:25" ht="63.75" customHeight="1" x14ac:dyDescent="0.25">
      <c r="G55" s="163"/>
      <c r="H55" s="88"/>
      <c r="I55" s="88"/>
      <c r="J55" s="88"/>
      <c r="K55" s="88"/>
      <c r="L55" s="88"/>
      <c r="M55" s="85" t="s">
        <v>25</v>
      </c>
      <c r="N55" s="85"/>
      <c r="O55" s="85" t="s">
        <v>26</v>
      </c>
      <c r="P55" s="85"/>
      <c r="Q55" s="85" t="s">
        <v>27</v>
      </c>
      <c r="R55" s="86"/>
      <c r="V55" s="24"/>
      <c r="W55" s="24"/>
      <c r="X55" s="24"/>
      <c r="Y55" s="25"/>
    </row>
    <row r="56" spans="7:25" x14ac:dyDescent="0.25">
      <c r="G56" s="160" t="s">
        <v>34</v>
      </c>
      <c r="H56" s="161"/>
      <c r="I56" s="161"/>
      <c r="J56" s="161"/>
      <c r="K56" s="67">
        <f>Arkusz11!B5</f>
        <v>104454</v>
      </c>
      <c r="L56" s="67"/>
      <c r="M56" s="63">
        <f>Arkusz11!B3</f>
        <v>66975</v>
      </c>
      <c r="N56" s="63"/>
      <c r="O56" s="63">
        <f>Arkusz11!B2</f>
        <v>16269</v>
      </c>
      <c r="P56" s="63"/>
      <c r="Q56" s="63">
        <f>Arkusz11!B4</f>
        <v>3743</v>
      </c>
      <c r="R56" s="80"/>
      <c r="V56" s="24"/>
      <c r="W56" s="24"/>
      <c r="X56" s="24"/>
      <c r="Y56" s="25"/>
    </row>
    <row r="57" spans="7:25" x14ac:dyDescent="0.25">
      <c r="G57" s="158" t="s">
        <v>35</v>
      </c>
      <c r="H57" s="159"/>
      <c r="I57" s="159"/>
      <c r="J57" s="159"/>
      <c r="K57" s="157">
        <f>Arkusz11!B13</f>
        <v>5350</v>
      </c>
      <c r="L57" s="157"/>
      <c r="M57" s="81">
        <f>Arkusz11!B11</f>
        <v>5082</v>
      </c>
      <c r="N57" s="81"/>
      <c r="O57" s="81">
        <f>Arkusz11!B10</f>
        <v>941</v>
      </c>
      <c r="P57" s="81"/>
      <c r="Q57" s="81">
        <f>Arkusz11!B12</f>
        <v>260</v>
      </c>
      <c r="R57" s="82"/>
      <c r="V57" s="24"/>
      <c r="W57" s="24"/>
      <c r="X57" s="24"/>
      <c r="Y57" s="25"/>
    </row>
    <row r="58" spans="7:25" ht="15.75" thickBot="1" x14ac:dyDescent="0.3">
      <c r="G58" s="164" t="s">
        <v>24</v>
      </c>
      <c r="H58" s="165"/>
      <c r="I58" s="165"/>
      <c r="J58" s="165"/>
      <c r="K58" s="166">
        <f>Arkusz11!B9</f>
        <v>1427</v>
      </c>
      <c r="L58" s="166"/>
      <c r="M58" s="89">
        <f>Arkusz11!B7</f>
        <v>870</v>
      </c>
      <c r="N58" s="89"/>
      <c r="O58" s="89">
        <f>Arkusz11!B6</f>
        <v>225</v>
      </c>
      <c r="P58" s="89"/>
      <c r="Q58" s="89">
        <f>Arkusz11!B8</f>
        <v>162</v>
      </c>
      <c r="R58" s="167"/>
      <c r="V58" s="24"/>
      <c r="W58" s="24"/>
      <c r="X58" s="24"/>
      <c r="Y58" s="25"/>
    </row>
    <row r="59" spans="7:25" ht="15.75" thickBot="1" x14ac:dyDescent="0.3">
      <c r="G59" s="90" t="s">
        <v>72</v>
      </c>
      <c r="H59" s="91"/>
      <c r="I59" s="91"/>
      <c r="J59" s="91"/>
      <c r="K59" s="92">
        <f>SUM(K56:L58)</f>
        <v>111231</v>
      </c>
      <c r="L59" s="92"/>
      <c r="M59" s="92">
        <f t="shared" ref="M59" si="0">SUM(M56:N58)</f>
        <v>72927</v>
      </c>
      <c r="N59" s="92"/>
      <c r="O59" s="92">
        <f t="shared" ref="O59" si="1">SUM(O56:P58)</f>
        <v>17435</v>
      </c>
      <c r="P59" s="92"/>
      <c r="Q59" s="92">
        <f t="shared" ref="Q59" si="2">SUM(Q56:R58)</f>
        <v>4165</v>
      </c>
      <c r="R59" s="93"/>
      <c r="V59" s="24"/>
      <c r="W59" s="24"/>
      <c r="X59" s="24"/>
      <c r="Y59" s="25"/>
    </row>
    <row r="60" spans="7:25" x14ac:dyDescent="0.25">
      <c r="M60" s="94"/>
      <c r="N60" s="95"/>
      <c r="V60" s="24"/>
      <c r="W60" s="24"/>
      <c r="X60" s="24"/>
      <c r="Y60" s="25"/>
    </row>
    <row r="61" spans="7:25" x14ac:dyDescent="0.25">
      <c r="V61" s="24"/>
      <c r="W61" s="24"/>
      <c r="X61" s="24"/>
      <c r="Y61" s="25"/>
    </row>
    <row r="62" spans="7:25" x14ac:dyDescent="0.25">
      <c r="V62" s="24"/>
      <c r="W62" s="24"/>
      <c r="X62" s="24"/>
      <c r="Y62" s="25"/>
    </row>
    <row r="64" spans="7:25" x14ac:dyDescent="0.25">
      <c r="N64" s="26"/>
      <c r="O64" s="26"/>
      <c r="P64" s="26"/>
      <c r="Q64" s="26"/>
      <c r="R64" s="26"/>
      <c r="S64" s="26"/>
      <c r="T64" s="26"/>
      <c r="U64" s="26"/>
      <c r="V64" s="27"/>
      <c r="W64" s="26"/>
      <c r="X64" s="28"/>
      <c r="Y64" s="29"/>
    </row>
    <row r="79" spans="7:18" ht="15.75" thickBot="1" x14ac:dyDescent="0.3"/>
    <row r="80" spans="7:18" ht="57.75" customHeight="1" x14ac:dyDescent="0.25">
      <c r="G80" s="283" t="s">
        <v>2</v>
      </c>
      <c r="H80" s="284"/>
      <c r="I80" s="284"/>
      <c r="J80" s="284"/>
      <c r="K80" s="284"/>
      <c r="L80" s="284"/>
      <c r="M80" s="284"/>
      <c r="N80" s="284"/>
      <c r="O80" s="287" t="s">
        <v>3</v>
      </c>
      <c r="P80" s="287"/>
      <c r="Q80" s="294" t="s">
        <v>77</v>
      </c>
      <c r="R80" s="295"/>
    </row>
    <row r="81" spans="1:25" x14ac:dyDescent="0.25">
      <c r="G81" s="285"/>
      <c r="H81" s="286"/>
      <c r="I81" s="286"/>
      <c r="J81" s="286"/>
      <c r="K81" s="286"/>
      <c r="L81" s="286"/>
      <c r="M81" s="286"/>
      <c r="N81" s="286"/>
      <c r="O81" s="288"/>
      <c r="P81" s="288"/>
      <c r="Q81" s="296"/>
      <c r="R81" s="297"/>
    </row>
    <row r="82" spans="1:25" x14ac:dyDescent="0.25">
      <c r="G82" s="246" t="s">
        <v>73</v>
      </c>
      <c r="H82" s="247"/>
      <c r="I82" s="247"/>
      <c r="J82" s="247"/>
      <c r="K82" s="247"/>
      <c r="L82" s="247"/>
      <c r="M82" s="247"/>
      <c r="N82" s="247"/>
      <c r="O82" s="292">
        <f>Arkusz12!A2</f>
        <v>1757</v>
      </c>
      <c r="P82" s="292"/>
      <c r="Q82" s="298">
        <f>Arkusz12!A3</f>
        <v>1973</v>
      </c>
      <c r="R82" s="299"/>
    </row>
    <row r="83" spans="1:25" x14ac:dyDescent="0.25">
      <c r="G83" s="290" t="s">
        <v>74</v>
      </c>
      <c r="H83" s="291"/>
      <c r="I83" s="291"/>
      <c r="J83" s="291"/>
      <c r="K83" s="291"/>
      <c r="L83" s="291"/>
      <c r="M83" s="291"/>
      <c r="N83" s="291"/>
      <c r="O83" s="293">
        <f>Arkusz12!A4</f>
        <v>219</v>
      </c>
      <c r="P83" s="293"/>
      <c r="Q83" s="300">
        <f>Arkusz12!A5</f>
        <v>539</v>
      </c>
      <c r="R83" s="301"/>
    </row>
    <row r="84" spans="1:25" x14ac:dyDescent="0.25">
      <c r="G84" s="246" t="s">
        <v>75</v>
      </c>
      <c r="H84" s="247"/>
      <c r="I84" s="247"/>
      <c r="J84" s="247"/>
      <c r="K84" s="247"/>
      <c r="L84" s="247"/>
      <c r="M84" s="247"/>
      <c r="N84" s="247"/>
      <c r="O84" s="292">
        <f>Arkusz12!A6</f>
        <v>95</v>
      </c>
      <c r="P84" s="292"/>
      <c r="Q84" s="298">
        <f>Arkusz12!A7</f>
        <v>150</v>
      </c>
      <c r="R84" s="299"/>
    </row>
    <row r="85" spans="1:25" ht="15.75" thickBot="1" x14ac:dyDescent="0.3">
      <c r="G85" s="223" t="s">
        <v>76</v>
      </c>
      <c r="H85" s="224"/>
      <c r="I85" s="224"/>
      <c r="J85" s="224"/>
      <c r="K85" s="224"/>
      <c r="L85" s="224"/>
      <c r="M85" s="224"/>
      <c r="N85" s="224"/>
      <c r="O85" s="225">
        <f>Arkusz12!A8</f>
        <v>7</v>
      </c>
      <c r="P85" s="225"/>
      <c r="Q85" s="304">
        <f>Arkusz12!A9</f>
        <v>7</v>
      </c>
      <c r="R85" s="305"/>
    </row>
    <row r="86" spans="1:25" ht="15.75" thickBot="1" x14ac:dyDescent="0.3">
      <c r="G86" s="221" t="s">
        <v>72</v>
      </c>
      <c r="H86" s="222"/>
      <c r="I86" s="222"/>
      <c r="J86" s="222"/>
      <c r="K86" s="222"/>
      <c r="L86" s="222"/>
      <c r="M86" s="222"/>
      <c r="N86" s="222"/>
      <c r="O86" s="289">
        <f>SUM(O82:P85)</f>
        <v>2078</v>
      </c>
      <c r="P86" s="289"/>
      <c r="Q86" s="289">
        <f>SUM(Q82:R85)</f>
        <v>2669</v>
      </c>
      <c r="R86" s="308"/>
    </row>
    <row r="89" spans="1:25" x14ac:dyDescent="0.25">
      <c r="A89" s="60" t="s">
        <v>177</v>
      </c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</row>
    <row r="90" spans="1:25" s="50" customFormat="1" x14ac:dyDescent="0.25">
      <c r="A90" s="60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</row>
    <row r="91" spans="1:25" s="50" customFormat="1" x14ac:dyDescent="0.25">
      <c r="A91" s="60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</row>
    <row r="92" spans="1:25" s="50" customFormat="1" x14ac:dyDescent="0.25">
      <c r="A92" s="60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</row>
    <row r="93" spans="1:25" s="50" customFormat="1" x14ac:dyDescent="0.25">
      <c r="A93" s="60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</row>
    <row r="94" spans="1:25" s="50" customFormat="1" x14ac:dyDescent="0.25">
      <c r="A94" s="60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</row>
    <row r="95" spans="1:25" s="50" customFormat="1" x14ac:dyDescent="0.25">
      <c r="A95" s="60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</row>
    <row r="96" spans="1:25" s="50" customFormat="1" x14ac:dyDescent="0.25">
      <c r="A96" s="60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</row>
    <row r="97" spans="1:25" s="50" customFormat="1" x14ac:dyDescent="0.25">
      <c r="A97" s="60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</row>
    <row r="98" spans="1:25" s="50" customFormat="1" x14ac:dyDescent="0.25">
      <c r="A98" s="60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</row>
    <row r="99" spans="1:25" s="50" customFormat="1" x14ac:dyDescent="0.25">
      <c r="A99" s="60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</row>
    <row r="100" spans="1:25" s="50" customFormat="1" x14ac:dyDescent="0.25">
      <c r="A100" s="60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</row>
    <row r="101" spans="1:25" s="50" customFormat="1" x14ac:dyDescent="0.25">
      <c r="A101" s="60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</row>
    <row r="102" spans="1:25" s="50" customFormat="1" x14ac:dyDescent="0.25">
      <c r="A102" s="60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</row>
    <row r="103" spans="1:25" s="50" customFormat="1" x14ac:dyDescent="0.25">
      <c r="A103" s="60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</row>
    <row r="104" spans="1:25" s="50" customFormat="1" x14ac:dyDescent="0.25">
      <c r="A104" s="60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</row>
    <row r="105" spans="1:25" s="50" customFormat="1" x14ac:dyDescent="0.25">
      <c r="A105" s="60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</row>
    <row r="106" spans="1:25" s="50" customFormat="1" x14ac:dyDescent="0.25">
      <c r="A106" s="60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</row>
    <row r="107" spans="1:25" s="50" customFormat="1" x14ac:dyDescent="0.25">
      <c r="A107" s="60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</row>
    <row r="108" spans="1:25" s="50" customFormat="1" x14ac:dyDescent="0.25">
      <c r="A108" s="60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</row>
    <row r="109" spans="1:25" s="50" customFormat="1" x14ac:dyDescent="0.25">
      <c r="A109" s="60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</row>
    <row r="110" spans="1:25" s="50" customFormat="1" x14ac:dyDescent="0.25">
      <c r="A110" s="60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</row>
    <row r="111" spans="1:25" x14ac:dyDescent="0.25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</row>
    <row r="112" spans="1:25" x14ac:dyDescent="0.25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</row>
    <row r="117" spans="25:25" s="56" customFormat="1" x14ac:dyDescent="0.25">
      <c r="Y117" s="6"/>
    </row>
    <row r="118" spans="25:25" s="56" customFormat="1" x14ac:dyDescent="0.25">
      <c r="Y118" s="6"/>
    </row>
    <row r="119" spans="25:25" s="56" customFormat="1" x14ac:dyDescent="0.25">
      <c r="Y119" s="6"/>
    </row>
    <row r="120" spans="25:25" s="56" customFormat="1" x14ac:dyDescent="0.25">
      <c r="Y120" s="6"/>
    </row>
    <row r="121" spans="25:25" s="56" customFormat="1" x14ac:dyDescent="0.25">
      <c r="Y121" s="6"/>
    </row>
    <row r="122" spans="25:25" s="56" customFormat="1" x14ac:dyDescent="0.25">
      <c r="Y122" s="6"/>
    </row>
    <row r="123" spans="25:25" s="56" customFormat="1" x14ac:dyDescent="0.25">
      <c r="Y123" s="6"/>
    </row>
    <row r="124" spans="25:25" s="56" customFormat="1" x14ac:dyDescent="0.25">
      <c r="Y124" s="6"/>
    </row>
    <row r="125" spans="25:25" s="56" customFormat="1" x14ac:dyDescent="0.25">
      <c r="Y125" s="6"/>
    </row>
    <row r="126" spans="25:25" s="56" customFormat="1" x14ac:dyDescent="0.25">
      <c r="Y126" s="6"/>
    </row>
    <row r="127" spans="25:25" s="56" customFormat="1" x14ac:dyDescent="0.25">
      <c r="Y127" s="6"/>
    </row>
    <row r="128" spans="25:25" s="56" customFormat="1" x14ac:dyDescent="0.25">
      <c r="Y128" s="6"/>
    </row>
    <row r="129" spans="1:25" s="56" customFormat="1" x14ac:dyDescent="0.25">
      <c r="Y129" s="6"/>
    </row>
    <row r="130" spans="1:25" ht="36" customHeight="1" x14ac:dyDescent="0.25">
      <c r="A130" s="66" t="s">
        <v>142</v>
      </c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</row>
    <row r="131" spans="1:25" x14ac:dyDescent="0.25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</row>
    <row r="132" spans="1:25" ht="15.75" thickBot="1" x14ac:dyDescent="0.3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309" t="str">
        <f>CONCATENATE(Arkusz18!C2," - ",Arkusz18!B2," r.")</f>
        <v>01.01.2020 - 31.05.2020 r.</v>
      </c>
      <c r="M132" s="309"/>
      <c r="N132" s="309"/>
      <c r="O132" s="309"/>
      <c r="P132" s="309"/>
      <c r="Q132" s="309"/>
      <c r="R132" s="309"/>
      <c r="S132" s="309"/>
      <c r="T132" s="309"/>
      <c r="U132" s="309"/>
      <c r="V132" s="309"/>
    </row>
    <row r="133" spans="1:25" ht="187.5" x14ac:dyDescent="0.25">
      <c r="C133" s="219" t="s">
        <v>2</v>
      </c>
      <c r="D133" s="220"/>
      <c r="E133" s="220"/>
      <c r="F133" s="220"/>
      <c r="G133" s="220"/>
      <c r="H133" s="220"/>
      <c r="I133" s="220"/>
      <c r="J133" s="220"/>
      <c r="K133" s="220"/>
      <c r="L133" s="64" t="s">
        <v>79</v>
      </c>
      <c r="M133" s="64"/>
      <c r="N133" s="30" t="s">
        <v>12</v>
      </c>
      <c r="O133" s="30" t="s">
        <v>94</v>
      </c>
      <c r="P133" s="30" t="s">
        <v>84</v>
      </c>
      <c r="Q133" s="30" t="s">
        <v>53</v>
      </c>
      <c r="R133" s="30" t="s">
        <v>39</v>
      </c>
      <c r="S133" s="30" t="s">
        <v>4</v>
      </c>
      <c r="T133" s="30" t="s">
        <v>42</v>
      </c>
      <c r="U133" s="30" t="s">
        <v>83</v>
      </c>
      <c r="V133" s="64" t="s">
        <v>78</v>
      </c>
      <c r="W133" s="65"/>
      <c r="Y133" s="3"/>
    </row>
    <row r="134" spans="1:25" x14ac:dyDescent="0.25">
      <c r="C134" s="69" t="s">
        <v>34</v>
      </c>
      <c r="D134" s="70"/>
      <c r="E134" s="70"/>
      <c r="F134" s="70"/>
      <c r="G134" s="70"/>
      <c r="H134" s="70"/>
      <c r="I134" s="70"/>
      <c r="J134" s="70"/>
      <c r="K134" s="70"/>
      <c r="L134" s="63">
        <f>Arkusz13!C2</f>
        <v>7812</v>
      </c>
      <c r="M134" s="63"/>
      <c r="N134" s="31">
        <f>Arkusz13!C18</f>
        <v>1374</v>
      </c>
      <c r="O134" s="31">
        <f>Arkusz13!C34</f>
        <v>918</v>
      </c>
      <c r="P134" s="31">
        <f>Arkusz13!C50</f>
        <v>973</v>
      </c>
      <c r="Q134" s="31">
        <f>Arkusz13!C66</f>
        <v>235</v>
      </c>
      <c r="R134" s="31">
        <f>Arkusz13!C82</f>
        <v>0</v>
      </c>
      <c r="S134" s="31">
        <f>Arkusz13!C98</f>
        <v>0</v>
      </c>
      <c r="T134" s="31">
        <f>Arkusz13!C114</f>
        <v>0</v>
      </c>
      <c r="U134" s="31">
        <f>Arkusz13!C130-SUM(N134:T134)</f>
        <v>4520</v>
      </c>
      <c r="V134" s="67">
        <f t="shared" ref="V134:V148" si="3">SUM(N134:U134)</f>
        <v>8020</v>
      </c>
      <c r="W134" s="68"/>
      <c r="Y134" s="3"/>
    </row>
    <row r="135" spans="1:25" x14ac:dyDescent="0.25">
      <c r="C135" s="74" t="s">
        <v>35</v>
      </c>
      <c r="D135" s="75"/>
      <c r="E135" s="75"/>
      <c r="F135" s="75"/>
      <c r="G135" s="75"/>
      <c r="H135" s="75"/>
      <c r="I135" s="75"/>
      <c r="J135" s="75"/>
      <c r="K135" s="75"/>
      <c r="L135" s="63">
        <f>Arkusz13!C3</f>
        <v>316</v>
      </c>
      <c r="M135" s="63"/>
      <c r="N135" s="31">
        <f>Arkusz13!C19</f>
        <v>62</v>
      </c>
      <c r="O135" s="31">
        <f>Arkusz13!C35</f>
        <v>30</v>
      </c>
      <c r="P135" s="31">
        <f>Arkusz13!C51</f>
        <v>47</v>
      </c>
      <c r="Q135" s="31">
        <f>Arkusz13!C67</f>
        <v>19</v>
      </c>
      <c r="R135" s="31">
        <f>Arkusz13!C83</f>
        <v>0</v>
      </c>
      <c r="S135" s="31">
        <f>Arkusz13!C99</f>
        <v>0</v>
      </c>
      <c r="T135" s="31">
        <f>Arkusz13!C115</f>
        <v>0</v>
      </c>
      <c r="U135" s="31">
        <f>Arkusz13!C131-SUM(N135:T135)</f>
        <v>95</v>
      </c>
      <c r="V135" s="67">
        <f t="shared" si="3"/>
        <v>253</v>
      </c>
      <c r="W135" s="68"/>
      <c r="Y135" s="3"/>
    </row>
    <row r="136" spans="1:25" x14ac:dyDescent="0.25">
      <c r="C136" s="69" t="s">
        <v>36</v>
      </c>
      <c r="D136" s="70"/>
      <c r="E136" s="70"/>
      <c r="F136" s="70"/>
      <c r="G136" s="70"/>
      <c r="H136" s="70"/>
      <c r="I136" s="70"/>
      <c r="J136" s="70"/>
      <c r="K136" s="70"/>
      <c r="L136" s="63">
        <f>Arkusz13!C4</f>
        <v>108</v>
      </c>
      <c r="M136" s="63"/>
      <c r="N136" s="31">
        <f>Arkusz13!C20</f>
        <v>18</v>
      </c>
      <c r="O136" s="31">
        <f>Arkusz13!C36</f>
        <v>40</v>
      </c>
      <c r="P136" s="31">
        <f>Arkusz13!C52</f>
        <v>15</v>
      </c>
      <c r="Q136" s="31">
        <f>Arkusz13!C68</f>
        <v>12</v>
      </c>
      <c r="R136" s="31">
        <f>Arkusz13!C84</f>
        <v>0</v>
      </c>
      <c r="S136" s="31">
        <f>Arkusz13!C100</f>
        <v>0</v>
      </c>
      <c r="T136" s="31">
        <f>Arkusz13!C116</f>
        <v>0</v>
      </c>
      <c r="U136" s="31">
        <f>Arkusz13!C132-SUM(N136:T136)</f>
        <v>64</v>
      </c>
      <c r="V136" s="67">
        <f t="shared" si="3"/>
        <v>149</v>
      </c>
      <c r="W136" s="68"/>
      <c r="Y136" s="3"/>
    </row>
    <row r="137" spans="1:25" x14ac:dyDescent="0.25">
      <c r="C137" s="74" t="s">
        <v>37</v>
      </c>
      <c r="D137" s="75"/>
      <c r="E137" s="75"/>
      <c r="F137" s="75"/>
      <c r="G137" s="75"/>
      <c r="H137" s="75"/>
      <c r="I137" s="75"/>
      <c r="J137" s="75"/>
      <c r="K137" s="75"/>
      <c r="L137" s="63">
        <f>Arkusz13!C5</f>
        <v>7</v>
      </c>
      <c r="M137" s="63"/>
      <c r="N137" s="31">
        <f>Arkusz13!C21</f>
        <v>0</v>
      </c>
      <c r="O137" s="31">
        <f>Arkusz13!C37</f>
        <v>0</v>
      </c>
      <c r="P137" s="31">
        <f>Arkusz13!C53</f>
        <v>0</v>
      </c>
      <c r="Q137" s="31">
        <f>Arkusz13!C69</f>
        <v>0</v>
      </c>
      <c r="R137" s="31">
        <f>Arkusz13!C85</f>
        <v>0</v>
      </c>
      <c r="S137" s="31">
        <f>Arkusz13!C101</f>
        <v>0</v>
      </c>
      <c r="T137" s="31">
        <f>Arkusz13!C117</f>
        <v>0</v>
      </c>
      <c r="U137" s="31">
        <f>Arkusz13!C133-SUM(N137:T137)</f>
        <v>2</v>
      </c>
      <c r="V137" s="67">
        <f t="shared" si="3"/>
        <v>2</v>
      </c>
      <c r="W137" s="68"/>
      <c r="Y137" s="3"/>
    </row>
    <row r="138" spans="1:25" x14ac:dyDescent="0.25">
      <c r="C138" s="69" t="s">
        <v>38</v>
      </c>
      <c r="D138" s="70"/>
      <c r="E138" s="70"/>
      <c r="F138" s="70"/>
      <c r="G138" s="70"/>
      <c r="H138" s="70"/>
      <c r="I138" s="70"/>
      <c r="J138" s="70"/>
      <c r="K138" s="70"/>
      <c r="L138" s="63">
        <f>Arkusz13!C6</f>
        <v>1</v>
      </c>
      <c r="M138" s="63"/>
      <c r="N138" s="31">
        <f>Arkusz13!C22</f>
        <v>0</v>
      </c>
      <c r="O138" s="31">
        <f>Arkusz13!C38</f>
        <v>0</v>
      </c>
      <c r="P138" s="31">
        <f>Arkusz13!C54</f>
        <v>0</v>
      </c>
      <c r="Q138" s="31">
        <f>Arkusz13!C70</f>
        <v>0</v>
      </c>
      <c r="R138" s="31">
        <f>Arkusz13!C86</f>
        <v>0</v>
      </c>
      <c r="S138" s="31">
        <f>Arkusz13!C102</f>
        <v>0</v>
      </c>
      <c r="T138" s="31">
        <f>Arkusz13!C118</f>
        <v>0</v>
      </c>
      <c r="U138" s="31">
        <f>Arkusz13!C134-SUM(N138:T138)</f>
        <v>1</v>
      </c>
      <c r="V138" s="67">
        <f t="shared" si="3"/>
        <v>1</v>
      </c>
      <c r="W138" s="68"/>
      <c r="Y138" s="3"/>
    </row>
    <row r="139" spans="1:25" x14ac:dyDescent="0.25">
      <c r="C139" s="74" t="s">
        <v>46</v>
      </c>
      <c r="D139" s="75"/>
      <c r="E139" s="75"/>
      <c r="F139" s="75"/>
      <c r="G139" s="75"/>
      <c r="H139" s="75"/>
      <c r="I139" s="75"/>
      <c r="J139" s="75"/>
      <c r="K139" s="75"/>
      <c r="L139" s="63">
        <f>Arkusz13!C7</f>
        <v>1</v>
      </c>
      <c r="M139" s="63"/>
      <c r="N139" s="31">
        <f>Arkusz13!C23</f>
        <v>0</v>
      </c>
      <c r="O139" s="31">
        <f>Arkusz13!C39</f>
        <v>0</v>
      </c>
      <c r="P139" s="31">
        <f>Arkusz13!C55</f>
        <v>0</v>
      </c>
      <c r="Q139" s="31">
        <f>Arkusz13!C71</f>
        <v>0</v>
      </c>
      <c r="R139" s="31">
        <f>Arkusz13!C87</f>
        <v>0</v>
      </c>
      <c r="S139" s="31">
        <f>Arkusz13!C103</f>
        <v>0</v>
      </c>
      <c r="T139" s="31">
        <f>Arkusz13!C119</f>
        <v>0</v>
      </c>
      <c r="U139" s="31">
        <f>Arkusz13!C135-SUM(N139:T139)</f>
        <v>0</v>
      </c>
      <c r="V139" s="67">
        <f t="shared" si="3"/>
        <v>0</v>
      </c>
      <c r="W139" s="68"/>
      <c r="Y139" s="3"/>
    </row>
    <row r="140" spans="1:25" x14ac:dyDescent="0.25">
      <c r="C140" s="69" t="s">
        <v>47</v>
      </c>
      <c r="D140" s="70"/>
      <c r="E140" s="70"/>
      <c r="F140" s="70"/>
      <c r="G140" s="70"/>
      <c r="H140" s="70"/>
      <c r="I140" s="70"/>
      <c r="J140" s="70"/>
      <c r="K140" s="70"/>
      <c r="L140" s="63">
        <f>Arkusz13!C8</f>
        <v>0</v>
      </c>
      <c r="M140" s="63"/>
      <c r="N140" s="31">
        <f>Arkusz13!C24</f>
        <v>0</v>
      </c>
      <c r="O140" s="31">
        <f>Arkusz13!C40</f>
        <v>0</v>
      </c>
      <c r="P140" s="31">
        <f>Arkusz13!C56</f>
        <v>0</v>
      </c>
      <c r="Q140" s="31">
        <f>Arkusz13!C72</f>
        <v>0</v>
      </c>
      <c r="R140" s="31">
        <f>Arkusz13!C88</f>
        <v>0</v>
      </c>
      <c r="S140" s="31">
        <f>Arkusz13!C104</f>
        <v>0</v>
      </c>
      <c r="T140" s="31">
        <f>Arkusz13!C120</f>
        <v>0</v>
      </c>
      <c r="U140" s="31">
        <f>Arkusz13!C136-SUM(N140:T140)</f>
        <v>0</v>
      </c>
      <c r="V140" s="67">
        <f t="shared" si="3"/>
        <v>0</v>
      </c>
      <c r="W140" s="68"/>
      <c r="Y140" s="3"/>
    </row>
    <row r="141" spans="1:25" x14ac:dyDescent="0.25">
      <c r="C141" s="74" t="s">
        <v>4</v>
      </c>
      <c r="D141" s="75"/>
      <c r="E141" s="75"/>
      <c r="F141" s="75"/>
      <c r="G141" s="75"/>
      <c r="H141" s="75"/>
      <c r="I141" s="75"/>
      <c r="J141" s="75"/>
      <c r="K141" s="75"/>
      <c r="L141" s="63">
        <f>Arkusz13!C9</f>
        <v>0</v>
      </c>
      <c r="M141" s="63"/>
      <c r="N141" s="31">
        <f>Arkusz13!C25</f>
        <v>0</v>
      </c>
      <c r="O141" s="31">
        <f>Arkusz13!C41</f>
        <v>0</v>
      </c>
      <c r="P141" s="31">
        <f>Arkusz13!C57</f>
        <v>0</v>
      </c>
      <c r="Q141" s="31">
        <f>Arkusz13!C73</f>
        <v>0</v>
      </c>
      <c r="R141" s="31">
        <f>Arkusz13!C89</f>
        <v>0</v>
      </c>
      <c r="S141" s="31">
        <f>Arkusz13!C105</f>
        <v>0</v>
      </c>
      <c r="T141" s="31">
        <f>Arkusz13!C121</f>
        <v>0</v>
      </c>
      <c r="U141" s="31">
        <f>Arkusz13!C137-SUM(N141:T141)</f>
        <v>0</v>
      </c>
      <c r="V141" s="67">
        <f t="shared" si="3"/>
        <v>0</v>
      </c>
      <c r="W141" s="68"/>
      <c r="Y141" s="3"/>
    </row>
    <row r="142" spans="1:25" x14ac:dyDescent="0.25">
      <c r="C142" s="69" t="s">
        <v>39</v>
      </c>
      <c r="D142" s="70"/>
      <c r="E142" s="70"/>
      <c r="F142" s="70"/>
      <c r="G142" s="70"/>
      <c r="H142" s="70"/>
      <c r="I142" s="70"/>
      <c r="J142" s="70"/>
      <c r="K142" s="70"/>
      <c r="L142" s="63">
        <f>Arkusz13!C10</f>
        <v>0</v>
      </c>
      <c r="M142" s="63"/>
      <c r="N142" s="31">
        <f>Arkusz13!C26</f>
        <v>1</v>
      </c>
      <c r="O142" s="31">
        <f>Arkusz13!C42</f>
        <v>0</v>
      </c>
      <c r="P142" s="31">
        <f>Arkusz13!C58</f>
        <v>4</v>
      </c>
      <c r="Q142" s="31">
        <f>Arkusz13!C74</f>
        <v>0</v>
      </c>
      <c r="R142" s="31">
        <f>Arkusz13!C90</f>
        <v>0</v>
      </c>
      <c r="S142" s="31">
        <f>Arkusz13!C106</f>
        <v>0</v>
      </c>
      <c r="T142" s="31">
        <f>Arkusz13!C122</f>
        <v>0</v>
      </c>
      <c r="U142" s="31">
        <f>Arkusz13!C138-SUM(N142:T142)</f>
        <v>0</v>
      </c>
      <c r="V142" s="67">
        <f t="shared" si="3"/>
        <v>5</v>
      </c>
      <c r="W142" s="68"/>
      <c r="Y142" s="3"/>
    </row>
    <row r="143" spans="1:25" x14ac:dyDescent="0.25">
      <c r="C143" s="74" t="s">
        <v>40</v>
      </c>
      <c r="D143" s="75"/>
      <c r="E143" s="75"/>
      <c r="F143" s="75"/>
      <c r="G143" s="75"/>
      <c r="H143" s="75"/>
      <c r="I143" s="75"/>
      <c r="J143" s="75"/>
      <c r="K143" s="75"/>
      <c r="L143" s="63">
        <f>Arkusz13!C11</f>
        <v>0</v>
      </c>
      <c r="M143" s="63"/>
      <c r="N143" s="31">
        <f>Arkusz13!C27</f>
        <v>0</v>
      </c>
      <c r="O143" s="31">
        <f>Arkusz13!C43</f>
        <v>0</v>
      </c>
      <c r="P143" s="31">
        <f>Arkusz13!C59</f>
        <v>0</v>
      </c>
      <c r="Q143" s="31">
        <f>Arkusz13!C75</f>
        <v>0</v>
      </c>
      <c r="R143" s="31">
        <f>Arkusz13!C91</f>
        <v>0</v>
      </c>
      <c r="S143" s="31">
        <f>Arkusz13!C107</f>
        <v>0</v>
      </c>
      <c r="T143" s="31">
        <f>Arkusz13!C123</f>
        <v>0</v>
      </c>
      <c r="U143" s="31">
        <f>Arkusz13!C139-SUM(N143:T143)</f>
        <v>0</v>
      </c>
      <c r="V143" s="67">
        <f t="shared" si="3"/>
        <v>0</v>
      </c>
      <c r="W143" s="68"/>
      <c r="Y143" s="3"/>
    </row>
    <row r="144" spans="1:25" x14ac:dyDescent="0.25">
      <c r="C144" s="69" t="s">
        <v>41</v>
      </c>
      <c r="D144" s="70"/>
      <c r="E144" s="70"/>
      <c r="F144" s="70"/>
      <c r="G144" s="70"/>
      <c r="H144" s="70"/>
      <c r="I144" s="70"/>
      <c r="J144" s="70"/>
      <c r="K144" s="70"/>
      <c r="L144" s="63">
        <f>Arkusz13!C12</f>
        <v>538</v>
      </c>
      <c r="M144" s="63"/>
      <c r="N144" s="31">
        <f>Arkusz13!C28</f>
        <v>338</v>
      </c>
      <c r="O144" s="31">
        <f>Arkusz13!C44</f>
        <v>7</v>
      </c>
      <c r="P144" s="31">
        <f>Arkusz13!C60</f>
        <v>20</v>
      </c>
      <c r="Q144" s="31">
        <f>Arkusz13!C76</f>
        <v>74</v>
      </c>
      <c r="R144" s="31">
        <f>Arkusz13!C92</f>
        <v>38</v>
      </c>
      <c r="S144" s="31">
        <f>Arkusz13!C108</f>
        <v>0</v>
      </c>
      <c r="T144" s="31">
        <f>Arkusz13!C124</f>
        <v>56</v>
      </c>
      <c r="U144" s="31">
        <f>Arkusz13!C140-SUM(N144:T144)</f>
        <v>156</v>
      </c>
      <c r="V144" s="67">
        <f t="shared" si="3"/>
        <v>689</v>
      </c>
      <c r="W144" s="68"/>
      <c r="Y144" s="3"/>
    </row>
    <row r="145" spans="1:25" x14ac:dyDescent="0.25">
      <c r="C145" s="69" t="s">
        <v>11</v>
      </c>
      <c r="D145" s="70"/>
      <c r="E145" s="70"/>
      <c r="F145" s="70"/>
      <c r="G145" s="70"/>
      <c r="H145" s="70"/>
      <c r="I145" s="70"/>
      <c r="J145" s="70"/>
      <c r="K145" s="70"/>
      <c r="L145" s="63">
        <f>Arkusz13!C14</f>
        <v>1</v>
      </c>
      <c r="M145" s="63"/>
      <c r="N145" s="31">
        <f>Arkusz13!C30</f>
        <v>0</v>
      </c>
      <c r="O145" s="31">
        <f>Arkusz13!C46</f>
        <v>0</v>
      </c>
      <c r="P145" s="31">
        <f>Arkusz13!C62</f>
        <v>0</v>
      </c>
      <c r="Q145" s="31">
        <f>Arkusz13!C78</f>
        <v>0</v>
      </c>
      <c r="R145" s="31">
        <f>Arkusz13!C94</f>
        <v>0</v>
      </c>
      <c r="S145" s="31">
        <f>Arkusz13!C110</f>
        <v>0</v>
      </c>
      <c r="T145" s="31">
        <f>Arkusz13!C126</f>
        <v>0</v>
      </c>
      <c r="U145" s="31">
        <f>Arkusz13!C142-SUM(N145:T145)</f>
        <v>0</v>
      </c>
      <c r="V145" s="67">
        <f t="shared" si="3"/>
        <v>0</v>
      </c>
      <c r="W145" s="68"/>
      <c r="Y145" s="3"/>
    </row>
    <row r="146" spans="1:25" x14ac:dyDescent="0.25">
      <c r="C146" s="74" t="s">
        <v>43</v>
      </c>
      <c r="D146" s="75"/>
      <c r="E146" s="75"/>
      <c r="F146" s="75"/>
      <c r="G146" s="75"/>
      <c r="H146" s="75"/>
      <c r="I146" s="75"/>
      <c r="J146" s="75"/>
      <c r="K146" s="75"/>
      <c r="L146" s="63">
        <f>Arkusz13!C15</f>
        <v>4</v>
      </c>
      <c r="M146" s="63"/>
      <c r="N146" s="31">
        <f>Arkusz13!C31</f>
        <v>2</v>
      </c>
      <c r="O146" s="31">
        <f>Arkusz13!C47</f>
        <v>0</v>
      </c>
      <c r="P146" s="31">
        <f>Arkusz13!C63</f>
        <v>0</v>
      </c>
      <c r="Q146" s="31">
        <f>Arkusz13!C79</f>
        <v>0</v>
      </c>
      <c r="R146" s="31">
        <f>Arkusz13!C95</f>
        <v>0</v>
      </c>
      <c r="S146" s="31">
        <f>Arkusz13!C111</f>
        <v>0</v>
      </c>
      <c r="T146" s="31">
        <f>Arkusz13!C127</f>
        <v>0</v>
      </c>
      <c r="U146" s="31">
        <f>Arkusz13!C143-SUM(N146:T146)</f>
        <v>0</v>
      </c>
      <c r="V146" s="67">
        <f t="shared" si="3"/>
        <v>2</v>
      </c>
      <c r="W146" s="68"/>
      <c r="Y146" s="3"/>
    </row>
    <row r="147" spans="1:25" x14ac:dyDescent="0.25">
      <c r="C147" s="69" t="s">
        <v>44</v>
      </c>
      <c r="D147" s="70"/>
      <c r="E147" s="70"/>
      <c r="F147" s="70"/>
      <c r="G147" s="70"/>
      <c r="H147" s="70"/>
      <c r="I147" s="70"/>
      <c r="J147" s="70"/>
      <c r="K147" s="70"/>
      <c r="L147" s="63">
        <f>Arkusz13!C16</f>
        <v>0</v>
      </c>
      <c r="M147" s="63"/>
      <c r="N147" s="31">
        <f>Arkusz13!C32</f>
        <v>0</v>
      </c>
      <c r="O147" s="31">
        <f>Arkusz13!C48</f>
        <v>0</v>
      </c>
      <c r="P147" s="31">
        <f>Arkusz13!C64</f>
        <v>0</v>
      </c>
      <c r="Q147" s="31">
        <f>Arkusz13!C80</f>
        <v>0</v>
      </c>
      <c r="R147" s="31">
        <f>Arkusz13!C96</f>
        <v>0</v>
      </c>
      <c r="S147" s="31">
        <f>Arkusz13!C112</f>
        <v>0</v>
      </c>
      <c r="T147" s="31">
        <f>Arkusz13!C128</f>
        <v>0</v>
      </c>
      <c r="U147" s="31">
        <f>Arkusz13!C144-SUM(N147:T147)</f>
        <v>0</v>
      </c>
      <c r="V147" s="67">
        <f t="shared" si="3"/>
        <v>0</v>
      </c>
      <c r="W147" s="68"/>
      <c r="Y147" s="3"/>
    </row>
    <row r="148" spans="1:25" ht="15.75" thickBot="1" x14ac:dyDescent="0.3">
      <c r="C148" s="61" t="s">
        <v>45</v>
      </c>
      <c r="D148" s="62"/>
      <c r="E148" s="62"/>
      <c r="F148" s="62"/>
      <c r="G148" s="62"/>
      <c r="H148" s="62"/>
      <c r="I148" s="62"/>
      <c r="J148" s="62"/>
      <c r="K148" s="62"/>
      <c r="L148" s="63">
        <f>Arkusz13!C17</f>
        <v>0</v>
      </c>
      <c r="M148" s="63"/>
      <c r="N148" s="31">
        <f>Arkusz13!C33</f>
        <v>0</v>
      </c>
      <c r="O148" s="31">
        <f>Arkusz13!C49</f>
        <v>0</v>
      </c>
      <c r="P148" s="31">
        <f>Arkusz13!C65</f>
        <v>0</v>
      </c>
      <c r="Q148" s="31">
        <f>Arkusz13!C81</f>
        <v>0</v>
      </c>
      <c r="R148" s="31">
        <f>Arkusz13!C97</f>
        <v>0</v>
      </c>
      <c r="S148" s="31">
        <f>Arkusz13!C113</f>
        <v>0</v>
      </c>
      <c r="T148" s="31">
        <f>Arkusz13!C129</f>
        <v>0</v>
      </c>
      <c r="U148" s="31">
        <f>Arkusz13!C145-SUM(N148:T148)</f>
        <v>1</v>
      </c>
      <c r="V148" s="67">
        <f t="shared" si="3"/>
        <v>1</v>
      </c>
      <c r="W148" s="68"/>
      <c r="Y148" s="3"/>
    </row>
    <row r="149" spans="1:25" ht="15.75" thickBot="1" x14ac:dyDescent="0.3">
      <c r="C149" s="117" t="s">
        <v>1</v>
      </c>
      <c r="D149" s="118"/>
      <c r="E149" s="118"/>
      <c r="F149" s="118"/>
      <c r="G149" s="118"/>
      <c r="H149" s="118"/>
      <c r="I149" s="118"/>
      <c r="J149" s="118"/>
      <c r="K149" s="118"/>
      <c r="L149" s="76">
        <f>SUM(L134:L148)</f>
        <v>8788</v>
      </c>
      <c r="M149" s="76"/>
      <c r="N149" s="32">
        <f t="shared" ref="N149:V149" si="4">SUM(N134:N148)</f>
        <v>1795</v>
      </c>
      <c r="O149" s="32">
        <f t="shared" si="4"/>
        <v>995</v>
      </c>
      <c r="P149" s="32">
        <f t="shared" si="4"/>
        <v>1059</v>
      </c>
      <c r="Q149" s="32">
        <f t="shared" si="4"/>
        <v>340</v>
      </c>
      <c r="R149" s="32">
        <f t="shared" si="4"/>
        <v>38</v>
      </c>
      <c r="S149" s="32">
        <f t="shared" si="4"/>
        <v>0</v>
      </c>
      <c r="T149" s="32">
        <f t="shared" si="4"/>
        <v>56</v>
      </c>
      <c r="U149" s="32">
        <f t="shared" si="4"/>
        <v>4839</v>
      </c>
      <c r="V149" s="76">
        <f t="shared" si="4"/>
        <v>9122</v>
      </c>
      <c r="W149" s="77"/>
      <c r="Y149" s="3"/>
    </row>
    <row r="150" spans="1:25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</row>
    <row r="174" spans="4:19" ht="15.75" thickBot="1" x14ac:dyDescent="0.3"/>
    <row r="175" spans="4:19" ht="31.5" customHeight="1" x14ac:dyDescent="0.25">
      <c r="D175" s="150" t="s">
        <v>2</v>
      </c>
      <c r="E175" s="119"/>
      <c r="F175" s="119"/>
      <c r="G175" s="119"/>
      <c r="H175" s="119"/>
      <c r="I175" s="119"/>
      <c r="J175" s="119"/>
      <c r="K175" s="119"/>
      <c r="L175" s="119" t="s">
        <v>3</v>
      </c>
      <c r="M175" s="119"/>
      <c r="N175" s="136" t="s">
        <v>86</v>
      </c>
      <c r="O175" s="136"/>
      <c r="P175" s="136"/>
      <c r="Q175" s="71" t="s">
        <v>87</v>
      </c>
      <c r="R175" s="72"/>
      <c r="S175" s="73"/>
    </row>
    <row r="176" spans="4:19" ht="15.75" thickBot="1" x14ac:dyDescent="0.3">
      <c r="D176" s="227" t="s">
        <v>85</v>
      </c>
      <c r="E176" s="228"/>
      <c r="F176" s="228"/>
      <c r="G176" s="228"/>
      <c r="H176" s="228"/>
      <c r="I176" s="228"/>
      <c r="J176" s="228"/>
      <c r="K176" s="228"/>
      <c r="L176" s="226">
        <f>Arkusz14!B2</f>
        <v>7</v>
      </c>
      <c r="M176" s="226"/>
      <c r="N176" s="226">
        <f>Arkusz14!B3</f>
        <v>9</v>
      </c>
      <c r="O176" s="226"/>
      <c r="P176" s="226"/>
      <c r="Q176" s="120">
        <f>Arkusz14!B4</f>
        <v>0</v>
      </c>
      <c r="R176" s="121"/>
      <c r="S176" s="122"/>
    </row>
    <row r="177" spans="1:25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</row>
    <row r="178" spans="1:25" x14ac:dyDescent="0.25">
      <c r="A178" s="60" t="s">
        <v>181</v>
      </c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</row>
    <row r="179" spans="1:25" s="50" customFormat="1" x14ac:dyDescent="0.25">
      <c r="A179" s="60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</row>
    <row r="180" spans="1:25" s="50" customFormat="1" x14ac:dyDescent="0.25">
      <c r="A180" s="60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</row>
    <row r="181" spans="1:25" s="50" customFormat="1" x14ac:dyDescent="0.25">
      <c r="A181" s="60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</row>
    <row r="182" spans="1:25" s="50" customFormat="1" x14ac:dyDescent="0.25">
      <c r="A182" s="60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</row>
    <row r="183" spans="1:25" s="50" customFormat="1" x14ac:dyDescent="0.25">
      <c r="A183" s="60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</row>
    <row r="184" spans="1:25" s="50" customFormat="1" x14ac:dyDescent="0.25">
      <c r="A184" s="60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</row>
    <row r="185" spans="1:25" s="50" customFormat="1" x14ac:dyDescent="0.25">
      <c r="A185" s="60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</row>
    <row r="186" spans="1:25" s="50" customFormat="1" x14ac:dyDescent="0.25">
      <c r="A186" s="60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</row>
    <row r="187" spans="1:25" x14ac:dyDescent="0.25">
      <c r="A187" s="59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</row>
    <row r="188" spans="1:25" x14ac:dyDescent="0.25">
      <c r="A188" s="59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</row>
    <row r="189" spans="1:25" x14ac:dyDescent="0.25">
      <c r="A189" s="59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</row>
    <row r="190" spans="1:25" x14ac:dyDescent="0.25">
      <c r="A190" s="59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</row>
    <row r="191" spans="1:25" s="50" customFormat="1" x14ac:dyDescent="0.25">
      <c r="A191" s="59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</row>
    <row r="192" spans="1:25" s="50" customFormat="1" x14ac:dyDescent="0.25">
      <c r="A192" s="59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</row>
    <row r="193" spans="1:25" s="50" customFormat="1" x14ac:dyDescent="0.25">
      <c r="A193" s="59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</row>
    <row r="194" spans="1:25" s="50" customFormat="1" x14ac:dyDescent="0.25">
      <c r="A194" s="59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</row>
    <row r="195" spans="1:25" x14ac:dyDescent="0.25">
      <c r="A195" s="59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</row>
    <row r="197" spans="1:25" x14ac:dyDescent="0.25">
      <c r="A197" s="66" t="s">
        <v>143</v>
      </c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</row>
    <row r="198" spans="1:25" ht="15.75" thickBot="1" x14ac:dyDescent="0.3"/>
    <row r="199" spans="1:25" x14ac:dyDescent="0.25">
      <c r="G199" s="219" t="s">
        <v>23</v>
      </c>
      <c r="H199" s="220"/>
      <c r="I199" s="220"/>
      <c r="J199" s="220"/>
      <c r="K199" s="87" t="s">
        <v>8</v>
      </c>
      <c r="L199" s="116"/>
    </row>
    <row r="200" spans="1:25" x14ac:dyDescent="0.25">
      <c r="G200" s="114" t="s">
        <v>13</v>
      </c>
      <c r="H200" s="115"/>
      <c r="I200" s="115"/>
      <c r="J200" s="115"/>
      <c r="K200" s="67">
        <v>1452</v>
      </c>
      <c r="L200" s="68"/>
    </row>
    <row r="201" spans="1:25" x14ac:dyDescent="0.25">
      <c r="G201" s="98" t="s">
        <v>14</v>
      </c>
      <c r="H201" s="99"/>
      <c r="I201" s="99"/>
      <c r="J201" s="99"/>
      <c r="K201" s="67">
        <v>1165</v>
      </c>
      <c r="L201" s="68"/>
    </row>
    <row r="202" spans="1:25" ht="15" customHeight="1" x14ac:dyDescent="0.25">
      <c r="G202" s="114" t="s">
        <v>15</v>
      </c>
      <c r="H202" s="115"/>
      <c r="I202" s="115"/>
      <c r="J202" s="115"/>
      <c r="K202" s="67">
        <v>218</v>
      </c>
      <c r="L202" s="68"/>
    </row>
    <row r="203" spans="1:25" ht="15" customHeight="1" x14ac:dyDescent="0.25">
      <c r="G203" s="98" t="s">
        <v>80</v>
      </c>
      <c r="H203" s="99"/>
      <c r="I203" s="99"/>
      <c r="J203" s="99"/>
      <c r="K203" s="67">
        <v>101</v>
      </c>
      <c r="L203" s="68"/>
    </row>
    <row r="204" spans="1:25" ht="15" customHeight="1" x14ac:dyDescent="0.25">
      <c r="G204" s="114" t="s">
        <v>81</v>
      </c>
      <c r="H204" s="115"/>
      <c r="I204" s="115"/>
      <c r="J204" s="115"/>
      <c r="K204" s="67">
        <v>0</v>
      </c>
      <c r="L204" s="68"/>
    </row>
    <row r="205" spans="1:25" ht="15" customHeight="1" x14ac:dyDescent="0.25">
      <c r="G205" s="98" t="s">
        <v>91</v>
      </c>
      <c r="H205" s="99"/>
      <c r="I205" s="99"/>
      <c r="J205" s="99"/>
      <c r="K205" s="67">
        <v>1</v>
      </c>
      <c r="L205" s="68"/>
    </row>
    <row r="206" spans="1:25" s="50" customFormat="1" x14ac:dyDescent="0.25">
      <c r="G206" s="114" t="s">
        <v>169</v>
      </c>
      <c r="H206" s="115"/>
      <c r="I206" s="115"/>
      <c r="J206" s="115"/>
      <c r="K206" s="67">
        <v>1</v>
      </c>
      <c r="L206" s="68"/>
      <c r="Y206" s="6"/>
    </row>
    <row r="207" spans="1:25" ht="15" customHeight="1" x14ac:dyDescent="0.25">
      <c r="G207" s="98" t="s">
        <v>16</v>
      </c>
      <c r="H207" s="99"/>
      <c r="I207" s="99"/>
      <c r="J207" s="99"/>
      <c r="K207" s="67">
        <v>190</v>
      </c>
      <c r="L207" s="68"/>
    </row>
    <row r="208" spans="1:25" ht="15" customHeight="1" x14ac:dyDescent="0.25">
      <c r="G208" s="114" t="s">
        <v>17</v>
      </c>
      <c r="H208" s="115"/>
      <c r="I208" s="115"/>
      <c r="J208" s="115"/>
      <c r="K208" s="67">
        <v>81</v>
      </c>
      <c r="L208" s="68"/>
    </row>
    <row r="209" spans="1:25" ht="15" customHeight="1" x14ac:dyDescent="0.25">
      <c r="G209" s="98" t="s">
        <v>18</v>
      </c>
      <c r="H209" s="99"/>
      <c r="I209" s="99"/>
      <c r="J209" s="99"/>
      <c r="K209" s="67">
        <v>20</v>
      </c>
      <c r="L209" s="68"/>
    </row>
    <row r="210" spans="1:25" ht="15" customHeight="1" x14ac:dyDescent="0.25">
      <c r="G210" s="114" t="s">
        <v>19</v>
      </c>
      <c r="H210" s="115"/>
      <c r="I210" s="115"/>
      <c r="J210" s="115"/>
      <c r="K210" s="67">
        <v>14</v>
      </c>
      <c r="L210" s="68"/>
    </row>
    <row r="211" spans="1:25" ht="15.75" customHeight="1" x14ac:dyDescent="0.25">
      <c r="G211" s="98" t="s">
        <v>82</v>
      </c>
      <c r="H211" s="99"/>
      <c r="I211" s="99"/>
      <c r="J211" s="99"/>
      <c r="K211" s="67">
        <v>1014</v>
      </c>
      <c r="L211" s="68"/>
    </row>
    <row r="212" spans="1:25" s="50" customFormat="1" ht="15.75" customHeight="1" thickBot="1" x14ac:dyDescent="0.3">
      <c r="G212" s="114" t="s">
        <v>170</v>
      </c>
      <c r="H212" s="115"/>
      <c r="I212" s="115"/>
      <c r="J212" s="115"/>
      <c r="K212" s="67">
        <v>1720</v>
      </c>
      <c r="L212" s="68"/>
      <c r="Y212" s="6"/>
    </row>
    <row r="213" spans="1:25" ht="15.75" thickBot="1" x14ac:dyDescent="0.3">
      <c r="G213" s="78" t="s">
        <v>1</v>
      </c>
      <c r="H213" s="79"/>
      <c r="I213" s="79"/>
      <c r="J213" s="79"/>
      <c r="K213" s="96">
        <f>SUM(K200:L212)</f>
        <v>5977</v>
      </c>
      <c r="L213" s="97"/>
    </row>
    <row r="215" spans="1:25" x14ac:dyDescent="0.25">
      <c r="A215" s="60" t="s">
        <v>180</v>
      </c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</row>
    <row r="216" spans="1:25" x14ac:dyDescent="0.25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</row>
    <row r="217" spans="1:25" x14ac:dyDescent="0.25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</row>
    <row r="218" spans="1:25" x14ac:dyDescent="0.25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</row>
    <row r="219" spans="1:25" x14ac:dyDescent="0.25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</row>
    <row r="222" spans="1:25" x14ac:dyDescent="0.25">
      <c r="A222" s="10" t="s">
        <v>144</v>
      </c>
      <c r="B222" s="10"/>
      <c r="C222" s="10"/>
      <c r="D222" s="10"/>
      <c r="E222" s="10"/>
      <c r="F222" s="10"/>
    </row>
    <row r="223" spans="1:25" ht="15.75" thickBot="1" x14ac:dyDescent="0.3"/>
    <row r="224" spans="1:25" x14ac:dyDescent="0.25">
      <c r="D224" s="162" t="s">
        <v>28</v>
      </c>
      <c r="E224" s="87"/>
      <c r="F224" s="87"/>
      <c r="G224" s="87"/>
      <c r="H224" s="87" t="s">
        <v>3</v>
      </c>
      <c r="I224" s="87"/>
      <c r="J224" s="87"/>
      <c r="K224" s="87" t="s">
        <v>22</v>
      </c>
      <c r="L224" s="87"/>
      <c r="M224" s="116"/>
    </row>
    <row r="225" spans="4:13" x14ac:dyDescent="0.25">
      <c r="D225" s="261" t="s">
        <v>20</v>
      </c>
      <c r="E225" s="262"/>
      <c r="F225" s="262"/>
      <c r="G225" s="262"/>
      <c r="H225" s="67">
        <v>344</v>
      </c>
      <c r="I225" s="67"/>
      <c r="J225" s="67"/>
      <c r="K225" s="67">
        <v>342</v>
      </c>
      <c r="L225" s="67"/>
      <c r="M225" s="68"/>
    </row>
    <row r="226" spans="4:13" x14ac:dyDescent="0.25">
      <c r="D226" s="263" t="s">
        <v>140</v>
      </c>
      <c r="E226" s="264"/>
      <c r="F226" s="264"/>
      <c r="G226" s="264"/>
      <c r="H226" s="67">
        <v>13</v>
      </c>
      <c r="I226" s="67"/>
      <c r="J226" s="67"/>
      <c r="K226" s="67">
        <v>7</v>
      </c>
      <c r="L226" s="67"/>
      <c r="M226" s="68"/>
    </row>
    <row r="227" spans="4:13" ht="15.75" thickBot="1" x14ac:dyDescent="0.3">
      <c r="D227" s="112" t="s">
        <v>21</v>
      </c>
      <c r="E227" s="113"/>
      <c r="F227" s="113"/>
      <c r="G227" s="113"/>
      <c r="H227" s="67">
        <v>29</v>
      </c>
      <c r="I227" s="67"/>
      <c r="J227" s="67"/>
      <c r="K227" s="67">
        <v>14</v>
      </c>
      <c r="L227" s="67"/>
      <c r="M227" s="68"/>
    </row>
    <row r="228" spans="4:13" ht="15.75" thickBot="1" x14ac:dyDescent="0.3">
      <c r="D228" s="107" t="s">
        <v>1</v>
      </c>
      <c r="E228" s="108"/>
      <c r="F228" s="108"/>
      <c r="G228" s="108"/>
      <c r="H228" s="96">
        <f>SUM(H225:J227)</f>
        <v>386</v>
      </c>
      <c r="I228" s="96"/>
      <c r="J228" s="96"/>
      <c r="K228" s="96">
        <f>SUM(K225:M227)</f>
        <v>363</v>
      </c>
      <c r="L228" s="96"/>
      <c r="M228" s="97"/>
    </row>
    <row r="229" spans="4:13" x14ac:dyDescent="0.25">
      <c r="D229" s="14"/>
      <c r="E229" s="14"/>
      <c r="F229" s="14"/>
      <c r="G229" s="14"/>
      <c r="H229" s="53"/>
      <c r="I229" s="53"/>
      <c r="J229" s="53"/>
      <c r="K229" s="53"/>
      <c r="L229" s="53"/>
      <c r="M229" s="53"/>
    </row>
    <row r="230" spans="4:13" x14ac:dyDescent="0.25">
      <c r="D230" s="14"/>
      <c r="E230" s="14"/>
      <c r="F230" s="14"/>
      <c r="G230" s="14"/>
      <c r="H230" s="53"/>
      <c r="I230" s="53"/>
      <c r="J230" s="53"/>
      <c r="K230" s="53"/>
      <c r="L230" s="53"/>
      <c r="M230" s="53"/>
    </row>
    <row r="231" spans="4:13" x14ac:dyDescent="0.25">
      <c r="D231" s="35"/>
      <c r="E231" s="35"/>
      <c r="F231" s="35"/>
      <c r="G231" s="35"/>
      <c r="H231" s="36"/>
      <c r="I231" s="36"/>
      <c r="J231" s="36"/>
      <c r="K231" s="36"/>
      <c r="L231" s="36"/>
      <c r="M231" s="36"/>
    </row>
    <row r="232" spans="4:13" x14ac:dyDescent="0.25">
      <c r="D232" s="37"/>
      <c r="E232" s="37"/>
      <c r="F232" s="37"/>
      <c r="G232" s="37"/>
      <c r="H232" s="37"/>
      <c r="I232" s="37"/>
      <c r="J232" s="37"/>
      <c r="K232" s="37"/>
      <c r="L232" s="37"/>
      <c r="M232" s="37"/>
    </row>
    <row r="233" spans="4:13" x14ac:dyDescent="0.25">
      <c r="D233" s="37"/>
      <c r="E233" s="37"/>
      <c r="F233" s="37"/>
      <c r="G233" s="37"/>
      <c r="H233" s="37"/>
      <c r="I233" s="37"/>
      <c r="J233" s="37"/>
      <c r="K233" s="37"/>
      <c r="L233" s="37"/>
      <c r="M233" s="37"/>
    </row>
    <row r="234" spans="4:13" x14ac:dyDescent="0.25">
      <c r="D234" s="37"/>
      <c r="E234" s="37"/>
      <c r="F234" s="37"/>
      <c r="G234" s="37"/>
      <c r="H234" s="37"/>
      <c r="I234" s="37"/>
      <c r="J234" s="37"/>
      <c r="K234" s="37"/>
      <c r="L234" s="37"/>
      <c r="M234" s="37"/>
    </row>
    <row r="235" spans="4:13" x14ac:dyDescent="0.25">
      <c r="D235" s="37"/>
      <c r="E235" s="37"/>
      <c r="F235" s="37"/>
      <c r="G235" s="37"/>
      <c r="H235" s="37"/>
      <c r="I235" s="37"/>
      <c r="J235" s="37"/>
      <c r="K235" s="37"/>
      <c r="L235" s="37"/>
      <c r="M235" s="37"/>
    </row>
    <row r="236" spans="4:13" x14ac:dyDescent="0.25">
      <c r="D236" s="37"/>
      <c r="E236" s="37"/>
      <c r="F236" s="37"/>
      <c r="G236" s="37"/>
      <c r="H236" s="37"/>
      <c r="I236" s="37"/>
      <c r="J236" s="37"/>
      <c r="K236" s="37"/>
      <c r="L236" s="37"/>
      <c r="M236" s="37"/>
    </row>
    <row r="237" spans="4:13" x14ac:dyDescent="0.25">
      <c r="D237" s="37"/>
      <c r="E237" s="37"/>
      <c r="F237" s="37"/>
      <c r="G237" s="37"/>
      <c r="H237" s="37"/>
      <c r="I237" s="37"/>
      <c r="J237" s="37"/>
      <c r="K237" s="37"/>
      <c r="L237" s="37"/>
      <c r="M237" s="37"/>
    </row>
    <row r="238" spans="4:13" x14ac:dyDescent="0.25">
      <c r="D238" s="37"/>
      <c r="E238" s="37"/>
      <c r="F238" s="37"/>
      <c r="G238" s="37"/>
      <c r="H238" s="37"/>
      <c r="I238" s="37"/>
      <c r="J238" s="37"/>
      <c r="K238" s="37"/>
      <c r="L238" s="37"/>
      <c r="M238" s="37"/>
    </row>
    <row r="239" spans="4:13" x14ac:dyDescent="0.25">
      <c r="D239" s="37"/>
      <c r="E239" s="37"/>
      <c r="F239" s="37"/>
      <c r="G239" s="37"/>
      <c r="H239" s="37"/>
      <c r="I239" s="37"/>
      <c r="J239" s="37"/>
      <c r="K239" s="37"/>
      <c r="L239" s="37"/>
      <c r="M239" s="37"/>
    </row>
    <row r="240" spans="4:13" x14ac:dyDescent="0.25">
      <c r="D240" s="37"/>
      <c r="E240" s="37"/>
      <c r="F240" s="37"/>
      <c r="G240" s="37"/>
      <c r="H240" s="37"/>
      <c r="I240" s="37"/>
      <c r="J240" s="37"/>
      <c r="K240" s="37"/>
      <c r="L240" s="37"/>
      <c r="M240" s="37"/>
    </row>
    <row r="241" spans="1:25" x14ac:dyDescent="0.25">
      <c r="A241" s="60" t="s">
        <v>171</v>
      </c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</row>
    <row r="242" spans="1:25" x14ac:dyDescent="0.25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</row>
    <row r="243" spans="1:25" x14ac:dyDescent="0.25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</row>
    <row r="244" spans="1:25" x14ac:dyDescent="0.25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</row>
    <row r="245" spans="1:25" x14ac:dyDescent="0.25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</row>
    <row r="246" spans="1:25" x14ac:dyDescent="0.25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</row>
    <row r="249" spans="1:25" x14ac:dyDescent="0.25">
      <c r="A249" s="10" t="s">
        <v>145</v>
      </c>
      <c r="B249" s="10"/>
      <c r="C249" s="10"/>
      <c r="D249" s="10"/>
      <c r="E249" s="10"/>
      <c r="F249" s="10"/>
      <c r="G249" s="10"/>
      <c r="H249" s="10"/>
      <c r="I249" s="10"/>
      <c r="J249" s="10"/>
    </row>
    <row r="250" spans="1:25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</row>
    <row r="251" spans="1:25" ht="15.75" thickBot="1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25" x14ac:dyDescent="0.25">
      <c r="D252" s="102" t="s">
        <v>49</v>
      </c>
      <c r="E252" s="103"/>
      <c r="F252" s="103"/>
      <c r="G252" s="109" t="str">
        <f>CONCATENATE(Arkusz18!A2," - ",Arkusz18!B2," r.")</f>
        <v>01.05.2020 - 31.05.2020 r.</v>
      </c>
      <c r="H252" s="109"/>
      <c r="I252" s="109"/>
      <c r="J252" s="109"/>
      <c r="K252" s="109"/>
      <c r="L252" s="109"/>
      <c r="M252" s="109"/>
      <c r="N252" s="109"/>
      <c r="O252" s="109"/>
      <c r="P252" s="109"/>
      <c r="Q252" s="109"/>
      <c r="R252" s="110"/>
    </row>
    <row r="253" spans="1:25" ht="31.5" customHeight="1" x14ac:dyDescent="0.25">
      <c r="D253" s="104"/>
      <c r="E253" s="105"/>
      <c r="F253" s="105"/>
      <c r="G253" s="106" t="s">
        <v>65</v>
      </c>
      <c r="H253" s="106"/>
      <c r="I253" s="106"/>
      <c r="J253" s="106" t="s">
        <v>90</v>
      </c>
      <c r="K253" s="106"/>
      <c r="L253" s="106"/>
      <c r="M253" s="106" t="s">
        <v>64</v>
      </c>
      <c r="N253" s="106"/>
      <c r="O253" s="106"/>
      <c r="P253" s="106" t="s">
        <v>89</v>
      </c>
      <c r="Q253" s="106"/>
      <c r="R253" s="111"/>
    </row>
    <row r="254" spans="1:25" x14ac:dyDescent="0.25">
      <c r="D254" s="265" t="s">
        <v>88</v>
      </c>
      <c r="E254" s="266"/>
      <c r="F254" s="266"/>
      <c r="G254" s="275">
        <f>Arkusz16!A2</f>
        <v>0</v>
      </c>
      <c r="H254" s="275"/>
      <c r="I254" s="275"/>
      <c r="J254" s="275">
        <f>Arkusz16!A3</f>
        <v>0</v>
      </c>
      <c r="K254" s="275"/>
      <c r="L254" s="275"/>
      <c r="M254" s="275">
        <f>Arkusz16!A4</f>
        <v>0</v>
      </c>
      <c r="N254" s="275"/>
      <c r="O254" s="275"/>
      <c r="P254" s="275">
        <f>Arkusz16!A5</f>
        <v>0</v>
      </c>
      <c r="Q254" s="275"/>
      <c r="R254" s="275"/>
    </row>
    <row r="255" spans="1:25" x14ac:dyDescent="0.25">
      <c r="D255" s="267" t="s">
        <v>51</v>
      </c>
      <c r="E255" s="268"/>
      <c r="F255" s="268"/>
      <c r="G255" s="269">
        <f>Arkusz16!A6</f>
        <v>0</v>
      </c>
      <c r="H255" s="269"/>
      <c r="I255" s="269"/>
      <c r="J255" s="272">
        <f>Arkusz16!A7</f>
        <v>0</v>
      </c>
      <c r="K255" s="273"/>
      <c r="L255" s="274"/>
      <c r="M255" s="272">
        <f>Arkusz16!A8</f>
        <v>0</v>
      </c>
      <c r="N255" s="273"/>
      <c r="O255" s="274"/>
      <c r="P255" s="272">
        <f>Arkusz16!A9</f>
        <v>0</v>
      </c>
      <c r="Q255" s="273"/>
      <c r="R255" s="274"/>
    </row>
    <row r="256" spans="1:25" ht="15.75" thickBot="1" x14ac:dyDescent="0.3">
      <c r="D256" s="124" t="s">
        <v>52</v>
      </c>
      <c r="E256" s="125"/>
      <c r="F256" s="125"/>
      <c r="G256" s="126">
        <f>Arkusz16!A10</f>
        <v>0</v>
      </c>
      <c r="H256" s="126"/>
      <c r="I256" s="126"/>
      <c r="J256" s="126">
        <f>Arkusz16!A11</f>
        <v>0</v>
      </c>
      <c r="K256" s="126"/>
      <c r="L256" s="126"/>
      <c r="M256" s="126">
        <f>Arkusz16!A12</f>
        <v>0</v>
      </c>
      <c r="N256" s="126"/>
      <c r="O256" s="126"/>
      <c r="P256" s="126">
        <f>Arkusz16!A13</f>
        <v>0</v>
      </c>
      <c r="Q256" s="126"/>
      <c r="R256" s="126"/>
    </row>
    <row r="257" spans="1:25" ht="15.75" thickBot="1" x14ac:dyDescent="0.3">
      <c r="D257" s="270" t="s">
        <v>50</v>
      </c>
      <c r="E257" s="271"/>
      <c r="F257" s="271"/>
      <c r="G257" s="100">
        <f>SUM(G254:I256)</f>
        <v>0</v>
      </c>
      <c r="H257" s="100"/>
      <c r="I257" s="100"/>
      <c r="J257" s="100">
        <f t="shared" ref="J257" si="5">SUM(J254:L256)</f>
        <v>0</v>
      </c>
      <c r="K257" s="100"/>
      <c r="L257" s="100"/>
      <c r="M257" s="100">
        <f t="shared" ref="M257" si="6">SUM(M254:O256)</f>
        <v>0</v>
      </c>
      <c r="N257" s="100"/>
      <c r="O257" s="100"/>
      <c r="P257" s="100">
        <f t="shared" ref="P257" si="7">SUM(P254:R256)</f>
        <v>0</v>
      </c>
      <c r="Q257" s="100"/>
      <c r="R257" s="101"/>
    </row>
    <row r="258" spans="1:25" x14ac:dyDescent="0.25">
      <c r="A258" s="38"/>
      <c r="B258" s="38"/>
      <c r="C258" s="38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</row>
    <row r="260" spans="1:25" ht="15.75" thickBot="1" x14ac:dyDescent="0.3"/>
    <row r="261" spans="1:25" x14ac:dyDescent="0.25">
      <c r="D261" s="102" t="s">
        <v>49</v>
      </c>
      <c r="E261" s="103"/>
      <c r="F261" s="103"/>
      <c r="G261" s="109" t="str">
        <f>CONCATENATE(Arkusz18!C2," - ",Arkusz18!B2," r.")</f>
        <v>01.01.2020 - 31.05.2020 r.</v>
      </c>
      <c r="H261" s="109"/>
      <c r="I261" s="109"/>
      <c r="J261" s="109"/>
      <c r="K261" s="109"/>
      <c r="L261" s="109"/>
      <c r="M261" s="109"/>
      <c r="N261" s="109"/>
      <c r="O261" s="109"/>
      <c r="P261" s="109"/>
      <c r="Q261" s="109"/>
      <c r="R261" s="110"/>
    </row>
    <row r="262" spans="1:25" ht="32.25" customHeight="1" x14ac:dyDescent="0.25">
      <c r="D262" s="104"/>
      <c r="E262" s="105"/>
      <c r="F262" s="105"/>
      <c r="G262" s="106" t="s">
        <v>65</v>
      </c>
      <c r="H262" s="106"/>
      <c r="I262" s="106"/>
      <c r="J262" s="106" t="s">
        <v>90</v>
      </c>
      <c r="K262" s="106"/>
      <c r="L262" s="106"/>
      <c r="M262" s="106" t="s">
        <v>64</v>
      </c>
      <c r="N262" s="106"/>
      <c r="O262" s="106"/>
      <c r="P262" s="106" t="s">
        <v>89</v>
      </c>
      <c r="Q262" s="106"/>
      <c r="R262" s="111"/>
    </row>
    <row r="263" spans="1:25" x14ac:dyDescent="0.25">
      <c r="D263" s="265" t="s">
        <v>88</v>
      </c>
      <c r="E263" s="266"/>
      <c r="F263" s="266"/>
      <c r="G263" s="275">
        <f>Arkusz17!A2</f>
        <v>0</v>
      </c>
      <c r="H263" s="275"/>
      <c r="I263" s="275"/>
      <c r="J263" s="275">
        <f>Arkusz17!A3</f>
        <v>0</v>
      </c>
      <c r="K263" s="275"/>
      <c r="L263" s="275"/>
      <c r="M263" s="275">
        <f>Arkusz17!A4</f>
        <v>0</v>
      </c>
      <c r="N263" s="275"/>
      <c r="O263" s="275"/>
      <c r="P263" s="275">
        <f>Arkusz17!A5</f>
        <v>0</v>
      </c>
      <c r="Q263" s="275"/>
      <c r="R263" s="275"/>
    </row>
    <row r="264" spans="1:25" x14ac:dyDescent="0.25">
      <c r="D264" s="267" t="s">
        <v>51</v>
      </c>
      <c r="E264" s="268"/>
      <c r="F264" s="268"/>
      <c r="G264" s="269">
        <f>Arkusz17!A6</f>
        <v>2657</v>
      </c>
      <c r="H264" s="269"/>
      <c r="I264" s="269"/>
      <c r="J264" s="269">
        <f>Arkusz17!A7</f>
        <v>17</v>
      </c>
      <c r="K264" s="269"/>
      <c r="L264" s="269"/>
      <c r="M264" s="269">
        <f>Arkusz17!A8</f>
        <v>0</v>
      </c>
      <c r="N264" s="269"/>
      <c r="O264" s="269"/>
      <c r="P264" s="269">
        <f>Arkusz17!A9</f>
        <v>3</v>
      </c>
      <c r="Q264" s="269"/>
      <c r="R264" s="269"/>
    </row>
    <row r="265" spans="1:25" ht="15.75" thickBot="1" x14ac:dyDescent="0.3">
      <c r="D265" s="124" t="s">
        <v>52</v>
      </c>
      <c r="E265" s="125"/>
      <c r="F265" s="125"/>
      <c r="G265" s="126">
        <f>Arkusz17!A10</f>
        <v>943</v>
      </c>
      <c r="H265" s="126"/>
      <c r="I265" s="126"/>
      <c r="J265" s="126">
        <f>Arkusz17!A11</f>
        <v>4</v>
      </c>
      <c r="K265" s="126"/>
      <c r="L265" s="126"/>
      <c r="M265" s="126">
        <f>Arkusz17!A12</f>
        <v>15</v>
      </c>
      <c r="N265" s="126"/>
      <c r="O265" s="126"/>
      <c r="P265" s="126">
        <f>Arkusz17!A13</f>
        <v>10</v>
      </c>
      <c r="Q265" s="126"/>
      <c r="R265" s="126"/>
    </row>
    <row r="266" spans="1:25" ht="15.75" thickBot="1" x14ac:dyDescent="0.3">
      <c r="D266" s="270" t="s">
        <v>50</v>
      </c>
      <c r="E266" s="271"/>
      <c r="F266" s="271"/>
      <c r="G266" s="100">
        <f>SUM(G263:I265)</f>
        <v>3600</v>
      </c>
      <c r="H266" s="100"/>
      <c r="I266" s="100"/>
      <c r="J266" s="100">
        <f t="shared" ref="J266" si="8">SUM(J263:L265)</f>
        <v>21</v>
      </c>
      <c r="K266" s="100"/>
      <c r="L266" s="100"/>
      <c r="M266" s="100">
        <f t="shared" ref="M266" si="9">SUM(M263:O265)</f>
        <v>15</v>
      </c>
      <c r="N266" s="100"/>
      <c r="O266" s="100"/>
      <c r="P266" s="100">
        <f t="shared" ref="P266" si="10">SUM(P263:R265)</f>
        <v>13</v>
      </c>
      <c r="Q266" s="100"/>
      <c r="R266" s="101"/>
    </row>
    <row r="269" spans="1:25" x14ac:dyDescent="0.25">
      <c r="A269" s="60" t="s">
        <v>172</v>
      </c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</row>
    <row r="270" spans="1:25" x14ac:dyDescent="0.25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</row>
    <row r="271" spans="1:25" x14ac:dyDescent="0.25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</row>
    <row r="272" spans="1:25" x14ac:dyDescent="0.25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</row>
    <row r="275" spans="1:22" ht="18.75" x14ac:dyDescent="0.25">
      <c r="A275" s="8" t="s">
        <v>67</v>
      </c>
      <c r="F275" s="9"/>
    </row>
    <row r="276" spans="1:22" x14ac:dyDescent="0.25">
      <c r="F276" s="9"/>
    </row>
    <row r="277" spans="1:22" x14ac:dyDescent="0.25">
      <c r="A277" s="190" t="s">
        <v>146</v>
      </c>
      <c r="B277" s="190"/>
      <c r="C277" s="190"/>
      <c r="D277" s="190"/>
      <c r="E277" s="190"/>
      <c r="F277" s="190"/>
      <c r="G277" s="190"/>
      <c r="H277" s="190"/>
      <c r="I277" s="190"/>
      <c r="J277" s="190"/>
      <c r="K277" s="190"/>
      <c r="L277" s="190"/>
      <c r="M277" s="190"/>
      <c r="N277" s="190"/>
      <c r="O277" s="190"/>
      <c r="P277" s="190"/>
      <c r="Q277" s="190"/>
      <c r="R277" s="190"/>
      <c r="S277" s="190"/>
      <c r="T277" s="190"/>
      <c r="U277" s="190"/>
    </row>
    <row r="278" spans="1:22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</row>
    <row r="279" spans="1:22" ht="15.75" thickBot="1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</row>
    <row r="280" spans="1:22" x14ac:dyDescent="0.25">
      <c r="C280" s="201" t="s">
        <v>0</v>
      </c>
      <c r="D280" s="202"/>
      <c r="E280" s="202"/>
      <c r="F280" s="202"/>
      <c r="G280" s="276" t="str">
        <f>CONCATENATE(Arkusz18!A2," - ",Arkusz18!B2," r.")</f>
        <v>01.05.2020 - 31.05.2020 r.</v>
      </c>
      <c r="H280" s="277"/>
      <c r="I280" s="277"/>
      <c r="J280" s="277"/>
      <c r="K280" s="277"/>
      <c r="L280" s="277"/>
      <c r="M280" s="277"/>
      <c r="N280" s="277"/>
      <c r="O280" s="277"/>
      <c r="P280" s="277"/>
      <c r="Q280" s="277"/>
      <c r="R280" s="277"/>
      <c r="S280" s="277"/>
      <c r="T280" s="277"/>
      <c r="U280" s="277"/>
      <c r="V280" s="278"/>
    </row>
    <row r="281" spans="1:22" x14ac:dyDescent="0.25">
      <c r="C281" s="203"/>
      <c r="D281" s="189"/>
      <c r="E281" s="189"/>
      <c r="F281" s="189"/>
      <c r="G281" s="195" t="s">
        <v>31</v>
      </c>
      <c r="H281" s="196"/>
      <c r="I281" s="196"/>
      <c r="J281" s="197"/>
      <c r="K281" s="195" t="s">
        <v>32</v>
      </c>
      <c r="L281" s="196"/>
      <c r="M281" s="196"/>
      <c r="N281" s="197"/>
      <c r="O281" s="195" t="s">
        <v>103</v>
      </c>
      <c r="P281" s="196"/>
      <c r="Q281" s="196"/>
      <c r="R281" s="197"/>
      <c r="S281" s="195" t="s">
        <v>55</v>
      </c>
      <c r="T281" s="196"/>
      <c r="U281" s="196"/>
      <c r="V281" s="280"/>
    </row>
    <row r="282" spans="1:22" x14ac:dyDescent="0.25">
      <c r="C282" s="203"/>
      <c r="D282" s="189"/>
      <c r="E282" s="189"/>
      <c r="F282" s="189"/>
      <c r="G282" s="259" t="s">
        <v>30</v>
      </c>
      <c r="H282" s="260"/>
      <c r="I282" s="195" t="s">
        <v>10</v>
      </c>
      <c r="J282" s="197"/>
      <c r="K282" s="259" t="s">
        <v>33</v>
      </c>
      <c r="L282" s="260"/>
      <c r="M282" s="195" t="s">
        <v>10</v>
      </c>
      <c r="N282" s="197"/>
      <c r="O282" s="259" t="s">
        <v>30</v>
      </c>
      <c r="P282" s="260"/>
      <c r="Q282" s="195" t="s">
        <v>10</v>
      </c>
      <c r="R282" s="197"/>
      <c r="S282" s="259" t="s">
        <v>30</v>
      </c>
      <c r="T282" s="260"/>
      <c r="U282" s="195" t="s">
        <v>10</v>
      </c>
      <c r="V282" s="280"/>
    </row>
    <row r="283" spans="1:22" x14ac:dyDescent="0.25">
      <c r="C283" s="151" t="str">
        <f>Arkusz2!B2</f>
        <v>ROSJA</v>
      </c>
      <c r="D283" s="152"/>
      <c r="E283" s="152"/>
      <c r="F283" s="152"/>
      <c r="G283" s="204">
        <f>Arkusz2!F2</f>
        <v>4</v>
      </c>
      <c r="H283" s="205"/>
      <c r="I283" s="204">
        <f>Arkusz2!F8</f>
        <v>10</v>
      </c>
      <c r="J283" s="205"/>
      <c r="K283" s="204">
        <f>SUM(Arkusz2!F14,-G283)</f>
        <v>17</v>
      </c>
      <c r="L283" s="205"/>
      <c r="M283" s="204">
        <f>SUM(Arkusz2!F20,-I283)</f>
        <v>55</v>
      </c>
      <c r="N283" s="205"/>
      <c r="O283" s="204">
        <f>Arkusz2!F26</f>
        <v>2</v>
      </c>
      <c r="P283" s="205"/>
      <c r="Q283" s="204">
        <f>Arkusz2!F32</f>
        <v>2</v>
      </c>
      <c r="R283" s="205"/>
      <c r="S283" s="204">
        <f>SUM(Arkusz2!F14,O283)</f>
        <v>23</v>
      </c>
      <c r="T283" s="205"/>
      <c r="U283" s="204">
        <f>SUM(Arkusz2!F20,Q283)</f>
        <v>67</v>
      </c>
      <c r="V283" s="281"/>
    </row>
    <row r="284" spans="1:22" x14ac:dyDescent="0.25">
      <c r="C284" s="246" t="str">
        <f>Arkusz2!B3</f>
        <v>UKRAINA</v>
      </c>
      <c r="D284" s="247"/>
      <c r="E284" s="247"/>
      <c r="F284" s="247"/>
      <c r="G284" s="206">
        <f>Arkusz2!F3</f>
        <v>2</v>
      </c>
      <c r="H284" s="207"/>
      <c r="I284" s="206">
        <f>Arkusz2!F9</f>
        <v>2</v>
      </c>
      <c r="J284" s="207"/>
      <c r="K284" s="206">
        <f>SUM(Arkusz2!F15,-G284)</f>
        <v>16</v>
      </c>
      <c r="L284" s="207"/>
      <c r="M284" s="206">
        <f>SUM(Arkusz2!F21,-I284)</f>
        <v>27</v>
      </c>
      <c r="N284" s="207"/>
      <c r="O284" s="206">
        <f>Arkusz2!F27</f>
        <v>4</v>
      </c>
      <c r="P284" s="207"/>
      <c r="Q284" s="206">
        <f>Arkusz2!F33</f>
        <v>4</v>
      </c>
      <c r="R284" s="207"/>
      <c r="S284" s="206">
        <f>SUM(Arkusz2!F15,O284)</f>
        <v>22</v>
      </c>
      <c r="T284" s="207"/>
      <c r="U284" s="206">
        <f>SUM(Arkusz2!F21,Q284)</f>
        <v>33</v>
      </c>
      <c r="V284" s="282"/>
    </row>
    <row r="285" spans="1:22" x14ac:dyDescent="0.25">
      <c r="C285" s="151" t="str">
        <f>Arkusz2!B4</f>
        <v>BIAŁORUŚ</v>
      </c>
      <c r="D285" s="152"/>
      <c r="E285" s="152"/>
      <c r="F285" s="152"/>
      <c r="G285" s="204">
        <f>Arkusz2!F4</f>
        <v>2</v>
      </c>
      <c r="H285" s="205"/>
      <c r="I285" s="204">
        <f>Arkusz2!F10</f>
        <v>5</v>
      </c>
      <c r="J285" s="205"/>
      <c r="K285" s="204">
        <f>SUM(Arkusz2!F16,-G285)</f>
        <v>1</v>
      </c>
      <c r="L285" s="205"/>
      <c r="M285" s="204">
        <f>SUM(Arkusz2!F22,-I285)</f>
        <v>5</v>
      </c>
      <c r="N285" s="205"/>
      <c r="O285" s="204">
        <f>Arkusz2!F28</f>
        <v>0</v>
      </c>
      <c r="P285" s="205"/>
      <c r="Q285" s="204">
        <f>Arkusz2!F34</f>
        <v>0</v>
      </c>
      <c r="R285" s="205"/>
      <c r="S285" s="204">
        <f>SUM(Arkusz2!F16,O285)</f>
        <v>3</v>
      </c>
      <c r="T285" s="205"/>
      <c r="U285" s="204">
        <f>SUM(Arkusz2!F22,Q285)</f>
        <v>10</v>
      </c>
      <c r="V285" s="281"/>
    </row>
    <row r="286" spans="1:22" x14ac:dyDescent="0.25">
      <c r="C286" s="246" t="str">
        <f>Arkusz2!B5</f>
        <v>AFGANISTAN</v>
      </c>
      <c r="D286" s="247"/>
      <c r="E286" s="247"/>
      <c r="F286" s="247"/>
      <c r="G286" s="206">
        <f>Arkusz2!F5</f>
        <v>6</v>
      </c>
      <c r="H286" s="207"/>
      <c r="I286" s="206">
        <f>Arkusz2!F11</f>
        <v>6</v>
      </c>
      <c r="J286" s="207"/>
      <c r="K286" s="206">
        <f>SUM(Arkusz2!F17,-G286)</f>
        <v>0</v>
      </c>
      <c r="L286" s="207"/>
      <c r="M286" s="206">
        <f>SUM(Arkusz2!F23,-I286)</f>
        <v>0</v>
      </c>
      <c r="N286" s="207"/>
      <c r="O286" s="206">
        <f>Arkusz2!F29</f>
        <v>0</v>
      </c>
      <c r="P286" s="207"/>
      <c r="Q286" s="206">
        <f>Arkusz2!F35</f>
        <v>0</v>
      </c>
      <c r="R286" s="207"/>
      <c r="S286" s="206">
        <f>SUM(Arkusz2!F17,O286)</f>
        <v>6</v>
      </c>
      <c r="T286" s="207"/>
      <c r="U286" s="206">
        <f>SUM(Arkusz2!F23,Q286)</f>
        <v>6</v>
      </c>
      <c r="V286" s="282"/>
    </row>
    <row r="287" spans="1:22" x14ac:dyDescent="0.25">
      <c r="C287" s="151" t="str">
        <f>Arkusz2!B6</f>
        <v>KAZACHSTAN</v>
      </c>
      <c r="D287" s="152"/>
      <c r="E287" s="152"/>
      <c r="F287" s="152"/>
      <c r="G287" s="204">
        <f>Arkusz2!F6</f>
        <v>0</v>
      </c>
      <c r="H287" s="205"/>
      <c r="I287" s="204">
        <f>Arkusz2!F12</f>
        <v>0</v>
      </c>
      <c r="J287" s="205"/>
      <c r="K287" s="204">
        <f>SUM(Arkusz2!F18,-G287)</f>
        <v>1</v>
      </c>
      <c r="L287" s="205"/>
      <c r="M287" s="204">
        <f>SUM(Arkusz2!F24,-I287)</f>
        <v>4</v>
      </c>
      <c r="N287" s="205"/>
      <c r="O287" s="204">
        <f>Arkusz2!F30</f>
        <v>0</v>
      </c>
      <c r="P287" s="205"/>
      <c r="Q287" s="204">
        <f>Arkusz2!F36</f>
        <v>0</v>
      </c>
      <c r="R287" s="205"/>
      <c r="S287" s="204">
        <f>SUM(Arkusz2!F18,O287)</f>
        <v>1</v>
      </c>
      <c r="T287" s="205"/>
      <c r="U287" s="204">
        <f>SUM(Arkusz2!F24,Q287)</f>
        <v>4</v>
      </c>
      <c r="V287" s="281"/>
    </row>
    <row r="288" spans="1:22" ht="15.75" thickBot="1" x14ac:dyDescent="0.3">
      <c r="C288" s="248" t="str">
        <f>Arkusz2!B7</f>
        <v>Pozostałe</v>
      </c>
      <c r="D288" s="249"/>
      <c r="E288" s="249"/>
      <c r="F288" s="249"/>
      <c r="G288" s="148">
        <f>Arkusz2!F7</f>
        <v>7</v>
      </c>
      <c r="H288" s="149"/>
      <c r="I288" s="148">
        <f>Arkusz2!F13</f>
        <v>8</v>
      </c>
      <c r="J288" s="149"/>
      <c r="K288" s="148">
        <f>SUM(Arkusz2!F19,-G288)</f>
        <v>3</v>
      </c>
      <c r="L288" s="149"/>
      <c r="M288" s="148">
        <f>SUM(Arkusz2!F25,-I288)</f>
        <v>5</v>
      </c>
      <c r="N288" s="149"/>
      <c r="O288" s="148">
        <f>Arkusz2!F31</f>
        <v>0</v>
      </c>
      <c r="P288" s="149"/>
      <c r="Q288" s="148">
        <f>Arkusz2!F37</f>
        <v>0</v>
      </c>
      <c r="R288" s="149"/>
      <c r="S288" s="148">
        <f>SUM(Arkusz2!F19,O288)</f>
        <v>10</v>
      </c>
      <c r="T288" s="149"/>
      <c r="U288" s="148">
        <f>SUM(Arkusz2!F25,Q288)</f>
        <v>13</v>
      </c>
      <c r="V288" s="200"/>
    </row>
    <row r="289" spans="3:22" ht="15.75" thickBot="1" x14ac:dyDescent="0.3">
      <c r="C289" s="257" t="s">
        <v>1</v>
      </c>
      <c r="D289" s="258"/>
      <c r="E289" s="258"/>
      <c r="F289" s="258"/>
      <c r="G289" s="146">
        <f>SUM(G283:G288)</f>
        <v>21</v>
      </c>
      <c r="H289" s="147"/>
      <c r="I289" s="146">
        <f>SUM(I283:I288)</f>
        <v>31</v>
      </c>
      <c r="J289" s="147"/>
      <c r="K289" s="146">
        <f>SUM(K283:K288)</f>
        <v>38</v>
      </c>
      <c r="L289" s="147"/>
      <c r="M289" s="146">
        <f>SUM(M283:M288)</f>
        <v>96</v>
      </c>
      <c r="N289" s="147"/>
      <c r="O289" s="146">
        <f>SUM(O283:O288)</f>
        <v>6</v>
      </c>
      <c r="P289" s="147"/>
      <c r="Q289" s="146">
        <f>SUM(Q283:Q288)</f>
        <v>6</v>
      </c>
      <c r="R289" s="147"/>
      <c r="S289" s="146">
        <f>SUM(S283:S288)</f>
        <v>65</v>
      </c>
      <c r="T289" s="147"/>
      <c r="U289" s="146">
        <f>SUM(U283:U288)</f>
        <v>133</v>
      </c>
      <c r="V289" s="198"/>
    </row>
    <row r="293" spans="3:22" x14ac:dyDescent="0.25">
      <c r="M293" s="11"/>
      <c r="N293" s="11"/>
      <c r="O293" s="11"/>
      <c r="P293" s="11"/>
      <c r="Q293" s="11"/>
      <c r="R293" s="11"/>
      <c r="S293" s="11"/>
    </row>
    <row r="294" spans="3:22" x14ac:dyDescent="0.25">
      <c r="M294" s="11"/>
      <c r="N294" s="11"/>
      <c r="O294" s="11"/>
      <c r="P294" s="11"/>
      <c r="Q294" s="11"/>
      <c r="R294" s="11"/>
      <c r="S294" s="11"/>
    </row>
    <row r="295" spans="3:22" x14ac:dyDescent="0.25">
      <c r="M295" s="11"/>
      <c r="N295" s="11"/>
      <c r="O295" s="11"/>
      <c r="P295" s="11"/>
      <c r="Q295" s="11"/>
      <c r="R295" s="11"/>
      <c r="S295" s="11"/>
    </row>
    <row r="296" spans="3:22" x14ac:dyDescent="0.25">
      <c r="M296" s="11"/>
      <c r="N296" s="11"/>
      <c r="O296" s="11"/>
      <c r="P296" s="11"/>
      <c r="Q296" s="11"/>
      <c r="R296" s="11"/>
      <c r="S296" s="11"/>
    </row>
    <row r="297" spans="3:22" x14ac:dyDescent="0.25">
      <c r="M297" s="11"/>
      <c r="N297" s="11"/>
      <c r="O297" s="11"/>
      <c r="P297" s="11"/>
      <c r="Q297" s="11"/>
      <c r="R297" s="11"/>
      <c r="S297" s="11"/>
    </row>
    <row r="298" spans="3:22" x14ac:dyDescent="0.25">
      <c r="M298" s="11"/>
      <c r="N298" s="11"/>
      <c r="O298" s="11"/>
      <c r="P298" s="11"/>
      <c r="Q298" s="11"/>
      <c r="R298" s="11"/>
      <c r="S298" s="11"/>
    </row>
    <row r="299" spans="3:22" x14ac:dyDescent="0.25">
      <c r="M299" s="11"/>
      <c r="N299" s="11"/>
      <c r="O299" s="11"/>
      <c r="P299" s="11"/>
      <c r="Q299" s="11"/>
      <c r="R299" s="11"/>
      <c r="S299" s="11"/>
    </row>
    <row r="300" spans="3:22" x14ac:dyDescent="0.25">
      <c r="M300" s="11"/>
      <c r="N300" s="11"/>
      <c r="O300" s="11"/>
      <c r="P300" s="11"/>
      <c r="Q300" s="11"/>
      <c r="R300" s="11"/>
      <c r="S300" s="11"/>
    </row>
    <row r="301" spans="3:22" x14ac:dyDescent="0.25">
      <c r="D301" s="199"/>
      <c r="E301" s="199"/>
    </row>
    <row r="305" spans="1:22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11" spans="1:22" ht="15.75" thickBot="1" x14ac:dyDescent="0.3"/>
    <row r="312" spans="1:22" x14ac:dyDescent="0.25">
      <c r="C312" s="201" t="s">
        <v>0</v>
      </c>
      <c r="D312" s="202"/>
      <c r="E312" s="202"/>
      <c r="F312" s="202"/>
      <c r="G312" s="191" t="str">
        <f>CONCATENATE(Arkusz18!C2," - ",Arkusz18!B2," r.")</f>
        <v>01.01.2020 - 31.05.2020 r.</v>
      </c>
      <c r="H312" s="191"/>
      <c r="I312" s="191"/>
      <c r="J312" s="191"/>
      <c r="K312" s="191"/>
      <c r="L312" s="191"/>
      <c r="M312" s="191"/>
      <c r="N312" s="191"/>
      <c r="O312" s="191"/>
      <c r="P312" s="191"/>
      <c r="Q312" s="191"/>
      <c r="R312" s="191"/>
      <c r="S312" s="191"/>
      <c r="T312" s="191"/>
      <c r="U312" s="191"/>
      <c r="V312" s="192"/>
    </row>
    <row r="313" spans="1:22" x14ac:dyDescent="0.25">
      <c r="C313" s="203"/>
      <c r="D313" s="189"/>
      <c r="E313" s="189"/>
      <c r="F313" s="189"/>
      <c r="G313" s="189" t="s">
        <v>31</v>
      </c>
      <c r="H313" s="189"/>
      <c r="I313" s="189"/>
      <c r="J313" s="189"/>
      <c r="K313" s="189" t="s">
        <v>32</v>
      </c>
      <c r="L313" s="189"/>
      <c r="M313" s="189"/>
      <c r="N313" s="189"/>
      <c r="O313" s="189" t="s">
        <v>136</v>
      </c>
      <c r="P313" s="189"/>
      <c r="Q313" s="189"/>
      <c r="R313" s="189"/>
      <c r="S313" s="189" t="s">
        <v>55</v>
      </c>
      <c r="T313" s="189"/>
      <c r="U313" s="189"/>
      <c r="V313" s="193"/>
    </row>
    <row r="314" spans="1:22" x14ac:dyDescent="0.25">
      <c r="C314" s="203"/>
      <c r="D314" s="189"/>
      <c r="E314" s="189"/>
      <c r="F314" s="189"/>
      <c r="G314" s="194" t="s">
        <v>30</v>
      </c>
      <c r="H314" s="194"/>
      <c r="I314" s="189" t="s">
        <v>10</v>
      </c>
      <c r="J314" s="189"/>
      <c r="K314" s="194" t="s">
        <v>33</v>
      </c>
      <c r="L314" s="194"/>
      <c r="M314" s="189" t="s">
        <v>10</v>
      </c>
      <c r="N314" s="189"/>
      <c r="O314" s="194" t="s">
        <v>30</v>
      </c>
      <c r="P314" s="194"/>
      <c r="Q314" s="189" t="s">
        <v>10</v>
      </c>
      <c r="R314" s="189"/>
      <c r="S314" s="194" t="s">
        <v>30</v>
      </c>
      <c r="T314" s="194"/>
      <c r="U314" s="189" t="s">
        <v>10</v>
      </c>
      <c r="V314" s="193"/>
    </row>
    <row r="315" spans="1:22" x14ac:dyDescent="0.25">
      <c r="C315" s="151" t="str">
        <f>Arkusz3!B2</f>
        <v>ROSJA</v>
      </c>
      <c r="D315" s="152"/>
      <c r="E315" s="152"/>
      <c r="F315" s="152"/>
      <c r="G315" s="142">
        <f>Arkusz3!F2</f>
        <v>135</v>
      </c>
      <c r="H315" s="142"/>
      <c r="I315" s="142">
        <f>Arkusz3!F8</f>
        <v>388</v>
      </c>
      <c r="J315" s="142"/>
      <c r="K315" s="142">
        <f>SUM(Arkusz3!F14,-G315)</f>
        <v>111</v>
      </c>
      <c r="L315" s="142"/>
      <c r="M315" s="142">
        <f>SUM(Arkusz3!F20,-I315)</f>
        <v>274</v>
      </c>
      <c r="N315" s="142"/>
      <c r="O315" s="142">
        <f>Arkusz3!F26</f>
        <v>18</v>
      </c>
      <c r="P315" s="142"/>
      <c r="Q315" s="142">
        <f>Arkusz3!F32</f>
        <v>38</v>
      </c>
      <c r="R315" s="142"/>
      <c r="S315" s="142">
        <f>SUM(Arkusz3!F14,O315)</f>
        <v>264</v>
      </c>
      <c r="T315" s="142"/>
      <c r="U315" s="142">
        <f>SUM(Arkusz3!F20,Q315)</f>
        <v>700</v>
      </c>
      <c r="V315" s="175"/>
    </row>
    <row r="316" spans="1:22" x14ac:dyDescent="0.25">
      <c r="C316" s="246" t="str">
        <f>Arkusz3!B3</f>
        <v>UKRAINA</v>
      </c>
      <c r="D316" s="247"/>
      <c r="E316" s="247"/>
      <c r="F316" s="247"/>
      <c r="G316" s="144">
        <f>Arkusz3!F3</f>
        <v>32</v>
      </c>
      <c r="H316" s="144"/>
      <c r="I316" s="144">
        <f>Arkusz3!F9</f>
        <v>34</v>
      </c>
      <c r="J316" s="144"/>
      <c r="K316" s="144">
        <f>SUM(Arkusz3!F15,-G316)</f>
        <v>41</v>
      </c>
      <c r="L316" s="144"/>
      <c r="M316" s="144">
        <f>SUM(Arkusz3!F21,-I316)</f>
        <v>61</v>
      </c>
      <c r="N316" s="144"/>
      <c r="O316" s="144">
        <f>Arkusz3!F27</f>
        <v>11</v>
      </c>
      <c r="P316" s="144"/>
      <c r="Q316" s="144">
        <f>Arkusz3!F33</f>
        <v>11</v>
      </c>
      <c r="R316" s="144"/>
      <c r="S316" s="144">
        <f>SUM(Arkusz3!F15,O316)</f>
        <v>84</v>
      </c>
      <c r="T316" s="144"/>
      <c r="U316" s="144">
        <f>SUM(Arkusz3!F21,Q316)</f>
        <v>106</v>
      </c>
      <c r="V316" s="174"/>
    </row>
    <row r="317" spans="1:22" x14ac:dyDescent="0.25">
      <c r="C317" s="151" t="str">
        <f>Arkusz3!B4</f>
        <v>TADŻYKISTAN</v>
      </c>
      <c r="D317" s="152"/>
      <c r="E317" s="152"/>
      <c r="F317" s="152"/>
      <c r="G317" s="142">
        <f>Arkusz3!F4</f>
        <v>10</v>
      </c>
      <c r="H317" s="142"/>
      <c r="I317" s="142">
        <f>Arkusz3!F10</f>
        <v>30</v>
      </c>
      <c r="J317" s="142"/>
      <c r="K317" s="142">
        <f>SUM(Arkusz3!F16,-G317)</f>
        <v>7</v>
      </c>
      <c r="L317" s="142"/>
      <c r="M317" s="142">
        <f>SUM(Arkusz3!F22,-I317)</f>
        <v>23</v>
      </c>
      <c r="N317" s="142"/>
      <c r="O317" s="142">
        <f>Arkusz3!F28</f>
        <v>0</v>
      </c>
      <c r="P317" s="142"/>
      <c r="Q317" s="142">
        <f>Arkusz3!F34</f>
        <v>0</v>
      </c>
      <c r="R317" s="142"/>
      <c r="S317" s="142">
        <f>SUM(Arkusz3!F16,O317)</f>
        <v>17</v>
      </c>
      <c r="T317" s="142"/>
      <c r="U317" s="142">
        <f>SUM(Arkusz3!F22,Q317)</f>
        <v>53</v>
      </c>
      <c r="V317" s="175"/>
    </row>
    <row r="318" spans="1:22" x14ac:dyDescent="0.25">
      <c r="C318" s="246" t="str">
        <f>Arkusz3!B5</f>
        <v>GRUZJA</v>
      </c>
      <c r="D318" s="247"/>
      <c r="E318" s="247"/>
      <c r="F318" s="247"/>
      <c r="G318" s="144">
        <f>Arkusz3!F5</f>
        <v>6</v>
      </c>
      <c r="H318" s="144"/>
      <c r="I318" s="144">
        <f>Arkusz3!F11</f>
        <v>9</v>
      </c>
      <c r="J318" s="144"/>
      <c r="K318" s="144">
        <f>SUM(Arkusz3!F17,-G318)</f>
        <v>7</v>
      </c>
      <c r="L318" s="144"/>
      <c r="M318" s="144">
        <f>SUM(Arkusz3!F23,-I318)</f>
        <v>14</v>
      </c>
      <c r="N318" s="144"/>
      <c r="O318" s="144">
        <f>Arkusz3!F29</f>
        <v>3</v>
      </c>
      <c r="P318" s="144"/>
      <c r="Q318" s="144">
        <f>Arkusz3!F35</f>
        <v>5</v>
      </c>
      <c r="R318" s="144"/>
      <c r="S318" s="144">
        <f>SUM(Arkusz3!F17,O318)</f>
        <v>16</v>
      </c>
      <c r="T318" s="144"/>
      <c r="U318" s="144">
        <f>SUM(Arkusz3!F23,Q318)</f>
        <v>28</v>
      </c>
      <c r="V318" s="174"/>
    </row>
    <row r="319" spans="1:22" x14ac:dyDescent="0.25">
      <c r="C319" s="151" t="str">
        <f>Arkusz3!B6</f>
        <v>TURCJA</v>
      </c>
      <c r="D319" s="152"/>
      <c r="E319" s="152"/>
      <c r="F319" s="152"/>
      <c r="G319" s="142">
        <f>Arkusz3!F6</f>
        <v>15</v>
      </c>
      <c r="H319" s="142"/>
      <c r="I319" s="142">
        <f>Arkusz3!F12</f>
        <v>24</v>
      </c>
      <c r="J319" s="142"/>
      <c r="K319" s="142">
        <f>SUM(Arkusz3!F18,-G319)</f>
        <v>1</v>
      </c>
      <c r="L319" s="142"/>
      <c r="M319" s="142">
        <f>SUM(Arkusz3!F24,-I319)</f>
        <v>4</v>
      </c>
      <c r="N319" s="142"/>
      <c r="O319" s="142">
        <f>Arkusz3!F30</f>
        <v>0</v>
      </c>
      <c r="P319" s="142"/>
      <c r="Q319" s="142">
        <f>Arkusz3!F36</f>
        <v>0</v>
      </c>
      <c r="R319" s="142"/>
      <c r="S319" s="142">
        <f>SUM(Arkusz3!F18,O319)</f>
        <v>16</v>
      </c>
      <c r="T319" s="142"/>
      <c r="U319" s="142">
        <f>SUM(Arkusz3!F24,Q319)</f>
        <v>28</v>
      </c>
      <c r="V319" s="175"/>
    </row>
    <row r="320" spans="1:22" ht="15.75" thickBot="1" x14ac:dyDescent="0.3">
      <c r="C320" s="248" t="str">
        <f>Arkusz3!B7</f>
        <v>Pozostałe</v>
      </c>
      <c r="D320" s="249"/>
      <c r="E320" s="249"/>
      <c r="F320" s="249"/>
      <c r="G320" s="145">
        <f>Arkusz3!F7</f>
        <v>97</v>
      </c>
      <c r="H320" s="145"/>
      <c r="I320" s="145">
        <f>Arkusz3!F13</f>
        <v>122</v>
      </c>
      <c r="J320" s="145"/>
      <c r="K320" s="145">
        <f>SUM(Arkusz3!F19,-G320)</f>
        <v>29</v>
      </c>
      <c r="L320" s="145"/>
      <c r="M320" s="145">
        <f>SUM(Arkusz3!F25,-I320)</f>
        <v>49</v>
      </c>
      <c r="N320" s="145"/>
      <c r="O320" s="145">
        <f>Arkusz3!F31</f>
        <v>7</v>
      </c>
      <c r="P320" s="145"/>
      <c r="Q320" s="145">
        <f>Arkusz3!F37</f>
        <v>8</v>
      </c>
      <c r="R320" s="145"/>
      <c r="S320" s="145">
        <f>SUM(Arkusz3!F19,O320)</f>
        <v>133</v>
      </c>
      <c r="T320" s="145"/>
      <c r="U320" s="145">
        <f>SUM(Arkusz3!F25,Q320)</f>
        <v>179</v>
      </c>
      <c r="V320" s="178"/>
    </row>
    <row r="321" spans="1:25" ht="15.75" thickBot="1" x14ac:dyDescent="0.3">
      <c r="C321" s="250" t="s">
        <v>1</v>
      </c>
      <c r="D321" s="251"/>
      <c r="E321" s="251"/>
      <c r="F321" s="251"/>
      <c r="G321" s="143">
        <f>SUM(G315:G320)</f>
        <v>295</v>
      </c>
      <c r="H321" s="143"/>
      <c r="I321" s="143">
        <f>SUM(I315:I320)</f>
        <v>607</v>
      </c>
      <c r="J321" s="143"/>
      <c r="K321" s="143">
        <f>SUM(K315:K320)</f>
        <v>196</v>
      </c>
      <c r="L321" s="143"/>
      <c r="M321" s="143">
        <f>SUM(M315:M320)</f>
        <v>425</v>
      </c>
      <c r="N321" s="143"/>
      <c r="O321" s="143">
        <f>SUM(O315:O320)</f>
        <v>39</v>
      </c>
      <c r="P321" s="143"/>
      <c r="Q321" s="143">
        <f>SUM(Q315:Q320)</f>
        <v>62</v>
      </c>
      <c r="R321" s="143"/>
      <c r="S321" s="143">
        <f>SUM(S315:S320)</f>
        <v>530</v>
      </c>
      <c r="T321" s="143"/>
      <c r="U321" s="143">
        <f>SUM(U315:U320)</f>
        <v>1094</v>
      </c>
      <c r="V321" s="214"/>
    </row>
    <row r="322" spans="1:25" x14ac:dyDescent="0.25">
      <c r="A322" s="4"/>
      <c r="B322" s="12"/>
      <c r="C322" s="13"/>
      <c r="D322" s="13"/>
      <c r="E322" s="13"/>
      <c r="F322" s="13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2"/>
    </row>
    <row r="323" spans="1:25" x14ac:dyDescent="0.25">
      <c r="A323" s="252" t="s">
        <v>139</v>
      </c>
      <c r="B323" s="252"/>
      <c r="C323" s="252"/>
      <c r="D323" s="252"/>
      <c r="E323" s="252"/>
      <c r="F323" s="252"/>
      <c r="G323" s="252"/>
      <c r="H323" s="252"/>
      <c r="I323" s="252"/>
      <c r="J323" s="252"/>
      <c r="K323" s="252"/>
      <c r="L323" s="252"/>
      <c r="M323" s="252"/>
      <c r="N323" s="252"/>
      <c r="O323" s="252"/>
      <c r="P323" s="252"/>
      <c r="Q323" s="252"/>
      <c r="R323" s="252"/>
      <c r="S323" s="252"/>
      <c r="T323" s="252"/>
      <c r="U323" s="252"/>
      <c r="V323" s="252"/>
      <c r="W323" s="252"/>
      <c r="X323" s="252"/>
      <c r="Y323" s="252"/>
    </row>
    <row r="324" spans="1:25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6"/>
    </row>
    <row r="325" spans="1:25" s="56" customFormat="1" x14ac:dyDescent="0.25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16"/>
    </row>
    <row r="326" spans="1:25" s="56" customFormat="1" x14ac:dyDescent="0.25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16"/>
    </row>
    <row r="327" spans="1:25" s="56" customFormat="1" x14ac:dyDescent="0.25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16"/>
    </row>
    <row r="328" spans="1:25" s="56" customFormat="1" x14ac:dyDescent="0.25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16"/>
    </row>
    <row r="329" spans="1:25" s="56" customFormat="1" x14ac:dyDescent="0.25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16"/>
    </row>
    <row r="330" spans="1:25" s="56" customFormat="1" x14ac:dyDescent="0.25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16"/>
    </row>
    <row r="334" spans="1:25" x14ac:dyDescent="0.25">
      <c r="M334" s="11"/>
      <c r="N334" s="11"/>
      <c r="O334" s="11"/>
      <c r="P334" s="11"/>
      <c r="Q334" s="11"/>
      <c r="R334" s="11"/>
      <c r="S334" s="11"/>
    </row>
    <row r="335" spans="1:25" x14ac:dyDescent="0.25">
      <c r="M335" s="11"/>
      <c r="N335" s="11"/>
      <c r="O335" s="11"/>
      <c r="P335" s="11"/>
      <c r="Q335" s="11"/>
      <c r="R335" s="11"/>
      <c r="S335" s="11"/>
    </row>
    <row r="336" spans="1:25" x14ac:dyDescent="0.25">
      <c r="M336" s="11"/>
      <c r="N336" s="11"/>
      <c r="O336" s="11"/>
      <c r="P336" s="11"/>
      <c r="Q336" s="11"/>
      <c r="R336" s="11"/>
      <c r="S336" s="11"/>
    </row>
    <row r="337" spans="1:25" x14ac:dyDescent="0.25">
      <c r="M337" s="11"/>
      <c r="N337" s="11"/>
      <c r="O337" s="11"/>
      <c r="P337" s="11"/>
      <c r="Q337" s="11"/>
      <c r="R337" s="11"/>
      <c r="S337" s="11"/>
    </row>
    <row r="338" spans="1:25" x14ac:dyDescent="0.25">
      <c r="M338" s="11"/>
      <c r="N338" s="11"/>
      <c r="O338" s="11"/>
      <c r="P338" s="11"/>
      <c r="Q338" s="11"/>
      <c r="R338" s="11"/>
      <c r="S338" s="11"/>
    </row>
    <row r="339" spans="1:25" x14ac:dyDescent="0.25">
      <c r="M339" s="11"/>
      <c r="N339" s="11"/>
      <c r="O339" s="11"/>
      <c r="P339" s="11"/>
      <c r="Q339" s="11"/>
      <c r="R339" s="11"/>
      <c r="S339" s="11"/>
    </row>
    <row r="340" spans="1:25" x14ac:dyDescent="0.25">
      <c r="M340" s="11"/>
      <c r="N340" s="11"/>
      <c r="O340" s="11"/>
      <c r="P340" s="11"/>
      <c r="Q340" s="11"/>
      <c r="R340" s="11"/>
      <c r="S340" s="11"/>
    </row>
    <row r="341" spans="1:25" x14ac:dyDescent="0.25">
      <c r="M341" s="11"/>
      <c r="N341" s="11"/>
      <c r="O341" s="11"/>
      <c r="P341" s="11"/>
      <c r="Q341" s="11"/>
      <c r="R341" s="11"/>
      <c r="S341" s="11"/>
    </row>
    <row r="342" spans="1:25" x14ac:dyDescent="0.25">
      <c r="D342" s="199"/>
      <c r="E342" s="199"/>
    </row>
    <row r="347" spans="1:25" x14ac:dyDescent="0.25">
      <c r="V347" s="17"/>
      <c r="W347" s="17"/>
      <c r="X347" s="17"/>
      <c r="Y347" s="18"/>
    </row>
    <row r="348" spans="1:25" x14ac:dyDescent="0.25">
      <c r="V348" s="17"/>
      <c r="W348" s="17"/>
      <c r="X348" s="17"/>
      <c r="Y348" s="18"/>
    </row>
    <row r="349" spans="1:25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7"/>
      <c r="W349" s="17"/>
      <c r="X349" s="17"/>
      <c r="Y349" s="18"/>
    </row>
    <row r="350" spans="1:25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7"/>
      <c r="W350" s="17"/>
      <c r="X350" s="17"/>
      <c r="Y350" s="18"/>
    </row>
    <row r="351" spans="1:25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7"/>
      <c r="W351" s="17"/>
      <c r="X351" s="17"/>
      <c r="Y351" s="18"/>
    </row>
    <row r="352" spans="1:25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7"/>
      <c r="W352" s="17"/>
      <c r="X352" s="17"/>
      <c r="Y352" s="18"/>
    </row>
    <row r="353" spans="1:25" x14ac:dyDescent="0.2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7"/>
      <c r="W353" s="17"/>
      <c r="X353" s="17"/>
      <c r="Y353" s="18"/>
    </row>
    <row r="354" spans="1:25" x14ac:dyDescent="0.25">
      <c r="A354" s="60" t="s">
        <v>173</v>
      </c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</row>
    <row r="355" spans="1:25" x14ac:dyDescent="0.25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</row>
    <row r="356" spans="1:25" x14ac:dyDescent="0.25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</row>
    <row r="357" spans="1:25" x14ac:dyDescent="0.25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</row>
    <row r="358" spans="1:25" x14ac:dyDescent="0.25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</row>
    <row r="359" spans="1:25" x14ac:dyDescent="0.25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</row>
    <row r="360" spans="1:25" x14ac:dyDescent="0.25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</row>
    <row r="361" spans="1:25" x14ac:dyDescent="0.25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</row>
    <row r="366" spans="1:25" x14ac:dyDescent="0.25">
      <c r="A366" s="66" t="s">
        <v>147</v>
      </c>
      <c r="B366" s="66"/>
      <c r="C366" s="66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</row>
    <row r="367" spans="1:25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</row>
    <row r="369" spans="1:25" ht="15.75" thickBot="1" x14ac:dyDescent="0.3"/>
    <row r="370" spans="1:25" x14ac:dyDescent="0.25">
      <c r="A370" s="179" t="str">
        <f>CONCATENATE(Arkusz18!C2," - ",Arkusz18!B2," r.")</f>
        <v>01.01.2020 - 31.05.2020 r.</v>
      </c>
      <c r="B370" s="180"/>
      <c r="C370" s="180"/>
      <c r="D370" s="180"/>
      <c r="E370" s="180"/>
      <c r="F370" s="180"/>
      <c r="G370" s="180"/>
      <c r="H370" s="180"/>
      <c r="I370" s="181"/>
      <c r="M370" s="179" t="str">
        <f>CONCATENATE(Arkusz18!C2," - ",Arkusz18!B2," r.")</f>
        <v>01.01.2020 - 31.05.2020 r.</v>
      </c>
      <c r="N370" s="180"/>
      <c r="O370" s="180"/>
      <c r="P370" s="180"/>
      <c r="Q370" s="180"/>
      <c r="R370" s="180"/>
      <c r="S370" s="180"/>
      <c r="T370" s="180"/>
      <c r="U370" s="181"/>
    </row>
    <row r="371" spans="1:25" ht="52.5" customHeight="1" x14ac:dyDescent="0.25">
      <c r="A371" s="208" t="s">
        <v>56</v>
      </c>
      <c r="B371" s="209"/>
      <c r="C371" s="210"/>
      <c r="D371" s="182" t="s">
        <v>57</v>
      </c>
      <c r="E371" s="186"/>
      <c r="F371" s="182" t="s">
        <v>58</v>
      </c>
      <c r="G371" s="186"/>
      <c r="H371" s="182" t="s">
        <v>54</v>
      </c>
      <c r="I371" s="183"/>
      <c r="M371" s="208" t="s">
        <v>56</v>
      </c>
      <c r="N371" s="209"/>
      <c r="O371" s="210"/>
      <c r="P371" s="182" t="s">
        <v>59</v>
      </c>
      <c r="Q371" s="186"/>
      <c r="R371" s="182" t="s">
        <v>58</v>
      </c>
      <c r="S371" s="186"/>
      <c r="T371" s="182" t="s">
        <v>54</v>
      </c>
      <c r="U371" s="183"/>
    </row>
    <row r="372" spans="1:25" x14ac:dyDescent="0.25">
      <c r="A372" s="211"/>
      <c r="B372" s="212"/>
      <c r="C372" s="213"/>
      <c r="D372" s="184"/>
      <c r="E372" s="187"/>
      <c r="F372" s="184"/>
      <c r="G372" s="187"/>
      <c r="H372" s="184"/>
      <c r="I372" s="185"/>
      <c r="M372" s="211"/>
      <c r="N372" s="212"/>
      <c r="O372" s="213"/>
      <c r="P372" s="184"/>
      <c r="Q372" s="187"/>
      <c r="R372" s="184"/>
      <c r="S372" s="187"/>
      <c r="T372" s="184"/>
      <c r="U372" s="185"/>
    </row>
    <row r="373" spans="1:25" x14ac:dyDescent="0.25">
      <c r="A373" s="231" t="str">
        <f>Arkusz4!B2</f>
        <v>NIEMCY</v>
      </c>
      <c r="B373" s="232"/>
      <c r="C373" s="232"/>
      <c r="D373" s="188">
        <f>Arkusz4!C2</f>
        <v>596</v>
      </c>
      <c r="E373" s="188"/>
      <c r="F373" s="188">
        <f>Arkusz4!D2</f>
        <v>571</v>
      </c>
      <c r="G373" s="188"/>
      <c r="H373" s="188">
        <f>Arkusz4!E2</f>
        <v>66</v>
      </c>
      <c r="I373" s="188"/>
      <c r="M373" s="231" t="str">
        <f>Arkusz5!B2</f>
        <v>NIEMCY</v>
      </c>
      <c r="N373" s="232"/>
      <c r="O373" s="232"/>
      <c r="P373" s="188">
        <f>Arkusz5!C2</f>
        <v>18</v>
      </c>
      <c r="Q373" s="188"/>
      <c r="R373" s="188">
        <f>Arkusz5!D2</f>
        <v>19</v>
      </c>
      <c r="S373" s="188"/>
      <c r="T373" s="188">
        <f>Arkusz5!E2</f>
        <v>2</v>
      </c>
      <c r="U373" s="245"/>
    </row>
    <row r="374" spans="1:25" x14ac:dyDescent="0.25">
      <c r="A374" s="233" t="str">
        <f>Arkusz4!B3</f>
        <v>FRANCJA</v>
      </c>
      <c r="B374" s="234"/>
      <c r="C374" s="234"/>
      <c r="D374" s="217">
        <f>Arkusz4!C3</f>
        <v>316</v>
      </c>
      <c r="E374" s="217"/>
      <c r="F374" s="217">
        <f>Arkusz4!D3</f>
        <v>269</v>
      </c>
      <c r="G374" s="217"/>
      <c r="H374" s="217">
        <f>Arkusz4!E3</f>
        <v>13</v>
      </c>
      <c r="I374" s="217"/>
      <c r="M374" s="233" t="str">
        <f>Arkusz5!B3</f>
        <v>FRANCJA</v>
      </c>
      <c r="N374" s="234"/>
      <c r="O374" s="234"/>
      <c r="P374" s="217">
        <f>Arkusz5!C3</f>
        <v>9</v>
      </c>
      <c r="Q374" s="217"/>
      <c r="R374" s="217">
        <f>Arkusz5!D3</f>
        <v>8</v>
      </c>
      <c r="S374" s="217"/>
      <c r="T374" s="217">
        <f>Arkusz5!E3</f>
        <v>4</v>
      </c>
      <c r="U374" s="244"/>
    </row>
    <row r="375" spans="1:25" x14ac:dyDescent="0.25">
      <c r="A375" s="231" t="str">
        <f>Arkusz4!B4</f>
        <v>BELGIA</v>
      </c>
      <c r="B375" s="232"/>
      <c r="C375" s="232"/>
      <c r="D375" s="188">
        <f>Arkusz4!C4</f>
        <v>110</v>
      </c>
      <c r="E375" s="188"/>
      <c r="F375" s="188">
        <f>Arkusz4!D4</f>
        <v>90</v>
      </c>
      <c r="G375" s="188"/>
      <c r="H375" s="188">
        <f>Arkusz4!E4</f>
        <v>3</v>
      </c>
      <c r="I375" s="188"/>
      <c r="M375" s="231" t="str">
        <f>Arkusz5!B4</f>
        <v>FINLANDIA</v>
      </c>
      <c r="N375" s="232"/>
      <c r="O375" s="232"/>
      <c r="P375" s="188">
        <f>Arkusz5!C4</f>
        <v>3</v>
      </c>
      <c r="Q375" s="188"/>
      <c r="R375" s="188">
        <f>Arkusz5!D4</f>
        <v>1</v>
      </c>
      <c r="S375" s="188"/>
      <c r="T375" s="188">
        <f>Arkusz5!E4</f>
        <v>0</v>
      </c>
      <c r="U375" s="245"/>
    </row>
    <row r="376" spans="1:25" x14ac:dyDescent="0.25">
      <c r="A376" s="233" t="str">
        <f>Arkusz4!B5</f>
        <v>SZWECJA</v>
      </c>
      <c r="B376" s="234"/>
      <c r="C376" s="234"/>
      <c r="D376" s="217">
        <f>Arkusz4!C5</f>
        <v>53</v>
      </c>
      <c r="E376" s="217"/>
      <c r="F376" s="217">
        <f>Arkusz4!D5</f>
        <v>40</v>
      </c>
      <c r="G376" s="217"/>
      <c r="H376" s="217">
        <f>Arkusz4!E5</f>
        <v>6</v>
      </c>
      <c r="I376" s="217"/>
      <c r="M376" s="233" t="str">
        <f>Arkusz5!B5</f>
        <v>RUMUNIA</v>
      </c>
      <c r="N376" s="234"/>
      <c r="O376" s="234"/>
      <c r="P376" s="217">
        <f>Arkusz5!C5</f>
        <v>3</v>
      </c>
      <c r="Q376" s="217"/>
      <c r="R376" s="217">
        <f>Arkusz5!D5</f>
        <v>0</v>
      </c>
      <c r="S376" s="217"/>
      <c r="T376" s="217">
        <f>Arkusz5!E5</f>
        <v>1</v>
      </c>
      <c r="U376" s="244"/>
    </row>
    <row r="377" spans="1:25" x14ac:dyDescent="0.25">
      <c r="A377" s="231" t="str">
        <f>Arkusz4!B6</f>
        <v>NIDERLANDY</v>
      </c>
      <c r="B377" s="232"/>
      <c r="C377" s="232"/>
      <c r="D377" s="188">
        <f>Arkusz4!C6</f>
        <v>45</v>
      </c>
      <c r="E377" s="188"/>
      <c r="F377" s="188">
        <f>Arkusz4!D6</f>
        <v>41</v>
      </c>
      <c r="G377" s="188"/>
      <c r="H377" s="188">
        <f>Arkusz4!E6</f>
        <v>8</v>
      </c>
      <c r="I377" s="188"/>
      <c r="M377" s="231" t="str">
        <f>Arkusz5!B6</f>
        <v>NIDERLANDY</v>
      </c>
      <c r="N377" s="232"/>
      <c r="O377" s="232"/>
      <c r="P377" s="188">
        <f>Arkusz5!C6</f>
        <v>2</v>
      </c>
      <c r="Q377" s="188"/>
      <c r="R377" s="188">
        <f>Arkusz5!D6</f>
        <v>0</v>
      </c>
      <c r="S377" s="188"/>
      <c r="T377" s="188">
        <f>Arkusz5!E6</f>
        <v>0</v>
      </c>
      <c r="U377" s="245"/>
    </row>
    <row r="378" spans="1:25" ht="15.75" thickBot="1" x14ac:dyDescent="0.3">
      <c r="A378" s="235" t="str">
        <f>Arkusz4!B7</f>
        <v>Pozostałe</v>
      </c>
      <c r="B378" s="236"/>
      <c r="C378" s="236"/>
      <c r="D378" s="218">
        <f>Arkusz4!C7</f>
        <v>74</v>
      </c>
      <c r="E378" s="218"/>
      <c r="F378" s="218">
        <f>Arkusz4!D7</f>
        <v>56</v>
      </c>
      <c r="G378" s="218"/>
      <c r="H378" s="218">
        <f>Arkusz4!E7</f>
        <v>6</v>
      </c>
      <c r="I378" s="218"/>
      <c r="M378" s="235" t="str">
        <f>Arkusz5!B7</f>
        <v>Pozostałe</v>
      </c>
      <c r="N378" s="236"/>
      <c r="O378" s="236"/>
      <c r="P378" s="218">
        <f>Arkusz5!C7</f>
        <v>13</v>
      </c>
      <c r="Q378" s="218"/>
      <c r="R378" s="218">
        <f>Arkusz5!D7</f>
        <v>9</v>
      </c>
      <c r="S378" s="218"/>
      <c r="T378" s="218">
        <f>Arkusz5!E7</f>
        <v>1</v>
      </c>
      <c r="U378" s="279"/>
    </row>
    <row r="379" spans="1:25" ht="15.75" thickBot="1" x14ac:dyDescent="0.3">
      <c r="A379" s="215" t="s">
        <v>69</v>
      </c>
      <c r="B379" s="216"/>
      <c r="C379" s="216"/>
      <c r="D379" s="143">
        <f>SUM(D373:E378)</f>
        <v>1194</v>
      </c>
      <c r="E379" s="143"/>
      <c r="F379" s="143">
        <f>SUM(F373:G378)</f>
        <v>1067</v>
      </c>
      <c r="G379" s="143"/>
      <c r="H379" s="143">
        <f>SUM(H373:I378)</f>
        <v>102</v>
      </c>
      <c r="I379" s="214"/>
      <c r="M379" s="215" t="s">
        <v>69</v>
      </c>
      <c r="N379" s="216"/>
      <c r="O379" s="216"/>
      <c r="P379" s="143">
        <f>SUM(P373:Q378)</f>
        <v>48</v>
      </c>
      <c r="Q379" s="143"/>
      <c r="R379" s="143">
        <f t="shared" ref="R379" si="11">SUM(R373:S378)</f>
        <v>37</v>
      </c>
      <c r="S379" s="143"/>
      <c r="T379" s="143">
        <f>SUM(T373:U378)</f>
        <v>8</v>
      </c>
      <c r="U379" s="214"/>
    </row>
    <row r="381" spans="1:25" x14ac:dyDescent="0.25">
      <c r="A381" s="60" t="s">
        <v>174</v>
      </c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</row>
    <row r="382" spans="1:25" x14ac:dyDescent="0.25">
      <c r="A382" s="59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</row>
    <row r="383" spans="1:25" x14ac:dyDescent="0.25">
      <c r="A383" s="59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</row>
    <row r="384" spans="1:25" x14ac:dyDescent="0.25">
      <c r="A384" s="59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</row>
    <row r="385" spans="1:25" x14ac:dyDescent="0.25">
      <c r="A385" s="59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</row>
    <row r="386" spans="1:25" x14ac:dyDescent="0.25">
      <c r="A386" s="59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</row>
    <row r="387" spans="1:25" x14ac:dyDescent="0.25">
      <c r="A387" s="59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</row>
    <row r="388" spans="1:25" x14ac:dyDescent="0.25">
      <c r="A388" s="59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</row>
    <row r="390" spans="1:25" x14ac:dyDescent="0.25">
      <c r="A390" s="252" t="s">
        <v>68</v>
      </c>
      <c r="B390" s="252"/>
      <c r="C390" s="252"/>
      <c r="D390" s="252"/>
      <c r="E390" s="252"/>
      <c r="F390" s="252"/>
      <c r="G390" s="252"/>
      <c r="H390" s="252"/>
      <c r="I390" s="252"/>
      <c r="J390" s="252"/>
      <c r="K390" s="252"/>
      <c r="L390" s="252"/>
      <c r="M390" s="252"/>
      <c r="N390" s="252"/>
      <c r="O390" s="252"/>
      <c r="P390" s="252"/>
      <c r="Q390" s="252"/>
      <c r="R390" s="252"/>
      <c r="S390" s="252"/>
      <c r="T390" s="252"/>
      <c r="U390" s="252"/>
      <c r="V390" s="252"/>
      <c r="W390" s="252"/>
      <c r="X390" s="252"/>
      <c r="Y390" s="252"/>
    </row>
    <row r="391" spans="1:25" x14ac:dyDescent="0.25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</row>
    <row r="392" spans="1:25" s="56" customFormat="1" x14ac:dyDescent="0.25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Y392" s="6"/>
    </row>
    <row r="393" spans="1:25" s="56" customFormat="1" x14ac:dyDescent="0.25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Y393" s="6"/>
    </row>
    <row r="394" spans="1:25" s="56" customFormat="1" x14ac:dyDescent="0.25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Y394" s="6"/>
    </row>
    <row r="395" spans="1:25" s="56" customFormat="1" x14ac:dyDescent="0.2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Y395" s="6"/>
    </row>
    <row r="396" spans="1:25" s="56" customFormat="1" x14ac:dyDescent="0.25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Y396" s="6"/>
    </row>
    <row r="397" spans="1:25" s="56" customFormat="1" x14ac:dyDescent="0.25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Y397" s="6"/>
    </row>
    <row r="398" spans="1:25" s="56" customFormat="1" x14ac:dyDescent="0.25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Y398" s="6"/>
    </row>
    <row r="399" spans="1:25" s="56" customFormat="1" x14ac:dyDescent="0.25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Y399" s="6"/>
    </row>
    <row r="400" spans="1:25" x14ac:dyDescent="0.25">
      <c r="A400" s="66" t="s">
        <v>148</v>
      </c>
      <c r="B400" s="66"/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</row>
    <row r="401" spans="1:21" ht="15.75" thickBot="1" x14ac:dyDescent="0.3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</row>
    <row r="402" spans="1:21" ht="15.75" thickBot="1" x14ac:dyDescent="0.3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</row>
    <row r="403" spans="1:21" x14ac:dyDescent="0.25">
      <c r="C403" s="135" t="s">
        <v>0</v>
      </c>
      <c r="D403" s="136"/>
      <c r="E403" s="136"/>
      <c r="F403" s="136"/>
      <c r="G403" s="191" t="str">
        <f>CONCATENATE(Arkusz18!A2," - ",Arkusz18!B2," r.")</f>
        <v>01.05.2020 - 31.05.2020 r.</v>
      </c>
      <c r="H403" s="191"/>
      <c r="I403" s="191"/>
      <c r="J403" s="191"/>
      <c r="K403" s="191"/>
      <c r="L403" s="191"/>
      <c r="M403" s="191"/>
      <c r="N403" s="191"/>
      <c r="O403" s="191"/>
      <c r="P403" s="191"/>
      <c r="Q403" s="191"/>
      <c r="R403" s="191"/>
      <c r="S403" s="191"/>
      <c r="T403" s="191"/>
      <c r="U403" s="192"/>
    </row>
    <row r="404" spans="1:21" ht="73.5" customHeight="1" x14ac:dyDescent="0.25">
      <c r="C404" s="137"/>
      <c r="D404" s="138"/>
      <c r="E404" s="138"/>
      <c r="F404" s="138"/>
      <c r="G404" s="240" t="s">
        <v>60</v>
      </c>
      <c r="H404" s="241"/>
      <c r="I404" s="242"/>
      <c r="J404" s="240" t="s">
        <v>61</v>
      </c>
      <c r="K404" s="241"/>
      <c r="L404" s="242"/>
      <c r="M404" s="240" t="s">
        <v>62</v>
      </c>
      <c r="N404" s="241"/>
      <c r="O404" s="242"/>
      <c r="P404" s="240" t="s">
        <v>71</v>
      </c>
      <c r="Q404" s="241"/>
      <c r="R404" s="242"/>
      <c r="S404" s="240" t="s">
        <v>63</v>
      </c>
      <c r="T404" s="241"/>
      <c r="U404" s="243"/>
    </row>
    <row r="405" spans="1:21" x14ac:dyDescent="0.25">
      <c r="C405" s="238" t="str">
        <f>Arkusz6!B2</f>
        <v>ROSJA</v>
      </c>
      <c r="D405" s="239"/>
      <c r="E405" s="239"/>
      <c r="F405" s="239"/>
      <c r="G405" s="129">
        <f>Arkusz6!C2</f>
        <v>1</v>
      </c>
      <c r="H405" s="129"/>
      <c r="I405" s="129"/>
      <c r="J405" s="129">
        <f>Arkusz6!D2</f>
        <v>4</v>
      </c>
      <c r="K405" s="129"/>
      <c r="L405" s="129"/>
      <c r="M405" s="129">
        <f>Arkusz6!E2</f>
        <v>1</v>
      </c>
      <c r="N405" s="129"/>
      <c r="O405" s="129"/>
      <c r="P405" s="129">
        <f>Arkusz6!F2</f>
        <v>69</v>
      </c>
      <c r="Q405" s="129"/>
      <c r="R405" s="129"/>
      <c r="S405" s="129">
        <f>Arkusz6!G2</f>
        <v>23</v>
      </c>
      <c r="T405" s="129"/>
      <c r="U405" s="129"/>
    </row>
    <row r="406" spans="1:21" x14ac:dyDescent="0.25">
      <c r="C406" s="229" t="str">
        <f>Arkusz6!B3</f>
        <v>UKRAINA</v>
      </c>
      <c r="D406" s="230"/>
      <c r="E406" s="230"/>
      <c r="F406" s="230"/>
      <c r="G406" s="237">
        <f>Arkusz6!C3</f>
        <v>0</v>
      </c>
      <c r="H406" s="237"/>
      <c r="I406" s="237"/>
      <c r="J406" s="237">
        <f>Arkusz6!D3</f>
        <v>4</v>
      </c>
      <c r="K406" s="237"/>
      <c r="L406" s="237"/>
      <c r="M406" s="237">
        <f>Arkusz6!E3</f>
        <v>0</v>
      </c>
      <c r="N406" s="237"/>
      <c r="O406" s="237"/>
      <c r="P406" s="237">
        <f>Arkusz6!F3</f>
        <v>12</v>
      </c>
      <c r="Q406" s="237"/>
      <c r="R406" s="237"/>
      <c r="S406" s="237">
        <f>Arkusz6!G3</f>
        <v>0</v>
      </c>
      <c r="T406" s="237"/>
      <c r="U406" s="237"/>
    </row>
    <row r="407" spans="1:21" x14ac:dyDescent="0.25">
      <c r="C407" s="238" t="str">
        <f>Arkusz6!B4</f>
        <v>TURCJA</v>
      </c>
      <c r="D407" s="239"/>
      <c r="E407" s="239"/>
      <c r="F407" s="239"/>
      <c r="G407" s="129">
        <f>Arkusz6!C4</f>
        <v>13</v>
      </c>
      <c r="H407" s="129"/>
      <c r="I407" s="129"/>
      <c r="J407" s="129">
        <f>Arkusz6!D4</f>
        <v>0</v>
      </c>
      <c r="K407" s="129"/>
      <c r="L407" s="129"/>
      <c r="M407" s="129">
        <f>Arkusz6!E4</f>
        <v>0</v>
      </c>
      <c r="N407" s="129"/>
      <c r="O407" s="129"/>
      <c r="P407" s="129">
        <f>Arkusz6!F4</f>
        <v>2</v>
      </c>
      <c r="Q407" s="129"/>
      <c r="R407" s="129"/>
      <c r="S407" s="129">
        <f>Arkusz6!G4</f>
        <v>0</v>
      </c>
      <c r="T407" s="129"/>
      <c r="U407" s="129"/>
    </row>
    <row r="408" spans="1:21" x14ac:dyDescent="0.25">
      <c r="C408" s="229" t="str">
        <f>Arkusz6!B5</f>
        <v>TADŻYKISTAN</v>
      </c>
      <c r="D408" s="230"/>
      <c r="E408" s="230"/>
      <c r="F408" s="230"/>
      <c r="G408" s="237">
        <f>Arkusz6!C5</f>
        <v>0</v>
      </c>
      <c r="H408" s="237"/>
      <c r="I408" s="237"/>
      <c r="J408" s="237">
        <f>Arkusz6!D5</f>
        <v>5</v>
      </c>
      <c r="K408" s="237"/>
      <c r="L408" s="237"/>
      <c r="M408" s="237">
        <f>Arkusz6!E5</f>
        <v>0</v>
      </c>
      <c r="N408" s="237"/>
      <c r="O408" s="237"/>
      <c r="P408" s="237">
        <f>Arkusz6!F5</f>
        <v>5</v>
      </c>
      <c r="Q408" s="237"/>
      <c r="R408" s="237"/>
      <c r="S408" s="237">
        <f>Arkusz6!G5</f>
        <v>0</v>
      </c>
      <c r="T408" s="237"/>
      <c r="U408" s="237"/>
    </row>
    <row r="409" spans="1:21" x14ac:dyDescent="0.25">
      <c r="C409" s="238" t="str">
        <f>Arkusz6!B6</f>
        <v>SIERRA LEONE</v>
      </c>
      <c r="D409" s="239"/>
      <c r="E409" s="239"/>
      <c r="F409" s="239"/>
      <c r="G409" s="129">
        <f>Arkusz6!C6</f>
        <v>0</v>
      </c>
      <c r="H409" s="129"/>
      <c r="I409" s="129"/>
      <c r="J409" s="129">
        <f>Arkusz6!D6</f>
        <v>5</v>
      </c>
      <c r="K409" s="129"/>
      <c r="L409" s="129"/>
      <c r="M409" s="129">
        <f>Arkusz6!E6</f>
        <v>0</v>
      </c>
      <c r="N409" s="129"/>
      <c r="O409" s="129"/>
      <c r="P409" s="129">
        <f>Arkusz6!F6</f>
        <v>0</v>
      </c>
      <c r="Q409" s="129"/>
      <c r="R409" s="129"/>
      <c r="S409" s="129">
        <f>Arkusz6!G6</f>
        <v>0</v>
      </c>
      <c r="T409" s="129"/>
      <c r="U409" s="129"/>
    </row>
    <row r="410" spans="1:21" ht="15.75" thickBot="1" x14ac:dyDescent="0.3">
      <c r="C410" s="131" t="str">
        <f>Arkusz6!B7</f>
        <v>Pozostałe</v>
      </c>
      <c r="D410" s="132"/>
      <c r="E410" s="132"/>
      <c r="F410" s="132"/>
      <c r="G410" s="130">
        <f>Arkusz6!C7</f>
        <v>0</v>
      </c>
      <c r="H410" s="130"/>
      <c r="I410" s="130"/>
      <c r="J410" s="130">
        <f>Arkusz6!D7</f>
        <v>2</v>
      </c>
      <c r="K410" s="130"/>
      <c r="L410" s="130"/>
      <c r="M410" s="130">
        <f>Arkusz6!E7</f>
        <v>0</v>
      </c>
      <c r="N410" s="130"/>
      <c r="O410" s="130"/>
      <c r="P410" s="130">
        <f>Arkusz6!F7</f>
        <v>27</v>
      </c>
      <c r="Q410" s="130"/>
      <c r="R410" s="130"/>
      <c r="S410" s="130">
        <f>Arkusz6!G7</f>
        <v>6</v>
      </c>
      <c r="T410" s="130"/>
      <c r="U410" s="130"/>
    </row>
    <row r="411" spans="1:21" ht="15.75" thickBot="1" x14ac:dyDescent="0.3">
      <c r="C411" s="133" t="s">
        <v>1</v>
      </c>
      <c r="D411" s="134"/>
      <c r="E411" s="134"/>
      <c r="F411" s="134"/>
      <c r="G411" s="96">
        <f>SUM(G405:I410)</f>
        <v>14</v>
      </c>
      <c r="H411" s="96"/>
      <c r="I411" s="96"/>
      <c r="J411" s="96">
        <f t="shared" ref="J411" si="12">SUM(J405:L410)</f>
        <v>20</v>
      </c>
      <c r="K411" s="96"/>
      <c r="L411" s="96"/>
      <c r="M411" s="96">
        <f t="shared" ref="M411" si="13">SUM(M405:O410)</f>
        <v>1</v>
      </c>
      <c r="N411" s="96"/>
      <c r="O411" s="96"/>
      <c r="P411" s="96">
        <f t="shared" ref="P411" si="14">SUM(P405:R410)</f>
        <v>115</v>
      </c>
      <c r="Q411" s="96"/>
      <c r="R411" s="96"/>
      <c r="S411" s="96">
        <f>SUM(S405:U410)</f>
        <v>29</v>
      </c>
      <c r="T411" s="96"/>
      <c r="U411" s="97"/>
    </row>
    <row r="412" spans="1:21" ht="15.75" thickBot="1" x14ac:dyDescent="0.3"/>
    <row r="414" spans="1:21" ht="15.75" thickBot="1" x14ac:dyDescent="0.3"/>
    <row r="415" spans="1:21" x14ac:dyDescent="0.25">
      <c r="C415" s="135" t="s">
        <v>0</v>
      </c>
      <c r="D415" s="136"/>
      <c r="E415" s="136"/>
      <c r="F415" s="136"/>
      <c r="G415" s="191" t="str">
        <f>CONCATENATE(Arkusz18!C2," - ",Arkusz18!B2," r.")</f>
        <v>01.01.2020 - 31.05.2020 r.</v>
      </c>
      <c r="H415" s="191"/>
      <c r="I415" s="191"/>
      <c r="J415" s="191"/>
      <c r="K415" s="191"/>
      <c r="L415" s="191"/>
      <c r="M415" s="191"/>
      <c r="N415" s="191"/>
      <c r="O415" s="191"/>
      <c r="P415" s="191"/>
      <c r="Q415" s="191"/>
      <c r="R415" s="191"/>
      <c r="S415" s="191"/>
      <c r="T415" s="191"/>
      <c r="U415" s="192"/>
    </row>
    <row r="416" spans="1:21" ht="71.25" customHeight="1" x14ac:dyDescent="0.25">
      <c r="C416" s="137"/>
      <c r="D416" s="138"/>
      <c r="E416" s="138"/>
      <c r="F416" s="138"/>
      <c r="G416" s="240" t="s">
        <v>60</v>
      </c>
      <c r="H416" s="241"/>
      <c r="I416" s="242"/>
      <c r="J416" s="240" t="s">
        <v>61</v>
      </c>
      <c r="K416" s="241"/>
      <c r="L416" s="242"/>
      <c r="M416" s="240" t="s">
        <v>62</v>
      </c>
      <c r="N416" s="241"/>
      <c r="O416" s="242"/>
      <c r="P416" s="240" t="s">
        <v>71</v>
      </c>
      <c r="Q416" s="241"/>
      <c r="R416" s="242"/>
      <c r="S416" s="240" t="s">
        <v>63</v>
      </c>
      <c r="T416" s="241"/>
      <c r="U416" s="243"/>
    </row>
    <row r="417" spans="1:25" x14ac:dyDescent="0.25">
      <c r="C417" s="238" t="str">
        <f>Arkusz7!B2</f>
        <v>ROSJA</v>
      </c>
      <c r="D417" s="239"/>
      <c r="E417" s="239"/>
      <c r="F417" s="239"/>
      <c r="G417" s="129">
        <f>Arkusz7!C2</f>
        <v>12</v>
      </c>
      <c r="H417" s="129"/>
      <c r="I417" s="129"/>
      <c r="J417" s="129">
        <f>Arkusz7!D2</f>
        <v>25</v>
      </c>
      <c r="K417" s="129"/>
      <c r="L417" s="129"/>
      <c r="M417" s="129">
        <f>Arkusz7!E2</f>
        <v>2</v>
      </c>
      <c r="N417" s="129"/>
      <c r="O417" s="129"/>
      <c r="P417" s="129">
        <f>Arkusz7!F2</f>
        <v>493</v>
      </c>
      <c r="Q417" s="129"/>
      <c r="R417" s="129"/>
      <c r="S417" s="129">
        <f>Arkusz7!G2</f>
        <v>534</v>
      </c>
      <c r="T417" s="129"/>
      <c r="U417" s="129"/>
    </row>
    <row r="418" spans="1:25" x14ac:dyDescent="0.25">
      <c r="C418" s="229" t="str">
        <f>Arkusz7!B3</f>
        <v>UKRAINA</v>
      </c>
      <c r="D418" s="230"/>
      <c r="E418" s="230"/>
      <c r="F418" s="230"/>
      <c r="G418" s="237">
        <f>Arkusz7!C3</f>
        <v>0</v>
      </c>
      <c r="H418" s="237"/>
      <c r="I418" s="237"/>
      <c r="J418" s="237">
        <f>Arkusz7!D3</f>
        <v>9</v>
      </c>
      <c r="K418" s="237"/>
      <c r="L418" s="237"/>
      <c r="M418" s="237">
        <f>Arkusz7!E3</f>
        <v>0</v>
      </c>
      <c r="N418" s="237"/>
      <c r="O418" s="237"/>
      <c r="P418" s="237">
        <f>Arkusz7!F3</f>
        <v>158</v>
      </c>
      <c r="Q418" s="237"/>
      <c r="R418" s="237"/>
      <c r="S418" s="237">
        <f>Arkusz7!G3</f>
        <v>19</v>
      </c>
      <c r="T418" s="237"/>
      <c r="U418" s="237"/>
    </row>
    <row r="419" spans="1:25" x14ac:dyDescent="0.25">
      <c r="C419" s="238" t="str">
        <f>Arkusz7!B4</f>
        <v>TURCJA</v>
      </c>
      <c r="D419" s="239"/>
      <c r="E419" s="239"/>
      <c r="F419" s="239"/>
      <c r="G419" s="129">
        <f>Arkusz7!C4</f>
        <v>42</v>
      </c>
      <c r="H419" s="129"/>
      <c r="I419" s="129"/>
      <c r="J419" s="129">
        <f>Arkusz7!D4</f>
        <v>0</v>
      </c>
      <c r="K419" s="129"/>
      <c r="L419" s="129"/>
      <c r="M419" s="129">
        <f>Arkusz7!E4</f>
        <v>0</v>
      </c>
      <c r="N419" s="129"/>
      <c r="O419" s="129"/>
      <c r="P419" s="129">
        <f>Arkusz7!F4</f>
        <v>13</v>
      </c>
      <c r="Q419" s="129"/>
      <c r="R419" s="129"/>
      <c r="S419" s="129">
        <f>Arkusz7!G4</f>
        <v>10</v>
      </c>
      <c r="T419" s="129"/>
      <c r="U419" s="129"/>
    </row>
    <row r="420" spans="1:25" x14ac:dyDescent="0.25">
      <c r="C420" s="229" t="str">
        <f>Arkusz7!B5</f>
        <v>TADŻYKISTAN</v>
      </c>
      <c r="D420" s="230"/>
      <c r="E420" s="230"/>
      <c r="F420" s="230"/>
      <c r="G420" s="237">
        <f>Arkusz7!C5</f>
        <v>1</v>
      </c>
      <c r="H420" s="237"/>
      <c r="I420" s="237"/>
      <c r="J420" s="237">
        <f>Arkusz7!D5</f>
        <v>16</v>
      </c>
      <c r="K420" s="237"/>
      <c r="L420" s="237"/>
      <c r="M420" s="237">
        <f>Arkusz7!E5</f>
        <v>0</v>
      </c>
      <c r="N420" s="237"/>
      <c r="O420" s="237"/>
      <c r="P420" s="237">
        <f>Arkusz7!F5</f>
        <v>22</v>
      </c>
      <c r="Q420" s="237"/>
      <c r="R420" s="237"/>
      <c r="S420" s="237">
        <f>Arkusz7!G5</f>
        <v>18</v>
      </c>
      <c r="T420" s="237"/>
      <c r="U420" s="237"/>
    </row>
    <row r="421" spans="1:25" x14ac:dyDescent="0.25">
      <c r="C421" s="238" t="str">
        <f>Arkusz7!B6</f>
        <v>GRUZJA</v>
      </c>
      <c r="D421" s="239"/>
      <c r="E421" s="239"/>
      <c r="F421" s="239"/>
      <c r="G421" s="129">
        <f>Arkusz7!C6</f>
        <v>0</v>
      </c>
      <c r="H421" s="129"/>
      <c r="I421" s="129"/>
      <c r="J421" s="129">
        <f>Arkusz7!D6</f>
        <v>0</v>
      </c>
      <c r="K421" s="129"/>
      <c r="L421" s="129"/>
      <c r="M421" s="129">
        <f>Arkusz7!E6</f>
        <v>0</v>
      </c>
      <c r="N421" s="129"/>
      <c r="O421" s="129"/>
      <c r="P421" s="129">
        <f>Arkusz7!F6</f>
        <v>24</v>
      </c>
      <c r="Q421" s="129"/>
      <c r="R421" s="129"/>
      <c r="S421" s="129">
        <f>Arkusz7!G6</f>
        <v>17</v>
      </c>
      <c r="T421" s="129"/>
      <c r="U421" s="129"/>
    </row>
    <row r="422" spans="1:25" ht="15.75" thickBot="1" x14ac:dyDescent="0.3">
      <c r="C422" s="131" t="str">
        <f>Arkusz7!B7</f>
        <v>Pozostałe</v>
      </c>
      <c r="D422" s="132"/>
      <c r="E422" s="132"/>
      <c r="F422" s="132"/>
      <c r="G422" s="130">
        <f>Arkusz7!C7</f>
        <v>20</v>
      </c>
      <c r="H422" s="130"/>
      <c r="I422" s="130"/>
      <c r="J422" s="130">
        <f>Arkusz7!D7</f>
        <v>27</v>
      </c>
      <c r="K422" s="130"/>
      <c r="L422" s="130"/>
      <c r="M422" s="130">
        <f>Arkusz7!E7</f>
        <v>0</v>
      </c>
      <c r="N422" s="130"/>
      <c r="O422" s="130"/>
      <c r="P422" s="130">
        <f>Arkusz7!F7</f>
        <v>154</v>
      </c>
      <c r="Q422" s="130"/>
      <c r="R422" s="130"/>
      <c r="S422" s="130">
        <f>Arkusz7!G7</f>
        <v>74</v>
      </c>
      <c r="T422" s="130"/>
      <c r="U422" s="130"/>
    </row>
    <row r="423" spans="1:25" ht="15.75" thickBot="1" x14ac:dyDescent="0.3">
      <c r="C423" s="133" t="s">
        <v>1</v>
      </c>
      <c r="D423" s="134"/>
      <c r="E423" s="134"/>
      <c r="F423" s="134"/>
      <c r="G423" s="96">
        <f>SUM(G417:I422)</f>
        <v>75</v>
      </c>
      <c r="H423" s="96"/>
      <c r="I423" s="96"/>
      <c r="J423" s="96">
        <f t="shared" ref="J423" si="15">SUM(J417:L422)</f>
        <v>77</v>
      </c>
      <c r="K423" s="96"/>
      <c r="L423" s="96"/>
      <c r="M423" s="96">
        <f t="shared" ref="M423" si="16">SUM(M417:O422)</f>
        <v>2</v>
      </c>
      <c r="N423" s="96"/>
      <c r="O423" s="96"/>
      <c r="P423" s="96">
        <f t="shared" ref="P423" si="17">SUM(P417:R422)</f>
        <v>864</v>
      </c>
      <c r="Q423" s="96"/>
      <c r="R423" s="96"/>
      <c r="S423" s="96">
        <f>SUM(S417:U422)</f>
        <v>672</v>
      </c>
      <c r="T423" s="96"/>
      <c r="U423" s="97"/>
    </row>
    <row r="426" spans="1:25" x14ac:dyDescent="0.25">
      <c r="A426" s="58" t="s">
        <v>178</v>
      </c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</row>
    <row r="427" spans="1:25" s="50" customFormat="1" x14ac:dyDescent="0.25">
      <c r="A427" s="60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</row>
    <row r="428" spans="1:25" s="50" customFormat="1" x14ac:dyDescent="0.25">
      <c r="A428" s="60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</row>
    <row r="429" spans="1:25" s="50" customFormat="1" x14ac:dyDescent="0.25">
      <c r="A429" s="60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</row>
    <row r="430" spans="1:25" s="50" customFormat="1" x14ac:dyDescent="0.25">
      <c r="A430" s="60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</row>
    <row r="431" spans="1:25" s="50" customFormat="1" x14ac:dyDescent="0.25">
      <c r="A431" s="60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</row>
    <row r="432" spans="1:25" s="50" customFormat="1" x14ac:dyDescent="0.25">
      <c r="A432" s="60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</row>
    <row r="433" spans="1:25" s="50" customFormat="1" x14ac:dyDescent="0.25">
      <c r="A433" s="60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</row>
    <row r="434" spans="1:25" x14ac:dyDescent="0.25">
      <c r="A434" s="59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</row>
    <row r="435" spans="1:25" x14ac:dyDescent="0.25">
      <c r="A435" s="59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</row>
    <row r="436" spans="1:25" x14ac:dyDescent="0.25">
      <c r="A436" s="59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</row>
    <row r="437" spans="1:25" x14ac:dyDescent="0.25">
      <c r="A437" s="59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</row>
    <row r="438" spans="1:25" x14ac:dyDescent="0.25">
      <c r="A438" s="59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</row>
    <row r="439" spans="1:25" x14ac:dyDescent="0.25">
      <c r="A439" s="59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</row>
    <row r="440" spans="1:25" x14ac:dyDescent="0.25">
      <c r="A440" s="59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</row>
    <row r="441" spans="1:25" x14ac:dyDescent="0.25">
      <c r="A441" s="59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</row>
    <row r="442" spans="1:25" x14ac:dyDescent="0.25">
      <c r="A442" s="59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</row>
    <row r="443" spans="1:25" x14ac:dyDescent="0.25">
      <c r="A443" s="59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</row>
    <row r="447" spans="1:25" x14ac:dyDescent="0.25">
      <c r="A447" s="66" t="s">
        <v>149</v>
      </c>
      <c r="B447" s="66"/>
      <c r="C447" s="66"/>
      <c r="D447" s="66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</row>
    <row r="448" spans="1:25" x14ac:dyDescent="0.25">
      <c r="A448" s="66"/>
      <c r="B448" s="66"/>
      <c r="C448" s="66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</row>
    <row r="449" spans="1:25" x14ac:dyDescent="0.2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</row>
    <row r="450" spans="1:25" ht="15.75" thickBot="1" x14ac:dyDescent="0.3"/>
    <row r="451" spans="1:25" ht="30" customHeight="1" x14ac:dyDescent="0.25">
      <c r="B451" s="135" t="s">
        <v>9</v>
      </c>
      <c r="C451" s="136"/>
      <c r="D451" s="136"/>
      <c r="E451" s="136"/>
      <c r="F451" s="136"/>
      <c r="G451" s="136"/>
      <c r="H451" s="136"/>
      <c r="I451" s="136"/>
      <c r="J451" s="139" t="str">
        <f>Arkusz8!C6</f>
        <v>27.04.2020 - 03.05.2020</v>
      </c>
      <c r="K451" s="139"/>
      <c r="L451" s="139"/>
      <c r="M451" s="139" t="str">
        <f>Arkusz8!C10</f>
        <v>04.05.2020 - 10.05.2020</v>
      </c>
      <c r="N451" s="139"/>
      <c r="O451" s="139"/>
      <c r="P451" s="139" t="str">
        <f>Arkusz8!C9</f>
        <v>11.05.2020 - 17.05.2020</v>
      </c>
      <c r="Q451" s="139"/>
      <c r="R451" s="139"/>
      <c r="S451" s="139" t="str">
        <f>Arkusz8!C8</f>
        <v>18.05.2020 - 24.05.2020</v>
      </c>
      <c r="T451" s="139"/>
      <c r="U451" s="139"/>
      <c r="V451" s="139" t="str">
        <f>Arkusz8!C7</f>
        <v>25.05.2020 - 31.05.2020</v>
      </c>
      <c r="W451" s="139"/>
      <c r="X451" s="173"/>
    </row>
    <row r="452" spans="1:25" x14ac:dyDescent="0.25">
      <c r="B452" s="255" t="s">
        <v>29</v>
      </c>
      <c r="C452" s="256"/>
      <c r="D452" s="256"/>
      <c r="E452" s="256"/>
      <c r="F452" s="256"/>
      <c r="G452" s="256"/>
      <c r="H452" s="256"/>
      <c r="I452" s="256"/>
      <c r="J452" s="170">
        <f>Arkusz8!A6</f>
        <v>1263</v>
      </c>
      <c r="K452" s="170"/>
      <c r="L452" s="170"/>
      <c r="M452" s="170">
        <f>Arkusz8!A5</f>
        <v>1260</v>
      </c>
      <c r="N452" s="170"/>
      <c r="O452" s="170"/>
      <c r="P452" s="170">
        <f>Arkusz8!A4</f>
        <v>1252</v>
      </c>
      <c r="Q452" s="170"/>
      <c r="R452" s="170"/>
      <c r="S452" s="170">
        <f>Arkusz8!A3</f>
        <v>1253</v>
      </c>
      <c r="T452" s="170"/>
      <c r="U452" s="170"/>
      <c r="V452" s="170">
        <f>Arkusz8!A2</f>
        <v>1263</v>
      </c>
      <c r="W452" s="170"/>
      <c r="X452" s="172"/>
      <c r="Y452" s="54"/>
    </row>
    <row r="453" spans="1:25" x14ac:dyDescent="0.25">
      <c r="B453" s="253" t="s">
        <v>5</v>
      </c>
      <c r="C453" s="254"/>
      <c r="D453" s="254"/>
      <c r="E453" s="254"/>
      <c r="F453" s="254"/>
      <c r="G453" s="254"/>
      <c r="H453" s="254"/>
      <c r="I453" s="254"/>
      <c r="J453" s="129">
        <f>Arkusz8!A11</f>
        <v>1816</v>
      </c>
      <c r="K453" s="129"/>
      <c r="L453" s="129"/>
      <c r="M453" s="129">
        <f>Arkusz8!A10</f>
        <v>1819</v>
      </c>
      <c r="N453" s="129"/>
      <c r="O453" s="129"/>
      <c r="P453" s="129">
        <f>Arkusz8!A9</f>
        <v>1829</v>
      </c>
      <c r="Q453" s="129"/>
      <c r="R453" s="129"/>
      <c r="S453" s="129">
        <f>Arkusz8!A8</f>
        <v>1812</v>
      </c>
      <c r="T453" s="129"/>
      <c r="U453" s="129"/>
      <c r="V453" s="129">
        <f>Arkusz8!A7</f>
        <v>1814</v>
      </c>
      <c r="W453" s="129"/>
      <c r="X453" s="169"/>
      <c r="Y453" s="54"/>
    </row>
    <row r="454" spans="1:25" x14ac:dyDescent="0.25">
      <c r="B454" s="255" t="s">
        <v>6</v>
      </c>
      <c r="C454" s="256"/>
      <c r="D454" s="256"/>
      <c r="E454" s="256"/>
      <c r="F454" s="256"/>
      <c r="G454" s="256"/>
      <c r="H454" s="256"/>
      <c r="I454" s="256"/>
      <c r="J454" s="170">
        <f>Arkusz8!A16</f>
        <v>3</v>
      </c>
      <c r="K454" s="170"/>
      <c r="L454" s="170"/>
      <c r="M454" s="170">
        <f>Arkusz8!A15</f>
        <v>6</v>
      </c>
      <c r="N454" s="170"/>
      <c r="O454" s="170"/>
      <c r="P454" s="170">
        <f>Arkusz8!A14</f>
        <v>11</v>
      </c>
      <c r="Q454" s="170"/>
      <c r="R454" s="170"/>
      <c r="S454" s="170">
        <f>Arkusz8!A13</f>
        <v>21</v>
      </c>
      <c r="T454" s="170"/>
      <c r="U454" s="170"/>
      <c r="V454" s="170">
        <f>Arkusz8!A12</f>
        <v>4</v>
      </c>
      <c r="W454" s="170"/>
      <c r="X454" s="172"/>
      <c r="Y454" s="54"/>
    </row>
    <row r="455" spans="1:25" x14ac:dyDescent="0.25">
      <c r="B455" s="176" t="s">
        <v>7</v>
      </c>
      <c r="C455" s="177"/>
      <c r="D455" s="177"/>
      <c r="E455" s="177"/>
      <c r="F455" s="177"/>
      <c r="G455" s="177"/>
      <c r="H455" s="177"/>
      <c r="I455" s="177"/>
      <c r="J455" s="129">
        <f>Arkusz8!A21</f>
        <v>20</v>
      </c>
      <c r="K455" s="129"/>
      <c r="L455" s="129"/>
      <c r="M455" s="129">
        <f>Arkusz8!A20</f>
        <v>7</v>
      </c>
      <c r="N455" s="129"/>
      <c r="O455" s="129"/>
      <c r="P455" s="129">
        <f>Arkusz8!A19</f>
        <v>12</v>
      </c>
      <c r="Q455" s="129"/>
      <c r="R455" s="129"/>
      <c r="S455" s="129">
        <f>Arkusz8!A18</f>
        <v>2</v>
      </c>
      <c r="T455" s="129"/>
      <c r="U455" s="129"/>
      <c r="V455" s="129">
        <f>Arkusz8!A17</f>
        <v>21</v>
      </c>
      <c r="W455" s="129"/>
      <c r="X455" s="169"/>
      <c r="Y455" s="54"/>
    </row>
    <row r="456" spans="1:25" ht="15.75" thickBot="1" x14ac:dyDescent="0.3">
      <c r="B456" s="140" t="s">
        <v>92</v>
      </c>
      <c r="C456" s="141"/>
      <c r="D456" s="141"/>
      <c r="E456" s="141"/>
      <c r="F456" s="141"/>
      <c r="G456" s="141"/>
      <c r="H456" s="141"/>
      <c r="I456" s="141"/>
      <c r="J456" s="168">
        <f>Arkusz8!A26</f>
        <v>1</v>
      </c>
      <c r="K456" s="168"/>
      <c r="L456" s="168"/>
      <c r="M456" s="168">
        <f>Arkusz8!A25</f>
        <v>1</v>
      </c>
      <c r="N456" s="168"/>
      <c r="O456" s="168"/>
      <c r="P456" s="168">
        <f>Arkusz8!A24</f>
        <v>1</v>
      </c>
      <c r="Q456" s="168"/>
      <c r="R456" s="168"/>
      <c r="S456" s="168">
        <f>Arkusz8!A23</f>
        <v>1</v>
      </c>
      <c r="T456" s="168"/>
      <c r="U456" s="168"/>
      <c r="V456" s="168">
        <f>Arkusz8!A22</f>
        <v>1</v>
      </c>
      <c r="W456" s="168"/>
      <c r="X456" s="171"/>
      <c r="Y456" s="55"/>
    </row>
    <row r="457" spans="1:25" ht="15.75" thickBot="1" x14ac:dyDescent="0.3">
      <c r="B457" s="153" t="s">
        <v>93</v>
      </c>
      <c r="C457" s="154"/>
      <c r="D457" s="154"/>
      <c r="E457" s="154"/>
      <c r="F457" s="154"/>
      <c r="G457" s="154"/>
      <c r="H457" s="154"/>
      <c r="I457" s="154"/>
      <c r="J457" s="127">
        <f>SUM(J452,J453,J456)</f>
        <v>3080</v>
      </c>
      <c r="K457" s="127"/>
      <c r="L457" s="127"/>
      <c r="M457" s="127">
        <f>SUM(M452,M453,M456)</f>
        <v>3080</v>
      </c>
      <c r="N457" s="127"/>
      <c r="O457" s="127"/>
      <c r="P457" s="127">
        <f>SUM(P452,P453,P456)</f>
        <v>3082</v>
      </c>
      <c r="Q457" s="127"/>
      <c r="R457" s="127"/>
      <c r="S457" s="127">
        <f>SUM(S452,S453,S456)</f>
        <v>3066</v>
      </c>
      <c r="T457" s="127"/>
      <c r="U457" s="127"/>
      <c r="V457" s="127">
        <f>SUM(V452,V453,V456)</f>
        <v>3078</v>
      </c>
      <c r="W457" s="127"/>
      <c r="X457" s="128"/>
    </row>
    <row r="458" spans="1:25" x14ac:dyDescent="0.25">
      <c r="B458" s="22"/>
      <c r="C458" s="22"/>
      <c r="D458" s="22"/>
      <c r="E458" s="22"/>
      <c r="F458" s="22"/>
      <c r="G458" s="22"/>
      <c r="H458" s="22"/>
      <c r="I458" s="22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</row>
    <row r="459" spans="1:25" x14ac:dyDescent="0.25">
      <c r="B459" s="22"/>
      <c r="C459" s="22"/>
      <c r="D459" s="22"/>
      <c r="E459" s="22"/>
      <c r="F459" s="22"/>
      <c r="G459" s="22"/>
      <c r="H459" s="22"/>
      <c r="I459" s="22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302"/>
      <c r="W459" s="302"/>
      <c r="X459" s="302"/>
    </row>
    <row r="460" spans="1:25" x14ac:dyDescent="0.25">
      <c r="B460" s="22"/>
      <c r="C460" s="22"/>
      <c r="D460" s="22"/>
      <c r="E460" s="22"/>
      <c r="F460" s="22"/>
      <c r="G460" s="22"/>
      <c r="H460" s="22"/>
      <c r="I460" s="22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</row>
    <row r="461" spans="1:25" x14ac:dyDescent="0.25">
      <c r="B461" s="22"/>
      <c r="C461" s="22"/>
      <c r="D461" s="22"/>
      <c r="E461" s="22"/>
      <c r="F461" s="22"/>
      <c r="G461" s="22"/>
      <c r="H461" s="22"/>
      <c r="I461" s="22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</row>
    <row r="462" spans="1:25" x14ac:dyDescent="0.25">
      <c r="B462" s="22"/>
      <c r="C462" s="22"/>
      <c r="D462" s="22"/>
      <c r="E462" s="22"/>
      <c r="F462" s="22"/>
      <c r="G462" s="22"/>
      <c r="H462" s="22"/>
      <c r="I462" s="22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</row>
    <row r="463" spans="1:25" x14ac:dyDescent="0.25">
      <c r="B463" s="22"/>
      <c r="C463" s="22"/>
      <c r="D463" s="22"/>
      <c r="E463" s="22"/>
      <c r="F463" s="22"/>
      <c r="G463" s="22"/>
      <c r="H463" s="22"/>
      <c r="I463" s="22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</row>
    <row r="478" spans="1:2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5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</row>
    <row r="482" spans="1:25" x14ac:dyDescent="0.25">
      <c r="A482" s="60" t="s">
        <v>176</v>
      </c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</row>
    <row r="483" spans="1:25" x14ac:dyDescent="0.25">
      <c r="A483" s="59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</row>
    <row r="484" spans="1:25" x14ac:dyDescent="0.25">
      <c r="A484" s="59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</row>
    <row r="485" spans="1:25" x14ac:dyDescent="0.25">
      <c r="A485" s="59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</row>
    <row r="486" spans="1:25" x14ac:dyDescent="0.25">
      <c r="A486" s="59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</row>
    <row r="487" spans="1:25" x14ac:dyDescent="0.25">
      <c r="A487" s="59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</row>
    <row r="488" spans="1:25" x14ac:dyDescent="0.25">
      <c r="A488" s="59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</row>
    <row r="489" spans="1:25" s="50" customFormat="1" x14ac:dyDescent="0.25">
      <c r="A489" s="59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</row>
    <row r="490" spans="1:25" s="50" customFormat="1" x14ac:dyDescent="0.25">
      <c r="A490" s="59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</row>
    <row r="491" spans="1:25" s="50" customFormat="1" x14ac:dyDescent="0.25">
      <c r="A491" s="59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</row>
    <row r="492" spans="1:25" s="50" customFormat="1" x14ac:dyDescent="0.25">
      <c r="A492" s="59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</row>
    <row r="495" spans="1:25" x14ac:dyDescent="0.25">
      <c r="A495" s="39" t="s">
        <v>48</v>
      </c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R495" s="40"/>
      <c r="S495" s="40"/>
      <c r="T495" s="40"/>
    </row>
    <row r="496" spans="1:25" x14ac:dyDescent="0.25">
      <c r="P496" s="41"/>
      <c r="Q496" s="41"/>
      <c r="R496" s="40"/>
      <c r="S496" s="40"/>
      <c r="T496" s="40"/>
      <c r="U496" s="41"/>
    </row>
    <row r="497" spans="1:25" x14ac:dyDescent="0.25"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5" x14ac:dyDescent="0.25">
      <c r="A498" s="58" t="s">
        <v>179</v>
      </c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</row>
    <row r="499" spans="1:25" x14ac:dyDescent="0.25">
      <c r="A499" s="59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</row>
    <row r="500" spans="1:25" x14ac:dyDescent="0.25">
      <c r="A500" s="59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</row>
    <row r="501" spans="1:25" x14ac:dyDescent="0.25">
      <c r="A501" s="59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</row>
    <row r="502" spans="1:25" x14ac:dyDescent="0.25">
      <c r="A502" s="59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</row>
    <row r="503" spans="1:25" x14ac:dyDescent="0.25">
      <c r="A503" s="59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</row>
    <row r="504" spans="1:25" x14ac:dyDescent="0.25">
      <c r="A504" s="59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</row>
    <row r="505" spans="1:25" x14ac:dyDescent="0.25">
      <c r="A505" s="59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</row>
    <row r="506" spans="1:25" x14ac:dyDescent="0.25">
      <c r="A506" s="59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</row>
    <row r="507" spans="1:25" x14ac:dyDescent="0.25">
      <c r="A507" s="59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</row>
    <row r="508" spans="1:25" x14ac:dyDescent="0.25">
      <c r="A508" s="59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</row>
    <row r="509" spans="1:25" x14ac:dyDescent="0.25">
      <c r="A509" s="59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</row>
    <row r="510" spans="1:25" x14ac:dyDescent="0.25">
      <c r="A510" s="59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</row>
    <row r="511" spans="1:25" x14ac:dyDescent="0.25">
      <c r="A511" s="59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</row>
    <row r="512" spans="1:25" x14ac:dyDescent="0.25">
      <c r="A512" s="59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</row>
    <row r="513" spans="1:25" s="50" customFormat="1" x14ac:dyDescent="0.25">
      <c r="A513" s="59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</row>
    <row r="514" spans="1:25" s="50" customFormat="1" x14ac:dyDescent="0.25">
      <c r="A514" s="59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</row>
    <row r="515" spans="1:25" s="50" customFormat="1" x14ac:dyDescent="0.25">
      <c r="A515" s="59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</row>
    <row r="516" spans="1:25" s="50" customFormat="1" x14ac:dyDescent="0.25">
      <c r="A516" s="59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</row>
    <row r="517" spans="1:25" x14ac:dyDescent="0.25">
      <c r="A517" s="59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</row>
    <row r="518" spans="1:25" x14ac:dyDescent="0.25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</row>
    <row r="519" spans="1:25" x14ac:dyDescent="0.25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</row>
    <row r="520" spans="1:25" x14ac:dyDescent="0.25">
      <c r="P520" s="43"/>
      <c r="Q520" s="43"/>
      <c r="R520" s="42"/>
      <c r="S520" s="42"/>
      <c r="T520" s="42"/>
      <c r="U520" s="43"/>
    </row>
    <row r="521" spans="1:25" x14ac:dyDescent="0.25">
      <c r="A521" s="44" t="s">
        <v>175</v>
      </c>
      <c r="B521" s="44"/>
      <c r="C521" s="44"/>
      <c r="D521" s="44"/>
      <c r="E521" s="44"/>
      <c r="F521" s="44"/>
      <c r="G521" s="44"/>
      <c r="H521" s="44"/>
      <c r="I521" s="44"/>
      <c r="N521" s="43"/>
      <c r="O521" s="43"/>
      <c r="P521" s="45"/>
      <c r="Q521" s="45"/>
      <c r="R521" s="42"/>
      <c r="S521" s="42"/>
      <c r="T521" s="42"/>
    </row>
    <row r="522" spans="1:25" x14ac:dyDescent="0.25">
      <c r="M522" s="46"/>
      <c r="N522" s="46"/>
      <c r="R522" s="42"/>
      <c r="S522" s="42"/>
      <c r="T522" s="42"/>
    </row>
    <row r="523" spans="1:25" x14ac:dyDescent="0.25">
      <c r="R523" s="42"/>
      <c r="S523" s="42"/>
      <c r="T523" s="42"/>
    </row>
    <row r="524" spans="1:25" x14ac:dyDescent="0.25">
      <c r="D524" s="7"/>
      <c r="E524" s="7"/>
      <c r="P524" s="46"/>
      <c r="Q524" s="46"/>
      <c r="R524" s="42"/>
      <c r="S524" s="42"/>
      <c r="T524" s="42"/>
      <c r="U524" s="46"/>
    </row>
    <row r="525" spans="1:25" x14ac:dyDescent="0.25">
      <c r="A525" s="47"/>
      <c r="B525" s="47"/>
      <c r="C525" s="47"/>
      <c r="D525" s="48"/>
      <c r="E525" s="48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U525" s="46"/>
    </row>
    <row r="526" spans="1:25" ht="17.25" customHeight="1" x14ac:dyDescent="0.25">
      <c r="A526" s="123"/>
      <c r="B526" s="123"/>
      <c r="C526" s="123"/>
      <c r="D526" s="48"/>
      <c r="E526" s="48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2"/>
      <c r="Q526" s="42"/>
      <c r="R526" s="49"/>
      <c r="U526" s="42"/>
    </row>
    <row r="527" spans="1:25" ht="120.75" customHeight="1" x14ac:dyDescent="0.25">
      <c r="A527" s="303"/>
      <c r="B527" s="303"/>
      <c r="C527" s="303"/>
      <c r="D527" s="303"/>
      <c r="E527" s="303"/>
      <c r="F527" s="303"/>
      <c r="G527" s="303"/>
      <c r="H527" s="303"/>
      <c r="I527" s="303"/>
      <c r="J527" s="303"/>
      <c r="K527" s="303"/>
      <c r="L527" s="303"/>
      <c r="M527" s="303"/>
      <c r="N527" s="303"/>
      <c r="O527" s="303"/>
      <c r="P527" s="303"/>
      <c r="Q527" s="303"/>
      <c r="R527" s="303"/>
      <c r="S527" s="303"/>
      <c r="T527" s="303"/>
      <c r="U527" s="303"/>
      <c r="V527" s="303"/>
      <c r="W527" s="303"/>
      <c r="X527" s="303"/>
    </row>
    <row r="528" spans="1:25" x14ac:dyDescent="0.25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U528" s="42"/>
    </row>
    <row r="529" spans="1:21" x14ac:dyDescent="0.25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U529" s="42"/>
    </row>
  </sheetData>
  <sheetProtection formatCells="0" insertColumns="0" insertRows="0" deleteColumns="0" deleteRows="0"/>
  <mergeCells count="633">
    <mergeCell ref="G212:J212"/>
    <mergeCell ref="K212:L212"/>
    <mergeCell ref="V459:X459"/>
    <mergeCell ref="A527:X527"/>
    <mergeCell ref="Q48:R48"/>
    <mergeCell ref="Q49:R49"/>
    <mergeCell ref="Q50:R50"/>
    <mergeCell ref="Q83:R83"/>
    <mergeCell ref="Q84:R84"/>
    <mergeCell ref="Q85:R85"/>
    <mergeCell ref="Q86:R86"/>
    <mergeCell ref="Q80:R81"/>
    <mergeCell ref="Q82:R82"/>
    <mergeCell ref="L132:V132"/>
    <mergeCell ref="O86:P86"/>
    <mergeCell ref="G80:N81"/>
    <mergeCell ref="O80:P81"/>
    <mergeCell ref="G82:N82"/>
    <mergeCell ref="O82:P82"/>
    <mergeCell ref="G83:N83"/>
    <mergeCell ref="O83:P83"/>
    <mergeCell ref="G84:N84"/>
    <mergeCell ref="O84:P84"/>
    <mergeCell ref="G54:J55"/>
    <mergeCell ref="K54:L55"/>
    <mergeCell ref="M54:R54"/>
    <mergeCell ref="M55:N55"/>
    <mergeCell ref="O287:P287"/>
    <mergeCell ref="M287:N287"/>
    <mergeCell ref="S423:U423"/>
    <mergeCell ref="P404:R404"/>
    <mergeCell ref="G24:J24"/>
    <mergeCell ref="O49:P49"/>
    <mergeCell ref="O50:P50"/>
    <mergeCell ref="G48:N48"/>
    <mergeCell ref="G49:N49"/>
    <mergeCell ref="G47:N47"/>
    <mergeCell ref="G50:N50"/>
    <mergeCell ref="O46:P46"/>
    <mergeCell ref="O47:P47"/>
    <mergeCell ref="O48:P48"/>
    <mergeCell ref="G46:N46"/>
    <mergeCell ref="Q44:R45"/>
    <mergeCell ref="Q46:R46"/>
    <mergeCell ref="Q47:R47"/>
    <mergeCell ref="M423:O423"/>
    <mergeCell ref="O55:P55"/>
    <mergeCell ref="Q55:R55"/>
    <mergeCell ref="G44:N45"/>
    <mergeCell ref="O44:P45"/>
    <mergeCell ref="G418:I418"/>
    <mergeCell ref="I286:J286"/>
    <mergeCell ref="G286:H286"/>
    <mergeCell ref="P418:R418"/>
    <mergeCell ref="S418:U418"/>
    <mergeCell ref="S420:U420"/>
    <mergeCell ref="G254:I254"/>
    <mergeCell ref="J254:L254"/>
    <mergeCell ref="G266:I266"/>
    <mergeCell ref="O286:P286"/>
    <mergeCell ref="M286:N286"/>
    <mergeCell ref="U284:V284"/>
    <mergeCell ref="S284:T284"/>
    <mergeCell ref="Q284:R284"/>
    <mergeCell ref="O284:P284"/>
    <mergeCell ref="M284:N284"/>
    <mergeCell ref="K284:L284"/>
    <mergeCell ref="I284:J284"/>
    <mergeCell ref="G284:H284"/>
    <mergeCell ref="U283:V283"/>
    <mergeCell ref="S283:T283"/>
    <mergeCell ref="P422:R422"/>
    <mergeCell ref="M421:O421"/>
    <mergeCell ref="M56:N56"/>
    <mergeCell ref="O56:P56"/>
    <mergeCell ref="Q56:R56"/>
    <mergeCell ref="U282:V282"/>
    <mergeCell ref="S282:T282"/>
    <mergeCell ref="S281:V281"/>
    <mergeCell ref="U285:V285"/>
    <mergeCell ref="S285:T285"/>
    <mergeCell ref="Q285:R285"/>
    <mergeCell ref="O285:P285"/>
    <mergeCell ref="M285:N285"/>
    <mergeCell ref="R374:S374"/>
    <mergeCell ref="M375:O375"/>
    <mergeCell ref="P375:Q375"/>
    <mergeCell ref="U287:V287"/>
    <mergeCell ref="S287:T287"/>
    <mergeCell ref="Q287:R287"/>
    <mergeCell ref="P254:R254"/>
    <mergeCell ref="M254:O254"/>
    <mergeCell ref="U286:V286"/>
    <mergeCell ref="S286:T286"/>
    <mergeCell ref="Q286:R286"/>
    <mergeCell ref="B452:I452"/>
    <mergeCell ref="B451:I451"/>
    <mergeCell ref="O319:P319"/>
    <mergeCell ref="M319:N319"/>
    <mergeCell ref="U321:V321"/>
    <mergeCell ref="S409:U409"/>
    <mergeCell ref="S406:U406"/>
    <mergeCell ref="R377:S377"/>
    <mergeCell ref="P378:Q378"/>
    <mergeCell ref="R378:S378"/>
    <mergeCell ref="A381:Y388"/>
    <mergeCell ref="S408:U408"/>
    <mergeCell ref="A375:C375"/>
    <mergeCell ref="A400:U400"/>
    <mergeCell ref="T378:U378"/>
    <mergeCell ref="M374:O374"/>
    <mergeCell ref="P374:Q374"/>
    <mergeCell ref="C406:F406"/>
    <mergeCell ref="J408:L408"/>
    <mergeCell ref="G419:I419"/>
    <mergeCell ref="J419:L419"/>
    <mergeCell ref="J418:L418"/>
    <mergeCell ref="M418:O418"/>
    <mergeCell ref="P421:R421"/>
    <mergeCell ref="D255:F255"/>
    <mergeCell ref="G255:I255"/>
    <mergeCell ref="J255:L255"/>
    <mergeCell ref="M255:O255"/>
    <mergeCell ref="P255:R255"/>
    <mergeCell ref="C284:F284"/>
    <mergeCell ref="C285:F285"/>
    <mergeCell ref="J266:L266"/>
    <mergeCell ref="G261:R261"/>
    <mergeCell ref="D263:F263"/>
    <mergeCell ref="G263:I263"/>
    <mergeCell ref="J263:L263"/>
    <mergeCell ref="M263:O263"/>
    <mergeCell ref="P263:R263"/>
    <mergeCell ref="M262:O262"/>
    <mergeCell ref="D257:F257"/>
    <mergeCell ref="G257:I257"/>
    <mergeCell ref="J257:L257"/>
    <mergeCell ref="M257:O257"/>
    <mergeCell ref="K285:L285"/>
    <mergeCell ref="I285:J285"/>
    <mergeCell ref="G285:H285"/>
    <mergeCell ref="G281:J281"/>
    <mergeCell ref="G280:V280"/>
    <mergeCell ref="Q283:R283"/>
    <mergeCell ref="O283:P283"/>
    <mergeCell ref="M283:N283"/>
    <mergeCell ref="K283:L283"/>
    <mergeCell ref="C280:F282"/>
    <mergeCell ref="C283:F283"/>
    <mergeCell ref="O281:R281"/>
    <mergeCell ref="M282:N282"/>
    <mergeCell ref="O282:P282"/>
    <mergeCell ref="Q282:R282"/>
    <mergeCell ref="G283:H283"/>
    <mergeCell ref="P262:R262"/>
    <mergeCell ref="P266:R266"/>
    <mergeCell ref="D264:F264"/>
    <mergeCell ref="G264:I264"/>
    <mergeCell ref="J264:L264"/>
    <mergeCell ref="M266:O266"/>
    <mergeCell ref="M264:O264"/>
    <mergeCell ref="M265:O265"/>
    <mergeCell ref="P264:R264"/>
    <mergeCell ref="P265:R265"/>
    <mergeCell ref="D266:F266"/>
    <mergeCell ref="C289:F289"/>
    <mergeCell ref="C286:F286"/>
    <mergeCell ref="C288:F288"/>
    <mergeCell ref="K211:L211"/>
    <mergeCell ref="C139:K139"/>
    <mergeCell ref="C140:K140"/>
    <mergeCell ref="C141:K141"/>
    <mergeCell ref="C142:K142"/>
    <mergeCell ref="C143:K143"/>
    <mergeCell ref="C144:K144"/>
    <mergeCell ref="C145:K145"/>
    <mergeCell ref="I289:J289"/>
    <mergeCell ref="G282:H282"/>
    <mergeCell ref="I282:J282"/>
    <mergeCell ref="K282:L282"/>
    <mergeCell ref="D224:G224"/>
    <mergeCell ref="K224:M224"/>
    <mergeCell ref="D225:G225"/>
    <mergeCell ref="K225:M225"/>
    <mergeCell ref="D226:G226"/>
    <mergeCell ref="K226:M226"/>
    <mergeCell ref="H226:J226"/>
    <mergeCell ref="H225:J225"/>
    <mergeCell ref="D254:F254"/>
    <mergeCell ref="M419:O419"/>
    <mergeCell ref="P419:R419"/>
    <mergeCell ref="B453:I453"/>
    <mergeCell ref="B454:I454"/>
    <mergeCell ref="C421:F421"/>
    <mergeCell ref="G421:I421"/>
    <mergeCell ref="J421:L421"/>
    <mergeCell ref="M452:O452"/>
    <mergeCell ref="P452:R452"/>
    <mergeCell ref="A447:Y448"/>
    <mergeCell ref="J423:L423"/>
    <mergeCell ref="J422:L422"/>
    <mergeCell ref="P420:R420"/>
    <mergeCell ref="G420:I420"/>
    <mergeCell ref="J420:L420"/>
    <mergeCell ref="M420:O420"/>
    <mergeCell ref="C423:F423"/>
    <mergeCell ref="C419:F419"/>
    <mergeCell ref="S421:U421"/>
    <mergeCell ref="S422:U422"/>
    <mergeCell ref="S453:U453"/>
    <mergeCell ref="C420:F420"/>
    <mergeCell ref="P423:R423"/>
    <mergeCell ref="M422:O422"/>
    <mergeCell ref="C405:F405"/>
    <mergeCell ref="F376:G376"/>
    <mergeCell ref="A373:C373"/>
    <mergeCell ref="C403:F404"/>
    <mergeCell ref="D371:E372"/>
    <mergeCell ref="K288:L288"/>
    <mergeCell ref="D342:E342"/>
    <mergeCell ref="F371:G372"/>
    <mergeCell ref="A374:C374"/>
    <mergeCell ref="K289:L289"/>
    <mergeCell ref="C315:F315"/>
    <mergeCell ref="C316:F316"/>
    <mergeCell ref="C317:F317"/>
    <mergeCell ref="C318:F318"/>
    <mergeCell ref="C319:F319"/>
    <mergeCell ref="C320:F320"/>
    <mergeCell ref="C321:F321"/>
    <mergeCell ref="A323:Y323"/>
    <mergeCell ref="A390:Y390"/>
    <mergeCell ref="R375:S375"/>
    <mergeCell ref="T375:U375"/>
    <mergeCell ref="T376:U376"/>
    <mergeCell ref="T377:U377"/>
    <mergeCell ref="J404:L404"/>
    <mergeCell ref="P406:R406"/>
    <mergeCell ref="M417:O417"/>
    <mergeCell ref="J417:L417"/>
    <mergeCell ref="S417:U417"/>
    <mergeCell ref="C407:F407"/>
    <mergeCell ref="G407:I407"/>
    <mergeCell ref="P416:R416"/>
    <mergeCell ref="C409:F409"/>
    <mergeCell ref="C410:F410"/>
    <mergeCell ref="G410:I410"/>
    <mergeCell ref="G406:I406"/>
    <mergeCell ref="M408:O408"/>
    <mergeCell ref="M406:O406"/>
    <mergeCell ref="J409:L409"/>
    <mergeCell ref="M409:O409"/>
    <mergeCell ref="P417:R417"/>
    <mergeCell ref="P410:R410"/>
    <mergeCell ref="P409:R409"/>
    <mergeCell ref="P408:R408"/>
    <mergeCell ref="G417:I417"/>
    <mergeCell ref="T374:U374"/>
    <mergeCell ref="S404:U404"/>
    <mergeCell ref="S407:U407"/>
    <mergeCell ref="S411:U411"/>
    <mergeCell ref="J405:L405"/>
    <mergeCell ref="S410:U410"/>
    <mergeCell ref="P407:R407"/>
    <mergeCell ref="P377:Q377"/>
    <mergeCell ref="P373:Q373"/>
    <mergeCell ref="M373:O373"/>
    <mergeCell ref="T373:U373"/>
    <mergeCell ref="P379:Q379"/>
    <mergeCell ref="R379:S379"/>
    <mergeCell ref="T379:U379"/>
    <mergeCell ref="R373:S373"/>
    <mergeCell ref="G403:U403"/>
    <mergeCell ref="M405:O405"/>
    <mergeCell ref="P405:R405"/>
    <mergeCell ref="S405:U405"/>
    <mergeCell ref="G404:I404"/>
    <mergeCell ref="P376:Q376"/>
    <mergeCell ref="R376:S376"/>
    <mergeCell ref="M404:O404"/>
    <mergeCell ref="P411:R411"/>
    <mergeCell ref="C418:F418"/>
    <mergeCell ref="M377:O377"/>
    <mergeCell ref="M376:O376"/>
    <mergeCell ref="A378:C378"/>
    <mergeCell ref="A377:C377"/>
    <mergeCell ref="A376:C376"/>
    <mergeCell ref="A379:C379"/>
    <mergeCell ref="G405:I405"/>
    <mergeCell ref="G409:I409"/>
    <mergeCell ref="J406:L406"/>
    <mergeCell ref="M407:O407"/>
    <mergeCell ref="G411:I411"/>
    <mergeCell ref="J411:L411"/>
    <mergeCell ref="M411:O411"/>
    <mergeCell ref="G408:I408"/>
    <mergeCell ref="M378:O378"/>
    <mergeCell ref="C417:F417"/>
    <mergeCell ref="G415:U415"/>
    <mergeCell ref="G416:I416"/>
    <mergeCell ref="J416:L416"/>
    <mergeCell ref="M416:O416"/>
    <mergeCell ref="J407:L407"/>
    <mergeCell ref="C408:F408"/>
    <mergeCell ref="S416:U416"/>
    <mergeCell ref="F378:G378"/>
    <mergeCell ref="D375:E375"/>
    <mergeCell ref="G199:J199"/>
    <mergeCell ref="O24:P24"/>
    <mergeCell ref="Q24:R24"/>
    <mergeCell ref="K24:L24"/>
    <mergeCell ref="A16:U18"/>
    <mergeCell ref="G56:J56"/>
    <mergeCell ref="K56:L56"/>
    <mergeCell ref="G86:N86"/>
    <mergeCell ref="G205:J205"/>
    <mergeCell ref="K205:L205"/>
    <mergeCell ref="G85:N85"/>
    <mergeCell ref="O85:P85"/>
    <mergeCell ref="C133:K133"/>
    <mergeCell ref="C134:K134"/>
    <mergeCell ref="C135:K135"/>
    <mergeCell ref="C136:K136"/>
    <mergeCell ref="C137:K137"/>
    <mergeCell ref="C138:K138"/>
    <mergeCell ref="N175:P175"/>
    <mergeCell ref="L176:M176"/>
    <mergeCell ref="N176:P176"/>
    <mergeCell ref="D176:K176"/>
    <mergeCell ref="O314:P314"/>
    <mergeCell ref="Q314:R314"/>
    <mergeCell ref="M371:O372"/>
    <mergeCell ref="D379:E379"/>
    <mergeCell ref="F379:G379"/>
    <mergeCell ref="H379:I379"/>
    <mergeCell ref="M379:O379"/>
    <mergeCell ref="A371:C372"/>
    <mergeCell ref="G287:H287"/>
    <mergeCell ref="I287:J287"/>
    <mergeCell ref="K287:L287"/>
    <mergeCell ref="H374:I374"/>
    <mergeCell ref="H375:I375"/>
    <mergeCell ref="H376:I376"/>
    <mergeCell ref="H377:I377"/>
    <mergeCell ref="H378:I378"/>
    <mergeCell ref="A370:I370"/>
    <mergeCell ref="D376:E376"/>
    <mergeCell ref="D374:E374"/>
    <mergeCell ref="F374:G374"/>
    <mergeCell ref="D377:E377"/>
    <mergeCell ref="F377:G377"/>
    <mergeCell ref="F375:G375"/>
    <mergeCell ref="D378:E378"/>
    <mergeCell ref="C312:F314"/>
    <mergeCell ref="I283:J283"/>
    <mergeCell ref="K286:L286"/>
    <mergeCell ref="A366:U366"/>
    <mergeCell ref="G313:J313"/>
    <mergeCell ref="K313:N313"/>
    <mergeCell ref="I320:J320"/>
    <mergeCell ref="K314:L314"/>
    <mergeCell ref="K315:L315"/>
    <mergeCell ref="K316:L316"/>
    <mergeCell ref="K318:L318"/>
    <mergeCell ref="I314:J314"/>
    <mergeCell ref="I316:J316"/>
    <mergeCell ref="S315:T315"/>
    <mergeCell ref="U315:V315"/>
    <mergeCell ref="I318:J318"/>
    <mergeCell ref="G314:H314"/>
    <mergeCell ref="G315:H315"/>
    <mergeCell ref="K319:L319"/>
    <mergeCell ref="S321:T321"/>
    <mergeCell ref="S316:T316"/>
    <mergeCell ref="A354:Y361"/>
    <mergeCell ref="M316:N316"/>
    <mergeCell ref="M317:N317"/>
    <mergeCell ref="O313:R313"/>
    <mergeCell ref="O315:P315"/>
    <mergeCell ref="Q315:R315"/>
    <mergeCell ref="K320:L320"/>
    <mergeCell ref="A277:U277"/>
    <mergeCell ref="M320:N320"/>
    <mergeCell ref="G312:V312"/>
    <mergeCell ref="S313:V313"/>
    <mergeCell ref="S314:T314"/>
    <mergeCell ref="U314:V314"/>
    <mergeCell ref="K281:N281"/>
    <mergeCell ref="M314:N314"/>
    <mergeCell ref="U289:V289"/>
    <mergeCell ref="S289:T289"/>
    <mergeCell ref="D301:E301"/>
    <mergeCell ref="G289:H289"/>
    <mergeCell ref="M289:N289"/>
    <mergeCell ref="G319:H319"/>
    <mergeCell ref="I319:J319"/>
    <mergeCell ref="I315:J315"/>
    <mergeCell ref="I317:J317"/>
    <mergeCell ref="U288:V288"/>
    <mergeCell ref="S288:T288"/>
    <mergeCell ref="G288:H288"/>
    <mergeCell ref="U316:V316"/>
    <mergeCell ref="S317:T317"/>
    <mergeCell ref="U317:V317"/>
    <mergeCell ref="U319:V319"/>
    <mergeCell ref="S319:T319"/>
    <mergeCell ref="U318:V318"/>
    <mergeCell ref="S318:T318"/>
    <mergeCell ref="V455:X455"/>
    <mergeCell ref="B455:I455"/>
    <mergeCell ref="S419:U419"/>
    <mergeCell ref="S452:U452"/>
    <mergeCell ref="U320:V320"/>
    <mergeCell ref="S320:T320"/>
    <mergeCell ref="Q321:R321"/>
    <mergeCell ref="G321:H321"/>
    <mergeCell ref="M370:U370"/>
    <mergeCell ref="T371:U372"/>
    <mergeCell ref="P371:Q372"/>
    <mergeCell ref="R371:S372"/>
    <mergeCell ref="D373:E373"/>
    <mergeCell ref="F373:G373"/>
    <mergeCell ref="H371:I372"/>
    <mergeCell ref="H373:I373"/>
    <mergeCell ref="G316:H316"/>
    <mergeCell ref="M456:O456"/>
    <mergeCell ref="P456:R456"/>
    <mergeCell ref="J451:L451"/>
    <mergeCell ref="V453:X453"/>
    <mergeCell ref="J454:L454"/>
    <mergeCell ref="S454:U454"/>
    <mergeCell ref="V456:X456"/>
    <mergeCell ref="J455:L455"/>
    <mergeCell ref="M455:O455"/>
    <mergeCell ref="P455:R455"/>
    <mergeCell ref="S455:U455"/>
    <mergeCell ref="M451:O451"/>
    <mergeCell ref="P453:R453"/>
    <mergeCell ref="M454:O454"/>
    <mergeCell ref="P454:R454"/>
    <mergeCell ref="V454:X454"/>
    <mergeCell ref="V451:X451"/>
    <mergeCell ref="J452:L452"/>
    <mergeCell ref="S451:U451"/>
    <mergeCell ref="V452:X452"/>
    <mergeCell ref="S456:U456"/>
    <mergeCell ref="J456:L456"/>
    <mergeCell ref="J457:L457"/>
    <mergeCell ref="M457:O457"/>
    <mergeCell ref="S457:U457"/>
    <mergeCell ref="B457:I457"/>
    <mergeCell ref="M20:R20"/>
    <mergeCell ref="M21:N21"/>
    <mergeCell ref="K23:L23"/>
    <mergeCell ref="G23:J23"/>
    <mergeCell ref="G22:J22"/>
    <mergeCell ref="G20:J21"/>
    <mergeCell ref="K59:L59"/>
    <mergeCell ref="O59:P59"/>
    <mergeCell ref="Q59:R59"/>
    <mergeCell ref="M59:N59"/>
    <mergeCell ref="G57:J57"/>
    <mergeCell ref="K57:L57"/>
    <mergeCell ref="M57:N57"/>
    <mergeCell ref="O57:P57"/>
    <mergeCell ref="Q57:R57"/>
    <mergeCell ref="G58:J58"/>
    <mergeCell ref="K58:L58"/>
    <mergeCell ref="M58:N58"/>
    <mergeCell ref="Q58:R58"/>
    <mergeCell ref="O58:P58"/>
    <mergeCell ref="O289:P289"/>
    <mergeCell ref="Q289:R289"/>
    <mergeCell ref="I288:J288"/>
    <mergeCell ref="M288:N288"/>
    <mergeCell ref="O288:P288"/>
    <mergeCell ref="Q288:R288"/>
    <mergeCell ref="L142:M142"/>
    <mergeCell ref="L143:M143"/>
    <mergeCell ref="L144:M144"/>
    <mergeCell ref="L145:M145"/>
    <mergeCell ref="L146:M146"/>
    <mergeCell ref="L147:M147"/>
    <mergeCell ref="L148:M148"/>
    <mergeCell ref="K209:L209"/>
    <mergeCell ref="G210:J210"/>
    <mergeCell ref="K210:L210"/>
    <mergeCell ref="A197:U197"/>
    <mergeCell ref="K200:L200"/>
    <mergeCell ref="K201:L201"/>
    <mergeCell ref="D175:K175"/>
    <mergeCell ref="K204:L204"/>
    <mergeCell ref="K203:L203"/>
    <mergeCell ref="L149:M149"/>
    <mergeCell ref="C287:F287"/>
    <mergeCell ref="K317:L317"/>
    <mergeCell ref="I321:J321"/>
    <mergeCell ref="K321:L321"/>
    <mergeCell ref="M321:N321"/>
    <mergeCell ref="O321:P321"/>
    <mergeCell ref="Q319:R319"/>
    <mergeCell ref="M315:N315"/>
    <mergeCell ref="G317:H317"/>
    <mergeCell ref="G318:H318"/>
    <mergeCell ref="G320:H320"/>
    <mergeCell ref="Q316:R316"/>
    <mergeCell ref="O317:P317"/>
    <mergeCell ref="Q317:R317"/>
    <mergeCell ref="O318:P318"/>
    <mergeCell ref="Q318:R318"/>
    <mergeCell ref="O320:P320"/>
    <mergeCell ref="Q320:R320"/>
    <mergeCell ref="O316:P316"/>
    <mergeCell ref="M318:N318"/>
    <mergeCell ref="A526:C526"/>
    <mergeCell ref="D265:F265"/>
    <mergeCell ref="G265:I265"/>
    <mergeCell ref="J265:L265"/>
    <mergeCell ref="D256:F256"/>
    <mergeCell ref="G256:I256"/>
    <mergeCell ref="J256:L256"/>
    <mergeCell ref="A269:Y272"/>
    <mergeCell ref="A498:Y517"/>
    <mergeCell ref="V457:X457"/>
    <mergeCell ref="P457:R457"/>
    <mergeCell ref="J453:L453"/>
    <mergeCell ref="M453:O453"/>
    <mergeCell ref="J410:L410"/>
    <mergeCell ref="M410:O410"/>
    <mergeCell ref="C422:F422"/>
    <mergeCell ref="G422:I422"/>
    <mergeCell ref="G423:I423"/>
    <mergeCell ref="C411:F411"/>
    <mergeCell ref="C415:F416"/>
    <mergeCell ref="P451:R451"/>
    <mergeCell ref="B456:I456"/>
    <mergeCell ref="M256:O256"/>
    <mergeCell ref="P256:R256"/>
    <mergeCell ref="K202:L202"/>
    <mergeCell ref="K199:L199"/>
    <mergeCell ref="C149:K149"/>
    <mergeCell ref="L175:M175"/>
    <mergeCell ref="Q176:S176"/>
    <mergeCell ref="G208:J208"/>
    <mergeCell ref="G207:J207"/>
    <mergeCell ref="G204:J204"/>
    <mergeCell ref="G203:J203"/>
    <mergeCell ref="G202:J202"/>
    <mergeCell ref="G201:J201"/>
    <mergeCell ref="G206:J206"/>
    <mergeCell ref="K206:L206"/>
    <mergeCell ref="K213:L213"/>
    <mergeCell ref="G209:J209"/>
    <mergeCell ref="V147:W147"/>
    <mergeCell ref="V148:W148"/>
    <mergeCell ref="P257:R257"/>
    <mergeCell ref="D261:F262"/>
    <mergeCell ref="G262:I262"/>
    <mergeCell ref="J262:L262"/>
    <mergeCell ref="H224:J224"/>
    <mergeCell ref="G211:J211"/>
    <mergeCell ref="D228:G228"/>
    <mergeCell ref="K228:M228"/>
    <mergeCell ref="H227:J227"/>
    <mergeCell ref="H228:J228"/>
    <mergeCell ref="D252:F253"/>
    <mergeCell ref="G252:R252"/>
    <mergeCell ref="G253:I253"/>
    <mergeCell ref="J253:L253"/>
    <mergeCell ref="M253:O253"/>
    <mergeCell ref="P253:R253"/>
    <mergeCell ref="D227:G227"/>
    <mergeCell ref="K227:M227"/>
    <mergeCell ref="A241:Y246"/>
    <mergeCell ref="G200:J200"/>
    <mergeCell ref="M24:N24"/>
    <mergeCell ref="M23:N23"/>
    <mergeCell ref="O23:P23"/>
    <mergeCell ref="G59:J59"/>
    <mergeCell ref="V141:W141"/>
    <mergeCell ref="V134:W134"/>
    <mergeCell ref="V135:W135"/>
    <mergeCell ref="V136:W136"/>
    <mergeCell ref="V137:W137"/>
    <mergeCell ref="V138:W138"/>
    <mergeCell ref="V139:W139"/>
    <mergeCell ref="V140:W140"/>
    <mergeCell ref="L141:M141"/>
    <mergeCell ref="L135:M135"/>
    <mergeCell ref="K25:L25"/>
    <mergeCell ref="M25:N25"/>
    <mergeCell ref="O25:P25"/>
    <mergeCell ref="Q25:R25"/>
    <mergeCell ref="G25:J25"/>
    <mergeCell ref="L138:M138"/>
    <mergeCell ref="L139:M139"/>
    <mergeCell ref="L140:M140"/>
    <mergeCell ref="M60:N60"/>
    <mergeCell ref="M26:N26"/>
    <mergeCell ref="M22:N22"/>
    <mergeCell ref="O22:P22"/>
    <mergeCell ref="Q22:R22"/>
    <mergeCell ref="Q23:R23"/>
    <mergeCell ref="E5:Q8"/>
    <mergeCell ref="E9:Q9"/>
    <mergeCell ref="Q21:R21"/>
    <mergeCell ref="K20:L21"/>
    <mergeCell ref="K22:L22"/>
    <mergeCell ref="O21:P21"/>
    <mergeCell ref="A426:Y443"/>
    <mergeCell ref="A482:Y492"/>
    <mergeCell ref="A89:Y112"/>
    <mergeCell ref="A178:Y195"/>
    <mergeCell ref="C148:K148"/>
    <mergeCell ref="L136:M136"/>
    <mergeCell ref="L137:M137"/>
    <mergeCell ref="V133:W133"/>
    <mergeCell ref="L133:M133"/>
    <mergeCell ref="L134:M134"/>
    <mergeCell ref="A130:U131"/>
    <mergeCell ref="V142:W142"/>
    <mergeCell ref="V143:W143"/>
    <mergeCell ref="V144:W144"/>
    <mergeCell ref="V145:W145"/>
    <mergeCell ref="C147:K147"/>
    <mergeCell ref="Q175:S175"/>
    <mergeCell ref="K208:L208"/>
    <mergeCell ref="K207:L207"/>
    <mergeCell ref="C146:K146"/>
    <mergeCell ref="V149:W149"/>
    <mergeCell ref="V146:W146"/>
    <mergeCell ref="A215:Y219"/>
    <mergeCell ref="G213:J213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28515625" bestFit="1" customWidth="1"/>
    <col min="2" max="2" width="11.28515625" bestFit="1" customWidth="1"/>
    <col min="3" max="3" width="22.1406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2657</v>
      </c>
      <c r="B6" t="s">
        <v>51</v>
      </c>
      <c r="C6" t="s">
        <v>65</v>
      </c>
      <c r="D6">
        <v>1</v>
      </c>
    </row>
    <row r="7" spans="1:4" x14ac:dyDescent="0.25">
      <c r="A7">
        <v>17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3</v>
      </c>
      <c r="B9" t="s">
        <v>51</v>
      </c>
      <c r="C9" t="s">
        <v>89</v>
      </c>
      <c r="D9">
        <v>4</v>
      </c>
    </row>
    <row r="10" spans="1:4" x14ac:dyDescent="0.25">
      <c r="A10">
        <v>943</v>
      </c>
      <c r="B10" t="s">
        <v>52</v>
      </c>
      <c r="C10" t="s">
        <v>65</v>
      </c>
      <c r="D10">
        <v>1</v>
      </c>
    </row>
    <row r="11" spans="1:4" x14ac:dyDescent="0.25">
      <c r="A11">
        <v>4</v>
      </c>
      <c r="B11" t="s">
        <v>52</v>
      </c>
      <c r="C11" t="s">
        <v>90</v>
      </c>
      <c r="D11">
        <v>2</v>
      </c>
    </row>
    <row r="12" spans="1:4" x14ac:dyDescent="0.25">
      <c r="A12">
        <v>15</v>
      </c>
      <c r="B12" t="s">
        <v>52</v>
      </c>
      <c r="C12" t="s">
        <v>64</v>
      </c>
      <c r="D12">
        <v>3</v>
      </c>
    </row>
    <row r="13" spans="1:4" x14ac:dyDescent="0.25">
      <c r="A13">
        <v>10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140625" bestFit="1" customWidth="1"/>
    <col min="3" max="3" width="17" bestFit="1" customWidth="1"/>
    <col min="4" max="4" width="22.7109375" bestFit="1" customWidth="1"/>
    <col min="5" max="5" width="18.28515625" bestFit="1" customWidth="1"/>
    <col min="6" max="6" width="12.7109375" bestFit="1" customWidth="1"/>
    <col min="7" max="7" width="12.28515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123</v>
      </c>
      <c r="C2">
        <v>1</v>
      </c>
      <c r="D2">
        <v>4</v>
      </c>
      <c r="E2">
        <v>1</v>
      </c>
      <c r="F2">
        <v>69</v>
      </c>
      <c r="G2">
        <v>23</v>
      </c>
    </row>
    <row r="3" spans="1:7" x14ac:dyDescent="0.25">
      <c r="A3">
        <v>2</v>
      </c>
      <c r="B3" t="s">
        <v>122</v>
      </c>
      <c r="C3">
        <v>0</v>
      </c>
      <c r="D3">
        <v>4</v>
      </c>
      <c r="E3">
        <v>0</v>
      </c>
      <c r="F3">
        <v>12</v>
      </c>
      <c r="G3">
        <v>0</v>
      </c>
    </row>
    <row r="4" spans="1:7" x14ac:dyDescent="0.25">
      <c r="A4">
        <v>3</v>
      </c>
      <c r="B4" t="s">
        <v>156</v>
      </c>
      <c r="C4">
        <v>13</v>
      </c>
      <c r="D4">
        <v>0</v>
      </c>
      <c r="E4">
        <v>0</v>
      </c>
      <c r="F4">
        <v>2</v>
      </c>
      <c r="G4">
        <v>0</v>
      </c>
    </row>
    <row r="5" spans="1:7" x14ac:dyDescent="0.25">
      <c r="A5">
        <v>4</v>
      </c>
      <c r="B5" t="s">
        <v>135</v>
      </c>
      <c r="C5">
        <v>0</v>
      </c>
      <c r="D5">
        <v>5</v>
      </c>
      <c r="E5">
        <v>0</v>
      </c>
      <c r="F5">
        <v>5</v>
      </c>
      <c r="G5">
        <v>0</v>
      </c>
    </row>
    <row r="6" spans="1:7" x14ac:dyDescent="0.25">
      <c r="A6">
        <v>5</v>
      </c>
      <c r="B6" t="s">
        <v>160</v>
      </c>
      <c r="C6">
        <v>0</v>
      </c>
      <c r="D6">
        <v>5</v>
      </c>
      <c r="E6">
        <v>0</v>
      </c>
      <c r="F6">
        <v>0</v>
      </c>
      <c r="G6">
        <v>0</v>
      </c>
    </row>
    <row r="7" spans="1:7" x14ac:dyDescent="0.25">
      <c r="A7">
        <v>6</v>
      </c>
      <c r="B7" t="s">
        <v>102</v>
      </c>
      <c r="C7">
        <v>0</v>
      </c>
      <c r="D7">
        <v>2</v>
      </c>
      <c r="E7">
        <v>0</v>
      </c>
      <c r="F7">
        <v>27</v>
      </c>
      <c r="G7">
        <v>6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140625" bestFit="1" customWidth="1"/>
    <col min="3" max="3" width="17" bestFit="1" customWidth="1"/>
    <col min="4" max="4" width="22.7109375" bestFit="1" customWidth="1"/>
    <col min="5" max="5" width="18.28515625" bestFit="1" customWidth="1"/>
    <col min="6" max="6" width="12.7109375" bestFit="1" customWidth="1"/>
    <col min="7" max="7" width="12.28515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123</v>
      </c>
      <c r="C2">
        <v>12</v>
      </c>
      <c r="D2">
        <v>25</v>
      </c>
      <c r="E2">
        <v>2</v>
      </c>
      <c r="F2">
        <v>493</v>
      </c>
      <c r="G2">
        <v>534</v>
      </c>
    </row>
    <row r="3" spans="1:7" x14ac:dyDescent="0.25">
      <c r="A3">
        <v>2</v>
      </c>
      <c r="B3" t="s">
        <v>122</v>
      </c>
      <c r="C3">
        <v>0</v>
      </c>
      <c r="D3">
        <v>9</v>
      </c>
      <c r="E3">
        <v>0</v>
      </c>
      <c r="F3">
        <v>158</v>
      </c>
      <c r="G3">
        <v>19</v>
      </c>
    </row>
    <row r="4" spans="1:7" x14ac:dyDescent="0.25">
      <c r="A4">
        <v>3</v>
      </c>
      <c r="B4" t="s">
        <v>156</v>
      </c>
      <c r="C4">
        <v>42</v>
      </c>
      <c r="D4">
        <v>0</v>
      </c>
      <c r="E4">
        <v>0</v>
      </c>
      <c r="F4">
        <v>13</v>
      </c>
      <c r="G4">
        <v>10</v>
      </c>
    </row>
    <row r="5" spans="1:7" x14ac:dyDescent="0.25">
      <c r="A5">
        <v>4</v>
      </c>
      <c r="B5" t="s">
        <v>135</v>
      </c>
      <c r="C5">
        <v>1</v>
      </c>
      <c r="D5">
        <v>16</v>
      </c>
      <c r="E5">
        <v>0</v>
      </c>
      <c r="F5">
        <v>22</v>
      </c>
      <c r="G5">
        <v>18</v>
      </c>
    </row>
    <row r="6" spans="1:7" x14ac:dyDescent="0.25">
      <c r="A6">
        <v>5</v>
      </c>
      <c r="B6" t="s">
        <v>134</v>
      </c>
      <c r="C6">
        <v>0</v>
      </c>
      <c r="D6">
        <v>0</v>
      </c>
      <c r="E6">
        <v>0</v>
      </c>
      <c r="F6">
        <v>24</v>
      </c>
      <c r="G6">
        <v>17</v>
      </c>
    </row>
    <row r="7" spans="1:7" x14ac:dyDescent="0.25">
      <c r="A7">
        <v>6</v>
      </c>
      <c r="B7" t="s">
        <v>102</v>
      </c>
      <c r="C7">
        <v>20</v>
      </c>
      <c r="D7">
        <v>27</v>
      </c>
      <c r="E7">
        <v>0</v>
      </c>
      <c r="F7">
        <v>154</v>
      </c>
      <c r="G7">
        <v>74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" bestFit="1" customWidth="1"/>
    <col min="2" max="2" width="24.42578125" bestFit="1" customWidth="1"/>
    <col min="3" max="3" width="21" bestFit="1" customWidth="1"/>
  </cols>
  <sheetData>
    <row r="1" spans="1:3" x14ac:dyDescent="0.25">
      <c r="A1" t="s">
        <v>106</v>
      </c>
      <c r="B1" t="s">
        <v>9</v>
      </c>
      <c r="C1" t="s">
        <v>107</v>
      </c>
    </row>
    <row r="2" spans="1:3" x14ac:dyDescent="0.25">
      <c r="A2">
        <v>1263</v>
      </c>
      <c r="B2" t="s">
        <v>108</v>
      </c>
      <c r="C2" t="s">
        <v>161</v>
      </c>
    </row>
    <row r="3" spans="1:3" x14ac:dyDescent="0.25">
      <c r="A3">
        <v>1253</v>
      </c>
      <c r="B3" t="s">
        <v>108</v>
      </c>
      <c r="C3" t="s">
        <v>162</v>
      </c>
    </row>
    <row r="4" spans="1:3" x14ac:dyDescent="0.25">
      <c r="A4">
        <v>1252</v>
      </c>
      <c r="B4" t="s">
        <v>108</v>
      </c>
      <c r="C4" t="s">
        <v>163</v>
      </c>
    </row>
    <row r="5" spans="1:3" x14ac:dyDescent="0.25">
      <c r="A5">
        <v>1260</v>
      </c>
      <c r="B5" t="s">
        <v>108</v>
      </c>
      <c r="C5" t="s">
        <v>164</v>
      </c>
    </row>
    <row r="6" spans="1:3" x14ac:dyDescent="0.25">
      <c r="A6">
        <v>1263</v>
      </c>
      <c r="B6" t="s">
        <v>108</v>
      </c>
      <c r="C6" t="s">
        <v>165</v>
      </c>
    </row>
    <row r="7" spans="1:3" x14ac:dyDescent="0.25">
      <c r="A7">
        <v>1814</v>
      </c>
      <c r="B7" t="s">
        <v>5</v>
      </c>
      <c r="C7" t="s">
        <v>161</v>
      </c>
    </row>
    <row r="8" spans="1:3" x14ac:dyDescent="0.25">
      <c r="A8">
        <v>1812</v>
      </c>
      <c r="B8" t="s">
        <v>5</v>
      </c>
      <c r="C8" t="s">
        <v>162</v>
      </c>
    </row>
    <row r="9" spans="1:3" x14ac:dyDescent="0.25">
      <c r="A9">
        <v>1829</v>
      </c>
      <c r="B9" t="s">
        <v>5</v>
      </c>
      <c r="C9" t="s">
        <v>163</v>
      </c>
    </row>
    <row r="10" spans="1:3" x14ac:dyDescent="0.25">
      <c r="A10">
        <v>1819</v>
      </c>
      <c r="B10" t="s">
        <v>5</v>
      </c>
      <c r="C10" t="s">
        <v>164</v>
      </c>
    </row>
    <row r="11" spans="1:3" x14ac:dyDescent="0.25">
      <c r="A11">
        <v>1816</v>
      </c>
      <c r="B11" t="s">
        <v>5</v>
      </c>
      <c r="C11" t="s">
        <v>165</v>
      </c>
    </row>
    <row r="12" spans="1:3" x14ac:dyDescent="0.25">
      <c r="A12">
        <v>4</v>
      </c>
      <c r="B12" t="s">
        <v>6</v>
      </c>
      <c r="C12" t="s">
        <v>161</v>
      </c>
    </row>
    <row r="13" spans="1:3" x14ac:dyDescent="0.25">
      <c r="A13">
        <v>21</v>
      </c>
      <c r="B13" t="s">
        <v>6</v>
      </c>
      <c r="C13" t="s">
        <v>162</v>
      </c>
    </row>
    <row r="14" spans="1:3" x14ac:dyDescent="0.25">
      <c r="A14">
        <v>11</v>
      </c>
      <c r="B14" t="s">
        <v>6</v>
      </c>
      <c r="C14" t="s">
        <v>163</v>
      </c>
    </row>
    <row r="15" spans="1:3" x14ac:dyDescent="0.25">
      <c r="A15">
        <v>6</v>
      </c>
      <c r="B15" t="s">
        <v>6</v>
      </c>
      <c r="C15" t="s">
        <v>164</v>
      </c>
    </row>
    <row r="16" spans="1:3" x14ac:dyDescent="0.25">
      <c r="A16">
        <v>3</v>
      </c>
      <c r="B16" t="s">
        <v>6</v>
      </c>
      <c r="C16" t="s">
        <v>165</v>
      </c>
    </row>
    <row r="17" spans="1:3" x14ac:dyDescent="0.25">
      <c r="A17">
        <v>21</v>
      </c>
      <c r="B17" t="s">
        <v>7</v>
      </c>
      <c r="C17" t="s">
        <v>161</v>
      </c>
    </row>
    <row r="18" spans="1:3" x14ac:dyDescent="0.25">
      <c r="A18">
        <v>2</v>
      </c>
      <c r="B18" t="s">
        <v>7</v>
      </c>
      <c r="C18" t="s">
        <v>162</v>
      </c>
    </row>
    <row r="19" spans="1:3" x14ac:dyDescent="0.25">
      <c r="A19">
        <v>12</v>
      </c>
      <c r="B19" t="s">
        <v>7</v>
      </c>
      <c r="C19" t="s">
        <v>163</v>
      </c>
    </row>
    <row r="20" spans="1:3" x14ac:dyDescent="0.25">
      <c r="A20">
        <v>7</v>
      </c>
      <c r="B20" t="s">
        <v>7</v>
      </c>
      <c r="C20" t="s">
        <v>164</v>
      </c>
    </row>
    <row r="21" spans="1:3" x14ac:dyDescent="0.25">
      <c r="A21" s="2">
        <v>20</v>
      </c>
      <c r="B21" s="2" t="s">
        <v>7</v>
      </c>
      <c r="C21" s="2" t="s">
        <v>165</v>
      </c>
    </row>
    <row r="22" spans="1:3" x14ac:dyDescent="0.25">
      <c r="A22" s="2">
        <v>1</v>
      </c>
      <c r="B22" s="2" t="s">
        <v>132</v>
      </c>
      <c r="C22" s="2" t="s">
        <v>161</v>
      </c>
    </row>
    <row r="23" spans="1:3" x14ac:dyDescent="0.25">
      <c r="A23" s="2">
        <v>1</v>
      </c>
      <c r="B23" s="2" t="s">
        <v>132</v>
      </c>
      <c r="C23" s="2" t="s">
        <v>162</v>
      </c>
    </row>
    <row r="24" spans="1:3" x14ac:dyDescent="0.25">
      <c r="A24" s="2">
        <v>1</v>
      </c>
      <c r="B24" s="2" t="s">
        <v>132</v>
      </c>
      <c r="C24" s="2" t="s">
        <v>163</v>
      </c>
    </row>
    <row r="25" spans="1:3" x14ac:dyDescent="0.25">
      <c r="A25" s="2">
        <v>1</v>
      </c>
      <c r="B25" s="2" t="s">
        <v>132</v>
      </c>
      <c r="C25" s="2" t="s">
        <v>164</v>
      </c>
    </row>
    <row r="26" spans="1:3" x14ac:dyDescent="0.25">
      <c r="A26" s="2">
        <v>1</v>
      </c>
      <c r="B26" s="2" t="s">
        <v>132</v>
      </c>
      <c r="C26" s="2" t="s">
        <v>165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0.42578125" bestFit="1" customWidth="1"/>
    <col min="2" max="2" width="8.28515625" bestFit="1" customWidth="1"/>
    <col min="3" max="3" width="13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2322</v>
      </c>
      <c r="C2" t="s">
        <v>34</v>
      </c>
    </row>
    <row r="3" spans="1:3" x14ac:dyDescent="0.25">
      <c r="A3" t="s">
        <v>112</v>
      </c>
      <c r="B3">
        <v>12291</v>
      </c>
      <c r="C3" t="s">
        <v>34</v>
      </c>
    </row>
    <row r="4" spans="1:3" x14ac:dyDescent="0.25">
      <c r="A4" t="s">
        <v>113</v>
      </c>
      <c r="B4">
        <v>664</v>
      </c>
      <c r="C4" t="s">
        <v>34</v>
      </c>
    </row>
    <row r="5" spans="1:3" x14ac:dyDescent="0.25">
      <c r="A5" t="s">
        <v>30</v>
      </c>
      <c r="B5">
        <v>18499</v>
      </c>
      <c r="C5" t="s">
        <v>34</v>
      </c>
    </row>
    <row r="6" spans="1:3" x14ac:dyDescent="0.25">
      <c r="A6" t="s">
        <v>111</v>
      </c>
      <c r="B6">
        <v>26</v>
      </c>
      <c r="C6" t="s">
        <v>24</v>
      </c>
    </row>
    <row r="7" spans="1:3" x14ac:dyDescent="0.25">
      <c r="A7" t="s">
        <v>112</v>
      </c>
      <c r="B7">
        <v>172</v>
      </c>
      <c r="C7" t="s">
        <v>24</v>
      </c>
    </row>
    <row r="8" spans="1:3" x14ac:dyDescent="0.25">
      <c r="A8" t="s">
        <v>113</v>
      </c>
      <c r="B8">
        <v>20</v>
      </c>
      <c r="C8" t="s">
        <v>24</v>
      </c>
    </row>
    <row r="9" spans="1:3" x14ac:dyDescent="0.25">
      <c r="A9" t="s">
        <v>30</v>
      </c>
      <c r="B9">
        <v>313</v>
      </c>
      <c r="C9" t="s">
        <v>24</v>
      </c>
    </row>
    <row r="10" spans="1:3" x14ac:dyDescent="0.25">
      <c r="A10" t="s">
        <v>111</v>
      </c>
      <c r="B10">
        <v>137</v>
      </c>
      <c r="C10" t="s">
        <v>35</v>
      </c>
    </row>
    <row r="11" spans="1:3" x14ac:dyDescent="0.25">
      <c r="A11" t="s">
        <v>112</v>
      </c>
      <c r="B11">
        <v>640</v>
      </c>
      <c r="C11" t="s">
        <v>35</v>
      </c>
    </row>
    <row r="12" spans="1:3" x14ac:dyDescent="0.25">
      <c r="A12" t="s">
        <v>113</v>
      </c>
      <c r="B12">
        <v>21</v>
      </c>
      <c r="C12" t="s">
        <v>35</v>
      </c>
    </row>
    <row r="13" spans="1:3" x14ac:dyDescent="0.25">
      <c r="A13" t="s">
        <v>30</v>
      </c>
      <c r="B13">
        <v>629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28515625" bestFit="1" customWidth="1"/>
    <col min="2" max="2" width="52.85546875" bestFit="1" customWidth="1"/>
    <col min="3" max="3" width="17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123</v>
      </c>
      <c r="B2" t="s">
        <v>133</v>
      </c>
      <c r="C2" t="s">
        <v>3</v>
      </c>
      <c r="D2">
        <v>1</v>
      </c>
    </row>
    <row r="3" spans="1:4" x14ac:dyDescent="0.25">
      <c r="A3">
        <v>87</v>
      </c>
      <c r="B3" t="s">
        <v>133</v>
      </c>
      <c r="C3" t="s">
        <v>77</v>
      </c>
      <c r="D3">
        <v>1</v>
      </c>
    </row>
    <row r="4" spans="1:4" x14ac:dyDescent="0.25">
      <c r="A4">
        <v>11</v>
      </c>
      <c r="B4" t="s">
        <v>166</v>
      </c>
      <c r="C4" t="s">
        <v>3</v>
      </c>
      <c r="D4">
        <v>2</v>
      </c>
    </row>
    <row r="5" spans="1:4" x14ac:dyDescent="0.25">
      <c r="A5">
        <v>24</v>
      </c>
      <c r="B5" t="s">
        <v>166</v>
      </c>
      <c r="C5" t="s">
        <v>77</v>
      </c>
      <c r="D5">
        <v>2</v>
      </c>
    </row>
    <row r="6" spans="1:4" x14ac:dyDescent="0.25">
      <c r="A6">
        <v>15</v>
      </c>
      <c r="B6" t="s">
        <v>167</v>
      </c>
      <c r="C6" t="s">
        <v>3</v>
      </c>
      <c r="D6">
        <v>3</v>
      </c>
    </row>
    <row r="7" spans="1:4" x14ac:dyDescent="0.25">
      <c r="A7">
        <v>16</v>
      </c>
      <c r="B7" t="s">
        <v>167</v>
      </c>
      <c r="C7" t="s">
        <v>77</v>
      </c>
      <c r="D7">
        <v>3</v>
      </c>
    </row>
    <row r="8" spans="1:4" x14ac:dyDescent="0.25">
      <c r="A8">
        <v>1</v>
      </c>
      <c r="B8" t="s">
        <v>168</v>
      </c>
      <c r="C8" t="s">
        <v>3</v>
      </c>
      <c r="D8">
        <v>4</v>
      </c>
    </row>
    <row r="9" spans="1:4" x14ac:dyDescent="0.25">
      <c r="A9">
        <v>1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0.42578125" bestFit="1" customWidth="1"/>
    <col min="2" max="2" width="8.28515625" bestFit="1" customWidth="1"/>
    <col min="3" max="3" width="13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16269</v>
      </c>
      <c r="C2" t="s">
        <v>34</v>
      </c>
    </row>
    <row r="3" spans="1:3" x14ac:dyDescent="0.25">
      <c r="A3" t="s">
        <v>112</v>
      </c>
      <c r="B3">
        <v>66975</v>
      </c>
      <c r="C3" t="s">
        <v>34</v>
      </c>
    </row>
    <row r="4" spans="1:3" x14ac:dyDescent="0.25">
      <c r="A4" t="s">
        <v>113</v>
      </c>
      <c r="B4">
        <v>3743</v>
      </c>
      <c r="C4" t="s">
        <v>34</v>
      </c>
    </row>
    <row r="5" spans="1:3" x14ac:dyDescent="0.25">
      <c r="A5" t="s">
        <v>30</v>
      </c>
      <c r="B5">
        <v>104454</v>
      </c>
      <c r="C5" t="s">
        <v>34</v>
      </c>
    </row>
    <row r="6" spans="1:3" x14ac:dyDescent="0.25">
      <c r="A6" t="s">
        <v>111</v>
      </c>
      <c r="B6">
        <v>225</v>
      </c>
      <c r="C6" t="s">
        <v>24</v>
      </c>
    </row>
    <row r="7" spans="1:3" x14ac:dyDescent="0.25">
      <c r="A7" t="s">
        <v>112</v>
      </c>
      <c r="B7">
        <v>870</v>
      </c>
      <c r="C7" t="s">
        <v>24</v>
      </c>
    </row>
    <row r="8" spans="1:3" x14ac:dyDescent="0.25">
      <c r="A8" t="s">
        <v>113</v>
      </c>
      <c r="B8">
        <v>162</v>
      </c>
      <c r="C8" t="s">
        <v>24</v>
      </c>
    </row>
    <row r="9" spans="1:3" x14ac:dyDescent="0.25">
      <c r="A9" t="s">
        <v>30</v>
      </c>
      <c r="B9">
        <v>1427</v>
      </c>
      <c r="C9" t="s">
        <v>24</v>
      </c>
    </row>
    <row r="10" spans="1:3" x14ac:dyDescent="0.25">
      <c r="A10" t="s">
        <v>111</v>
      </c>
      <c r="B10">
        <v>941</v>
      </c>
      <c r="C10" t="s">
        <v>35</v>
      </c>
    </row>
    <row r="11" spans="1:3" x14ac:dyDescent="0.25">
      <c r="A11" t="s">
        <v>112</v>
      </c>
      <c r="B11">
        <v>5082</v>
      </c>
      <c r="C11" t="s">
        <v>35</v>
      </c>
    </row>
    <row r="12" spans="1:3" x14ac:dyDescent="0.25">
      <c r="A12" t="s">
        <v>113</v>
      </c>
      <c r="B12">
        <v>260</v>
      </c>
      <c r="C12" t="s">
        <v>35</v>
      </c>
    </row>
    <row r="13" spans="1:3" x14ac:dyDescent="0.25">
      <c r="A13" t="s">
        <v>30</v>
      </c>
      <c r="B13">
        <v>5350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28515625" bestFit="1" customWidth="1"/>
    <col min="2" max="2" width="52.85546875" bestFit="1" customWidth="1"/>
    <col min="3" max="3" width="17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1757</v>
      </c>
      <c r="B2" t="s">
        <v>133</v>
      </c>
      <c r="C2" t="s">
        <v>3</v>
      </c>
      <c r="D2">
        <v>1</v>
      </c>
    </row>
    <row r="3" spans="1:4" x14ac:dyDescent="0.25">
      <c r="A3">
        <v>1973</v>
      </c>
      <c r="B3" t="s">
        <v>133</v>
      </c>
      <c r="C3" t="s">
        <v>77</v>
      </c>
      <c r="D3">
        <v>1</v>
      </c>
    </row>
    <row r="4" spans="1:4" x14ac:dyDescent="0.25">
      <c r="A4">
        <v>219</v>
      </c>
      <c r="B4" t="s">
        <v>166</v>
      </c>
      <c r="C4" t="s">
        <v>3</v>
      </c>
      <c r="D4">
        <v>2</v>
      </c>
    </row>
    <row r="5" spans="1:4" x14ac:dyDescent="0.25">
      <c r="A5">
        <v>539</v>
      </c>
      <c r="B5" t="s">
        <v>166</v>
      </c>
      <c r="C5" t="s">
        <v>77</v>
      </c>
      <c r="D5">
        <v>2</v>
      </c>
    </row>
    <row r="6" spans="1:4" x14ac:dyDescent="0.25">
      <c r="A6">
        <v>95</v>
      </c>
      <c r="B6" t="s">
        <v>167</v>
      </c>
      <c r="C6" t="s">
        <v>3</v>
      </c>
      <c r="D6">
        <v>3</v>
      </c>
    </row>
    <row r="7" spans="1:4" x14ac:dyDescent="0.25">
      <c r="A7">
        <v>150</v>
      </c>
      <c r="B7" t="s">
        <v>167</v>
      </c>
      <c r="C7" t="s">
        <v>77</v>
      </c>
      <c r="D7">
        <v>3</v>
      </c>
    </row>
    <row r="8" spans="1:4" x14ac:dyDescent="0.25">
      <c r="A8">
        <v>7</v>
      </c>
      <c r="B8" t="s">
        <v>168</v>
      </c>
      <c r="C8" t="s">
        <v>3</v>
      </c>
      <c r="D8">
        <v>4</v>
      </c>
    </row>
    <row r="9" spans="1:4" x14ac:dyDescent="0.25">
      <c r="A9">
        <v>7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38.28515625" bestFit="1" customWidth="1"/>
    <col min="3" max="3" width="8.28515625" bestFit="1" customWidth="1"/>
    <col min="4" max="4" width="37.42578125" bestFit="1" customWidth="1"/>
    <col min="5" max="5" width="9.7109375" bestFit="1" customWidth="1"/>
  </cols>
  <sheetData>
    <row r="1" spans="1:5" x14ac:dyDescent="0.2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25">
      <c r="A2">
        <v>1</v>
      </c>
      <c r="B2" t="s">
        <v>34</v>
      </c>
      <c r="C2">
        <v>7812</v>
      </c>
      <c r="D2" t="s">
        <v>115</v>
      </c>
      <c r="E2">
        <v>1</v>
      </c>
    </row>
    <row r="3" spans="1:5" x14ac:dyDescent="0.25">
      <c r="A3">
        <v>2</v>
      </c>
      <c r="B3" t="s">
        <v>35</v>
      </c>
      <c r="C3">
        <v>316</v>
      </c>
      <c r="D3" t="s">
        <v>115</v>
      </c>
      <c r="E3">
        <v>1</v>
      </c>
    </row>
    <row r="4" spans="1:5" x14ac:dyDescent="0.25">
      <c r="A4">
        <v>3</v>
      </c>
      <c r="B4" t="s">
        <v>36</v>
      </c>
      <c r="C4">
        <v>108</v>
      </c>
      <c r="D4" t="s">
        <v>115</v>
      </c>
      <c r="E4">
        <v>1</v>
      </c>
    </row>
    <row r="5" spans="1:5" x14ac:dyDescent="0.25">
      <c r="A5">
        <v>4</v>
      </c>
      <c r="B5" t="s">
        <v>37</v>
      </c>
      <c r="C5">
        <v>7</v>
      </c>
      <c r="D5" t="s">
        <v>115</v>
      </c>
      <c r="E5">
        <v>1</v>
      </c>
    </row>
    <row r="6" spans="1:5" x14ac:dyDescent="0.25">
      <c r="A6">
        <v>5</v>
      </c>
      <c r="B6" t="s">
        <v>38</v>
      </c>
      <c r="C6">
        <v>1</v>
      </c>
      <c r="D6" t="s">
        <v>115</v>
      </c>
      <c r="E6">
        <v>1</v>
      </c>
    </row>
    <row r="7" spans="1:5" x14ac:dyDescent="0.25">
      <c r="A7">
        <v>6</v>
      </c>
      <c r="B7" t="s">
        <v>46</v>
      </c>
      <c r="C7">
        <v>1</v>
      </c>
      <c r="D7" t="s">
        <v>115</v>
      </c>
      <c r="E7">
        <v>1</v>
      </c>
    </row>
    <row r="8" spans="1:5" x14ac:dyDescent="0.25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25">
      <c r="A10">
        <v>9</v>
      </c>
      <c r="B10" t="s">
        <v>39</v>
      </c>
      <c r="C10">
        <v>0</v>
      </c>
      <c r="D10" t="s">
        <v>115</v>
      </c>
      <c r="E10">
        <v>1</v>
      </c>
    </row>
    <row r="11" spans="1:5" x14ac:dyDescent="0.25">
      <c r="A11">
        <v>10</v>
      </c>
      <c r="B11" t="s">
        <v>40</v>
      </c>
      <c r="C11">
        <v>0</v>
      </c>
      <c r="D11" t="s">
        <v>115</v>
      </c>
      <c r="E11">
        <v>1</v>
      </c>
    </row>
    <row r="12" spans="1:5" x14ac:dyDescent="0.25">
      <c r="A12">
        <v>11</v>
      </c>
      <c r="B12" t="s">
        <v>41</v>
      </c>
      <c r="C12">
        <v>538</v>
      </c>
      <c r="D12" t="s">
        <v>115</v>
      </c>
      <c r="E12">
        <v>1</v>
      </c>
    </row>
    <row r="13" spans="1:5" x14ac:dyDescent="0.2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25">
      <c r="A14">
        <v>13</v>
      </c>
      <c r="B14" t="s">
        <v>11</v>
      </c>
      <c r="C14">
        <v>1</v>
      </c>
      <c r="D14" t="s">
        <v>115</v>
      </c>
      <c r="E14">
        <v>1</v>
      </c>
    </row>
    <row r="15" spans="1:5" x14ac:dyDescent="0.25">
      <c r="A15">
        <v>14</v>
      </c>
      <c r="B15" t="s">
        <v>43</v>
      </c>
      <c r="C15">
        <v>4</v>
      </c>
      <c r="D15" t="s">
        <v>115</v>
      </c>
      <c r="E15">
        <v>1</v>
      </c>
    </row>
    <row r="16" spans="1:5" x14ac:dyDescent="0.25">
      <c r="A16">
        <v>15</v>
      </c>
      <c r="B16" t="s">
        <v>44</v>
      </c>
      <c r="C16">
        <v>0</v>
      </c>
      <c r="D16" t="s">
        <v>115</v>
      </c>
      <c r="E16">
        <v>1</v>
      </c>
    </row>
    <row r="17" spans="1:5" x14ac:dyDescent="0.25">
      <c r="A17">
        <v>16</v>
      </c>
      <c r="B17" t="s">
        <v>45</v>
      </c>
      <c r="C17">
        <v>0</v>
      </c>
      <c r="D17" t="s">
        <v>115</v>
      </c>
      <c r="E17">
        <v>1</v>
      </c>
    </row>
    <row r="18" spans="1:5" x14ac:dyDescent="0.25">
      <c r="A18">
        <v>1</v>
      </c>
      <c r="B18" t="s">
        <v>34</v>
      </c>
      <c r="C18">
        <v>1374</v>
      </c>
      <c r="D18" t="s">
        <v>12</v>
      </c>
      <c r="E18">
        <v>2</v>
      </c>
    </row>
    <row r="19" spans="1:5" x14ac:dyDescent="0.25">
      <c r="A19">
        <v>2</v>
      </c>
      <c r="B19" t="s">
        <v>35</v>
      </c>
      <c r="C19">
        <v>62</v>
      </c>
      <c r="D19" t="s">
        <v>12</v>
      </c>
      <c r="E19">
        <v>2</v>
      </c>
    </row>
    <row r="20" spans="1:5" x14ac:dyDescent="0.25">
      <c r="A20">
        <v>3</v>
      </c>
      <c r="B20" t="s">
        <v>36</v>
      </c>
      <c r="C20">
        <v>18</v>
      </c>
      <c r="D20" t="s">
        <v>12</v>
      </c>
      <c r="E20">
        <v>2</v>
      </c>
    </row>
    <row r="21" spans="1:5" x14ac:dyDescent="0.25">
      <c r="A21">
        <v>4</v>
      </c>
      <c r="B21" t="s">
        <v>37</v>
      </c>
      <c r="C21">
        <v>0</v>
      </c>
      <c r="D21" t="s">
        <v>12</v>
      </c>
      <c r="E21">
        <v>2</v>
      </c>
    </row>
    <row r="22" spans="1:5" x14ac:dyDescent="0.25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46</v>
      </c>
      <c r="C23">
        <v>0</v>
      </c>
      <c r="D23" t="s">
        <v>12</v>
      </c>
      <c r="E23">
        <v>2</v>
      </c>
    </row>
    <row r="24" spans="1:5" x14ac:dyDescent="0.2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39</v>
      </c>
      <c r="C26">
        <v>1</v>
      </c>
      <c r="D26" t="s">
        <v>12</v>
      </c>
      <c r="E26">
        <v>2</v>
      </c>
    </row>
    <row r="27" spans="1:5" x14ac:dyDescent="0.25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25">
      <c r="A28">
        <v>11</v>
      </c>
      <c r="B28" t="s">
        <v>41</v>
      </c>
      <c r="C28">
        <v>338</v>
      </c>
      <c r="D28" t="s">
        <v>12</v>
      </c>
      <c r="E28">
        <v>2</v>
      </c>
    </row>
    <row r="29" spans="1:5" x14ac:dyDescent="0.2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25">
      <c r="A31">
        <v>14</v>
      </c>
      <c r="B31" t="s">
        <v>43</v>
      </c>
      <c r="C31">
        <v>2</v>
      </c>
      <c r="D31" t="s">
        <v>12</v>
      </c>
      <c r="E31">
        <v>2</v>
      </c>
    </row>
    <row r="32" spans="1:5" x14ac:dyDescent="0.2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45</v>
      </c>
      <c r="C33">
        <v>0</v>
      </c>
      <c r="D33" t="s">
        <v>12</v>
      </c>
      <c r="E33">
        <v>2</v>
      </c>
    </row>
    <row r="34" spans="1:5" x14ac:dyDescent="0.25">
      <c r="A34">
        <v>1</v>
      </c>
      <c r="B34" t="s">
        <v>34</v>
      </c>
      <c r="C34">
        <v>918</v>
      </c>
      <c r="D34" t="s">
        <v>94</v>
      </c>
      <c r="E34">
        <v>3</v>
      </c>
    </row>
    <row r="35" spans="1:5" x14ac:dyDescent="0.25">
      <c r="A35">
        <v>2</v>
      </c>
      <c r="B35" t="s">
        <v>35</v>
      </c>
      <c r="C35">
        <v>30</v>
      </c>
      <c r="D35" t="s">
        <v>94</v>
      </c>
      <c r="E35">
        <v>3</v>
      </c>
    </row>
    <row r="36" spans="1:5" x14ac:dyDescent="0.25">
      <c r="A36">
        <v>3</v>
      </c>
      <c r="B36" t="s">
        <v>36</v>
      </c>
      <c r="C36">
        <v>40</v>
      </c>
      <c r="D36" t="s">
        <v>94</v>
      </c>
      <c r="E36">
        <v>3</v>
      </c>
    </row>
    <row r="37" spans="1:5" x14ac:dyDescent="0.25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2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25">
      <c r="A39">
        <v>6</v>
      </c>
      <c r="B39" t="s">
        <v>46</v>
      </c>
      <c r="C39">
        <v>0</v>
      </c>
      <c r="D39" t="s">
        <v>94</v>
      </c>
      <c r="E39">
        <v>3</v>
      </c>
    </row>
    <row r="40" spans="1:5" x14ac:dyDescent="0.2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2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2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25">
      <c r="A44">
        <v>11</v>
      </c>
      <c r="B44" t="s">
        <v>41</v>
      </c>
      <c r="C44">
        <v>7</v>
      </c>
      <c r="D44" t="s">
        <v>94</v>
      </c>
      <c r="E44">
        <v>3</v>
      </c>
    </row>
    <row r="45" spans="1:5" x14ac:dyDescent="0.2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25">
      <c r="A47">
        <v>14</v>
      </c>
      <c r="B47" t="s">
        <v>43</v>
      </c>
      <c r="C47">
        <v>0</v>
      </c>
      <c r="D47" t="s">
        <v>94</v>
      </c>
      <c r="E47">
        <v>3</v>
      </c>
    </row>
    <row r="48" spans="1:5" x14ac:dyDescent="0.2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2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25">
      <c r="A50">
        <v>1</v>
      </c>
      <c r="B50" t="s">
        <v>34</v>
      </c>
      <c r="C50">
        <v>973</v>
      </c>
      <c r="D50" t="s">
        <v>84</v>
      </c>
      <c r="E50">
        <v>4</v>
      </c>
    </row>
    <row r="51" spans="1:5" x14ac:dyDescent="0.25">
      <c r="A51">
        <v>2</v>
      </c>
      <c r="B51" t="s">
        <v>35</v>
      </c>
      <c r="C51">
        <v>47</v>
      </c>
      <c r="D51" t="s">
        <v>84</v>
      </c>
      <c r="E51">
        <v>4</v>
      </c>
    </row>
    <row r="52" spans="1:5" x14ac:dyDescent="0.25">
      <c r="A52">
        <v>3</v>
      </c>
      <c r="B52" t="s">
        <v>36</v>
      </c>
      <c r="C52">
        <v>15</v>
      </c>
      <c r="D52" t="s">
        <v>84</v>
      </c>
      <c r="E52">
        <v>4</v>
      </c>
    </row>
    <row r="53" spans="1:5" x14ac:dyDescent="0.25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2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25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2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25">
      <c r="A58">
        <v>9</v>
      </c>
      <c r="B58" t="s">
        <v>39</v>
      </c>
      <c r="C58">
        <v>4</v>
      </c>
      <c r="D58" t="s">
        <v>84</v>
      </c>
      <c r="E58">
        <v>4</v>
      </c>
    </row>
    <row r="59" spans="1:5" x14ac:dyDescent="0.2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25">
      <c r="A60">
        <v>11</v>
      </c>
      <c r="B60" t="s">
        <v>41</v>
      </c>
      <c r="C60">
        <v>20</v>
      </c>
      <c r="D60" t="s">
        <v>84</v>
      </c>
      <c r="E60">
        <v>4</v>
      </c>
    </row>
    <row r="61" spans="1:5" x14ac:dyDescent="0.2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25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2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2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25">
      <c r="A66">
        <v>1</v>
      </c>
      <c r="B66" t="s">
        <v>34</v>
      </c>
      <c r="C66">
        <v>235</v>
      </c>
      <c r="D66" t="s">
        <v>117</v>
      </c>
      <c r="E66">
        <v>5</v>
      </c>
    </row>
    <row r="67" spans="1:5" x14ac:dyDescent="0.25">
      <c r="A67">
        <v>2</v>
      </c>
      <c r="B67" t="s">
        <v>35</v>
      </c>
      <c r="C67">
        <v>19</v>
      </c>
      <c r="D67" t="s">
        <v>117</v>
      </c>
      <c r="E67">
        <v>5</v>
      </c>
    </row>
    <row r="68" spans="1:5" x14ac:dyDescent="0.25">
      <c r="A68">
        <v>3</v>
      </c>
      <c r="B68" t="s">
        <v>36</v>
      </c>
      <c r="C68">
        <v>12</v>
      </c>
      <c r="D68" t="s">
        <v>117</v>
      </c>
      <c r="E68">
        <v>5</v>
      </c>
    </row>
    <row r="69" spans="1:5" x14ac:dyDescent="0.2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2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2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2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2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2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25">
      <c r="A76">
        <v>11</v>
      </c>
      <c r="B76" t="s">
        <v>41</v>
      </c>
      <c r="C76">
        <v>74</v>
      </c>
      <c r="D76" t="s">
        <v>117</v>
      </c>
      <c r="E76">
        <v>5</v>
      </c>
    </row>
    <row r="77" spans="1:5" x14ac:dyDescent="0.2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25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2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25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2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2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2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2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2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2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2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25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2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25">
      <c r="A92">
        <v>11</v>
      </c>
      <c r="B92" t="s">
        <v>41</v>
      </c>
      <c r="C92">
        <v>38</v>
      </c>
      <c r="D92" t="s">
        <v>39</v>
      </c>
      <c r="E92">
        <v>6</v>
      </c>
    </row>
    <row r="93" spans="1:5" x14ac:dyDescent="0.2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2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2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2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2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2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2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2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2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2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2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2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2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25">
      <c r="A124" s="2">
        <v>11</v>
      </c>
      <c r="B124" s="2" t="s">
        <v>41</v>
      </c>
      <c r="C124" s="2">
        <v>56</v>
      </c>
      <c r="D124" s="2" t="s">
        <v>42</v>
      </c>
      <c r="E124" s="2">
        <v>8</v>
      </c>
    </row>
    <row r="125" spans="1:5" x14ac:dyDescent="0.2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2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2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2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25">
      <c r="A130" s="2">
        <v>1</v>
      </c>
      <c r="B130" s="2" t="s">
        <v>34</v>
      </c>
      <c r="C130" s="2">
        <v>8020</v>
      </c>
      <c r="D130" s="2" t="s">
        <v>83</v>
      </c>
      <c r="E130" s="2">
        <v>9</v>
      </c>
    </row>
    <row r="131" spans="1:5" x14ac:dyDescent="0.25">
      <c r="A131" s="2">
        <v>2</v>
      </c>
      <c r="B131" s="2" t="s">
        <v>35</v>
      </c>
      <c r="C131" s="2">
        <v>253</v>
      </c>
      <c r="D131" s="2" t="s">
        <v>83</v>
      </c>
      <c r="E131" s="2">
        <v>9</v>
      </c>
    </row>
    <row r="132" spans="1:5" x14ac:dyDescent="0.25">
      <c r="A132" s="2">
        <v>3</v>
      </c>
      <c r="B132" s="2" t="s">
        <v>36</v>
      </c>
      <c r="C132" s="2">
        <v>149</v>
      </c>
      <c r="D132" s="2" t="s">
        <v>83</v>
      </c>
      <c r="E132" s="2">
        <v>9</v>
      </c>
    </row>
    <row r="133" spans="1:5" x14ac:dyDescent="0.25">
      <c r="A133" s="2">
        <v>4</v>
      </c>
      <c r="B133" s="2" t="s">
        <v>37</v>
      </c>
      <c r="C133" s="2">
        <v>2</v>
      </c>
      <c r="D133" s="2" t="s">
        <v>83</v>
      </c>
      <c r="E133" s="2">
        <v>9</v>
      </c>
    </row>
    <row r="134" spans="1:5" x14ac:dyDescent="0.25">
      <c r="A134" s="2">
        <v>5</v>
      </c>
      <c r="B134" s="2" t="s">
        <v>38</v>
      </c>
      <c r="C134" s="2">
        <v>1</v>
      </c>
      <c r="D134" s="2" t="s">
        <v>83</v>
      </c>
      <c r="E134" s="2">
        <v>9</v>
      </c>
    </row>
    <row r="135" spans="1:5" x14ac:dyDescent="0.25">
      <c r="A135" s="2">
        <v>6</v>
      </c>
      <c r="B135" s="2" t="s">
        <v>46</v>
      </c>
      <c r="C135" s="2">
        <v>0</v>
      </c>
      <c r="D135" s="2" t="s">
        <v>83</v>
      </c>
      <c r="E135" s="2">
        <v>9</v>
      </c>
    </row>
    <row r="136" spans="1:5" x14ac:dyDescent="0.25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25">
      <c r="A138" s="2">
        <v>9</v>
      </c>
      <c r="B138" s="2" t="s">
        <v>39</v>
      </c>
      <c r="C138" s="2">
        <v>5</v>
      </c>
      <c r="D138" s="2" t="s">
        <v>83</v>
      </c>
      <c r="E138" s="2">
        <v>9</v>
      </c>
    </row>
    <row r="139" spans="1:5" x14ac:dyDescent="0.25">
      <c r="A139" s="2">
        <v>10</v>
      </c>
      <c r="B139" s="2" t="s">
        <v>40</v>
      </c>
      <c r="C139" s="2">
        <v>0</v>
      </c>
      <c r="D139" s="2" t="s">
        <v>83</v>
      </c>
      <c r="E139" s="2">
        <v>9</v>
      </c>
    </row>
    <row r="140" spans="1:5" x14ac:dyDescent="0.25">
      <c r="A140" s="2">
        <v>11</v>
      </c>
      <c r="B140" s="2" t="s">
        <v>41</v>
      </c>
      <c r="C140" s="2">
        <v>689</v>
      </c>
      <c r="D140" s="2" t="s">
        <v>83</v>
      </c>
      <c r="E140" s="2">
        <v>9</v>
      </c>
    </row>
    <row r="141" spans="1:5" x14ac:dyDescent="0.2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0</v>
      </c>
      <c r="D142" s="2" t="s">
        <v>83</v>
      </c>
      <c r="E142" s="2">
        <v>9</v>
      </c>
    </row>
    <row r="143" spans="1:5" x14ac:dyDescent="0.25">
      <c r="A143" s="2">
        <v>14</v>
      </c>
      <c r="B143" s="2" t="s">
        <v>43</v>
      </c>
      <c r="C143" s="2">
        <v>2</v>
      </c>
      <c r="D143" s="2" t="s">
        <v>83</v>
      </c>
      <c r="E143" s="2">
        <v>9</v>
      </c>
    </row>
    <row r="144" spans="1:5" x14ac:dyDescent="0.25">
      <c r="A144" s="2">
        <v>15</v>
      </c>
      <c r="B144" s="2" t="s">
        <v>44</v>
      </c>
      <c r="C144" s="2">
        <v>0</v>
      </c>
      <c r="D144" s="2" t="s">
        <v>83</v>
      </c>
      <c r="E144" s="2">
        <v>9</v>
      </c>
    </row>
    <row r="145" spans="1:5" x14ac:dyDescent="0.25">
      <c r="A145" s="2">
        <v>16</v>
      </c>
      <c r="B145" s="2" t="s">
        <v>45</v>
      </c>
      <c r="C145" s="2">
        <v>1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28515625" bestFit="1" customWidth="1"/>
    <col min="3" max="3" width="35.5703125" bestFit="1" customWidth="1"/>
    <col min="4" max="4" width="16.85546875" bestFit="1" customWidth="1"/>
  </cols>
  <sheetData>
    <row r="1" spans="1:4" x14ac:dyDescent="0.25">
      <c r="A1" t="s">
        <v>95</v>
      </c>
      <c r="B1" t="s">
        <v>100</v>
      </c>
      <c r="C1" t="s">
        <v>2</v>
      </c>
      <c r="D1" t="s">
        <v>110</v>
      </c>
    </row>
    <row r="2" spans="1:4" x14ac:dyDescent="0.25">
      <c r="A2">
        <v>1</v>
      </c>
      <c r="B2">
        <v>7</v>
      </c>
      <c r="C2" t="s">
        <v>85</v>
      </c>
      <c r="D2" t="s">
        <v>3</v>
      </c>
    </row>
    <row r="3" spans="1:4" x14ac:dyDescent="0.25">
      <c r="A3">
        <v>2</v>
      </c>
      <c r="B3">
        <v>9</v>
      </c>
      <c r="C3" t="s">
        <v>85</v>
      </c>
      <c r="D3" t="s">
        <v>86</v>
      </c>
    </row>
    <row r="4" spans="1:4" x14ac:dyDescent="0.2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95</v>
      </c>
      <c r="B1" t="s">
        <v>130</v>
      </c>
      <c r="C1" t="s">
        <v>100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80</v>
      </c>
      <c r="C5">
        <v>97</v>
      </c>
    </row>
    <row r="6" spans="1:3" x14ac:dyDescent="0.25">
      <c r="A6">
        <v>5</v>
      </c>
      <c r="B6" t="s">
        <v>81</v>
      </c>
      <c r="C6">
        <v>0</v>
      </c>
    </row>
    <row r="7" spans="1:3" x14ac:dyDescent="0.25">
      <c r="A7">
        <v>6</v>
      </c>
      <c r="B7" t="s">
        <v>131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" bestFit="1" customWidth="1"/>
    <col min="3" max="3" width="9.85546875" bestFit="1" customWidth="1"/>
    <col min="4" max="4" width="9.7109375" bestFit="1" customWidth="1"/>
  </cols>
  <sheetData>
    <row r="1" spans="1:4" x14ac:dyDescent="0.25">
      <c r="A1" t="s">
        <v>95</v>
      </c>
      <c r="B1" t="s">
        <v>126</v>
      </c>
      <c r="C1" t="s">
        <v>30</v>
      </c>
      <c r="D1" t="s">
        <v>127</v>
      </c>
    </row>
    <row r="2" spans="1:4" x14ac:dyDescent="0.25">
      <c r="A2">
        <v>1</v>
      </c>
      <c r="B2" t="s">
        <v>128</v>
      </c>
      <c r="C2">
        <v>0</v>
      </c>
      <c r="D2">
        <v>0</v>
      </c>
    </row>
    <row r="3" spans="1:4" x14ac:dyDescent="0.25">
      <c r="A3">
        <v>2</v>
      </c>
      <c r="B3" t="s">
        <v>129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7.85546875" bestFit="1" customWidth="1"/>
    <col min="3" max="3" width="13.7109375" bestFit="1" customWidth="1"/>
    <col min="4" max="4" width="7.42578125" bestFit="1" customWidth="1"/>
    <col min="5" max="5" width="9" bestFit="1" customWidth="1"/>
    <col min="6" max="6" width="8.28515625" bestFit="1" customWidth="1"/>
    <col min="7" max="7" width="11.140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123</v>
      </c>
      <c r="C2" t="s">
        <v>31</v>
      </c>
      <c r="D2" t="s">
        <v>30</v>
      </c>
      <c r="E2">
        <v>1</v>
      </c>
      <c r="F2">
        <v>4</v>
      </c>
      <c r="G2">
        <v>1</v>
      </c>
    </row>
    <row r="3" spans="1:7" x14ac:dyDescent="0.25">
      <c r="A3">
        <v>2</v>
      </c>
      <c r="B3" t="s">
        <v>122</v>
      </c>
      <c r="C3" t="s">
        <v>31</v>
      </c>
      <c r="D3" t="s">
        <v>30</v>
      </c>
      <c r="E3">
        <v>1</v>
      </c>
      <c r="F3">
        <v>2</v>
      </c>
      <c r="G3">
        <v>1</v>
      </c>
    </row>
    <row r="4" spans="1:7" x14ac:dyDescent="0.25">
      <c r="A4">
        <v>3</v>
      </c>
      <c r="B4" t="s">
        <v>153</v>
      </c>
      <c r="C4" t="s">
        <v>31</v>
      </c>
      <c r="D4" t="s">
        <v>30</v>
      </c>
      <c r="E4">
        <v>1</v>
      </c>
      <c r="F4">
        <v>2</v>
      </c>
      <c r="G4">
        <v>1</v>
      </c>
    </row>
    <row r="5" spans="1:7" x14ac:dyDescent="0.25">
      <c r="A5">
        <v>4</v>
      </c>
      <c r="B5" t="s">
        <v>154</v>
      </c>
      <c r="C5" t="s">
        <v>31</v>
      </c>
      <c r="D5" t="s">
        <v>30</v>
      </c>
      <c r="E5">
        <v>1</v>
      </c>
      <c r="F5">
        <v>6</v>
      </c>
      <c r="G5">
        <v>1</v>
      </c>
    </row>
    <row r="6" spans="1:7" x14ac:dyDescent="0.25">
      <c r="A6">
        <v>5</v>
      </c>
      <c r="B6" t="s">
        <v>155</v>
      </c>
      <c r="C6" t="s">
        <v>31</v>
      </c>
      <c r="D6" t="s">
        <v>30</v>
      </c>
      <c r="E6">
        <v>1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7</v>
      </c>
      <c r="G7">
        <v>1</v>
      </c>
    </row>
    <row r="8" spans="1:7" x14ac:dyDescent="0.25">
      <c r="A8">
        <v>1</v>
      </c>
      <c r="B8" t="s">
        <v>123</v>
      </c>
      <c r="C8" t="s">
        <v>31</v>
      </c>
      <c r="D8" t="s">
        <v>10</v>
      </c>
      <c r="E8">
        <v>2</v>
      </c>
      <c r="F8">
        <v>10</v>
      </c>
      <c r="G8">
        <v>1</v>
      </c>
    </row>
    <row r="9" spans="1:7" x14ac:dyDescent="0.25">
      <c r="A9">
        <v>2</v>
      </c>
      <c r="B9" t="s">
        <v>122</v>
      </c>
      <c r="C9" t="s">
        <v>31</v>
      </c>
      <c r="D9" t="s">
        <v>10</v>
      </c>
      <c r="E9">
        <v>2</v>
      </c>
      <c r="F9">
        <v>2</v>
      </c>
      <c r="G9">
        <v>1</v>
      </c>
    </row>
    <row r="10" spans="1:7" x14ac:dyDescent="0.25">
      <c r="A10">
        <v>3</v>
      </c>
      <c r="B10" t="s">
        <v>153</v>
      </c>
      <c r="C10" t="s">
        <v>31</v>
      </c>
      <c r="D10" t="s">
        <v>10</v>
      </c>
      <c r="E10">
        <v>2</v>
      </c>
      <c r="F10">
        <v>5</v>
      </c>
      <c r="G10">
        <v>1</v>
      </c>
    </row>
    <row r="11" spans="1:7" x14ac:dyDescent="0.25">
      <c r="A11">
        <v>4</v>
      </c>
      <c r="B11" t="s">
        <v>154</v>
      </c>
      <c r="C11" t="s">
        <v>31</v>
      </c>
      <c r="D11" t="s">
        <v>10</v>
      </c>
      <c r="E11">
        <v>2</v>
      </c>
      <c r="F11">
        <v>6</v>
      </c>
      <c r="G11">
        <v>1</v>
      </c>
    </row>
    <row r="12" spans="1:7" x14ac:dyDescent="0.25">
      <c r="A12">
        <v>5</v>
      </c>
      <c r="B12" t="s">
        <v>155</v>
      </c>
      <c r="C12" t="s">
        <v>31</v>
      </c>
      <c r="D12" t="s">
        <v>10</v>
      </c>
      <c r="E12">
        <v>2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8</v>
      </c>
      <c r="G13">
        <v>1</v>
      </c>
    </row>
    <row r="14" spans="1:7" x14ac:dyDescent="0.25">
      <c r="A14">
        <v>1</v>
      </c>
      <c r="B14" t="s">
        <v>123</v>
      </c>
      <c r="C14" t="s">
        <v>55</v>
      </c>
      <c r="D14" t="s">
        <v>30</v>
      </c>
      <c r="E14">
        <v>1</v>
      </c>
      <c r="F14">
        <v>21</v>
      </c>
      <c r="G14">
        <v>2</v>
      </c>
    </row>
    <row r="15" spans="1:7" x14ac:dyDescent="0.25">
      <c r="A15">
        <v>2</v>
      </c>
      <c r="B15" t="s">
        <v>122</v>
      </c>
      <c r="C15" s="2" t="s">
        <v>55</v>
      </c>
      <c r="D15" t="s">
        <v>30</v>
      </c>
      <c r="E15">
        <v>1</v>
      </c>
      <c r="F15" s="2">
        <v>18</v>
      </c>
      <c r="G15">
        <v>2</v>
      </c>
    </row>
    <row r="16" spans="1:7" x14ac:dyDescent="0.25">
      <c r="A16">
        <v>3</v>
      </c>
      <c r="B16" t="s">
        <v>153</v>
      </c>
      <c r="C16" s="2" t="s">
        <v>55</v>
      </c>
      <c r="D16" t="s">
        <v>30</v>
      </c>
      <c r="E16">
        <v>1</v>
      </c>
      <c r="F16" s="2">
        <v>3</v>
      </c>
      <c r="G16">
        <v>2</v>
      </c>
    </row>
    <row r="17" spans="1:7" x14ac:dyDescent="0.25">
      <c r="A17">
        <v>4</v>
      </c>
      <c r="B17" t="s">
        <v>154</v>
      </c>
      <c r="C17" s="2" t="s">
        <v>55</v>
      </c>
      <c r="D17" t="s">
        <v>30</v>
      </c>
      <c r="E17">
        <v>1</v>
      </c>
      <c r="F17" s="2">
        <v>6</v>
      </c>
      <c r="G17">
        <v>2</v>
      </c>
    </row>
    <row r="18" spans="1:7" x14ac:dyDescent="0.25">
      <c r="A18">
        <v>5</v>
      </c>
      <c r="B18" t="s">
        <v>155</v>
      </c>
      <c r="C18" s="2" t="s">
        <v>55</v>
      </c>
      <c r="D18" t="s">
        <v>30</v>
      </c>
      <c r="E18">
        <v>1</v>
      </c>
      <c r="F18" s="2">
        <v>1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10</v>
      </c>
      <c r="G19">
        <v>2</v>
      </c>
    </row>
    <row r="20" spans="1:7" x14ac:dyDescent="0.25">
      <c r="A20">
        <v>1</v>
      </c>
      <c r="B20" t="s">
        <v>123</v>
      </c>
      <c r="C20" s="2" t="s">
        <v>55</v>
      </c>
      <c r="D20" t="s">
        <v>10</v>
      </c>
      <c r="E20">
        <v>2</v>
      </c>
      <c r="F20" s="2">
        <v>65</v>
      </c>
      <c r="G20">
        <v>2</v>
      </c>
    </row>
    <row r="21" spans="1:7" x14ac:dyDescent="0.25">
      <c r="A21">
        <v>2</v>
      </c>
      <c r="B21" t="s">
        <v>122</v>
      </c>
      <c r="C21" s="2" t="s">
        <v>55</v>
      </c>
      <c r="D21" t="s">
        <v>10</v>
      </c>
      <c r="E21">
        <v>2</v>
      </c>
      <c r="F21" s="2">
        <v>29</v>
      </c>
      <c r="G21">
        <v>2</v>
      </c>
    </row>
    <row r="22" spans="1:7" x14ac:dyDescent="0.25">
      <c r="A22">
        <v>3</v>
      </c>
      <c r="B22" t="s">
        <v>153</v>
      </c>
      <c r="C22" s="2" t="s">
        <v>55</v>
      </c>
      <c r="D22" t="s">
        <v>10</v>
      </c>
      <c r="E22">
        <v>2</v>
      </c>
      <c r="F22" s="2">
        <v>10</v>
      </c>
      <c r="G22">
        <v>2</v>
      </c>
    </row>
    <row r="23" spans="1:7" x14ac:dyDescent="0.25">
      <c r="A23">
        <v>4</v>
      </c>
      <c r="B23" t="s">
        <v>154</v>
      </c>
      <c r="C23" s="2" t="s">
        <v>55</v>
      </c>
      <c r="D23" t="s">
        <v>10</v>
      </c>
      <c r="E23">
        <v>2</v>
      </c>
      <c r="F23" s="2">
        <v>6</v>
      </c>
      <c r="G23">
        <v>2</v>
      </c>
    </row>
    <row r="24" spans="1:7" x14ac:dyDescent="0.25">
      <c r="A24">
        <v>5</v>
      </c>
      <c r="B24" t="s">
        <v>155</v>
      </c>
      <c r="C24" s="2" t="s">
        <v>55</v>
      </c>
      <c r="D24" t="s">
        <v>10</v>
      </c>
      <c r="E24">
        <v>2</v>
      </c>
      <c r="F24" s="2">
        <v>4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13</v>
      </c>
      <c r="G25">
        <v>2</v>
      </c>
    </row>
    <row r="26" spans="1:7" x14ac:dyDescent="0.25">
      <c r="A26">
        <v>1</v>
      </c>
      <c r="B26" t="s">
        <v>123</v>
      </c>
      <c r="C26" t="s">
        <v>103</v>
      </c>
      <c r="D26" t="s">
        <v>30</v>
      </c>
      <c r="E26">
        <v>1</v>
      </c>
      <c r="F26">
        <v>2</v>
      </c>
      <c r="G26">
        <v>3</v>
      </c>
    </row>
    <row r="27" spans="1:7" x14ac:dyDescent="0.25">
      <c r="A27">
        <v>2</v>
      </c>
      <c r="B27" t="s">
        <v>122</v>
      </c>
      <c r="C27" t="s">
        <v>103</v>
      </c>
      <c r="D27" t="s">
        <v>30</v>
      </c>
      <c r="E27">
        <v>1</v>
      </c>
      <c r="F27">
        <v>4</v>
      </c>
      <c r="G27">
        <v>3</v>
      </c>
    </row>
    <row r="28" spans="1:7" x14ac:dyDescent="0.25">
      <c r="A28">
        <v>3</v>
      </c>
      <c r="B28" t="s">
        <v>153</v>
      </c>
      <c r="C28" t="s">
        <v>103</v>
      </c>
      <c r="D28" t="s">
        <v>30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154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155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0</v>
      </c>
      <c r="G31">
        <v>3</v>
      </c>
    </row>
    <row r="32" spans="1:7" x14ac:dyDescent="0.25">
      <c r="A32">
        <v>1</v>
      </c>
      <c r="B32" t="s">
        <v>123</v>
      </c>
      <c r="C32" t="s">
        <v>103</v>
      </c>
      <c r="D32" t="s">
        <v>10</v>
      </c>
      <c r="E32">
        <v>2</v>
      </c>
      <c r="F32">
        <v>2</v>
      </c>
      <c r="G32">
        <v>3</v>
      </c>
    </row>
    <row r="33" spans="1:7" x14ac:dyDescent="0.25">
      <c r="A33">
        <v>2</v>
      </c>
      <c r="B33" t="s">
        <v>122</v>
      </c>
      <c r="C33" t="s">
        <v>103</v>
      </c>
      <c r="D33" t="s">
        <v>10</v>
      </c>
      <c r="E33">
        <v>2</v>
      </c>
      <c r="F33">
        <v>4</v>
      </c>
      <c r="G33">
        <v>3</v>
      </c>
    </row>
    <row r="34" spans="1:7" x14ac:dyDescent="0.25">
      <c r="A34">
        <v>3</v>
      </c>
      <c r="B34" t="s">
        <v>153</v>
      </c>
      <c r="C34" t="s">
        <v>103</v>
      </c>
      <c r="D34" t="s">
        <v>10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154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155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7.85546875" bestFit="1" customWidth="1"/>
    <col min="3" max="3" width="13.7109375" bestFit="1" customWidth="1"/>
    <col min="4" max="4" width="7.42578125" bestFit="1" customWidth="1"/>
    <col min="5" max="5" width="9" bestFit="1" customWidth="1"/>
    <col min="6" max="6" width="8.28515625" bestFit="1" customWidth="1"/>
    <col min="7" max="7" width="11.140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123</v>
      </c>
      <c r="C2" t="s">
        <v>31</v>
      </c>
      <c r="D2" t="s">
        <v>30</v>
      </c>
      <c r="E2">
        <v>1</v>
      </c>
      <c r="F2">
        <v>135</v>
      </c>
      <c r="G2">
        <v>1</v>
      </c>
    </row>
    <row r="3" spans="1:7" x14ac:dyDescent="0.25">
      <c r="A3">
        <v>2</v>
      </c>
      <c r="B3" t="s">
        <v>122</v>
      </c>
      <c r="C3" t="s">
        <v>31</v>
      </c>
      <c r="D3" t="s">
        <v>30</v>
      </c>
      <c r="E3">
        <v>1</v>
      </c>
      <c r="F3">
        <v>32</v>
      </c>
      <c r="G3">
        <v>1</v>
      </c>
    </row>
    <row r="4" spans="1:7" x14ac:dyDescent="0.25">
      <c r="A4">
        <v>3</v>
      </c>
      <c r="B4" t="s">
        <v>135</v>
      </c>
      <c r="C4" t="s">
        <v>31</v>
      </c>
      <c r="D4" t="s">
        <v>30</v>
      </c>
      <c r="E4">
        <v>1</v>
      </c>
      <c r="F4">
        <v>10</v>
      </c>
      <c r="G4">
        <v>1</v>
      </c>
    </row>
    <row r="5" spans="1:7" x14ac:dyDescent="0.25">
      <c r="A5">
        <v>4</v>
      </c>
      <c r="B5" t="s">
        <v>134</v>
      </c>
      <c r="C5" t="s">
        <v>31</v>
      </c>
      <c r="D5" t="s">
        <v>30</v>
      </c>
      <c r="E5">
        <v>1</v>
      </c>
      <c r="F5">
        <v>6</v>
      </c>
      <c r="G5">
        <v>1</v>
      </c>
    </row>
    <row r="6" spans="1:7" x14ac:dyDescent="0.25">
      <c r="A6">
        <v>5</v>
      </c>
      <c r="B6" t="s">
        <v>156</v>
      </c>
      <c r="C6" t="s">
        <v>31</v>
      </c>
      <c r="D6" t="s">
        <v>30</v>
      </c>
      <c r="E6">
        <v>1</v>
      </c>
      <c r="F6">
        <v>15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97</v>
      </c>
      <c r="G7">
        <v>1</v>
      </c>
    </row>
    <row r="8" spans="1:7" x14ac:dyDescent="0.25">
      <c r="A8">
        <v>1</v>
      </c>
      <c r="B8" t="s">
        <v>123</v>
      </c>
      <c r="C8" t="s">
        <v>31</v>
      </c>
      <c r="D8" t="s">
        <v>10</v>
      </c>
      <c r="E8">
        <v>2</v>
      </c>
      <c r="F8">
        <v>388</v>
      </c>
      <c r="G8">
        <v>1</v>
      </c>
    </row>
    <row r="9" spans="1:7" x14ac:dyDescent="0.25">
      <c r="A9">
        <v>2</v>
      </c>
      <c r="B9" t="s">
        <v>122</v>
      </c>
      <c r="C9" t="s">
        <v>31</v>
      </c>
      <c r="D9" t="s">
        <v>10</v>
      </c>
      <c r="E9">
        <v>2</v>
      </c>
      <c r="F9">
        <v>34</v>
      </c>
      <c r="G9">
        <v>1</v>
      </c>
    </row>
    <row r="10" spans="1:7" x14ac:dyDescent="0.25">
      <c r="A10">
        <v>3</v>
      </c>
      <c r="B10" t="s">
        <v>135</v>
      </c>
      <c r="C10" t="s">
        <v>31</v>
      </c>
      <c r="D10" t="s">
        <v>10</v>
      </c>
      <c r="E10">
        <v>2</v>
      </c>
      <c r="F10">
        <v>30</v>
      </c>
      <c r="G10">
        <v>1</v>
      </c>
    </row>
    <row r="11" spans="1:7" x14ac:dyDescent="0.25">
      <c r="A11">
        <v>4</v>
      </c>
      <c r="B11" t="s">
        <v>134</v>
      </c>
      <c r="C11" t="s">
        <v>31</v>
      </c>
      <c r="D11" t="s">
        <v>10</v>
      </c>
      <c r="E11">
        <v>2</v>
      </c>
      <c r="F11">
        <v>9</v>
      </c>
      <c r="G11">
        <v>1</v>
      </c>
    </row>
    <row r="12" spans="1:7" x14ac:dyDescent="0.25">
      <c r="A12">
        <v>5</v>
      </c>
      <c r="B12" t="s">
        <v>156</v>
      </c>
      <c r="C12" t="s">
        <v>31</v>
      </c>
      <c r="D12" t="s">
        <v>10</v>
      </c>
      <c r="E12">
        <v>2</v>
      </c>
      <c r="F12">
        <v>24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122</v>
      </c>
      <c r="G13">
        <v>1</v>
      </c>
    </row>
    <row r="14" spans="1:7" x14ac:dyDescent="0.25">
      <c r="A14">
        <v>1</v>
      </c>
      <c r="B14" t="s">
        <v>123</v>
      </c>
      <c r="C14" t="s">
        <v>55</v>
      </c>
      <c r="D14" t="s">
        <v>30</v>
      </c>
      <c r="E14">
        <v>1</v>
      </c>
      <c r="F14">
        <v>246</v>
      </c>
      <c r="G14">
        <v>2</v>
      </c>
    </row>
    <row r="15" spans="1:7" x14ac:dyDescent="0.25">
      <c r="A15">
        <v>2</v>
      </c>
      <c r="B15" t="s">
        <v>122</v>
      </c>
      <c r="C15" s="2" t="s">
        <v>55</v>
      </c>
      <c r="D15" t="s">
        <v>30</v>
      </c>
      <c r="E15">
        <v>1</v>
      </c>
      <c r="F15" s="2">
        <v>73</v>
      </c>
      <c r="G15">
        <v>2</v>
      </c>
    </row>
    <row r="16" spans="1:7" x14ac:dyDescent="0.25">
      <c r="A16">
        <v>3</v>
      </c>
      <c r="B16" t="s">
        <v>135</v>
      </c>
      <c r="C16" s="2" t="s">
        <v>55</v>
      </c>
      <c r="D16" t="s">
        <v>30</v>
      </c>
      <c r="E16">
        <v>1</v>
      </c>
      <c r="F16" s="2">
        <v>17</v>
      </c>
      <c r="G16">
        <v>2</v>
      </c>
    </row>
    <row r="17" spans="1:7" x14ac:dyDescent="0.25">
      <c r="A17">
        <v>4</v>
      </c>
      <c r="B17" t="s">
        <v>134</v>
      </c>
      <c r="C17" s="2" t="s">
        <v>55</v>
      </c>
      <c r="D17" t="s">
        <v>30</v>
      </c>
      <c r="E17">
        <v>1</v>
      </c>
      <c r="F17" s="2">
        <v>13</v>
      </c>
      <c r="G17">
        <v>2</v>
      </c>
    </row>
    <row r="18" spans="1:7" x14ac:dyDescent="0.25">
      <c r="A18">
        <v>5</v>
      </c>
      <c r="B18" t="s">
        <v>156</v>
      </c>
      <c r="C18" s="2" t="s">
        <v>55</v>
      </c>
      <c r="D18" t="s">
        <v>30</v>
      </c>
      <c r="E18">
        <v>1</v>
      </c>
      <c r="F18" s="2">
        <v>16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126</v>
      </c>
      <c r="G19">
        <v>2</v>
      </c>
    </row>
    <row r="20" spans="1:7" x14ac:dyDescent="0.25">
      <c r="A20">
        <v>1</v>
      </c>
      <c r="B20" t="s">
        <v>123</v>
      </c>
      <c r="C20" s="2" t="s">
        <v>55</v>
      </c>
      <c r="D20" t="s">
        <v>10</v>
      </c>
      <c r="E20">
        <v>2</v>
      </c>
      <c r="F20" s="2">
        <v>662</v>
      </c>
      <c r="G20">
        <v>2</v>
      </c>
    </row>
    <row r="21" spans="1:7" x14ac:dyDescent="0.25">
      <c r="A21">
        <v>2</v>
      </c>
      <c r="B21" t="s">
        <v>122</v>
      </c>
      <c r="C21" s="2" t="s">
        <v>55</v>
      </c>
      <c r="D21" t="s">
        <v>10</v>
      </c>
      <c r="E21">
        <v>2</v>
      </c>
      <c r="F21" s="2">
        <v>95</v>
      </c>
      <c r="G21">
        <v>2</v>
      </c>
    </row>
    <row r="22" spans="1:7" x14ac:dyDescent="0.25">
      <c r="A22">
        <v>3</v>
      </c>
      <c r="B22" t="s">
        <v>135</v>
      </c>
      <c r="C22" s="2" t="s">
        <v>55</v>
      </c>
      <c r="D22" t="s">
        <v>10</v>
      </c>
      <c r="E22">
        <v>2</v>
      </c>
      <c r="F22" s="2">
        <v>53</v>
      </c>
      <c r="G22">
        <v>2</v>
      </c>
    </row>
    <row r="23" spans="1:7" x14ac:dyDescent="0.25">
      <c r="A23">
        <v>4</v>
      </c>
      <c r="B23" t="s">
        <v>134</v>
      </c>
      <c r="C23" s="2" t="s">
        <v>55</v>
      </c>
      <c r="D23" t="s">
        <v>10</v>
      </c>
      <c r="E23">
        <v>2</v>
      </c>
      <c r="F23" s="2">
        <v>23</v>
      </c>
      <c r="G23">
        <v>2</v>
      </c>
    </row>
    <row r="24" spans="1:7" x14ac:dyDescent="0.25">
      <c r="A24">
        <v>5</v>
      </c>
      <c r="B24" t="s">
        <v>156</v>
      </c>
      <c r="C24" s="2" t="s">
        <v>55</v>
      </c>
      <c r="D24" t="s">
        <v>10</v>
      </c>
      <c r="E24">
        <v>2</v>
      </c>
      <c r="F24" s="2">
        <v>28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171</v>
      </c>
      <c r="G25">
        <v>2</v>
      </c>
    </row>
    <row r="26" spans="1:7" x14ac:dyDescent="0.25">
      <c r="A26">
        <v>1</v>
      </c>
      <c r="B26" t="s">
        <v>123</v>
      </c>
      <c r="C26" t="s">
        <v>103</v>
      </c>
      <c r="D26" t="s">
        <v>30</v>
      </c>
      <c r="E26">
        <v>1</v>
      </c>
      <c r="F26">
        <v>18</v>
      </c>
      <c r="G26">
        <v>3</v>
      </c>
    </row>
    <row r="27" spans="1:7" x14ac:dyDescent="0.25">
      <c r="A27">
        <v>2</v>
      </c>
      <c r="B27" t="s">
        <v>122</v>
      </c>
      <c r="C27" t="s">
        <v>103</v>
      </c>
      <c r="D27" t="s">
        <v>30</v>
      </c>
      <c r="E27">
        <v>1</v>
      </c>
      <c r="F27">
        <v>11</v>
      </c>
      <c r="G27">
        <v>3</v>
      </c>
    </row>
    <row r="28" spans="1:7" x14ac:dyDescent="0.25">
      <c r="A28">
        <v>3</v>
      </c>
      <c r="B28" t="s">
        <v>135</v>
      </c>
      <c r="C28" t="s">
        <v>103</v>
      </c>
      <c r="D28" t="s">
        <v>30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134</v>
      </c>
      <c r="C29" t="s">
        <v>103</v>
      </c>
      <c r="D29" t="s">
        <v>30</v>
      </c>
      <c r="E29">
        <v>1</v>
      </c>
      <c r="F29">
        <v>3</v>
      </c>
      <c r="G29">
        <v>3</v>
      </c>
    </row>
    <row r="30" spans="1:7" x14ac:dyDescent="0.25">
      <c r="A30">
        <v>5</v>
      </c>
      <c r="B30" t="s">
        <v>156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7</v>
      </c>
      <c r="G31">
        <v>3</v>
      </c>
    </row>
    <row r="32" spans="1:7" x14ac:dyDescent="0.25">
      <c r="A32">
        <v>1</v>
      </c>
      <c r="B32" t="s">
        <v>123</v>
      </c>
      <c r="C32" t="s">
        <v>103</v>
      </c>
      <c r="D32" t="s">
        <v>10</v>
      </c>
      <c r="E32">
        <v>2</v>
      </c>
      <c r="F32">
        <v>38</v>
      </c>
      <c r="G32">
        <v>3</v>
      </c>
    </row>
    <row r="33" spans="1:7" x14ac:dyDescent="0.25">
      <c r="A33">
        <v>2</v>
      </c>
      <c r="B33" t="s">
        <v>122</v>
      </c>
      <c r="C33" t="s">
        <v>103</v>
      </c>
      <c r="D33" t="s">
        <v>10</v>
      </c>
      <c r="E33">
        <v>2</v>
      </c>
      <c r="F33">
        <v>11</v>
      </c>
      <c r="G33">
        <v>3</v>
      </c>
    </row>
    <row r="34" spans="1:7" x14ac:dyDescent="0.25">
      <c r="A34">
        <v>3</v>
      </c>
      <c r="B34" t="s">
        <v>135</v>
      </c>
      <c r="C34" t="s">
        <v>103</v>
      </c>
      <c r="D34" t="s">
        <v>10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134</v>
      </c>
      <c r="C35" t="s">
        <v>103</v>
      </c>
      <c r="D35" t="s">
        <v>10</v>
      </c>
      <c r="E35">
        <v>2</v>
      </c>
      <c r="F35">
        <v>5</v>
      </c>
      <c r="G35">
        <v>3</v>
      </c>
    </row>
    <row r="36" spans="1:7" x14ac:dyDescent="0.25">
      <c r="A36">
        <v>5</v>
      </c>
      <c r="B36" t="s">
        <v>156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8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5.28515625" bestFit="1" customWidth="1"/>
    <col min="3" max="3" width="12.7109375" bestFit="1" customWidth="1"/>
    <col min="4" max="4" width="19.5703125" bestFit="1" customWidth="1"/>
    <col min="5" max="5" width="10.140625" bestFit="1" customWidth="1"/>
  </cols>
  <sheetData>
    <row r="1" spans="1:5" x14ac:dyDescent="0.2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25">
      <c r="A2">
        <v>1</v>
      </c>
      <c r="B2" t="s">
        <v>124</v>
      </c>
      <c r="C2">
        <v>596</v>
      </c>
      <c r="D2">
        <v>571</v>
      </c>
      <c r="E2">
        <v>66</v>
      </c>
    </row>
    <row r="3" spans="1:5" x14ac:dyDescent="0.25">
      <c r="A3">
        <v>2</v>
      </c>
      <c r="B3" t="s">
        <v>125</v>
      </c>
      <c r="C3">
        <v>316</v>
      </c>
      <c r="D3">
        <v>269</v>
      </c>
      <c r="E3">
        <v>13</v>
      </c>
    </row>
    <row r="4" spans="1:5" x14ac:dyDescent="0.25">
      <c r="A4">
        <v>3</v>
      </c>
      <c r="B4" t="s">
        <v>137</v>
      </c>
      <c r="C4">
        <v>110</v>
      </c>
      <c r="D4">
        <v>90</v>
      </c>
      <c r="E4">
        <v>3</v>
      </c>
    </row>
    <row r="5" spans="1:5" x14ac:dyDescent="0.25">
      <c r="A5" s="2">
        <v>4</v>
      </c>
      <c r="B5" s="2" t="s">
        <v>138</v>
      </c>
      <c r="C5" s="2">
        <v>53</v>
      </c>
      <c r="D5" s="2">
        <v>40</v>
      </c>
      <c r="E5" s="2">
        <v>6</v>
      </c>
    </row>
    <row r="6" spans="1:5" x14ac:dyDescent="0.25">
      <c r="A6" s="2">
        <v>5</v>
      </c>
      <c r="B6" s="2" t="s">
        <v>157</v>
      </c>
      <c r="C6" s="2">
        <v>45</v>
      </c>
      <c r="D6" s="2">
        <v>41</v>
      </c>
      <c r="E6" s="2">
        <v>8</v>
      </c>
    </row>
    <row r="7" spans="1:5" x14ac:dyDescent="0.25">
      <c r="A7" s="2">
        <v>6</v>
      </c>
      <c r="B7" s="2" t="s">
        <v>102</v>
      </c>
      <c r="C7" s="2">
        <v>74</v>
      </c>
      <c r="D7" s="2">
        <v>56</v>
      </c>
      <c r="E7" s="2">
        <v>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5.28515625" bestFit="1" customWidth="1"/>
    <col min="3" max="3" width="14.5703125" bestFit="1" customWidth="1"/>
    <col min="4" max="4" width="19.5703125" bestFit="1" customWidth="1"/>
    <col min="5" max="5" width="10.140625" bestFit="1" customWidth="1"/>
  </cols>
  <sheetData>
    <row r="1" spans="1:5" x14ac:dyDescent="0.2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25">
      <c r="A2" s="2">
        <v>1</v>
      </c>
      <c r="B2" s="2" t="s">
        <v>124</v>
      </c>
      <c r="C2" s="2">
        <v>18</v>
      </c>
      <c r="D2" s="2">
        <v>19</v>
      </c>
      <c r="E2" s="2">
        <v>2</v>
      </c>
    </row>
    <row r="3" spans="1:5" x14ac:dyDescent="0.25">
      <c r="A3" s="2">
        <v>2</v>
      </c>
      <c r="B3" s="2" t="s">
        <v>125</v>
      </c>
      <c r="C3" s="2">
        <v>9</v>
      </c>
      <c r="D3" s="2">
        <v>8</v>
      </c>
      <c r="E3" s="2">
        <v>4</v>
      </c>
    </row>
    <row r="4" spans="1:5" x14ac:dyDescent="0.25">
      <c r="A4" s="2">
        <v>3</v>
      </c>
      <c r="B4" s="2" t="s">
        <v>158</v>
      </c>
      <c r="C4" s="2">
        <v>3</v>
      </c>
      <c r="D4" s="2">
        <v>1</v>
      </c>
      <c r="E4" s="2">
        <v>0</v>
      </c>
    </row>
    <row r="5" spans="1:5" x14ac:dyDescent="0.25">
      <c r="A5" s="2">
        <v>4</v>
      </c>
      <c r="B5" s="2" t="s">
        <v>159</v>
      </c>
      <c r="C5" s="2">
        <v>3</v>
      </c>
      <c r="D5" s="2">
        <v>0</v>
      </c>
      <c r="E5" s="2">
        <v>1</v>
      </c>
    </row>
    <row r="6" spans="1:5" x14ac:dyDescent="0.25">
      <c r="A6" s="2">
        <v>5</v>
      </c>
      <c r="B6" s="2" t="s">
        <v>157</v>
      </c>
      <c r="C6" s="2">
        <v>2</v>
      </c>
      <c r="D6" s="2">
        <v>0</v>
      </c>
      <c r="E6" s="2">
        <v>0</v>
      </c>
    </row>
    <row r="7" spans="1:5" x14ac:dyDescent="0.25">
      <c r="A7" s="2">
        <v>6</v>
      </c>
      <c r="B7" s="2" t="s">
        <v>102</v>
      </c>
      <c r="C7" s="2">
        <v>13</v>
      </c>
      <c r="D7" s="2">
        <v>9</v>
      </c>
      <c r="E7" s="2">
        <v>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1.7109375" bestFit="1" customWidth="1"/>
  </cols>
  <sheetData>
    <row r="1" spans="1:3" x14ac:dyDescent="0.25">
      <c r="A1" t="s">
        <v>119</v>
      </c>
      <c r="B1" t="s">
        <v>120</v>
      </c>
      <c r="C1" t="s">
        <v>121</v>
      </c>
    </row>
    <row r="2" spans="1:3" x14ac:dyDescent="0.25">
      <c r="A2" s="1" t="s">
        <v>150</v>
      </c>
      <c r="B2" s="1" t="s">
        <v>151</v>
      </c>
      <c r="C2" s="1" t="s">
        <v>152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28515625" bestFit="1" customWidth="1"/>
    <col min="2" max="2" width="11.28515625" bestFit="1" customWidth="1"/>
    <col min="3" max="3" width="22.1406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0</v>
      </c>
      <c r="B6" t="s">
        <v>51</v>
      </c>
      <c r="C6" t="s">
        <v>65</v>
      </c>
      <c r="D6">
        <v>1</v>
      </c>
    </row>
    <row r="7" spans="1:4" x14ac:dyDescent="0.25">
      <c r="A7">
        <v>0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0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Informacja miesięczna maj 2020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2020-06-19T10:55:49Z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