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6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M14" i="18" l="1"/>
  <c r="L14" i="18"/>
  <c r="K14" i="18"/>
  <c r="J14" i="18"/>
  <c r="I14" i="18"/>
  <c r="M13" i="18"/>
  <c r="L13" i="18"/>
  <c r="K13" i="18"/>
  <c r="J13" i="18"/>
  <c r="I13" i="18"/>
  <c r="M12" i="18"/>
  <c r="L12" i="18"/>
  <c r="K12" i="18"/>
  <c r="J12" i="18"/>
  <c r="I12" i="18"/>
  <c r="M11" i="18"/>
  <c r="L11" i="18"/>
  <c r="K11" i="18"/>
  <c r="J11" i="18"/>
  <c r="I11" i="18"/>
  <c r="M10" i="18"/>
  <c r="L10" i="18"/>
  <c r="K10" i="18"/>
  <c r="J10" i="18"/>
  <c r="I10" i="18"/>
  <c r="M9" i="18"/>
  <c r="L9" i="18"/>
  <c r="K9" i="18"/>
  <c r="J9" i="18"/>
  <c r="I9" i="18"/>
  <c r="M8" i="18"/>
  <c r="L8" i="18"/>
  <c r="K8" i="18"/>
  <c r="J8" i="18"/>
  <c r="H16" i="10"/>
  <c r="E14" i="10"/>
  <c r="E13" i="10"/>
  <c r="E12" i="10"/>
  <c r="E11" i="10"/>
  <c r="E10" i="10"/>
  <c r="E9" i="10"/>
  <c r="F34" i="14" l="1"/>
  <c r="Q34" i="14" l="1"/>
  <c r="R28" i="14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  <c r="G11" i="10"/>
  <c r="G13" i="10"/>
  <c r="G10" i="10"/>
  <c r="G9" i="10"/>
  <c r="G14" i="10"/>
  <c r="G12" i="10"/>
  <c r="H13" i="10"/>
  <c r="H14" i="10"/>
  <c r="F13" i="10"/>
  <c r="F10" i="10"/>
  <c r="H10" i="10"/>
  <c r="F11" i="10"/>
  <c r="H11" i="10"/>
  <c r="F9" i="10"/>
  <c r="H9" i="10"/>
  <c r="F14" i="10"/>
  <c r="F12" i="10"/>
  <c r="H12" i="10"/>
</calcChain>
</file>

<file path=xl/sharedStrings.xml><?xml version="1.0" encoding="utf-8"?>
<sst xmlns="http://schemas.openxmlformats.org/spreadsheetml/2006/main" count="1438" uniqueCount="276">
  <si>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</si>
  <si>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</si>
  <si>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</si>
  <si>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</si>
  <si>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</si>
  <si>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</si>
  <si>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</si>
  <si>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</si>
  <si>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</si>
  <si>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</si>
  <si>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</si>
  <si>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</si>
  <si>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</si>
  <si>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</si>
  <si>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</si>
  <si>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</si>
  <si>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</si>
  <si>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</si>
  <si>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</si>
  <si>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</si>
  <si>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</si>
  <si>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</si>
  <si>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</si>
  <si>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</si>
  <si>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</si>
  <si>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</si>
  <si>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</si>
  <si>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</si>
  <si>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</si>
  <si>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</si>
  <si>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</si>
  <si>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</si>
  <si>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</si>
  <si>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</si>
  <si>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</si>
  <si>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</si>
  <si>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</si>
  <si>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</si>
  <si>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</si>
  <si>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</si>
  <si>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</si>
  <si>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</si>
  <si>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</si>
  <si>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</si>
  <si>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</si>
  <si>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</si>
  <si>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</si>
  <si>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</si>
  <si>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</si>
  <si>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</si>
  <si>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</si>
  <si>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</si>
  <si>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</si>
  <si>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</si>
  <si>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</si>
  <si>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</si>
  <si>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</si>
  <si>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</si>
  <si>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</si>
  <si>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</si>
  <si>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</si>
  <si>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</si>
  <si>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</si>
  <si>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</si>
  <si>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</si>
  <si>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</si>
  <si>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</si>
  <si>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</si>
  <si>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</si>
  <si>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</si>
  <si>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</si>
  <si>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</si>
  <si>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</si>
  <si>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</si>
  <si>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</si>
  <si>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</si>
  <si>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</si>
  <si>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</si>
  <si>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</si>
  <si>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</si>
  <si>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</si>
  <si>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</si>
  <si>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</si>
  <si>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</si>
  <si>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</si>
  <si>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>konfekc.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</si>
  <si>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</si>
  <si>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</si>
  <si>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</si>
  <si>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</si>
  <si>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</si>
  <si>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</si>
  <si>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</si>
  <si>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</si>
  <si>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</si>
  <si>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</si>
  <si>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</si>
  <si>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</si>
  <si>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</si>
  <si>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</si>
  <si>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</si>
  <si>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</si>
  <si>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</si>
  <si>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</si>
  <si>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</si>
  <si>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</si>
  <si>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</si>
  <si>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</si>
  <si>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</si>
  <si>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</si>
  <si>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</si>
  <si>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</si>
  <si>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</si>
  <si>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</si>
  <si>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</si>
  <si>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</si>
  <si>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</si>
  <si>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</si>
  <si>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</si>
  <si>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</si>
  <si>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</si>
  <si>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</si>
  <si>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</si>
  <si>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</si>
  <si>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</si>
  <si>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</si>
  <si>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 xml:space="preserve">Polski eksport produktów mleczarskich (mleko i śmietana zagęszczone kod 0402) </t>
  </si>
  <si>
    <t xml:space="preserve">Polski import produktów mleczarskich (mleko i śmietana zagęszczone kod 0402) </t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</si>
  <si>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</si>
  <si>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</si>
  <si>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</si>
  <si>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</si>
  <si>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</si>
  <si>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</si>
  <si>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</si>
  <si>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</si>
  <si>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</si>
  <si>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</si>
  <si>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</si>
  <si>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</si>
  <si>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</si>
  <si>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</si>
  <si>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</si>
  <si>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</si>
  <si>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</si>
  <si>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</si>
  <si>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 xml:space="preserve">Polski eksport produktów mleczarskich (sery i twarogi - kod 0406) </t>
  </si>
  <si>
    <t xml:space="preserve">Polski import produktów mleczarskich (sery i twarogi - kod 0406) 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</si>
  <si>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</si>
  <si>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</si>
  <si>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</si>
  <si>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</si>
  <si>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</si>
  <si>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</si>
  <si>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</si>
  <si>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</si>
  <si>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</si>
  <si>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</si>
  <si>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</si>
  <si>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</si>
  <si>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</si>
  <si>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</si>
  <si>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</si>
  <si>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Polski eksport produktów mleczarskich (masło oraz inne tłuszcze otrzymywane</t>
  </si>
  <si>
    <t xml:space="preserve">Polski import produktów mleczarskich (masło oraz inne tłuszcze otrzymywane 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</si>
  <si>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</si>
  <si>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</si>
  <si>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</si>
  <si>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</si>
  <si>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</si>
  <si>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</si>
  <si>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</si>
  <si>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</si>
  <si>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</si>
  <si>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</si>
  <si>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</si>
  <si>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</si>
  <si>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</si>
  <si>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</si>
  <si>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</si>
  <si>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</si>
  <si>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</si>
  <si>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</si>
  <si>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</si>
  <si>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</si>
  <si>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</si>
  <si>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</si>
  <si>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</si>
  <si>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</si>
  <si>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</si>
  <si>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</si>
  <si>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</si>
  <si>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</si>
  <si>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</si>
  <si>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</si>
  <si>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</si>
  <si>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</si>
  <si>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</si>
  <si>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</si>
  <si>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</si>
  <si>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</si>
  <si>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</si>
  <si>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</si>
  <si>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</si>
  <si>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</si>
  <si>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</si>
  <si>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</si>
  <si>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</si>
  <si>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</si>
  <si>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 xml:space="preserve">Polski eksport produktów mleczarskich (mleko i śmietana nie zagęszczone kod 0401) </t>
  </si>
  <si>
    <t xml:space="preserve">Polski import produktów mleczarskich (mleko i śmietana nie zagęszczone kod 0401) 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</si>
  <si>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</si>
  <si>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</si>
  <si>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</si>
  <si>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</si>
  <si>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</si>
  <si>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</si>
  <si>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</si>
  <si>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</si>
  <si>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</si>
  <si>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</si>
  <si>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</si>
  <si>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</si>
  <si>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</si>
  <si>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</si>
  <si>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</si>
  <si>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</si>
  <si>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</si>
  <si>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Dwutygodniowa zmiana </t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</si>
  <si>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</si>
  <si>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</si>
  <si>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</si>
  <si>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</si>
  <si>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</si>
  <si>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</si>
  <si>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Katar</t>
  </si>
  <si>
    <t>Senegal</t>
  </si>
  <si>
    <t>Stany Zjednoczone Ameryki</t>
  </si>
  <si>
    <t>Zmiana ceny [%] w 2018r. w stos. do lat:</t>
  </si>
  <si>
    <t>I-18</t>
  </si>
  <si>
    <t>Kuba</t>
  </si>
  <si>
    <t>Jemen</t>
  </si>
  <si>
    <t>Panama</t>
  </si>
  <si>
    <t>Szwajcaria</t>
  </si>
  <si>
    <t>Meksyk</t>
  </si>
  <si>
    <t>Ghana</t>
  </si>
  <si>
    <t>Afganistan</t>
  </si>
  <si>
    <t>1-tydz. temu</t>
  </si>
  <si>
    <t>kwiecień</t>
  </si>
  <si>
    <r>
      <t>Mleko surowe</t>
    </r>
    <r>
      <rPr>
        <b/>
        <sz val="11"/>
        <rFont val="Times New Roman"/>
        <family val="1"/>
        <charset val="238"/>
      </rPr>
      <t xml:space="preserve"> skup     kwiecień 18</t>
    </r>
  </si>
  <si>
    <t>Ministerstwo Rolnictwa i Rozwoju Wsi, Departament Promocji i Jakości Żywności.</t>
  </si>
  <si>
    <t>Departament Promocji i Jakości Żywności</t>
  </si>
  <si>
    <t>I-IV 2017r.*</t>
  </si>
  <si>
    <t>I-IV 2018r.*</t>
  </si>
  <si>
    <t>Handel zagraniczny produktami mlecznymi w okresie I - IV  2018r. - dane wstępne</t>
  </si>
  <si>
    <t>Białoruś</t>
  </si>
  <si>
    <t>według ważniejszych krajów w okresie I -IV 2018r (dane wstępne)</t>
  </si>
  <si>
    <t>I -IV 2017r</t>
  </si>
  <si>
    <t>I -IV 2018r</t>
  </si>
  <si>
    <t xml:space="preserve"> z mleka - kod 0405) według ważniejszych krajów w okresie I -IV 2018r (dane wstępne)</t>
  </si>
  <si>
    <t>z mleka - kod 0405) według ważniejszych krajów w okresie I -IV 2018r (dane wstępne)</t>
  </si>
  <si>
    <t>IV-2018</t>
  </si>
  <si>
    <t>IV-2017</t>
  </si>
  <si>
    <t>Wydział Informacji Rynkowej i Statystyki Rolnej</t>
  </si>
  <si>
    <t>1EUR=4,2733</t>
  </si>
  <si>
    <t>maj</t>
  </si>
  <si>
    <t>maj 2018</t>
  </si>
  <si>
    <t>maj 2017</t>
  </si>
  <si>
    <t>maj 2016</t>
  </si>
  <si>
    <t>2018-06-24</t>
  </si>
  <si>
    <t>NR 26/2018</t>
  </si>
  <si>
    <t>5 lipca 2018r.</t>
  </si>
  <si>
    <t>Notowania z okresu: 25.06-1.07.2018r.</t>
  </si>
  <si>
    <t>Ceny sprzedaży (NETTO) wybranych produktów mleczarskich za okres: 25.06-1.07.2018r.</t>
  </si>
  <si>
    <t>2018-07-01</t>
  </si>
  <si>
    <t>1EUR=4,35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</si>
</sst>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9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67" fillId="7" borderId="1" applyNumberFormat="0" applyAlignment="0" applyProtection="0"/>
    <xf numFmtId="0" fontId="68" fillId="20" borderId="2" applyNumberFormat="0" applyAlignment="0" applyProtection="0"/>
    <xf numFmtId="0" fontId="6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71" fillId="21" borderId="4" applyNumberFormat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75" fillId="22" borderId="0" applyNumberFormat="0" applyBorder="0" applyAlignment="0" applyProtection="0"/>
    <xf numFmtId="0" fontId="52" fillId="0" borderId="0"/>
    <xf numFmtId="0" fontId="8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76" fillId="20" borderId="1" applyNumberFormat="0" applyAlignment="0" applyProtection="0"/>
    <xf numFmtId="0" fontId="77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3" borderId="9" applyNumberFormat="0" applyFont="0" applyAlignment="0" applyProtection="0"/>
    <xf numFmtId="0" fontId="81" fillId="3" borderId="0" applyNumberFormat="0" applyBorder="0" applyAlignment="0" applyProtection="0"/>
    <xf numFmtId="0" fontId="1" fillId="0" borderId="0"/>
    <xf numFmtId="0" fontId="92" fillId="0" borderId="0"/>
  </cellStyleXfs>
  <cellXfs count="57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1" fillId="0" borderId="0" xfId="0" applyFont="1" applyFill="1"/>
    <xf numFmtId="0" fontId="43" fillId="0" borderId="0" xfId="0" applyFont="1"/>
    <xf numFmtId="0" fontId="8" fillId="0" borderId="0" xfId="0" applyFont="1"/>
    <xf numFmtId="0" fontId="44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5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5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8" fillId="0" borderId="47" xfId="0" applyFont="1" applyBorder="1" applyAlignment="1">
      <alignment horizontal="center"/>
    </xf>
    <xf numFmtId="0" fontId="48" fillId="24" borderId="47" xfId="0" applyFont="1" applyFill="1" applyBorder="1" applyAlignment="1">
      <alignment horizontal="center"/>
    </xf>
    <xf numFmtId="0" fontId="48" fillId="24" borderId="59" xfId="0" applyFont="1" applyFill="1" applyBorder="1" applyAlignment="1">
      <alignment horizontal="center"/>
    </xf>
    <xf numFmtId="0" fontId="48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9" fillId="0" borderId="0" xfId="0" applyFont="1"/>
    <xf numFmtId="0" fontId="1" fillId="0" borderId="0" xfId="40"/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5" fillId="24" borderId="17" xfId="0" applyNumberFormat="1" applyFont="1" applyFill="1" applyBorder="1" applyAlignment="1">
      <alignment horizontal="center" vertical="center"/>
    </xf>
    <xf numFmtId="0" fontId="53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5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8" fillId="0" borderId="47" xfId="0" applyFont="1" applyFill="1" applyBorder="1" applyAlignment="1">
      <alignment horizontal="center"/>
    </xf>
    <xf numFmtId="0" fontId="48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7" fillId="0" borderId="0" xfId="40" applyFont="1"/>
    <xf numFmtId="0" fontId="58" fillId="0" borderId="0" xfId="40" applyFont="1"/>
    <xf numFmtId="0" fontId="59" fillId="0" borderId="49" xfId="40" applyFont="1" applyBorder="1" applyAlignment="1">
      <alignment horizontal="centerContinuous"/>
    </xf>
    <xf numFmtId="0" fontId="59" fillId="0" borderId="64" xfId="40" applyFont="1" applyBorder="1" applyAlignment="1">
      <alignment horizontal="centerContinuous"/>
    </xf>
    <xf numFmtId="0" fontId="59" fillId="0" borderId="61" xfId="40" applyFont="1" applyBorder="1" applyAlignment="1">
      <alignment horizontal="centerContinuous"/>
    </xf>
    <xf numFmtId="0" fontId="19" fillId="0" borderId="0" xfId="40" applyFont="1"/>
    <xf numFmtId="0" fontId="53" fillId="0" borderId="69" xfId="40" applyFont="1" applyBorder="1" applyAlignment="1">
      <alignment horizontal="centerContinuous"/>
    </xf>
    <xf numFmtId="0" fontId="53" fillId="0" borderId="70" xfId="40" applyFont="1" applyBorder="1" applyAlignment="1">
      <alignment horizontal="centerContinuous"/>
    </xf>
    <xf numFmtId="0" fontId="53" fillId="0" borderId="71" xfId="40" applyFont="1" applyBorder="1" applyAlignment="1">
      <alignment horizontal="centerContinuous"/>
    </xf>
    <xf numFmtId="0" fontId="53" fillId="0" borderId="72" xfId="40" applyFont="1" applyBorder="1" applyAlignment="1">
      <alignment horizontal="centerContinuous"/>
    </xf>
    <xf numFmtId="0" fontId="60" fillId="0" borderId="73" xfId="40" applyFont="1" applyBorder="1" applyAlignment="1">
      <alignment horizontal="center" vertical="center"/>
    </xf>
    <xf numFmtId="0" fontId="60" fillId="0" borderId="74" xfId="40" applyFont="1" applyFill="1" applyBorder="1" applyAlignment="1">
      <alignment horizontal="center" vertical="center" wrapText="1"/>
    </xf>
    <xf numFmtId="0" fontId="60" fillId="24" borderId="75" xfId="40" applyFont="1" applyFill="1" applyBorder="1" applyAlignment="1">
      <alignment horizontal="center" vertical="center" wrapText="1"/>
    </xf>
    <xf numFmtId="0" fontId="60" fillId="0" borderId="76" xfId="40" applyFont="1" applyBorder="1" applyAlignment="1">
      <alignment horizontal="center" vertical="center" wrapText="1"/>
    </xf>
    <xf numFmtId="0" fontId="60" fillId="0" borderId="50" xfId="40" applyFont="1" applyBorder="1" applyAlignment="1">
      <alignment vertical="center"/>
    </xf>
    <xf numFmtId="3" fontId="27" fillId="0" borderId="17" xfId="39" applyNumberFormat="1" applyFont="1" applyBorder="1"/>
    <xf numFmtId="3" fontId="27" fillId="24" borderId="64" xfId="39" applyNumberFormat="1" applyFont="1" applyFill="1" applyBorder="1"/>
    <xf numFmtId="3" fontId="27" fillId="0" borderId="45" xfId="39" applyNumberFormat="1" applyFont="1" applyBorder="1"/>
    <xf numFmtId="0" fontId="60" fillId="0" borderId="16" xfId="40" applyFont="1" applyBorder="1" applyAlignment="1">
      <alignment vertical="center"/>
    </xf>
    <xf numFmtId="3" fontId="27" fillId="0" borderId="60" xfId="39" applyNumberFormat="1" applyFont="1" applyBorder="1"/>
    <xf numFmtId="3" fontId="27" fillId="24" borderId="44" xfId="39" applyNumberFormat="1" applyFont="1" applyFill="1" applyBorder="1"/>
    <xf numFmtId="4" fontId="19" fillId="0" borderId="28" xfId="39" applyNumberFormat="1" applyFont="1" applyBorder="1"/>
    <xf numFmtId="3" fontId="19" fillId="0" borderId="77" xfId="40" applyNumberFormat="1" applyFont="1" applyBorder="1"/>
    <xf numFmtId="3" fontId="19" fillId="24" borderId="77" xfId="40" applyNumberFormat="1" applyFont="1" applyFill="1" applyBorder="1"/>
    <xf numFmtId="4" fontId="19" fillId="0" borderId="77" xfId="39" applyNumberFormat="1" applyFont="1" applyBorder="1"/>
    <xf numFmtId="3" fontId="19" fillId="0" borderId="77" xfId="39" applyNumberFormat="1" applyFont="1" applyBorder="1"/>
    <xf numFmtId="3" fontId="19" fillId="24" borderId="78" xfId="39" applyNumberFormat="1" applyFont="1" applyFill="1" applyBorder="1"/>
    <xf numFmtId="3" fontId="19" fillId="0" borderId="42" xfId="39" applyNumberFormat="1" applyFont="1" applyBorder="1"/>
    <xf numFmtId="4" fontId="19" fillId="0" borderId="27" xfId="39" applyNumberFormat="1" applyFont="1" applyBorder="1"/>
    <xf numFmtId="3" fontId="19" fillId="0" borderId="46" xfId="40" applyNumberFormat="1" applyFont="1" applyBorder="1"/>
    <xf numFmtId="3" fontId="19" fillId="24" borderId="46" xfId="40" applyNumberFormat="1" applyFont="1" applyFill="1" applyBorder="1"/>
    <xf numFmtId="4" fontId="19" fillId="0" borderId="46" xfId="39" applyNumberFormat="1" applyFont="1" applyBorder="1"/>
    <xf numFmtId="3" fontId="19" fillId="0" borderId="46" xfId="39" applyNumberFormat="1" applyFont="1" applyBorder="1"/>
    <xf numFmtId="3" fontId="19" fillId="24" borderId="79" xfId="39" applyNumberFormat="1" applyFont="1" applyFill="1" applyBorder="1"/>
    <xf numFmtId="3" fontId="19" fillId="0" borderId="38" xfId="39" applyNumberFormat="1" applyFont="1" applyBorder="1"/>
    <xf numFmtId="4" fontId="19" fillId="0" borderId="29" xfId="39" applyNumberFormat="1" applyFont="1" applyBorder="1"/>
    <xf numFmtId="3" fontId="19" fillId="0" borderId="47" xfId="40" applyNumberFormat="1" applyFont="1" applyBorder="1"/>
    <xf numFmtId="3" fontId="19" fillId="24" borderId="47" xfId="40" applyNumberFormat="1" applyFont="1" applyFill="1" applyBorder="1"/>
    <xf numFmtId="4" fontId="19" fillId="0" borderId="47" xfId="39" applyNumberFormat="1" applyFont="1" applyBorder="1"/>
    <xf numFmtId="3" fontId="19" fillId="0" borderId="47" xfId="39" applyNumberFormat="1" applyFont="1" applyBorder="1"/>
    <xf numFmtId="3" fontId="19" fillId="24" borderId="80" xfId="39" applyNumberFormat="1" applyFont="1" applyFill="1" applyBorder="1"/>
    <xf numFmtId="3" fontId="19" fillId="0" borderId="35" xfId="39" applyNumberFormat="1" applyFont="1" applyBorder="1"/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1" fillId="0" borderId="0" xfId="0" applyFont="1" applyFill="1"/>
    <xf numFmtId="0" fontId="62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/>
    <xf numFmtId="0" fontId="1" fillId="0" borderId="0" xfId="40" applyFont="1"/>
    <xf numFmtId="0" fontId="48" fillId="0" borderId="39" xfId="0" applyFont="1" applyFill="1" applyBorder="1" applyAlignment="1">
      <alignment horizontal="center"/>
    </xf>
    <xf numFmtId="0" fontId="48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8" fillId="0" borderId="39" xfId="0" applyFont="1" applyBorder="1" applyAlignment="1">
      <alignment horizontal="center"/>
    </xf>
    <xf numFmtId="0" fontId="48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8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8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60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60" fillId="0" borderId="97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37" fillId="0" borderId="101" xfId="0" applyFont="1" applyBorder="1" applyAlignment="1">
      <alignment horizontal="centerContinuous"/>
    </xf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2" fillId="0" borderId="0" xfId="37"/>
    <xf numFmtId="0" fontId="82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3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3" fillId="0" borderId="0" xfId="0" applyFont="1"/>
    <xf numFmtId="0" fontId="84" fillId="0" borderId="0" xfId="0" applyFont="1"/>
    <xf numFmtId="0" fontId="86" fillId="0" borderId="0" xfId="0" applyFont="1"/>
    <xf numFmtId="0" fontId="54" fillId="0" borderId="0" xfId="0" applyFont="1"/>
    <xf numFmtId="0" fontId="60" fillId="0" borderId="107" xfId="40" applyFont="1" applyFill="1" applyBorder="1" applyAlignment="1">
      <alignment horizontal="center" vertical="center" wrapText="1"/>
    </xf>
    <xf numFmtId="0" fontId="60" fillId="0" borderId="108" xfId="40" applyFont="1" applyBorder="1" applyAlignment="1">
      <alignment horizontal="center" vertical="center" wrapText="1"/>
    </xf>
    <xf numFmtId="3" fontId="19" fillId="0" borderId="28" xfId="40" applyNumberFormat="1" applyFont="1" applyBorder="1"/>
    <xf numFmtId="3" fontId="19" fillId="0" borderId="27" xfId="40" applyNumberFormat="1" applyFont="1" applyBorder="1"/>
    <xf numFmtId="3" fontId="19" fillId="0" borderId="29" xfId="40" applyNumberFormat="1" applyFont="1" applyBorder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9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0" fontId="60" fillId="0" borderId="73" xfId="40" applyFont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11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2" xfId="38" applyNumberFormat="1" applyFont="1" applyFill="1" applyBorder="1"/>
    <xf numFmtId="169" fontId="37" fillId="0" borderId="113" xfId="0" applyNumberFormat="1" applyFont="1" applyFill="1" applyBorder="1"/>
    <xf numFmtId="169" fontId="15" fillId="0" borderId="114" xfId="0" applyNumberFormat="1" applyFont="1" applyFill="1" applyBorder="1"/>
    <xf numFmtId="169" fontId="15" fillId="0" borderId="115" xfId="0" applyNumberFormat="1" applyFont="1" applyFill="1" applyBorder="1"/>
    <xf numFmtId="168" fontId="85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7" fillId="0" borderId="52" xfId="0" applyFont="1" applyBorder="1" applyAlignment="1">
      <alignment horizontal="centerContinuous"/>
    </xf>
    <xf numFmtId="0" fontId="88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7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4" fontId="8" fillId="0" borderId="50" xfId="0" applyNumberFormat="1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90" fillId="0" borderId="50" xfId="0" applyNumberFormat="1" applyFont="1" applyFill="1" applyBorder="1" applyAlignment="1">
      <alignment horizontal="center" vertical="center" wrapText="1"/>
    </xf>
    <xf numFmtId="4" fontId="90" fillId="0" borderId="20" xfId="0" applyNumberFormat="1" applyFont="1" applyFill="1" applyBorder="1" applyAlignment="1">
      <alignment horizontal="center" vertical="center" wrapText="1"/>
    </xf>
    <xf numFmtId="4" fontId="90" fillId="0" borderId="90" xfId="0" applyNumberFormat="1" applyFont="1" applyFill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0" fontId="91" fillId="0" borderId="23" xfId="0" applyFont="1" applyBorder="1"/>
    <xf numFmtId="0" fontId="91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8" fillId="0" borderId="22" xfId="0" applyFont="1" applyBorder="1" applyAlignment="1">
      <alignment horizontal="center" wrapText="1"/>
    </xf>
    <xf numFmtId="0" fontId="94" fillId="0" borderId="50" xfId="0" applyFont="1" applyFill="1" applyBorder="1" applyAlignment="1">
      <alignment horizontal="center" wrapText="1"/>
    </xf>
    <xf numFmtId="0" fontId="93" fillId="0" borderId="0" xfId="37" applyFont="1"/>
    <xf numFmtId="169" fontId="15" fillId="24" borderId="87" xfId="38" applyNumberFormat="1" applyFont="1" applyFill="1" applyBorder="1"/>
    <xf numFmtId="169" fontId="15" fillId="24" borderId="112" xfId="38" applyNumberFormat="1" applyFont="1" applyFill="1" applyBorder="1"/>
    <xf numFmtId="169" fontId="37" fillId="0" borderId="113" xfId="0" applyNumberFormat="1" applyFont="1" applyBorder="1"/>
    <xf numFmtId="169" fontId="39" fillId="0" borderId="114" xfId="38" applyNumberFormat="1" applyFont="1" applyBorder="1"/>
    <xf numFmtId="169" fontId="39" fillId="0" borderId="115" xfId="38" applyNumberFormat="1" applyFont="1" applyBorder="1"/>
    <xf numFmtId="169" fontId="15" fillId="24" borderId="87" xfId="0" applyNumberFormat="1" applyFont="1" applyFill="1" applyBorder="1"/>
    <xf numFmtId="169" fontId="15" fillId="24" borderId="112" xfId="0" applyNumberFormat="1" applyFont="1" applyFill="1" applyBorder="1"/>
    <xf numFmtId="169" fontId="39" fillId="0" borderId="114" xfId="0" applyNumberFormat="1" applyFont="1" applyBorder="1"/>
    <xf numFmtId="169" fontId="39" fillId="0" borderId="115" xfId="0" applyNumberFormat="1" applyFont="1" applyBorder="1"/>
    <xf numFmtId="0" fontId="88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170" fontId="31" fillId="0" borderId="5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7" fillId="0" borderId="16" xfId="39" applyNumberFormat="1" applyFont="1" applyBorder="1"/>
    <xf numFmtId="3" fontId="27" fillId="0" borderId="50" xfId="39" applyNumberFormat="1" applyFont="1" applyBorder="1"/>
    <xf numFmtId="0" fontId="8" fillId="0" borderId="11" xfId="0" applyFont="1" applyFill="1" applyBorder="1" applyAlignment="1">
      <alignment horizontal="centerContinuous" vertical="center" wrapText="1"/>
    </xf>
    <xf numFmtId="0" fontId="82" fillId="0" borderId="23" xfId="0" applyFont="1" applyBorder="1"/>
    <xf numFmtId="0" fontId="0" fillId="0" borderId="33" xfId="0" applyFont="1" applyBorder="1"/>
    <xf numFmtId="0" fontId="44" fillId="0" borderId="0" xfId="0" applyFont="1" applyAlignment="1">
      <alignment vertical="center"/>
    </xf>
    <xf numFmtId="0" fontId="95" fillId="0" borderId="0" xfId="0" applyFont="1"/>
    <xf numFmtId="0" fontId="96" fillId="0" borderId="0" xfId="0" applyFont="1" applyAlignment="1">
      <alignment vertical="center"/>
    </xf>
    <xf numFmtId="164" fontId="45" fillId="26" borderId="50" xfId="0" applyNumberFormat="1" applyFont="1" applyFill="1" applyBorder="1" applyAlignment="1">
      <alignment horizontal="right" vertical="center" wrapText="1"/>
    </xf>
    <xf numFmtId="164" fontId="45" fillId="26" borderId="20" xfId="0" applyNumberFormat="1" applyFont="1" applyFill="1" applyBorder="1" applyAlignment="1">
      <alignment horizontal="right" vertical="center" wrapText="1"/>
    </xf>
    <xf numFmtId="0" fontId="97" fillId="0" borderId="0" xfId="0" applyFont="1"/>
    <xf numFmtId="164" fontId="46" fillId="0" borderId="50" xfId="0" applyNumberFormat="1" applyFont="1" applyFill="1" applyBorder="1" applyAlignment="1">
      <alignment horizontal="right" vertical="center" wrapText="1"/>
    </xf>
    <xf numFmtId="164" fontId="46" fillId="0" borderId="20" xfId="0" applyNumberFormat="1" applyFont="1" applyFill="1" applyBorder="1" applyAlignment="1">
      <alignment horizontal="right" vertical="center" wrapText="1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8" xfId="0" quotePrefix="1" applyNumberFormat="1" applyFont="1" applyBorder="1" applyAlignment="1">
      <alignment horizontal="center" vertical="center" wrapText="1"/>
    </xf>
    <xf numFmtId="164" fontId="8" fillId="0" borderId="43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164" fontId="8" fillId="0" borderId="13" xfId="0" applyNumberFormat="1" applyFont="1" applyBorder="1" applyAlignment="1">
      <alignment vertical="center" wrapText="1"/>
    </xf>
    <xf numFmtId="4" fontId="8" fillId="24" borderId="27" xfId="0" applyNumberFormat="1" applyFont="1" applyFill="1" applyBorder="1" applyAlignment="1">
      <alignment vertical="center" wrapText="1"/>
    </xf>
    <xf numFmtId="164" fontId="8" fillId="0" borderId="46" xfId="0" applyNumberFormat="1" applyFont="1" applyBorder="1" applyAlignment="1">
      <alignment vertical="center" wrapText="1"/>
    </xf>
    <xf numFmtId="4" fontId="8" fillId="0" borderId="37" xfId="0" applyNumberFormat="1" applyFont="1" applyBorder="1" applyAlignment="1">
      <alignment vertical="center" wrapText="1"/>
    </xf>
    <xf numFmtId="4" fontId="7" fillId="24" borderId="29" xfId="0" applyNumberFormat="1" applyFont="1" applyFill="1" applyBorder="1" applyAlignment="1">
      <alignment vertical="center" wrapText="1"/>
    </xf>
    <xf numFmtId="4" fontId="7" fillId="0" borderId="34" xfId="0" applyNumberFormat="1" applyFont="1" applyBorder="1" applyAlignment="1">
      <alignment vertical="center" wrapText="1"/>
    </xf>
    <xf numFmtId="164" fontId="7" fillId="0" borderId="47" xfId="0" applyNumberFormat="1" applyFont="1" applyBorder="1" applyAlignment="1">
      <alignment vertical="center" wrapText="1"/>
    </xf>
    <xf numFmtId="4" fontId="8" fillId="24" borderId="30" xfId="0" applyNumberFormat="1" applyFont="1" applyFill="1" applyBorder="1" applyAlignment="1">
      <alignment vertical="center" wrapText="1"/>
    </xf>
    <xf numFmtId="4" fontId="8" fillId="0" borderId="62" xfId="0" applyNumberFormat="1" applyFont="1" applyBorder="1" applyAlignment="1">
      <alignment vertical="center" wrapText="1"/>
    </xf>
    <xf numFmtId="164" fontId="8" fillId="0" borderId="39" xfId="0" applyNumberFormat="1" applyFont="1" applyBorder="1" applyAlignment="1">
      <alignment vertical="center" wrapText="1"/>
    </xf>
    <xf numFmtId="4" fontId="8" fillId="24" borderId="26" xfId="0" applyNumberFormat="1" applyFont="1" applyFill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164" fontId="8" fillId="0" borderId="52" xfId="0" applyNumberFormat="1" applyFont="1" applyBorder="1" applyAlignment="1">
      <alignment vertical="center" wrapText="1"/>
    </xf>
    <xf numFmtId="4" fontId="8" fillId="24" borderId="31" xfId="0" applyNumberFormat="1" applyFont="1" applyFill="1" applyBorder="1" applyAlignment="1">
      <alignment vertical="center" wrapText="1"/>
    </xf>
    <xf numFmtId="4" fontId="8" fillId="0" borderId="63" xfId="0" applyNumberFormat="1" applyFont="1" applyBorder="1" applyAlignment="1">
      <alignment vertical="center" wrapText="1"/>
    </xf>
    <xf numFmtId="164" fontId="8" fillId="0" borderId="106" xfId="0" applyNumberFormat="1" applyFont="1" applyBorder="1" applyAlignment="1">
      <alignment vertical="center" wrapText="1"/>
    </xf>
    <xf numFmtId="0" fontId="8" fillId="0" borderId="116" xfId="0" applyFont="1" applyBorder="1" applyAlignment="1">
      <alignment horizontal="center" vertical="center" wrapText="1"/>
    </xf>
    <xf numFmtId="164" fontId="8" fillId="0" borderId="117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164" fontId="8" fillId="0" borderId="117" xfId="0" applyNumberFormat="1" applyFont="1" applyBorder="1" applyAlignment="1">
      <alignment vertical="center" wrapText="1"/>
    </xf>
    <xf numFmtId="164" fontId="8" fillId="0" borderId="36" xfId="0" applyNumberFormat="1" applyFont="1" applyBorder="1" applyAlignment="1">
      <alignment vertical="center" wrapText="1"/>
    </xf>
    <xf numFmtId="4" fontId="8" fillId="24" borderId="25" xfId="0" applyNumberFormat="1" applyFont="1" applyFill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38" xfId="0" applyNumberFormat="1" applyFont="1" applyBorder="1" applyAlignment="1">
      <alignment vertical="center" wrapText="1"/>
    </xf>
    <xf numFmtId="4" fontId="8" fillId="24" borderId="37" xfId="0" applyNumberFormat="1" applyFont="1" applyFill="1" applyBorder="1" applyAlignment="1">
      <alignment vertical="center" wrapText="1"/>
    </xf>
    <xf numFmtId="4" fontId="16" fillId="24" borderId="27" xfId="0" applyNumberFormat="1" applyFont="1" applyFill="1" applyBorder="1" applyAlignment="1">
      <alignment vertical="center" wrapText="1"/>
    </xf>
    <xf numFmtId="4" fontId="16" fillId="0" borderId="37" xfId="0" applyNumberFormat="1" applyFont="1" applyBorder="1" applyAlignment="1">
      <alignment vertical="center" wrapText="1"/>
    </xf>
    <xf numFmtId="164" fontId="16" fillId="0" borderId="79" xfId="0" applyNumberFormat="1" applyFont="1" applyBorder="1" applyAlignment="1">
      <alignment vertical="center" wrapText="1"/>
    </xf>
    <xf numFmtId="164" fontId="16" fillId="0" borderId="38" xfId="0" applyNumberFormat="1" applyFont="1" applyBorder="1" applyAlignment="1">
      <alignment vertical="center" wrapText="1"/>
    </xf>
    <xf numFmtId="4" fontId="16" fillId="24" borderId="37" xfId="0" applyNumberFormat="1" applyFont="1" applyFill="1" applyBorder="1" applyAlignment="1">
      <alignment vertical="center" wrapText="1"/>
    </xf>
    <xf numFmtId="164" fontId="8" fillId="0" borderId="36" xfId="0" quotePrefix="1" applyNumberFormat="1" applyFont="1" applyBorder="1" applyAlignment="1">
      <alignment vertical="center" wrapText="1"/>
    </xf>
    <xf numFmtId="164" fontId="8" fillId="0" borderId="78" xfId="0" quotePrefix="1" applyNumberFormat="1" applyFont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vertical="center" wrapText="1"/>
    </xf>
    <xf numFmtId="4" fontId="8" fillId="0" borderId="41" xfId="0" applyNumberFormat="1" applyFont="1" applyBorder="1" applyAlignment="1">
      <alignment vertical="center" wrapText="1"/>
    </xf>
    <xf numFmtId="164" fontId="8" fillId="0" borderId="42" xfId="0" applyNumberFormat="1" applyFont="1" applyBorder="1" applyAlignment="1">
      <alignment vertical="center" wrapText="1"/>
    </xf>
    <xf numFmtId="4" fontId="8" fillId="24" borderId="41" xfId="0" applyNumberFormat="1" applyFont="1" applyFill="1" applyBorder="1" applyAlignment="1">
      <alignment vertical="center" wrapText="1"/>
    </xf>
    <xf numFmtId="164" fontId="8" fillId="0" borderId="42" xfId="0" quotePrefix="1" applyNumberFormat="1" applyFont="1" applyBorder="1" applyAlignment="1">
      <alignment vertical="center" wrapText="1"/>
    </xf>
    <xf numFmtId="4" fontId="16" fillId="24" borderId="29" xfId="0" applyNumberFormat="1" applyFont="1" applyFill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164" fontId="16" fillId="0" borderId="80" xfId="0" applyNumberFormat="1" applyFont="1" applyBorder="1" applyAlignment="1">
      <alignment horizontal="center" vertical="center" wrapText="1"/>
    </xf>
    <xf numFmtId="4" fontId="16" fillId="24" borderId="29" xfId="0" applyNumberFormat="1" applyFont="1" applyFill="1" applyBorder="1" applyAlignment="1">
      <alignment vertical="center" wrapText="1"/>
    </xf>
    <xf numFmtId="4" fontId="16" fillId="0" borderId="34" xfId="0" applyNumberFormat="1" applyFont="1" applyBorder="1" applyAlignment="1">
      <alignment vertical="center" wrapText="1"/>
    </xf>
    <xf numFmtId="164" fontId="16" fillId="0" borderId="35" xfId="0" applyNumberFormat="1" applyFont="1" applyBorder="1" applyAlignment="1">
      <alignment vertical="center" wrapText="1"/>
    </xf>
    <xf numFmtId="4" fontId="16" fillId="24" borderId="34" xfId="0" applyNumberFormat="1" applyFont="1" applyFill="1" applyBorder="1" applyAlignment="1">
      <alignment vertical="center" wrapText="1"/>
    </xf>
    <xf numFmtId="164" fontId="16" fillId="0" borderId="35" xfId="0" quotePrefix="1" applyNumberFormat="1" applyFont="1" applyBorder="1" applyAlignment="1">
      <alignment vertical="center" wrapText="1"/>
    </xf>
    <xf numFmtId="164" fontId="8" fillId="0" borderId="78" xfId="0" applyNumberFormat="1" applyFont="1" applyBorder="1" applyAlignment="1">
      <alignment vertical="center" wrapText="1"/>
    </xf>
    <xf numFmtId="4" fontId="8" fillId="24" borderId="29" xfId="0" applyNumberFormat="1" applyFont="1" applyFill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164" fontId="8" fillId="0" borderId="80" xfId="0" applyNumberFormat="1" applyFont="1" applyBorder="1" applyAlignment="1">
      <alignment vertical="center" wrapText="1"/>
    </xf>
    <xf numFmtId="164" fontId="8" fillId="0" borderId="35" xfId="0" applyNumberFormat="1" applyFont="1" applyBorder="1" applyAlignment="1">
      <alignment vertical="center" wrapText="1"/>
    </xf>
    <xf numFmtId="4" fontId="8" fillId="24" borderId="34" xfId="0" applyNumberFormat="1" applyFont="1" applyFill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6" xfId="0" quotePrefix="1" applyNumberFormat="1" applyFont="1" applyBorder="1" applyAlignment="1">
      <alignment horizontal="center" vertical="center" wrapText="1"/>
    </xf>
    <xf numFmtId="164" fontId="7" fillId="0" borderId="35" xfId="0" applyNumberFormat="1" applyFont="1" applyBorder="1" applyAlignment="1">
      <alignment vertical="center" wrapText="1"/>
    </xf>
    <xf numFmtId="4" fontId="7" fillId="24" borderId="29" xfId="0" applyNumberFormat="1" applyFont="1" applyFill="1" applyBorder="1" applyAlignment="1">
      <alignment horizontal="center" vertical="center" wrapText="1"/>
    </xf>
    <xf numFmtId="4" fontId="7" fillId="0" borderId="34" xfId="0" applyNumberFormat="1" applyFont="1" applyBorder="1" applyAlignment="1">
      <alignment horizontal="center" vertical="center" wrapText="1"/>
    </xf>
    <xf numFmtId="164" fontId="7" fillId="0" borderId="47" xfId="0" applyNumberFormat="1" applyFont="1" applyBorder="1" applyAlignment="1">
      <alignment horizontal="center" vertical="center" wrapText="1"/>
    </xf>
    <xf numFmtId="167" fontId="8" fillId="24" borderId="15" xfId="0" applyNumberFormat="1" applyFont="1" applyFill="1" applyBorder="1" applyAlignment="1">
      <alignment vertical="center" wrapText="1"/>
    </xf>
    <xf numFmtId="167" fontId="8" fillId="0" borderId="12" xfId="0" applyNumberFormat="1" applyFont="1" applyBorder="1" applyAlignment="1">
      <alignment vertical="center" wrapText="1"/>
    </xf>
    <xf numFmtId="164" fontId="8" fillId="0" borderId="39" xfId="0" quotePrefix="1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vertical="center" wrapText="1"/>
    </xf>
    <xf numFmtId="164" fontId="8" fillId="0" borderId="12" xfId="0" applyNumberFormat="1" applyFont="1" applyBorder="1" applyAlignment="1">
      <alignment vertical="center" wrapText="1"/>
    </xf>
    <xf numFmtId="164" fontId="8" fillId="24" borderId="30" xfId="0" applyNumberFormat="1" applyFont="1" applyFill="1" applyBorder="1" applyAlignment="1">
      <alignment vertical="center" wrapText="1"/>
    </xf>
    <xf numFmtId="164" fontId="8" fillId="0" borderId="62" xfId="0" applyNumberFormat="1" applyFont="1" applyBorder="1" applyAlignment="1">
      <alignment vertical="center" wrapText="1"/>
    </xf>
    <xf numFmtId="164" fontId="8" fillId="0" borderId="43" xfId="0" applyNumberFormat="1" applyFont="1" applyBorder="1" applyAlignment="1">
      <alignment vertical="center" wrapText="1"/>
    </xf>
    <xf numFmtId="164" fontId="7" fillId="24" borderId="29" xfId="0" applyNumberFormat="1" applyFont="1" applyFill="1" applyBorder="1" applyAlignment="1">
      <alignment vertical="center" wrapText="1"/>
    </xf>
    <xf numFmtId="164" fontId="7" fillId="0" borderId="34" xfId="0" applyNumberFormat="1" applyFont="1" applyBorder="1" applyAlignment="1">
      <alignment vertical="center" wrapText="1"/>
    </xf>
    <xf numFmtId="164" fontId="8" fillId="0" borderId="40" xfId="0" applyNumberFormat="1" applyFont="1" applyBorder="1" applyAlignment="1">
      <alignment vertical="center" wrapText="1"/>
    </xf>
    <xf numFmtId="164" fontId="7" fillId="0" borderId="35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4" fontId="8" fillId="0" borderId="99" xfId="0" applyNumberFormat="1" applyFont="1" applyBorder="1" applyAlignment="1">
      <alignment horizontal="center" vertical="center" wrapText="1"/>
    </xf>
    <xf numFmtId="164" fontId="8" fillId="0" borderId="99" xfId="0" applyNumberFormat="1" applyFont="1" applyBorder="1" applyAlignment="1">
      <alignment horizontal="center" vertical="center" wrapText="1"/>
    </xf>
    <xf numFmtId="4" fontId="8" fillId="0" borderId="104" xfId="0" applyNumberFormat="1" applyFont="1" applyBorder="1" applyAlignment="1">
      <alignment horizontal="center" vertical="center" wrapText="1"/>
    </xf>
    <xf numFmtId="164" fontId="8" fillId="0" borderId="104" xfId="0" applyNumberFormat="1" applyFont="1" applyBorder="1" applyAlignment="1">
      <alignment horizontal="center" vertical="center" wrapText="1"/>
    </xf>
    <xf numFmtId="4" fontId="8" fillId="0" borderId="85" xfId="0" applyNumberFormat="1" applyFont="1" applyBorder="1" applyAlignment="1">
      <alignment horizontal="center" vertical="center" wrapText="1"/>
    </xf>
    <xf numFmtId="164" fontId="89" fillId="0" borderId="104" xfId="0" applyNumberFormat="1" applyFont="1" applyBorder="1" applyAlignment="1">
      <alignment horizontal="center" vertical="center" wrapText="1"/>
    </xf>
    <xf numFmtId="164" fontId="89" fillId="0" borderId="79" xfId="0" applyNumberFormat="1" applyFont="1" applyBorder="1" applyAlignment="1">
      <alignment horizontal="center" vertical="center" wrapText="1"/>
    </xf>
    <xf numFmtId="4" fontId="8" fillId="24" borderId="96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4" fontId="8" fillId="0" borderId="111" xfId="0" applyNumberFormat="1" applyFont="1" applyBorder="1" applyAlignment="1">
      <alignment horizontal="center" vertical="center" wrapText="1"/>
    </xf>
    <xf numFmtId="164" fontId="89" fillId="0" borderId="111" xfId="0" applyNumberFormat="1" applyFont="1" applyBorder="1" applyAlignment="1">
      <alignment horizontal="center" vertical="center" wrapText="1"/>
    </xf>
    <xf numFmtId="164" fontId="89" fillId="0" borderId="80" xfId="0" applyNumberFormat="1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center" vertical="center" wrapText="1"/>
    </xf>
    <xf numFmtId="4" fontId="8" fillId="0" borderId="86" xfId="0" applyNumberFormat="1" applyFont="1" applyBorder="1" applyAlignment="1">
      <alignment horizontal="center" vertical="center" wrapText="1"/>
    </xf>
    <xf numFmtId="164" fontId="8" fillId="0" borderId="86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56" fillId="0" borderId="0" xfId="0" applyFont="1" applyAlignment="1"/>
    <xf numFmtId="0" fontId="0" fillId="0" borderId="0" xfId="0" applyAlignment="1"/>
    <xf numFmtId="0" fontId="53" fillId="0" borderId="49" xfId="0" applyFont="1" applyFill="1" applyBorder="1" applyAlignment="1" applyProtection="1">
      <alignment horizontal="center" vertical="top" wrapText="1"/>
      <protection locked="0"/>
    </xf>
    <xf numFmtId="0" fontId="53" fillId="0" borderId="64" xfId="0" applyFont="1" applyFill="1" applyBorder="1" applyAlignment="1" applyProtection="1">
      <alignment horizontal="center" vertical="top" wrapText="1"/>
      <protection locked="0"/>
    </xf>
    <xf numFmtId="0" fontId="53" fillId="0" borderId="61" xfId="0" applyFont="1" applyFill="1" applyBorder="1" applyAlignment="1" applyProtection="1">
      <alignment horizontal="center" vertical="top" wrapText="1"/>
      <protection locked="0"/>
    </xf>
    <xf numFmtId="0" fontId="53" fillId="0" borderId="22" xfId="0" applyFont="1" applyFill="1" applyBorder="1" applyAlignment="1" applyProtection="1">
      <alignment horizontal="center" vertical="center" wrapText="1"/>
      <protection locked="0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10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4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4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49" fontId="47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7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390525</xdr:colOff>
      <xdr:row>35</xdr:row>
      <xdr:rowOff>161924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34100" cy="359092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62</xdr:row>
      <xdr:rowOff>152399</xdr:rowOff>
    </xdr:from>
    <xdr:to>
      <xdr:col>9</xdr:col>
      <xdr:colOff>381000</xdr:colOff>
      <xdr:row>82</xdr:row>
      <xdr:rowOff>161924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1025" y="10344149"/>
          <a:ext cx="528637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83</xdr:row>
      <xdr:rowOff>19050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6351" cy="3276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581025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6290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57600" cy="22955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1</xdr:rowOff>
    </xdr:from>
    <xdr:to>
      <xdr:col>12</xdr:col>
      <xdr:colOff>581025</xdr:colOff>
      <xdr:row>61</xdr:row>
      <xdr:rowOff>38101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6"/>
          <a:ext cx="3629025" cy="2305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19050</xdr:rowOff>
    </xdr:from>
    <xdr:to>
      <xdr:col>15</xdr:col>
      <xdr:colOff>6519</xdr:colOff>
      <xdr:row>19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80975"/>
          <a:ext cx="4883319" cy="2905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133350</xdr:colOff>
      <xdr:row>49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909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133350</xdr:colOff>
      <xdr:row>34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909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133350</xdr:colOff>
      <xdr:row>49</xdr:row>
      <xdr:rowOff>19248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7909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48</xdr:row>
      <xdr:rowOff>152400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17</xdr:col>
      <xdr:colOff>143801</xdr:colOff>
      <xdr:row>41</xdr:row>
      <xdr:rowOff>23812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8" y="1905000"/>
          <a:ext cx="5608769" cy="519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166686</xdr:rowOff>
    </xdr:from>
    <xdr:to>
      <xdr:col>7</xdr:col>
      <xdr:colOff>-1</xdr:colOff>
      <xdr:row>45</xdr:row>
      <xdr:rowOff>142874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49"/>
          <a:ext cx="4881563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90" zoomScaleNormal="90" workbookViewId="0">
      <selection activeCell="V67" sqref="V67"/>
    </sheetView>
  </sheetViews>
  <sheetFormatPr defaultRowHeight="12.75" x14ac:dyDescent="0.2"/>
  <cols>
    <col min="1" max="1" width="13.7109375" style="112" customWidth="1"/>
    <col min="2" max="2" width="11.85546875" style="112" customWidth="1"/>
    <col min="3" max="3" width="11.7109375" style="112" customWidth="1"/>
    <col min="4" max="4" width="11.85546875" style="112" customWidth="1"/>
    <col min="5" max="5" width="13.5703125" style="112" customWidth="1"/>
    <col min="6" max="7" width="11.7109375" style="112" customWidth="1"/>
    <col min="8" max="8" width="11.42578125" style="112" customWidth="1"/>
    <col min="9" max="9" width="9.85546875" style="112" customWidth="1"/>
    <col min="10" max="10" width="13.7109375" style="112" customWidth="1"/>
    <col min="11" max="12" width="11.7109375" style="112" customWidth="1"/>
    <col min="13" max="13" width="11.85546875" style="112" customWidth="1"/>
    <col min="14" max="14" width="13.5703125" style="112" customWidth="1"/>
    <col min="15" max="16" width="11.7109375" style="112" customWidth="1"/>
    <col min="17" max="17" width="11.85546875" style="112" customWidth="1"/>
    <col min="18" max="16384" width="9.140625" style="112"/>
  </cols>
  <sheetData>
    <row r="2" spans="1:17" ht="16.5" x14ac:dyDescent="0.25">
      <c r="A2" s="147" t="s">
        <v>209</v>
      </c>
      <c r="B2" s="147"/>
      <c r="C2" s="147"/>
      <c r="D2" s="147"/>
      <c r="E2" s="147"/>
      <c r="F2" s="147"/>
      <c r="G2" s="147"/>
      <c r="H2" s="147"/>
      <c r="I2" s="147"/>
      <c r="J2" s="147" t="s">
        <v>210</v>
      </c>
      <c r="K2" s="147"/>
      <c r="L2" s="147"/>
      <c r="M2" s="147"/>
      <c r="N2" s="147"/>
      <c r="O2" s="147"/>
    </row>
    <row r="3" spans="1:17" ht="17.25" thickBot="1" x14ac:dyDescent="0.3">
      <c r="A3" s="147" t="s">
        <v>256</v>
      </c>
      <c r="B3" s="147"/>
      <c r="C3" s="147"/>
      <c r="D3" s="147"/>
      <c r="E3" s="147"/>
      <c r="F3" s="147"/>
      <c r="G3" s="147"/>
      <c r="H3" s="147"/>
      <c r="I3" s="147"/>
      <c r="J3" s="147" t="s">
        <v>256</v>
      </c>
      <c r="K3" s="147"/>
      <c r="L3" s="147"/>
      <c r="M3" s="147"/>
      <c r="N3" s="147"/>
      <c r="O3" s="147"/>
    </row>
    <row r="4" spans="1:17" ht="21" thickBot="1" x14ac:dyDescent="0.35">
      <c r="A4" s="149" t="s">
        <v>128</v>
      </c>
      <c r="B4" s="150"/>
      <c r="C4" s="150"/>
      <c r="D4" s="150"/>
      <c r="E4" s="150"/>
      <c r="F4" s="150"/>
      <c r="G4" s="150"/>
      <c r="H4" s="151"/>
      <c r="I4" s="152"/>
      <c r="J4" s="149" t="s">
        <v>129</v>
      </c>
      <c r="K4" s="150"/>
      <c r="L4" s="150"/>
      <c r="M4" s="150"/>
      <c r="N4" s="150"/>
      <c r="O4" s="150"/>
      <c r="P4" s="150"/>
      <c r="Q4" s="151"/>
    </row>
    <row r="5" spans="1:17" ht="16.5" thickBot="1" x14ac:dyDescent="0.3">
      <c r="A5" s="153" t="s">
        <v>257</v>
      </c>
      <c r="B5" s="154"/>
      <c r="C5" s="155"/>
      <c r="D5" s="156"/>
      <c r="E5" s="153" t="s">
        <v>258</v>
      </c>
      <c r="F5" s="154"/>
      <c r="G5" s="155"/>
      <c r="H5" s="156"/>
      <c r="I5" s="152"/>
      <c r="J5" s="153" t="s">
        <v>257</v>
      </c>
      <c r="K5" s="154"/>
      <c r="L5" s="155"/>
      <c r="M5" s="156"/>
      <c r="N5" s="153" t="s">
        <v>258</v>
      </c>
      <c r="O5" s="154"/>
      <c r="P5" s="155"/>
      <c r="Q5" s="156"/>
    </row>
    <row r="6" spans="1:17" ht="29.25" thickBot="1" x14ac:dyDescent="0.25">
      <c r="A6" s="157" t="s">
        <v>130</v>
      </c>
      <c r="B6" s="158" t="s">
        <v>104</v>
      </c>
      <c r="C6" s="159" t="s">
        <v>162</v>
      </c>
      <c r="D6" s="160" t="s">
        <v>131</v>
      </c>
      <c r="E6" s="157" t="s">
        <v>130</v>
      </c>
      <c r="F6" s="158" t="s">
        <v>104</v>
      </c>
      <c r="G6" s="159" t="s">
        <v>162</v>
      </c>
      <c r="H6" s="160" t="s">
        <v>131</v>
      </c>
      <c r="I6" s="152"/>
      <c r="J6" s="157" t="s">
        <v>130</v>
      </c>
      <c r="K6" s="158" t="s">
        <v>104</v>
      </c>
      <c r="L6" s="159" t="s">
        <v>162</v>
      </c>
      <c r="M6" s="160" t="s">
        <v>131</v>
      </c>
      <c r="N6" s="157" t="s">
        <v>130</v>
      </c>
      <c r="O6" s="158" t="s">
        <v>104</v>
      </c>
      <c r="P6" s="159" t="s">
        <v>162</v>
      </c>
      <c r="Q6" s="160" t="s">
        <v>131</v>
      </c>
    </row>
    <row r="7" spans="1:17" ht="15" thickBot="1" x14ac:dyDescent="0.25">
      <c r="A7" s="161" t="s">
        <v>118</v>
      </c>
      <c r="B7" s="162">
        <v>118546.861</v>
      </c>
      <c r="C7" s="163">
        <v>514385.91399999999</v>
      </c>
      <c r="D7" s="164">
        <v>195946.56200000001</v>
      </c>
      <c r="E7" s="165" t="s">
        <v>118</v>
      </c>
      <c r="F7" s="166">
        <v>120205.243</v>
      </c>
      <c r="G7" s="167">
        <v>503707.87800000003</v>
      </c>
      <c r="H7" s="164">
        <v>213448.196</v>
      </c>
      <c r="I7" s="152"/>
      <c r="J7" s="161" t="s">
        <v>118</v>
      </c>
      <c r="K7" s="162">
        <v>40014.627999999997</v>
      </c>
      <c r="L7" s="163">
        <v>173884.27</v>
      </c>
      <c r="M7" s="164">
        <v>63226.368999999999</v>
      </c>
      <c r="N7" s="165" t="s">
        <v>118</v>
      </c>
      <c r="O7" s="166">
        <v>44952.482000000004</v>
      </c>
      <c r="P7" s="167">
        <v>188200.47</v>
      </c>
      <c r="Q7" s="164">
        <v>70402.233999999997</v>
      </c>
    </row>
    <row r="8" spans="1:17" x14ac:dyDescent="0.2">
      <c r="A8" s="168" t="s">
        <v>77</v>
      </c>
      <c r="B8" s="169">
        <v>78417.191999999995</v>
      </c>
      <c r="C8" s="170">
        <v>340319.40399999998</v>
      </c>
      <c r="D8" s="169">
        <v>133801.49600000001</v>
      </c>
      <c r="E8" s="171" t="s">
        <v>77</v>
      </c>
      <c r="F8" s="172">
        <v>71158.183000000005</v>
      </c>
      <c r="G8" s="173">
        <v>298201.04499999998</v>
      </c>
      <c r="H8" s="174">
        <v>132481.951</v>
      </c>
      <c r="I8" s="152"/>
      <c r="J8" s="168" t="s">
        <v>135</v>
      </c>
      <c r="K8" s="169">
        <v>19845.356</v>
      </c>
      <c r="L8" s="170">
        <v>86202.436000000002</v>
      </c>
      <c r="M8" s="169">
        <v>26133.733</v>
      </c>
      <c r="N8" s="171" t="s">
        <v>135</v>
      </c>
      <c r="O8" s="172">
        <v>21323.112000000001</v>
      </c>
      <c r="P8" s="173">
        <v>89251.626000000004</v>
      </c>
      <c r="Q8" s="174">
        <v>26527.991999999998</v>
      </c>
    </row>
    <row r="9" spans="1:17" x14ac:dyDescent="0.2">
      <c r="A9" s="175" t="s">
        <v>143</v>
      </c>
      <c r="B9" s="176">
        <v>5038.1480000000001</v>
      </c>
      <c r="C9" s="177">
        <v>21863.626</v>
      </c>
      <c r="D9" s="176">
        <v>8008.259</v>
      </c>
      <c r="E9" s="178" t="s">
        <v>143</v>
      </c>
      <c r="F9" s="179">
        <v>7913.1840000000002</v>
      </c>
      <c r="G9" s="180">
        <v>33129.231</v>
      </c>
      <c r="H9" s="181">
        <v>13435.91</v>
      </c>
      <c r="I9" s="152"/>
      <c r="J9" s="175" t="s">
        <v>77</v>
      </c>
      <c r="K9" s="176">
        <v>8958.7070000000003</v>
      </c>
      <c r="L9" s="177">
        <v>38982.356</v>
      </c>
      <c r="M9" s="176">
        <v>12358.324000000001</v>
      </c>
      <c r="N9" s="178" t="s">
        <v>77</v>
      </c>
      <c r="O9" s="179">
        <v>11224.096</v>
      </c>
      <c r="P9" s="180">
        <v>46982.050999999999</v>
      </c>
      <c r="Q9" s="181">
        <v>15541.883</v>
      </c>
    </row>
    <row r="10" spans="1:17" x14ac:dyDescent="0.2">
      <c r="A10" s="175" t="s">
        <v>208</v>
      </c>
      <c r="B10" s="176">
        <v>4071.3960000000002</v>
      </c>
      <c r="C10" s="177">
        <v>17586.281999999999</v>
      </c>
      <c r="D10" s="176">
        <v>8773.6</v>
      </c>
      <c r="E10" s="178" t="s">
        <v>179</v>
      </c>
      <c r="F10" s="179">
        <v>7716.7610000000004</v>
      </c>
      <c r="G10" s="180">
        <v>32386.072</v>
      </c>
      <c r="H10" s="181">
        <v>14412.54</v>
      </c>
      <c r="I10" s="152"/>
      <c r="J10" s="175" t="s">
        <v>157</v>
      </c>
      <c r="K10" s="176">
        <v>3625.4609999999998</v>
      </c>
      <c r="L10" s="177">
        <v>15770.284</v>
      </c>
      <c r="M10" s="176">
        <v>5545.9440000000004</v>
      </c>
      <c r="N10" s="178" t="s">
        <v>136</v>
      </c>
      <c r="O10" s="179">
        <v>4611.3739999999998</v>
      </c>
      <c r="P10" s="180">
        <v>19313.357</v>
      </c>
      <c r="Q10" s="181">
        <v>12382.264999999999</v>
      </c>
    </row>
    <row r="11" spans="1:17" x14ac:dyDescent="0.2">
      <c r="A11" s="175" t="s">
        <v>136</v>
      </c>
      <c r="B11" s="176">
        <v>3747.4409999999998</v>
      </c>
      <c r="C11" s="177">
        <v>16260.784</v>
      </c>
      <c r="D11" s="176">
        <v>2859.989</v>
      </c>
      <c r="E11" s="178" t="s">
        <v>208</v>
      </c>
      <c r="F11" s="179">
        <v>5582.0540000000001</v>
      </c>
      <c r="G11" s="180">
        <v>23409.528999999999</v>
      </c>
      <c r="H11" s="181">
        <v>12155.4</v>
      </c>
      <c r="I11" s="152"/>
      <c r="J11" s="175" t="s">
        <v>136</v>
      </c>
      <c r="K11" s="176">
        <v>3264.7440000000001</v>
      </c>
      <c r="L11" s="177">
        <v>14164.11</v>
      </c>
      <c r="M11" s="176">
        <v>10402.870000000001</v>
      </c>
      <c r="N11" s="178" t="s">
        <v>138</v>
      </c>
      <c r="O11" s="179">
        <v>1847.6110000000001</v>
      </c>
      <c r="P11" s="180">
        <v>7738.9979999999996</v>
      </c>
      <c r="Q11" s="181">
        <v>2859.4749999999999</v>
      </c>
    </row>
    <row r="12" spans="1:17" x14ac:dyDescent="0.2">
      <c r="A12" s="175" t="s">
        <v>135</v>
      </c>
      <c r="B12" s="176">
        <v>3324.4850000000001</v>
      </c>
      <c r="C12" s="177">
        <v>14415.305</v>
      </c>
      <c r="D12" s="176">
        <v>7148.2870000000003</v>
      </c>
      <c r="E12" s="178" t="s">
        <v>135</v>
      </c>
      <c r="F12" s="179">
        <v>4993.4979999999996</v>
      </c>
      <c r="G12" s="180">
        <v>20921.931</v>
      </c>
      <c r="H12" s="181">
        <v>11573.058999999999</v>
      </c>
      <c r="I12" s="152"/>
      <c r="J12" s="175" t="s">
        <v>216</v>
      </c>
      <c r="K12" s="176">
        <v>936.14099999999996</v>
      </c>
      <c r="L12" s="177">
        <v>4067.9520000000002</v>
      </c>
      <c r="M12" s="176">
        <v>1719.8520000000001</v>
      </c>
      <c r="N12" s="178" t="s">
        <v>137</v>
      </c>
      <c r="O12" s="179">
        <v>1378.425</v>
      </c>
      <c r="P12" s="180">
        <v>5781.23</v>
      </c>
      <c r="Q12" s="181">
        <v>3796.7130000000002</v>
      </c>
    </row>
    <row r="13" spans="1:17" x14ac:dyDescent="0.2">
      <c r="A13" s="175" t="s">
        <v>145</v>
      </c>
      <c r="B13" s="176">
        <v>2973.4760000000001</v>
      </c>
      <c r="C13" s="177">
        <v>12931.825000000001</v>
      </c>
      <c r="D13" s="176">
        <v>6277.1540000000005</v>
      </c>
      <c r="E13" s="178" t="s">
        <v>132</v>
      </c>
      <c r="F13" s="179">
        <v>2370.2809999999999</v>
      </c>
      <c r="G13" s="180">
        <v>9934.6589999999997</v>
      </c>
      <c r="H13" s="181">
        <v>2153.46</v>
      </c>
      <c r="I13" s="152"/>
      <c r="J13" s="175" t="s">
        <v>140</v>
      </c>
      <c r="K13" s="176">
        <v>836.29499999999996</v>
      </c>
      <c r="L13" s="177">
        <v>3643.1849999999999</v>
      </c>
      <c r="M13" s="176">
        <v>1538.271</v>
      </c>
      <c r="N13" s="178" t="s">
        <v>140</v>
      </c>
      <c r="O13" s="179">
        <v>1367.299</v>
      </c>
      <c r="P13" s="180">
        <v>5729.6490000000003</v>
      </c>
      <c r="Q13" s="181">
        <v>4716.5940000000001</v>
      </c>
    </row>
    <row r="14" spans="1:17" x14ac:dyDescent="0.2">
      <c r="A14" s="175" t="s">
        <v>179</v>
      </c>
      <c r="B14" s="176">
        <v>2210.9569999999999</v>
      </c>
      <c r="C14" s="177">
        <v>9576.6720000000005</v>
      </c>
      <c r="D14" s="176">
        <v>4491.0749999999998</v>
      </c>
      <c r="E14" s="178" t="s">
        <v>141</v>
      </c>
      <c r="F14" s="179">
        <v>1888.471</v>
      </c>
      <c r="G14" s="180">
        <v>7904.7529999999997</v>
      </c>
      <c r="H14" s="181">
        <v>3966.26</v>
      </c>
      <c r="I14" s="152"/>
      <c r="J14" s="175" t="s">
        <v>138</v>
      </c>
      <c r="K14" s="176">
        <v>832.04899999999998</v>
      </c>
      <c r="L14" s="177">
        <v>3615.2649999999999</v>
      </c>
      <c r="M14" s="176">
        <v>1105.69</v>
      </c>
      <c r="N14" s="178" t="s">
        <v>79</v>
      </c>
      <c r="O14" s="179">
        <v>739.36</v>
      </c>
      <c r="P14" s="180">
        <v>3101.1129999999998</v>
      </c>
      <c r="Q14" s="181">
        <v>2215.4679999999998</v>
      </c>
    </row>
    <row r="15" spans="1:17" x14ac:dyDescent="0.2">
      <c r="A15" s="175" t="s">
        <v>76</v>
      </c>
      <c r="B15" s="176">
        <v>2209.5250000000001</v>
      </c>
      <c r="C15" s="177">
        <v>9626.4089999999997</v>
      </c>
      <c r="D15" s="176">
        <v>1072.9380000000001</v>
      </c>
      <c r="E15" s="178" t="s">
        <v>140</v>
      </c>
      <c r="F15" s="179">
        <v>1872.144</v>
      </c>
      <c r="G15" s="180">
        <v>7842.567</v>
      </c>
      <c r="H15" s="181">
        <v>1580.7529999999999</v>
      </c>
      <c r="I15" s="152"/>
      <c r="J15" s="175" t="s">
        <v>137</v>
      </c>
      <c r="K15" s="176">
        <v>633.82799999999997</v>
      </c>
      <c r="L15" s="177">
        <v>2739.107</v>
      </c>
      <c r="M15" s="176">
        <v>1378.6</v>
      </c>
      <c r="N15" s="178" t="s">
        <v>216</v>
      </c>
      <c r="O15" s="179">
        <v>737.47</v>
      </c>
      <c r="P15" s="180">
        <v>3084.7460000000001</v>
      </c>
      <c r="Q15" s="181">
        <v>875.005</v>
      </c>
    </row>
    <row r="16" spans="1:17" x14ac:dyDescent="0.2">
      <c r="A16" s="175" t="s">
        <v>132</v>
      </c>
      <c r="B16" s="176">
        <v>1822.403</v>
      </c>
      <c r="C16" s="177">
        <v>7894.9210000000003</v>
      </c>
      <c r="D16" s="176">
        <v>1498.576</v>
      </c>
      <c r="E16" s="178" t="s">
        <v>79</v>
      </c>
      <c r="F16" s="179">
        <v>1741.53</v>
      </c>
      <c r="G16" s="180">
        <v>7280.6639999999998</v>
      </c>
      <c r="H16" s="181">
        <v>1231.319</v>
      </c>
      <c r="I16" s="152"/>
      <c r="J16" s="175" t="s">
        <v>79</v>
      </c>
      <c r="K16" s="176">
        <v>388.46800000000002</v>
      </c>
      <c r="L16" s="177">
        <v>1689.105</v>
      </c>
      <c r="M16" s="176">
        <v>2150.0549999999998</v>
      </c>
      <c r="N16" s="178" t="s">
        <v>224</v>
      </c>
      <c r="O16" s="179">
        <v>543.32000000000005</v>
      </c>
      <c r="P16" s="180">
        <v>2287.962</v>
      </c>
      <c r="Q16" s="181">
        <v>267.12</v>
      </c>
    </row>
    <row r="17" spans="1:17" x14ac:dyDescent="0.2">
      <c r="A17" s="175" t="s">
        <v>141</v>
      </c>
      <c r="B17" s="176">
        <v>1626.9970000000001</v>
      </c>
      <c r="C17" s="177">
        <v>7062.2079999999996</v>
      </c>
      <c r="D17" s="176">
        <v>3302.2449999999999</v>
      </c>
      <c r="E17" s="178" t="s">
        <v>145</v>
      </c>
      <c r="F17" s="179">
        <v>1726.6859999999999</v>
      </c>
      <c r="G17" s="180">
        <v>7229.5290000000005</v>
      </c>
      <c r="H17" s="181">
        <v>2903.19</v>
      </c>
      <c r="I17" s="152"/>
      <c r="J17" s="175" t="s">
        <v>155</v>
      </c>
      <c r="K17" s="176">
        <v>232.39599999999999</v>
      </c>
      <c r="L17" s="177">
        <v>1008.197</v>
      </c>
      <c r="M17" s="176">
        <v>460.37</v>
      </c>
      <c r="N17" s="178" t="s">
        <v>198</v>
      </c>
      <c r="O17" s="179">
        <v>292.452</v>
      </c>
      <c r="P17" s="180">
        <v>1217.432</v>
      </c>
      <c r="Q17" s="181">
        <v>146.946</v>
      </c>
    </row>
    <row r="18" spans="1:17" x14ac:dyDescent="0.2">
      <c r="A18" s="175" t="s">
        <v>140</v>
      </c>
      <c r="B18" s="176">
        <v>1478.83</v>
      </c>
      <c r="C18" s="177">
        <v>6413.2049999999999</v>
      </c>
      <c r="D18" s="176">
        <v>1537.604</v>
      </c>
      <c r="E18" s="178" t="s">
        <v>157</v>
      </c>
      <c r="F18" s="179">
        <v>1679.3389999999999</v>
      </c>
      <c r="G18" s="180">
        <v>7032.652</v>
      </c>
      <c r="H18" s="181">
        <v>4155.9189999999999</v>
      </c>
      <c r="I18" s="152"/>
      <c r="J18" s="175" t="s">
        <v>142</v>
      </c>
      <c r="K18" s="176">
        <v>167.898</v>
      </c>
      <c r="L18" s="177">
        <v>728.899</v>
      </c>
      <c r="M18" s="176">
        <v>200.19499999999999</v>
      </c>
      <c r="N18" s="178" t="s">
        <v>132</v>
      </c>
      <c r="O18" s="179">
        <v>270.06799999999998</v>
      </c>
      <c r="P18" s="180">
        <v>1124.752</v>
      </c>
      <c r="Q18" s="181">
        <v>98.564999999999998</v>
      </c>
    </row>
    <row r="19" spans="1:17" x14ac:dyDescent="0.2">
      <c r="A19" s="175" t="s">
        <v>207</v>
      </c>
      <c r="B19" s="176">
        <v>1053.211</v>
      </c>
      <c r="C19" s="177">
        <v>4578.3829999999998</v>
      </c>
      <c r="D19" s="176">
        <v>595.18499999999995</v>
      </c>
      <c r="E19" s="178" t="s">
        <v>172</v>
      </c>
      <c r="F19" s="179">
        <v>1413.588</v>
      </c>
      <c r="G19" s="180">
        <v>5911.0519999999997</v>
      </c>
      <c r="H19" s="181">
        <v>2873.788</v>
      </c>
      <c r="I19" s="152"/>
      <c r="J19" s="175" t="s">
        <v>76</v>
      </c>
      <c r="K19" s="176">
        <v>150.65700000000001</v>
      </c>
      <c r="L19" s="177">
        <v>654.31299999999999</v>
      </c>
      <c r="M19" s="176">
        <v>118.76600000000001</v>
      </c>
      <c r="N19" s="178" t="s">
        <v>155</v>
      </c>
      <c r="O19" s="179">
        <v>210.5</v>
      </c>
      <c r="P19" s="180">
        <v>878.58699999999999</v>
      </c>
      <c r="Q19" s="181">
        <v>619.39499999999998</v>
      </c>
    </row>
    <row r="20" spans="1:17" x14ac:dyDescent="0.2">
      <c r="A20" s="175" t="s">
        <v>255</v>
      </c>
      <c r="B20" s="176">
        <v>1039.6189999999999</v>
      </c>
      <c r="C20" s="177">
        <v>4455.866</v>
      </c>
      <c r="D20" s="176">
        <v>3031.808</v>
      </c>
      <c r="E20" s="178" t="s">
        <v>235</v>
      </c>
      <c r="F20" s="179">
        <v>1166.9059999999999</v>
      </c>
      <c r="G20" s="180">
        <v>4895.3029999999999</v>
      </c>
      <c r="H20" s="181">
        <v>366.92700000000002</v>
      </c>
      <c r="I20" s="152"/>
      <c r="J20" s="175" t="s">
        <v>132</v>
      </c>
      <c r="K20" s="176">
        <v>69.786000000000001</v>
      </c>
      <c r="L20" s="177">
        <v>301.21899999999999</v>
      </c>
      <c r="M20" s="176">
        <v>69.878</v>
      </c>
      <c r="N20" s="178" t="s">
        <v>76</v>
      </c>
      <c r="O20" s="179">
        <v>164.00800000000001</v>
      </c>
      <c r="P20" s="180">
        <v>687.20100000000002</v>
      </c>
      <c r="Q20" s="181">
        <v>186.79</v>
      </c>
    </row>
    <row r="21" spans="1:17" x14ac:dyDescent="0.2">
      <c r="A21" s="175" t="s">
        <v>157</v>
      </c>
      <c r="B21" s="176">
        <v>1009.769</v>
      </c>
      <c r="C21" s="177">
        <v>4375.3999999999996</v>
      </c>
      <c r="D21" s="176">
        <v>2319.373</v>
      </c>
      <c r="E21" s="178" t="s">
        <v>76</v>
      </c>
      <c r="F21" s="179">
        <v>1126.4480000000001</v>
      </c>
      <c r="G21" s="180">
        <v>4719.5069999999996</v>
      </c>
      <c r="H21" s="181">
        <v>703.06200000000001</v>
      </c>
      <c r="I21" s="152"/>
      <c r="J21" s="175" t="s">
        <v>198</v>
      </c>
      <c r="K21" s="176">
        <v>43.384</v>
      </c>
      <c r="L21" s="177">
        <v>189.60900000000001</v>
      </c>
      <c r="M21" s="176">
        <v>24.853000000000002</v>
      </c>
      <c r="N21" s="178" t="s">
        <v>157</v>
      </c>
      <c r="O21" s="179">
        <v>159.49299999999999</v>
      </c>
      <c r="P21" s="180">
        <v>668.85799999999995</v>
      </c>
      <c r="Q21" s="181">
        <v>90.423000000000002</v>
      </c>
    </row>
    <row r="22" spans="1:17" x14ac:dyDescent="0.2">
      <c r="A22" s="175" t="s">
        <v>79</v>
      </c>
      <c r="B22" s="176">
        <v>990.91800000000001</v>
      </c>
      <c r="C22" s="177">
        <v>4291.2539999999999</v>
      </c>
      <c r="D22" s="176">
        <v>650.30999999999995</v>
      </c>
      <c r="E22" s="178" t="s">
        <v>136</v>
      </c>
      <c r="F22" s="179">
        <v>999.60400000000004</v>
      </c>
      <c r="G22" s="180">
        <v>4186.2169999999996</v>
      </c>
      <c r="H22" s="181">
        <v>503.15100000000001</v>
      </c>
      <c r="I22" s="152"/>
      <c r="J22" s="175" t="s">
        <v>143</v>
      </c>
      <c r="K22" s="176">
        <v>29.332999999999998</v>
      </c>
      <c r="L22" s="177">
        <v>127.68899999999999</v>
      </c>
      <c r="M22" s="176">
        <v>18.966000000000001</v>
      </c>
      <c r="N22" s="178" t="s">
        <v>142</v>
      </c>
      <c r="O22" s="179">
        <v>58.195999999999998</v>
      </c>
      <c r="P22" s="180">
        <v>245.559</v>
      </c>
      <c r="Q22" s="181">
        <v>48</v>
      </c>
    </row>
    <row r="23" spans="1:17" ht="13.5" thickBot="1" x14ac:dyDescent="0.25">
      <c r="A23" s="182" t="s">
        <v>216</v>
      </c>
      <c r="B23" s="183">
        <v>900.56100000000004</v>
      </c>
      <c r="C23" s="184">
        <v>3912.4749999999999</v>
      </c>
      <c r="D23" s="183">
        <v>1308.2670000000001</v>
      </c>
      <c r="E23" s="185" t="s">
        <v>138</v>
      </c>
      <c r="F23" s="186">
        <v>733.94500000000005</v>
      </c>
      <c r="G23" s="187">
        <v>3094.0650000000001</v>
      </c>
      <c r="H23" s="188">
        <v>371.90499999999997</v>
      </c>
      <c r="I23" s="152"/>
      <c r="J23" s="182" t="s">
        <v>243</v>
      </c>
      <c r="K23" s="183">
        <v>0.10299999999999999</v>
      </c>
      <c r="L23" s="184">
        <v>0.44500000000000001</v>
      </c>
      <c r="M23" s="183">
        <v>2E-3</v>
      </c>
      <c r="N23" s="185" t="s">
        <v>143</v>
      </c>
      <c r="O23" s="186">
        <v>25.503</v>
      </c>
      <c r="P23" s="187">
        <v>106.53</v>
      </c>
      <c r="Q23" s="188">
        <v>29.56</v>
      </c>
    </row>
    <row r="27" spans="1:17" ht="16.5" x14ac:dyDescent="0.25">
      <c r="A27" s="147" t="s">
        <v>126</v>
      </c>
      <c r="B27" s="147"/>
      <c r="C27" s="147"/>
      <c r="D27" s="147"/>
      <c r="E27" s="147"/>
      <c r="F27" s="147"/>
      <c r="G27" s="147"/>
      <c r="H27" s="148"/>
      <c r="I27" s="148"/>
      <c r="J27" s="147" t="s">
        <v>127</v>
      </c>
      <c r="K27" s="147"/>
      <c r="L27" s="147"/>
      <c r="M27" s="147"/>
      <c r="N27" s="147"/>
      <c r="O27" s="147"/>
      <c r="P27" s="147"/>
      <c r="Q27" s="148"/>
    </row>
    <row r="28" spans="1:17" ht="17.25" thickBot="1" x14ac:dyDescent="0.3">
      <c r="A28" s="147" t="s">
        <v>256</v>
      </c>
      <c r="B28" s="147"/>
      <c r="C28" s="147"/>
      <c r="D28" s="147"/>
      <c r="E28" s="147"/>
      <c r="F28" s="147"/>
      <c r="G28" s="147"/>
      <c r="H28" s="148"/>
      <c r="I28" s="148"/>
      <c r="J28" s="147" t="s">
        <v>256</v>
      </c>
      <c r="K28" s="147"/>
      <c r="L28" s="147"/>
      <c r="M28" s="147"/>
      <c r="N28" s="147"/>
      <c r="O28" s="147"/>
      <c r="P28" s="147"/>
      <c r="Q28" s="148"/>
    </row>
    <row r="29" spans="1:17" ht="21" thickBot="1" x14ac:dyDescent="0.35">
      <c r="A29" s="149" t="s">
        <v>128</v>
      </c>
      <c r="B29" s="150"/>
      <c r="C29" s="150"/>
      <c r="D29" s="150"/>
      <c r="E29" s="150"/>
      <c r="F29" s="150"/>
      <c r="G29" s="150"/>
      <c r="H29" s="151"/>
      <c r="I29" s="152"/>
      <c r="J29" s="149" t="s">
        <v>129</v>
      </c>
      <c r="K29" s="150"/>
      <c r="L29" s="150"/>
      <c r="M29" s="150"/>
      <c r="N29" s="150"/>
      <c r="O29" s="150"/>
      <c r="P29" s="150"/>
      <c r="Q29" s="151"/>
    </row>
    <row r="30" spans="1:17" ht="16.5" thickBot="1" x14ac:dyDescent="0.3">
      <c r="A30" s="153" t="s">
        <v>257</v>
      </c>
      <c r="B30" s="154"/>
      <c r="C30" s="155"/>
      <c r="D30" s="156"/>
      <c r="E30" s="153" t="s">
        <v>258</v>
      </c>
      <c r="F30" s="154"/>
      <c r="G30" s="155"/>
      <c r="H30" s="156"/>
      <c r="I30" s="152"/>
      <c r="J30" s="153" t="s">
        <v>257</v>
      </c>
      <c r="K30" s="154"/>
      <c r="L30" s="155"/>
      <c r="M30" s="156"/>
      <c r="N30" s="153" t="s">
        <v>258</v>
      </c>
      <c r="O30" s="154"/>
      <c r="P30" s="155"/>
      <c r="Q30" s="156"/>
    </row>
    <row r="31" spans="1:17" ht="29.25" thickBot="1" x14ac:dyDescent="0.25">
      <c r="A31" s="157" t="s">
        <v>130</v>
      </c>
      <c r="B31" s="158" t="s">
        <v>104</v>
      </c>
      <c r="C31" s="159" t="s">
        <v>162</v>
      </c>
      <c r="D31" s="160" t="s">
        <v>131</v>
      </c>
      <c r="E31" s="157" t="s">
        <v>130</v>
      </c>
      <c r="F31" s="158" t="s">
        <v>104</v>
      </c>
      <c r="G31" s="159" t="s">
        <v>162</v>
      </c>
      <c r="H31" s="160" t="s">
        <v>131</v>
      </c>
      <c r="I31" s="152"/>
      <c r="J31" s="157" t="s">
        <v>130</v>
      </c>
      <c r="K31" s="158" t="s">
        <v>104</v>
      </c>
      <c r="L31" s="159" t="s">
        <v>162</v>
      </c>
      <c r="M31" s="160" t="s">
        <v>131</v>
      </c>
      <c r="N31" s="157" t="s">
        <v>130</v>
      </c>
      <c r="O31" s="158" t="s">
        <v>104</v>
      </c>
      <c r="P31" s="159" t="s">
        <v>162</v>
      </c>
      <c r="Q31" s="160" t="s">
        <v>131</v>
      </c>
    </row>
    <row r="32" spans="1:17" ht="15" thickBot="1" x14ac:dyDescent="0.25">
      <c r="A32" s="161" t="s">
        <v>118</v>
      </c>
      <c r="B32" s="162">
        <v>104454.33100000001</v>
      </c>
      <c r="C32" s="163">
        <v>452844.75300000003</v>
      </c>
      <c r="D32" s="164">
        <v>45924.366999999998</v>
      </c>
      <c r="E32" s="165" t="s">
        <v>118</v>
      </c>
      <c r="F32" s="166">
        <v>72334.865999999995</v>
      </c>
      <c r="G32" s="167">
        <v>303258.46600000001</v>
      </c>
      <c r="H32" s="164">
        <v>49826.902999999998</v>
      </c>
      <c r="I32" s="152"/>
      <c r="J32" s="161" t="s">
        <v>118</v>
      </c>
      <c r="K32" s="162">
        <v>57697.572</v>
      </c>
      <c r="L32" s="163">
        <v>251196.101</v>
      </c>
      <c r="M32" s="164">
        <v>36891.722999999998</v>
      </c>
      <c r="N32" s="165" t="s">
        <v>118</v>
      </c>
      <c r="O32" s="166">
        <v>45141.411</v>
      </c>
      <c r="P32" s="167">
        <v>188989.128</v>
      </c>
      <c r="Q32" s="164">
        <v>32910.519999999997</v>
      </c>
    </row>
    <row r="33" spans="1:17" x14ac:dyDescent="0.2">
      <c r="A33" s="168" t="s">
        <v>165</v>
      </c>
      <c r="B33" s="169">
        <v>26820.026000000002</v>
      </c>
      <c r="C33" s="170">
        <v>116096.466</v>
      </c>
      <c r="D33" s="169">
        <v>12694</v>
      </c>
      <c r="E33" s="171" t="s">
        <v>165</v>
      </c>
      <c r="F33" s="172">
        <v>25311.112000000001</v>
      </c>
      <c r="G33" s="173">
        <v>106199.33900000001</v>
      </c>
      <c r="H33" s="174">
        <v>17511.5</v>
      </c>
      <c r="I33" s="152"/>
      <c r="J33" s="168" t="s">
        <v>77</v>
      </c>
      <c r="K33" s="169">
        <v>28521.866000000002</v>
      </c>
      <c r="L33" s="170">
        <v>124183.02</v>
      </c>
      <c r="M33" s="169">
        <v>24061.358</v>
      </c>
      <c r="N33" s="171" t="s">
        <v>77</v>
      </c>
      <c r="O33" s="172">
        <v>22736.32</v>
      </c>
      <c r="P33" s="173">
        <v>95164.968999999997</v>
      </c>
      <c r="Q33" s="174">
        <v>22109.133000000002</v>
      </c>
    </row>
    <row r="34" spans="1:17" x14ac:dyDescent="0.2">
      <c r="A34" s="175" t="s">
        <v>216</v>
      </c>
      <c r="B34" s="176">
        <v>17066.585999999999</v>
      </c>
      <c r="C34" s="177">
        <v>74254.698000000004</v>
      </c>
      <c r="D34" s="176">
        <v>4418.335</v>
      </c>
      <c r="E34" s="178" t="s">
        <v>77</v>
      </c>
      <c r="F34" s="179">
        <v>5686.7669999999998</v>
      </c>
      <c r="G34" s="180">
        <v>23895.451000000001</v>
      </c>
      <c r="H34" s="181">
        <v>7445.3819999999996</v>
      </c>
      <c r="I34" s="152"/>
      <c r="J34" s="175" t="s">
        <v>133</v>
      </c>
      <c r="K34" s="176">
        <v>12091.689</v>
      </c>
      <c r="L34" s="177">
        <v>52707.599000000002</v>
      </c>
      <c r="M34" s="176">
        <v>4294.268</v>
      </c>
      <c r="N34" s="178" t="s">
        <v>216</v>
      </c>
      <c r="O34" s="179">
        <v>4949.9070000000002</v>
      </c>
      <c r="P34" s="180">
        <v>20706.679</v>
      </c>
      <c r="Q34" s="181">
        <v>2518.7550000000001</v>
      </c>
    </row>
    <row r="35" spans="1:17" x14ac:dyDescent="0.2">
      <c r="A35" s="175" t="s">
        <v>180</v>
      </c>
      <c r="B35" s="176">
        <v>7374.8119999999999</v>
      </c>
      <c r="C35" s="177">
        <v>31864.184000000001</v>
      </c>
      <c r="D35" s="176">
        <v>3720.6950000000002</v>
      </c>
      <c r="E35" s="178" t="s">
        <v>216</v>
      </c>
      <c r="F35" s="179">
        <v>4784.6639999999998</v>
      </c>
      <c r="G35" s="180">
        <v>20050.019</v>
      </c>
      <c r="H35" s="181">
        <v>2544.3470000000002</v>
      </c>
      <c r="I35" s="152"/>
      <c r="J35" s="175" t="s">
        <v>216</v>
      </c>
      <c r="K35" s="176">
        <v>5133.6869999999999</v>
      </c>
      <c r="L35" s="177">
        <v>22525.678</v>
      </c>
      <c r="M35" s="176">
        <v>2496.06</v>
      </c>
      <c r="N35" s="178" t="s">
        <v>76</v>
      </c>
      <c r="O35" s="179">
        <v>4299.598</v>
      </c>
      <c r="P35" s="180">
        <v>17953.473999999998</v>
      </c>
      <c r="Q35" s="181">
        <v>1481.328</v>
      </c>
    </row>
    <row r="36" spans="1:17" x14ac:dyDescent="0.2">
      <c r="A36" s="175" t="s">
        <v>240</v>
      </c>
      <c r="B36" s="176">
        <v>5767.991</v>
      </c>
      <c r="C36" s="177">
        <v>24870.714</v>
      </c>
      <c r="D36" s="176">
        <v>2239</v>
      </c>
      <c r="E36" s="178" t="s">
        <v>132</v>
      </c>
      <c r="F36" s="179">
        <v>4382.7250000000004</v>
      </c>
      <c r="G36" s="180">
        <v>18337.973999999998</v>
      </c>
      <c r="H36" s="181">
        <v>2415.605</v>
      </c>
      <c r="I36" s="152"/>
      <c r="J36" s="175" t="s">
        <v>76</v>
      </c>
      <c r="K36" s="176">
        <v>2995.8670000000002</v>
      </c>
      <c r="L36" s="177">
        <v>13024.486999999999</v>
      </c>
      <c r="M36" s="176">
        <v>1883.9069999999999</v>
      </c>
      <c r="N36" s="178" t="s">
        <v>133</v>
      </c>
      <c r="O36" s="179">
        <v>3692.1689999999999</v>
      </c>
      <c r="P36" s="180">
        <v>15504.976000000001</v>
      </c>
      <c r="Q36" s="181">
        <v>1581.1790000000001</v>
      </c>
    </row>
    <row r="37" spans="1:17" x14ac:dyDescent="0.2">
      <c r="A37" s="175" t="s">
        <v>77</v>
      </c>
      <c r="B37" s="176">
        <v>4679.723</v>
      </c>
      <c r="C37" s="177">
        <v>20373.793000000001</v>
      </c>
      <c r="D37" s="176">
        <v>2418.5250000000001</v>
      </c>
      <c r="E37" s="178" t="s">
        <v>180</v>
      </c>
      <c r="F37" s="179">
        <v>3996.5770000000002</v>
      </c>
      <c r="G37" s="180">
        <v>16790.291000000001</v>
      </c>
      <c r="H37" s="181">
        <v>2877.49</v>
      </c>
      <c r="I37" s="152"/>
      <c r="J37" s="175" t="s">
        <v>132</v>
      </c>
      <c r="K37" s="176">
        <v>2218.4479999999999</v>
      </c>
      <c r="L37" s="177">
        <v>9528.6389999999992</v>
      </c>
      <c r="M37" s="176">
        <v>854.84299999999996</v>
      </c>
      <c r="N37" s="178" t="s">
        <v>143</v>
      </c>
      <c r="O37" s="179">
        <v>1522.2739999999999</v>
      </c>
      <c r="P37" s="180">
        <v>6403.3059999999996</v>
      </c>
      <c r="Q37" s="181">
        <v>819.53800000000001</v>
      </c>
    </row>
    <row r="38" spans="1:17" x14ac:dyDescent="0.2">
      <c r="A38" s="175" t="s">
        <v>132</v>
      </c>
      <c r="B38" s="176">
        <v>4280.058</v>
      </c>
      <c r="C38" s="177">
        <v>18589.172999999999</v>
      </c>
      <c r="D38" s="176">
        <v>2260.0419999999999</v>
      </c>
      <c r="E38" s="178" t="s">
        <v>141</v>
      </c>
      <c r="F38" s="179">
        <v>3394.8440000000001</v>
      </c>
      <c r="G38" s="180">
        <v>14218.003000000001</v>
      </c>
      <c r="H38" s="181">
        <v>2204.29</v>
      </c>
      <c r="I38" s="152"/>
      <c r="J38" s="175" t="s">
        <v>144</v>
      </c>
      <c r="K38" s="176">
        <v>1367.164</v>
      </c>
      <c r="L38" s="177">
        <v>5908.6390000000001</v>
      </c>
      <c r="M38" s="176">
        <v>554.4</v>
      </c>
      <c r="N38" s="178" t="s">
        <v>138</v>
      </c>
      <c r="O38" s="179">
        <v>1447.078</v>
      </c>
      <c r="P38" s="180">
        <v>6030.0829999999996</v>
      </c>
      <c r="Q38" s="181">
        <v>640.06100000000004</v>
      </c>
    </row>
    <row r="39" spans="1:17" x14ac:dyDescent="0.2">
      <c r="A39" s="175" t="s">
        <v>244</v>
      </c>
      <c r="B39" s="176">
        <v>4217.2669999999998</v>
      </c>
      <c r="C39" s="177">
        <v>18109.409</v>
      </c>
      <c r="D39" s="176">
        <v>2000</v>
      </c>
      <c r="E39" s="178" t="s">
        <v>236</v>
      </c>
      <c r="F39" s="179">
        <v>3353.8359999999998</v>
      </c>
      <c r="G39" s="180">
        <v>14055.232</v>
      </c>
      <c r="H39" s="181">
        <v>2073.4090000000001</v>
      </c>
      <c r="I39" s="152"/>
      <c r="J39" s="175" t="s">
        <v>137</v>
      </c>
      <c r="K39" s="176">
        <v>1130.682</v>
      </c>
      <c r="L39" s="177">
        <v>4923.7820000000002</v>
      </c>
      <c r="M39" s="176">
        <v>425.55500000000001</v>
      </c>
      <c r="N39" s="178" t="s">
        <v>136</v>
      </c>
      <c r="O39" s="179">
        <v>1263.925</v>
      </c>
      <c r="P39" s="180">
        <v>5308.2969999999996</v>
      </c>
      <c r="Q39" s="181">
        <v>766.23400000000004</v>
      </c>
    </row>
    <row r="40" spans="1:17" x14ac:dyDescent="0.2">
      <c r="A40" s="175" t="s">
        <v>200</v>
      </c>
      <c r="B40" s="176">
        <v>3477.3989999999999</v>
      </c>
      <c r="C40" s="177">
        <v>15093.688</v>
      </c>
      <c r="D40" s="176">
        <v>1451.9</v>
      </c>
      <c r="E40" s="178" t="s">
        <v>145</v>
      </c>
      <c r="F40" s="179">
        <v>2242.7460000000001</v>
      </c>
      <c r="G40" s="180">
        <v>9403.5650000000005</v>
      </c>
      <c r="H40" s="181">
        <v>1524.9369999999999</v>
      </c>
      <c r="I40" s="152"/>
      <c r="J40" s="175" t="s">
        <v>155</v>
      </c>
      <c r="K40" s="176">
        <v>1003.514</v>
      </c>
      <c r="L40" s="177">
        <v>4346.6639999999998</v>
      </c>
      <c r="M40" s="176">
        <v>478.59100000000001</v>
      </c>
      <c r="N40" s="178" t="s">
        <v>132</v>
      </c>
      <c r="O40" s="179">
        <v>1155.576</v>
      </c>
      <c r="P40" s="180">
        <v>4845.43</v>
      </c>
      <c r="Q40" s="181">
        <v>684.95899999999995</v>
      </c>
    </row>
    <row r="41" spans="1:17" x14ac:dyDescent="0.2">
      <c r="A41" s="175" t="s">
        <v>133</v>
      </c>
      <c r="B41" s="176">
        <v>3335.1289999999999</v>
      </c>
      <c r="C41" s="177">
        <v>14526.346</v>
      </c>
      <c r="D41" s="176">
        <v>547.81299999999999</v>
      </c>
      <c r="E41" s="178" t="s">
        <v>179</v>
      </c>
      <c r="F41" s="179">
        <v>1730.3309999999999</v>
      </c>
      <c r="G41" s="180">
        <v>7240.723</v>
      </c>
      <c r="H41" s="181">
        <v>1039.4290000000001</v>
      </c>
      <c r="I41" s="152"/>
      <c r="J41" s="175" t="s">
        <v>136</v>
      </c>
      <c r="K41" s="176">
        <v>690.89099999999996</v>
      </c>
      <c r="L41" s="177">
        <v>3004.529</v>
      </c>
      <c r="M41" s="176">
        <v>427.80900000000003</v>
      </c>
      <c r="N41" s="178" t="s">
        <v>142</v>
      </c>
      <c r="O41" s="179">
        <v>843.77300000000002</v>
      </c>
      <c r="P41" s="180">
        <v>3532.27</v>
      </c>
      <c r="Q41" s="181">
        <v>279.05</v>
      </c>
    </row>
    <row r="42" spans="1:17" x14ac:dyDescent="0.2">
      <c r="A42" s="175" t="s">
        <v>141</v>
      </c>
      <c r="B42" s="176">
        <v>2964.0030000000002</v>
      </c>
      <c r="C42" s="177">
        <v>12838.159</v>
      </c>
      <c r="D42" s="176">
        <v>1574.9490000000001</v>
      </c>
      <c r="E42" s="178" t="s">
        <v>200</v>
      </c>
      <c r="F42" s="179">
        <v>1427.2929999999999</v>
      </c>
      <c r="G42" s="180">
        <v>5999.6109999999999</v>
      </c>
      <c r="H42" s="181">
        <v>836</v>
      </c>
      <c r="I42" s="152"/>
      <c r="J42" s="175" t="s">
        <v>135</v>
      </c>
      <c r="K42" s="176">
        <v>653.26199999999994</v>
      </c>
      <c r="L42" s="177">
        <v>2839.2779999999998</v>
      </c>
      <c r="M42" s="176">
        <v>391.82100000000003</v>
      </c>
      <c r="N42" s="178" t="s">
        <v>135</v>
      </c>
      <c r="O42" s="179">
        <v>757.44600000000003</v>
      </c>
      <c r="P42" s="180">
        <v>3165.2860000000001</v>
      </c>
      <c r="Q42" s="181">
        <v>602.45799999999997</v>
      </c>
    </row>
    <row r="43" spans="1:17" x14ac:dyDescent="0.2">
      <c r="A43" s="175" t="s">
        <v>179</v>
      </c>
      <c r="B43" s="176">
        <v>2474.9180000000001</v>
      </c>
      <c r="C43" s="177">
        <v>10745.061</v>
      </c>
      <c r="D43" s="176">
        <v>1142.6020000000001</v>
      </c>
      <c r="E43" s="178" t="s">
        <v>143</v>
      </c>
      <c r="F43" s="179">
        <v>1015.261</v>
      </c>
      <c r="G43" s="180">
        <v>4257.1499999999996</v>
      </c>
      <c r="H43" s="181">
        <v>637.94500000000005</v>
      </c>
      <c r="I43" s="152"/>
      <c r="J43" s="175" t="s">
        <v>79</v>
      </c>
      <c r="K43" s="176">
        <v>591.65</v>
      </c>
      <c r="L43" s="177">
        <v>2563.9209999999998</v>
      </c>
      <c r="M43" s="176">
        <v>305.86</v>
      </c>
      <c r="N43" s="178" t="s">
        <v>137</v>
      </c>
      <c r="O43" s="179">
        <v>604.649</v>
      </c>
      <c r="P43" s="180">
        <v>2531.16</v>
      </c>
      <c r="Q43" s="181">
        <v>277.54000000000002</v>
      </c>
    </row>
    <row r="44" spans="1:17" x14ac:dyDescent="0.2">
      <c r="A44" s="175" t="s">
        <v>143</v>
      </c>
      <c r="B44" s="176">
        <v>2291.6729999999998</v>
      </c>
      <c r="C44" s="177">
        <v>9957.7109999999993</v>
      </c>
      <c r="D44" s="176">
        <v>1262.7339999999999</v>
      </c>
      <c r="E44" s="178" t="s">
        <v>237</v>
      </c>
      <c r="F44" s="179">
        <v>913.54399999999998</v>
      </c>
      <c r="G44" s="180">
        <v>3827.8620000000001</v>
      </c>
      <c r="H44" s="181">
        <v>64.894999999999996</v>
      </c>
      <c r="I44" s="152"/>
      <c r="J44" s="175" t="s">
        <v>142</v>
      </c>
      <c r="K44" s="176">
        <v>554.82299999999998</v>
      </c>
      <c r="L44" s="177">
        <v>2400.36</v>
      </c>
      <c r="M44" s="176">
        <v>211.04</v>
      </c>
      <c r="N44" s="178" t="s">
        <v>155</v>
      </c>
      <c r="O44" s="179">
        <v>598.34299999999996</v>
      </c>
      <c r="P44" s="180">
        <v>2512.8040000000001</v>
      </c>
      <c r="Q44" s="181">
        <v>479.38299999999998</v>
      </c>
    </row>
    <row r="45" spans="1:17" x14ac:dyDescent="0.2">
      <c r="A45" s="175" t="s">
        <v>245</v>
      </c>
      <c r="B45" s="176">
        <v>2013.4190000000001</v>
      </c>
      <c r="C45" s="177">
        <v>8684.1059999999998</v>
      </c>
      <c r="D45" s="176">
        <v>1083</v>
      </c>
      <c r="E45" s="178" t="s">
        <v>135</v>
      </c>
      <c r="F45" s="179">
        <v>817.50599999999997</v>
      </c>
      <c r="G45" s="180">
        <v>3429.7689999999998</v>
      </c>
      <c r="H45" s="181">
        <v>566.16200000000003</v>
      </c>
      <c r="I45" s="152"/>
      <c r="J45" s="175" t="s">
        <v>138</v>
      </c>
      <c r="K45" s="176">
        <v>213.23699999999999</v>
      </c>
      <c r="L45" s="177">
        <v>936.21100000000001</v>
      </c>
      <c r="M45" s="176">
        <v>169.98699999999999</v>
      </c>
      <c r="N45" s="178" t="s">
        <v>157</v>
      </c>
      <c r="O45" s="179">
        <v>384.72399999999999</v>
      </c>
      <c r="P45" s="180">
        <v>1606.136</v>
      </c>
      <c r="Q45" s="181">
        <v>313.55900000000003</v>
      </c>
    </row>
    <row r="46" spans="1:17" x14ac:dyDescent="0.2">
      <c r="A46" s="175" t="s">
        <v>221</v>
      </c>
      <c r="B46" s="176">
        <v>2003.18</v>
      </c>
      <c r="C46" s="177">
        <v>8703.6830000000009</v>
      </c>
      <c r="D46" s="176">
        <v>998</v>
      </c>
      <c r="E46" s="178" t="s">
        <v>140</v>
      </c>
      <c r="F46" s="179">
        <v>812.21299999999997</v>
      </c>
      <c r="G46" s="180">
        <v>3398.7640000000001</v>
      </c>
      <c r="H46" s="181">
        <v>404.55799999999999</v>
      </c>
      <c r="I46" s="152"/>
      <c r="J46" s="175" t="s">
        <v>153</v>
      </c>
      <c r="K46" s="176">
        <v>180.83</v>
      </c>
      <c r="L46" s="177">
        <v>785.923</v>
      </c>
      <c r="M46" s="176">
        <v>68.076999999999998</v>
      </c>
      <c r="N46" s="178" t="s">
        <v>141</v>
      </c>
      <c r="O46" s="179">
        <v>361.30500000000001</v>
      </c>
      <c r="P46" s="180">
        <v>1514.9949999999999</v>
      </c>
      <c r="Q46" s="181">
        <v>120.25</v>
      </c>
    </row>
    <row r="47" spans="1:17" x14ac:dyDescent="0.2">
      <c r="A47" s="175" t="s">
        <v>241</v>
      </c>
      <c r="B47" s="176">
        <v>1765.6279999999999</v>
      </c>
      <c r="C47" s="177">
        <v>7639.5029999999997</v>
      </c>
      <c r="D47" s="176">
        <v>891.95</v>
      </c>
      <c r="E47" s="178" t="s">
        <v>207</v>
      </c>
      <c r="F47" s="179">
        <v>763.69299999999998</v>
      </c>
      <c r="G47" s="180">
        <v>3203.835</v>
      </c>
      <c r="H47" s="181">
        <v>392.45299999999997</v>
      </c>
      <c r="I47" s="152"/>
      <c r="J47" s="175" t="s">
        <v>198</v>
      </c>
      <c r="K47" s="176">
        <v>147.87299999999999</v>
      </c>
      <c r="L47" s="177">
        <v>636.22500000000002</v>
      </c>
      <c r="M47" s="176">
        <v>58.954999999999998</v>
      </c>
      <c r="N47" s="178" t="s">
        <v>144</v>
      </c>
      <c r="O47" s="179">
        <v>254.477</v>
      </c>
      <c r="P47" s="180">
        <v>1079.3889999999999</v>
      </c>
      <c r="Q47" s="181">
        <v>138.6</v>
      </c>
    </row>
    <row r="48" spans="1:17" ht="13.5" thickBot="1" x14ac:dyDescent="0.25">
      <c r="A48" s="182" t="s">
        <v>145</v>
      </c>
      <c r="B48" s="183">
        <v>1362.434</v>
      </c>
      <c r="C48" s="184">
        <v>5919.7150000000001</v>
      </c>
      <c r="D48" s="183">
        <v>770.15</v>
      </c>
      <c r="E48" s="185" t="s">
        <v>246</v>
      </c>
      <c r="F48" s="186">
        <v>638.37400000000002</v>
      </c>
      <c r="G48" s="187">
        <v>2670.1550000000002</v>
      </c>
      <c r="H48" s="188">
        <v>446</v>
      </c>
      <c r="I48" s="152"/>
      <c r="J48" s="182" t="s">
        <v>157</v>
      </c>
      <c r="K48" s="183">
        <v>102.18600000000001</v>
      </c>
      <c r="L48" s="184">
        <v>450.11700000000002</v>
      </c>
      <c r="M48" s="183">
        <v>150.22399999999999</v>
      </c>
      <c r="N48" s="185" t="s">
        <v>153</v>
      </c>
      <c r="O48" s="186">
        <v>230.988</v>
      </c>
      <c r="P48" s="187">
        <v>967.29899999999998</v>
      </c>
      <c r="Q48" s="188">
        <v>86.355000000000004</v>
      </c>
    </row>
    <row r="51" spans="1:17" x14ac:dyDescent="0.2">
      <c r="I51" s="207"/>
    </row>
    <row r="52" spans="1:17" ht="16.5" x14ac:dyDescent="0.25">
      <c r="A52" s="147" t="s">
        <v>163</v>
      </c>
      <c r="B52" s="147"/>
      <c r="C52" s="147"/>
      <c r="D52" s="147"/>
      <c r="E52" s="147"/>
      <c r="F52" s="147"/>
      <c r="G52" s="147"/>
      <c r="H52" s="148"/>
      <c r="I52" s="148"/>
      <c r="J52" s="147" t="s">
        <v>164</v>
      </c>
      <c r="K52" s="147"/>
      <c r="L52" s="147"/>
      <c r="M52" s="147"/>
      <c r="N52" s="147"/>
      <c r="O52" s="147"/>
      <c r="P52" s="147"/>
      <c r="Q52" s="148"/>
    </row>
    <row r="53" spans="1:17" ht="16.5" x14ac:dyDescent="0.25">
      <c r="A53" s="147" t="s">
        <v>259</v>
      </c>
      <c r="B53" s="147"/>
      <c r="C53" s="147"/>
      <c r="D53" s="147"/>
      <c r="E53" s="147"/>
      <c r="F53" s="147"/>
      <c r="G53" s="147"/>
      <c r="H53" s="148"/>
      <c r="I53" s="148"/>
      <c r="J53" s="147" t="s">
        <v>260</v>
      </c>
      <c r="K53" s="147"/>
      <c r="L53" s="147"/>
      <c r="M53" s="147"/>
      <c r="N53" s="147"/>
      <c r="O53" s="147"/>
      <c r="P53" s="147"/>
      <c r="Q53" s="148"/>
    </row>
    <row r="54" spans="1:17" ht="17.25" thickBo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</row>
    <row r="55" spans="1:17" ht="21" thickBot="1" x14ac:dyDescent="0.35">
      <c r="A55" s="149" t="s">
        <v>128</v>
      </c>
      <c r="B55" s="150"/>
      <c r="C55" s="150"/>
      <c r="D55" s="150"/>
      <c r="E55" s="150"/>
      <c r="F55" s="150"/>
      <c r="G55" s="150"/>
      <c r="H55" s="151"/>
      <c r="I55" s="152"/>
      <c r="J55" s="149" t="s">
        <v>129</v>
      </c>
      <c r="K55" s="150"/>
      <c r="L55" s="150"/>
      <c r="M55" s="150"/>
      <c r="N55" s="150"/>
      <c r="O55" s="150"/>
      <c r="P55" s="151"/>
      <c r="Q55" s="151"/>
    </row>
    <row r="56" spans="1:17" ht="16.5" thickBot="1" x14ac:dyDescent="0.3">
      <c r="A56" s="153" t="s">
        <v>257</v>
      </c>
      <c r="B56" s="154"/>
      <c r="C56" s="155"/>
      <c r="D56" s="156"/>
      <c r="E56" s="153" t="s">
        <v>258</v>
      </c>
      <c r="F56" s="154"/>
      <c r="G56" s="155"/>
      <c r="H56" s="156"/>
      <c r="I56" s="152"/>
      <c r="J56" s="153" t="s">
        <v>257</v>
      </c>
      <c r="K56" s="154"/>
      <c r="L56" s="155"/>
      <c r="M56" s="156"/>
      <c r="N56" s="153" t="s">
        <v>258</v>
      </c>
      <c r="O56" s="154"/>
      <c r="P56" s="155"/>
      <c r="Q56" s="156"/>
    </row>
    <row r="57" spans="1:17" ht="29.25" thickBot="1" x14ac:dyDescent="0.25">
      <c r="A57" s="157" t="s">
        <v>130</v>
      </c>
      <c r="B57" s="158" t="s">
        <v>104</v>
      </c>
      <c r="C57" s="159" t="s">
        <v>162</v>
      </c>
      <c r="D57" s="160" t="s">
        <v>131</v>
      </c>
      <c r="E57" s="157" t="s">
        <v>130</v>
      </c>
      <c r="F57" s="158" t="s">
        <v>104</v>
      </c>
      <c r="G57" s="159" t="s">
        <v>162</v>
      </c>
      <c r="H57" s="160" t="s">
        <v>131</v>
      </c>
      <c r="I57" s="152"/>
      <c r="J57" s="294" t="s">
        <v>130</v>
      </c>
      <c r="K57" s="159" t="s">
        <v>104</v>
      </c>
      <c r="L57" s="160" t="s">
        <v>162</v>
      </c>
      <c r="M57" s="312" t="s">
        <v>131</v>
      </c>
      <c r="N57" s="158" t="s">
        <v>130</v>
      </c>
      <c r="O57" s="159" t="s">
        <v>104</v>
      </c>
      <c r="P57" s="160" t="s">
        <v>162</v>
      </c>
      <c r="Q57" s="295" t="s">
        <v>131</v>
      </c>
    </row>
    <row r="58" spans="1:17" ht="15" thickBot="1" x14ac:dyDescent="0.25">
      <c r="A58" s="161" t="s">
        <v>118</v>
      </c>
      <c r="B58" s="162">
        <v>71739.603000000003</v>
      </c>
      <c r="C58" s="163">
        <v>311512.65600000002</v>
      </c>
      <c r="D58" s="164">
        <v>18524.063999999998</v>
      </c>
      <c r="E58" s="165" t="s">
        <v>118</v>
      </c>
      <c r="F58" s="166">
        <v>111354.976</v>
      </c>
      <c r="G58" s="167">
        <v>466422.85399999999</v>
      </c>
      <c r="H58" s="164">
        <v>25951.868999999999</v>
      </c>
      <c r="I58" s="152"/>
      <c r="J58" s="162" t="s">
        <v>118</v>
      </c>
      <c r="K58" s="163">
        <v>27396.174999999999</v>
      </c>
      <c r="L58" s="164">
        <v>119147.84600000001</v>
      </c>
      <c r="M58" s="363">
        <v>6056.6210000000001</v>
      </c>
      <c r="N58" s="362" t="s">
        <v>118</v>
      </c>
      <c r="O58" s="167">
        <v>35899.339999999997</v>
      </c>
      <c r="P58" s="164">
        <v>150351.83499999999</v>
      </c>
      <c r="Q58" s="164">
        <v>6957.4340000000002</v>
      </c>
    </row>
    <row r="59" spans="1:17" x14ac:dyDescent="0.2">
      <c r="A59" s="168" t="s">
        <v>216</v>
      </c>
      <c r="B59" s="169">
        <v>11985.800999999999</v>
      </c>
      <c r="C59" s="170">
        <v>51884.307000000001</v>
      </c>
      <c r="D59" s="169">
        <v>3082.9560000000001</v>
      </c>
      <c r="E59" s="171" t="s">
        <v>216</v>
      </c>
      <c r="F59" s="172">
        <v>32690.714</v>
      </c>
      <c r="G59" s="173">
        <v>136910.89300000001</v>
      </c>
      <c r="H59" s="174">
        <v>7739.3969999999999</v>
      </c>
      <c r="I59" s="152"/>
      <c r="J59" s="296" t="s">
        <v>77</v>
      </c>
      <c r="K59" s="170">
        <v>9200.4650000000001</v>
      </c>
      <c r="L59" s="169">
        <v>39967.974999999999</v>
      </c>
      <c r="M59" s="172">
        <v>2119.9850000000001</v>
      </c>
      <c r="N59" s="172" t="s">
        <v>216</v>
      </c>
      <c r="O59" s="173">
        <v>17680.923999999999</v>
      </c>
      <c r="P59" s="174">
        <v>74118.758000000002</v>
      </c>
      <c r="Q59" s="174">
        <v>3456.1689999999999</v>
      </c>
    </row>
    <row r="60" spans="1:17" x14ac:dyDescent="0.2">
      <c r="A60" s="175" t="s">
        <v>77</v>
      </c>
      <c r="B60" s="176">
        <v>10461.998</v>
      </c>
      <c r="C60" s="177">
        <v>45397.245999999999</v>
      </c>
      <c r="D60" s="176">
        <v>3040.6680000000001</v>
      </c>
      <c r="E60" s="178" t="s">
        <v>77</v>
      </c>
      <c r="F60" s="179">
        <v>13974.46</v>
      </c>
      <c r="G60" s="180">
        <v>58591.004000000001</v>
      </c>
      <c r="H60" s="181">
        <v>3408.1750000000002</v>
      </c>
      <c r="I60" s="152"/>
      <c r="J60" s="297" t="s">
        <v>216</v>
      </c>
      <c r="K60" s="177">
        <v>8814.3379999999997</v>
      </c>
      <c r="L60" s="176">
        <v>38346.606</v>
      </c>
      <c r="M60" s="179">
        <v>1796.463</v>
      </c>
      <c r="N60" s="179" t="s">
        <v>77</v>
      </c>
      <c r="O60" s="180">
        <v>7819.9539999999997</v>
      </c>
      <c r="P60" s="181">
        <v>32739.512999999999</v>
      </c>
      <c r="Q60" s="181">
        <v>1516.9259999999999</v>
      </c>
    </row>
    <row r="61" spans="1:17" x14ac:dyDescent="0.2">
      <c r="A61" s="175" t="s">
        <v>79</v>
      </c>
      <c r="B61" s="176">
        <v>7157.4160000000002</v>
      </c>
      <c r="C61" s="177">
        <v>31110.127</v>
      </c>
      <c r="D61" s="176">
        <v>1754.4590000000001</v>
      </c>
      <c r="E61" s="178" t="s">
        <v>136</v>
      </c>
      <c r="F61" s="179">
        <v>12135.034</v>
      </c>
      <c r="G61" s="180">
        <v>50853.023000000001</v>
      </c>
      <c r="H61" s="181">
        <v>2789.6179999999999</v>
      </c>
      <c r="I61" s="152"/>
      <c r="J61" s="297" t="s">
        <v>133</v>
      </c>
      <c r="K61" s="177">
        <v>1538.6559999999999</v>
      </c>
      <c r="L61" s="176">
        <v>6767.6760000000004</v>
      </c>
      <c r="M61" s="179">
        <v>343.834</v>
      </c>
      <c r="N61" s="179" t="s">
        <v>138</v>
      </c>
      <c r="O61" s="180">
        <v>2883.1170000000002</v>
      </c>
      <c r="P61" s="181">
        <v>12059.269</v>
      </c>
      <c r="Q61" s="181">
        <v>478.49599999999998</v>
      </c>
    </row>
    <row r="62" spans="1:17" x14ac:dyDescent="0.2">
      <c r="A62" s="175" t="s">
        <v>138</v>
      </c>
      <c r="B62" s="176">
        <v>6362.32</v>
      </c>
      <c r="C62" s="177">
        <v>27846.778999999999</v>
      </c>
      <c r="D62" s="176">
        <v>1616.1120000000001</v>
      </c>
      <c r="E62" s="178" t="s">
        <v>76</v>
      </c>
      <c r="F62" s="179">
        <v>11636.425999999999</v>
      </c>
      <c r="G62" s="180">
        <v>48655</v>
      </c>
      <c r="H62" s="181">
        <v>2743.413</v>
      </c>
      <c r="I62" s="152"/>
      <c r="J62" s="297" t="s">
        <v>135</v>
      </c>
      <c r="K62" s="177">
        <v>1479.586</v>
      </c>
      <c r="L62" s="176">
        <v>6434.0460000000003</v>
      </c>
      <c r="M62" s="179">
        <v>330.2</v>
      </c>
      <c r="N62" s="179" t="s">
        <v>144</v>
      </c>
      <c r="O62" s="180">
        <v>1625.154</v>
      </c>
      <c r="P62" s="181">
        <v>6791.6379999999999</v>
      </c>
      <c r="Q62" s="181">
        <v>287.68</v>
      </c>
    </row>
    <row r="63" spans="1:17" x14ac:dyDescent="0.2">
      <c r="A63" s="175" t="s">
        <v>145</v>
      </c>
      <c r="B63" s="176">
        <v>6359.9830000000002</v>
      </c>
      <c r="C63" s="177">
        <v>27655.677</v>
      </c>
      <c r="D63" s="176">
        <v>1566.7629999999999</v>
      </c>
      <c r="E63" s="178" t="s">
        <v>138</v>
      </c>
      <c r="F63" s="179">
        <v>7412.9880000000003</v>
      </c>
      <c r="G63" s="180">
        <v>31088.929</v>
      </c>
      <c r="H63" s="181">
        <v>1847.0509999999999</v>
      </c>
      <c r="I63" s="152"/>
      <c r="J63" s="297" t="s">
        <v>144</v>
      </c>
      <c r="K63" s="177">
        <v>1447.702</v>
      </c>
      <c r="L63" s="176">
        <v>6304.0230000000001</v>
      </c>
      <c r="M63" s="179">
        <v>347.6</v>
      </c>
      <c r="N63" s="179" t="s">
        <v>132</v>
      </c>
      <c r="O63" s="180">
        <v>1200.9639999999999</v>
      </c>
      <c r="P63" s="181">
        <v>5011.585</v>
      </c>
      <c r="Q63" s="181">
        <v>269.42</v>
      </c>
    </row>
    <row r="64" spans="1:17" x14ac:dyDescent="0.2">
      <c r="A64" s="175" t="s">
        <v>136</v>
      </c>
      <c r="B64" s="176">
        <v>6286.1270000000004</v>
      </c>
      <c r="C64" s="177">
        <v>27313.87</v>
      </c>
      <c r="D64" s="176">
        <v>1550.4010000000001</v>
      </c>
      <c r="E64" s="178" t="s">
        <v>145</v>
      </c>
      <c r="F64" s="179">
        <v>6406.6149999999998</v>
      </c>
      <c r="G64" s="180">
        <v>26789.582999999999</v>
      </c>
      <c r="H64" s="181">
        <v>1420.934</v>
      </c>
      <c r="I64" s="152"/>
      <c r="J64" s="297" t="s">
        <v>138</v>
      </c>
      <c r="K64" s="177">
        <v>1069.402</v>
      </c>
      <c r="L64" s="176">
        <v>4624.616</v>
      </c>
      <c r="M64" s="179">
        <v>225.017</v>
      </c>
      <c r="N64" s="179" t="s">
        <v>76</v>
      </c>
      <c r="O64" s="180">
        <v>992.61500000000001</v>
      </c>
      <c r="P64" s="181">
        <v>4152.7380000000003</v>
      </c>
      <c r="Q64" s="181">
        <v>167.50399999999999</v>
      </c>
    </row>
    <row r="65" spans="1:17" x14ac:dyDescent="0.2">
      <c r="A65" s="175" t="s">
        <v>76</v>
      </c>
      <c r="B65" s="176">
        <v>5235.7030000000004</v>
      </c>
      <c r="C65" s="177">
        <v>22704.018</v>
      </c>
      <c r="D65" s="176">
        <v>1375.164</v>
      </c>
      <c r="E65" s="178" t="s">
        <v>79</v>
      </c>
      <c r="F65" s="179">
        <v>5652.0360000000001</v>
      </c>
      <c r="G65" s="180">
        <v>23676.992999999999</v>
      </c>
      <c r="H65" s="181">
        <v>1284.49</v>
      </c>
      <c r="I65" s="152"/>
      <c r="J65" s="297" t="s">
        <v>76</v>
      </c>
      <c r="K65" s="177">
        <v>1017.828</v>
      </c>
      <c r="L65" s="176">
        <v>4452.8249999999998</v>
      </c>
      <c r="M65" s="179">
        <v>230.54</v>
      </c>
      <c r="N65" s="179" t="s">
        <v>133</v>
      </c>
      <c r="O65" s="180">
        <v>867.16499999999996</v>
      </c>
      <c r="P65" s="181">
        <v>3625.7089999999998</v>
      </c>
      <c r="Q65" s="181">
        <v>208.679</v>
      </c>
    </row>
    <row r="66" spans="1:17" x14ac:dyDescent="0.2">
      <c r="A66" s="175" t="s">
        <v>143</v>
      </c>
      <c r="B66" s="176">
        <v>2554.8850000000002</v>
      </c>
      <c r="C66" s="177">
        <v>11091.794</v>
      </c>
      <c r="D66" s="176">
        <v>807.94899999999996</v>
      </c>
      <c r="E66" s="178" t="s">
        <v>143</v>
      </c>
      <c r="F66" s="179">
        <v>3431.884</v>
      </c>
      <c r="G66" s="180">
        <v>14361.608</v>
      </c>
      <c r="H66" s="181">
        <v>782.49</v>
      </c>
      <c r="I66" s="152"/>
      <c r="J66" s="297" t="s">
        <v>137</v>
      </c>
      <c r="K66" s="177">
        <v>857.4</v>
      </c>
      <c r="L66" s="176">
        <v>3738.1889999999999</v>
      </c>
      <c r="M66" s="179">
        <v>176</v>
      </c>
      <c r="N66" s="179" t="s">
        <v>137</v>
      </c>
      <c r="O66" s="180">
        <v>751.05799999999999</v>
      </c>
      <c r="P66" s="181">
        <v>3147.886</v>
      </c>
      <c r="Q66" s="181">
        <v>110.90600000000001</v>
      </c>
    </row>
    <row r="67" spans="1:17" x14ac:dyDescent="0.2">
      <c r="A67" s="175" t="s">
        <v>203</v>
      </c>
      <c r="B67" s="176">
        <v>2153.7049999999999</v>
      </c>
      <c r="C67" s="177">
        <v>9341.8610000000008</v>
      </c>
      <c r="D67" s="176">
        <v>525</v>
      </c>
      <c r="E67" s="178" t="s">
        <v>135</v>
      </c>
      <c r="F67" s="179">
        <v>3006.7710000000002</v>
      </c>
      <c r="G67" s="180">
        <v>12595.197</v>
      </c>
      <c r="H67" s="181">
        <v>657.83199999999999</v>
      </c>
      <c r="I67" s="152"/>
      <c r="J67" s="297" t="s">
        <v>143</v>
      </c>
      <c r="K67" s="177">
        <v>628.32500000000005</v>
      </c>
      <c r="L67" s="176">
        <v>2701.681</v>
      </c>
      <c r="M67" s="179">
        <v>156.852</v>
      </c>
      <c r="N67" s="179" t="s">
        <v>135</v>
      </c>
      <c r="O67" s="180">
        <v>579.47</v>
      </c>
      <c r="P67" s="181">
        <v>2428.0949999999998</v>
      </c>
      <c r="Q67" s="181">
        <v>127.64</v>
      </c>
    </row>
    <row r="68" spans="1:17" x14ac:dyDescent="0.2">
      <c r="A68" s="175" t="s">
        <v>135</v>
      </c>
      <c r="B68" s="176">
        <v>1939.229</v>
      </c>
      <c r="C68" s="177">
        <v>8443.4590000000007</v>
      </c>
      <c r="D68" s="176">
        <v>455.48700000000002</v>
      </c>
      <c r="E68" s="178" t="s">
        <v>132</v>
      </c>
      <c r="F68" s="179">
        <v>2420.4560000000001</v>
      </c>
      <c r="G68" s="180">
        <v>10157.4</v>
      </c>
      <c r="H68" s="181">
        <v>482.63900000000001</v>
      </c>
      <c r="I68" s="152"/>
      <c r="J68" s="297" t="s">
        <v>142</v>
      </c>
      <c r="K68" s="177">
        <v>406.45600000000002</v>
      </c>
      <c r="L68" s="176">
        <v>1768.654</v>
      </c>
      <c r="M68" s="179">
        <v>109.012</v>
      </c>
      <c r="N68" s="179" t="s">
        <v>142</v>
      </c>
      <c r="O68" s="180">
        <v>511.08300000000003</v>
      </c>
      <c r="P68" s="181">
        <v>2147.0569999999998</v>
      </c>
      <c r="Q68" s="181">
        <v>102.59699999999999</v>
      </c>
    </row>
    <row r="69" spans="1:17" x14ac:dyDescent="0.2">
      <c r="A69" s="175" t="s">
        <v>141</v>
      </c>
      <c r="B69" s="176">
        <v>1577.163</v>
      </c>
      <c r="C69" s="177">
        <v>6860.35</v>
      </c>
      <c r="D69" s="176">
        <v>424.964</v>
      </c>
      <c r="E69" s="178" t="s">
        <v>203</v>
      </c>
      <c r="F69" s="179">
        <v>2189.39</v>
      </c>
      <c r="G69" s="180">
        <v>9162.5930000000008</v>
      </c>
      <c r="H69" s="181">
        <v>472</v>
      </c>
      <c r="I69" s="152"/>
      <c r="J69" s="297" t="s">
        <v>224</v>
      </c>
      <c r="K69" s="177">
        <v>246.11099999999999</v>
      </c>
      <c r="L69" s="176">
        <v>1054.922</v>
      </c>
      <c r="M69" s="179">
        <v>63.2</v>
      </c>
      <c r="N69" s="179" t="s">
        <v>143</v>
      </c>
      <c r="O69" s="180">
        <v>275.51600000000002</v>
      </c>
      <c r="P69" s="181">
        <v>1150.3320000000001</v>
      </c>
      <c r="Q69" s="181">
        <v>71.600999999999999</v>
      </c>
    </row>
    <row r="70" spans="1:17" x14ac:dyDescent="0.2">
      <c r="A70" s="175" t="s">
        <v>132</v>
      </c>
      <c r="B70" s="176">
        <v>1130.7190000000001</v>
      </c>
      <c r="C70" s="177">
        <v>4915.2879999999996</v>
      </c>
      <c r="D70" s="176">
        <v>248.12200000000001</v>
      </c>
      <c r="E70" s="178" t="s">
        <v>157</v>
      </c>
      <c r="F70" s="179">
        <v>1847.4880000000001</v>
      </c>
      <c r="G70" s="180">
        <v>7775.7430000000004</v>
      </c>
      <c r="H70" s="181">
        <v>383.43299999999999</v>
      </c>
      <c r="I70" s="152"/>
      <c r="J70" s="297" t="s">
        <v>132</v>
      </c>
      <c r="K70" s="177">
        <v>238.55500000000001</v>
      </c>
      <c r="L70" s="176">
        <v>1035.421</v>
      </c>
      <c r="M70" s="179">
        <v>42.694000000000003</v>
      </c>
      <c r="N70" s="179" t="s">
        <v>136</v>
      </c>
      <c r="O70" s="180">
        <v>244.57</v>
      </c>
      <c r="P70" s="181">
        <v>1017.598</v>
      </c>
      <c r="Q70" s="181">
        <v>54.424999999999997</v>
      </c>
    </row>
    <row r="71" spans="1:17" x14ac:dyDescent="0.2">
      <c r="A71" s="175" t="s">
        <v>142</v>
      </c>
      <c r="B71" s="176">
        <v>1008.973</v>
      </c>
      <c r="C71" s="177">
        <v>4385.6369999999997</v>
      </c>
      <c r="D71" s="176">
        <v>255.203</v>
      </c>
      <c r="E71" s="178" t="s">
        <v>140</v>
      </c>
      <c r="F71" s="179">
        <v>1540.558</v>
      </c>
      <c r="G71" s="180">
        <v>6455.9229999999998</v>
      </c>
      <c r="H71" s="181">
        <v>333.05399999999997</v>
      </c>
      <c r="I71" s="152"/>
      <c r="J71" s="297" t="s">
        <v>136</v>
      </c>
      <c r="K71" s="177">
        <v>146.18799999999999</v>
      </c>
      <c r="L71" s="176">
        <v>626.83399999999995</v>
      </c>
      <c r="M71" s="179">
        <v>40.235999999999997</v>
      </c>
      <c r="N71" s="179" t="s">
        <v>224</v>
      </c>
      <c r="O71" s="180">
        <v>167.94</v>
      </c>
      <c r="P71" s="181">
        <v>712.33199999999999</v>
      </c>
      <c r="Q71" s="181">
        <v>40</v>
      </c>
    </row>
    <row r="72" spans="1:17" x14ac:dyDescent="0.2">
      <c r="A72" s="175" t="s">
        <v>172</v>
      </c>
      <c r="B72" s="176">
        <v>896.85799999999995</v>
      </c>
      <c r="C72" s="177">
        <v>3893.3449999999998</v>
      </c>
      <c r="D72" s="176">
        <v>229.28100000000001</v>
      </c>
      <c r="E72" s="178" t="s">
        <v>172</v>
      </c>
      <c r="F72" s="179">
        <v>1241.2570000000001</v>
      </c>
      <c r="G72" s="180">
        <v>5184.0910000000003</v>
      </c>
      <c r="H72" s="181">
        <v>314.358</v>
      </c>
      <c r="I72" s="152"/>
      <c r="J72" s="297" t="s">
        <v>79</v>
      </c>
      <c r="K72" s="177">
        <v>125.68</v>
      </c>
      <c r="L72" s="176">
        <v>545.63300000000004</v>
      </c>
      <c r="M72" s="179">
        <v>29.436</v>
      </c>
      <c r="N72" s="179" t="s">
        <v>141</v>
      </c>
      <c r="O72" s="180">
        <v>167.44499999999999</v>
      </c>
      <c r="P72" s="181">
        <v>697.19</v>
      </c>
      <c r="Q72" s="181">
        <v>41.1</v>
      </c>
    </row>
    <row r="73" spans="1:17" x14ac:dyDescent="0.2">
      <c r="A73" s="175" t="s">
        <v>140</v>
      </c>
      <c r="B73" s="176">
        <v>896.649</v>
      </c>
      <c r="C73" s="177">
        <v>3878.7510000000002</v>
      </c>
      <c r="D73" s="176">
        <v>224.083</v>
      </c>
      <c r="E73" s="178" t="s">
        <v>137</v>
      </c>
      <c r="F73" s="179">
        <v>1190.4459999999999</v>
      </c>
      <c r="G73" s="180">
        <v>4969.8140000000003</v>
      </c>
      <c r="H73" s="181">
        <v>274.738</v>
      </c>
      <c r="I73" s="152"/>
      <c r="J73" s="297" t="s">
        <v>134</v>
      </c>
      <c r="K73" s="177">
        <v>83.875</v>
      </c>
      <c r="L73" s="176">
        <v>366.577</v>
      </c>
      <c r="M73" s="179">
        <v>22</v>
      </c>
      <c r="N73" s="179" t="s">
        <v>157</v>
      </c>
      <c r="O73" s="180">
        <v>88.486999999999995</v>
      </c>
      <c r="P73" s="181">
        <v>367.767</v>
      </c>
      <c r="Q73" s="181">
        <v>15.851000000000001</v>
      </c>
    </row>
    <row r="74" spans="1:17" ht="13.5" thickBot="1" x14ac:dyDescent="0.25">
      <c r="A74" s="182" t="s">
        <v>207</v>
      </c>
      <c r="B74" s="183">
        <v>698.13300000000004</v>
      </c>
      <c r="C74" s="184">
        <v>3017.0140000000001</v>
      </c>
      <c r="D74" s="183">
        <v>168.03800000000001</v>
      </c>
      <c r="E74" s="185" t="s">
        <v>141</v>
      </c>
      <c r="F74" s="186">
        <v>1184.194</v>
      </c>
      <c r="G74" s="187">
        <v>4950.902</v>
      </c>
      <c r="H74" s="188">
        <v>262.17899999999997</v>
      </c>
      <c r="I74" s="152"/>
      <c r="J74" s="298" t="s">
        <v>157</v>
      </c>
      <c r="K74" s="184">
        <v>80.296999999999997</v>
      </c>
      <c r="L74" s="183">
        <v>345.476</v>
      </c>
      <c r="M74" s="186">
        <v>21</v>
      </c>
      <c r="N74" s="186" t="s">
        <v>79</v>
      </c>
      <c r="O74" s="187">
        <v>39.667000000000002</v>
      </c>
      <c r="P74" s="188">
        <v>166.62899999999999</v>
      </c>
      <c r="Q74" s="188">
        <v>7.7519999999999998</v>
      </c>
    </row>
    <row r="78" spans="1:17" ht="16.5" x14ac:dyDescent="0.25">
      <c r="A78" s="147" t="s">
        <v>146</v>
      </c>
      <c r="B78" s="147"/>
      <c r="C78" s="147"/>
      <c r="D78" s="147"/>
      <c r="E78" s="147"/>
      <c r="F78" s="147"/>
      <c r="G78" s="147"/>
      <c r="H78" s="148"/>
      <c r="I78" s="148"/>
      <c r="J78" s="147" t="s">
        <v>147</v>
      </c>
      <c r="K78" s="147"/>
      <c r="L78" s="147"/>
      <c r="M78" s="147"/>
      <c r="N78" s="147"/>
      <c r="O78" s="189"/>
      <c r="P78" s="189"/>
      <c r="Q78" s="152"/>
    </row>
    <row r="79" spans="1:17" ht="16.5" x14ac:dyDescent="0.25">
      <c r="A79" s="147" t="s">
        <v>256</v>
      </c>
      <c r="B79" s="147"/>
      <c r="C79" s="147"/>
      <c r="D79" s="147"/>
      <c r="E79" s="147"/>
      <c r="F79" s="147"/>
      <c r="G79" s="147"/>
      <c r="H79" s="148"/>
      <c r="I79" s="148"/>
      <c r="J79" s="147" t="s">
        <v>256</v>
      </c>
      <c r="K79" s="147"/>
      <c r="L79" s="147"/>
      <c r="M79" s="147"/>
      <c r="N79" s="147"/>
      <c r="O79" s="189"/>
      <c r="P79" s="189"/>
      <c r="Q79" s="152"/>
    </row>
    <row r="80" spans="1:17" ht="13.5" thickBot="1" x14ac:dyDescent="0.25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</row>
    <row r="81" spans="1:17" ht="21" thickBot="1" x14ac:dyDescent="0.35">
      <c r="A81" s="149" t="s">
        <v>128</v>
      </c>
      <c r="B81" s="150"/>
      <c r="C81" s="150"/>
      <c r="D81" s="150"/>
      <c r="E81" s="150"/>
      <c r="F81" s="150"/>
      <c r="G81" s="150"/>
      <c r="H81" s="151"/>
      <c r="I81" s="152"/>
      <c r="J81" s="149" t="s">
        <v>129</v>
      </c>
      <c r="K81" s="150"/>
      <c r="L81" s="150"/>
      <c r="M81" s="150"/>
      <c r="N81" s="150"/>
      <c r="O81" s="150"/>
      <c r="P81" s="150"/>
      <c r="Q81" s="151"/>
    </row>
    <row r="82" spans="1:17" ht="16.5" thickBot="1" x14ac:dyDescent="0.3">
      <c r="A82" s="153" t="s">
        <v>257</v>
      </c>
      <c r="B82" s="154"/>
      <c r="C82" s="155"/>
      <c r="D82" s="156"/>
      <c r="E82" s="153" t="s">
        <v>258</v>
      </c>
      <c r="F82" s="154"/>
      <c r="G82" s="155"/>
      <c r="H82" s="156"/>
      <c r="I82" s="152"/>
      <c r="J82" s="153" t="s">
        <v>257</v>
      </c>
      <c r="K82" s="154"/>
      <c r="L82" s="155"/>
      <c r="M82" s="156"/>
      <c r="N82" s="153" t="s">
        <v>258</v>
      </c>
      <c r="O82" s="154"/>
      <c r="P82" s="155"/>
      <c r="Q82" s="156"/>
    </row>
    <row r="83" spans="1:17" ht="29.25" thickBot="1" x14ac:dyDescent="0.25">
      <c r="A83" s="157" t="s">
        <v>130</v>
      </c>
      <c r="B83" s="158" t="s">
        <v>104</v>
      </c>
      <c r="C83" s="159" t="s">
        <v>162</v>
      </c>
      <c r="D83" s="160" t="s">
        <v>131</v>
      </c>
      <c r="E83" s="157" t="s">
        <v>130</v>
      </c>
      <c r="F83" s="158" t="s">
        <v>104</v>
      </c>
      <c r="G83" s="159" t="s">
        <v>162</v>
      </c>
      <c r="H83" s="160" t="s">
        <v>131</v>
      </c>
      <c r="I83" s="152"/>
      <c r="J83" s="157" t="s">
        <v>130</v>
      </c>
      <c r="K83" s="158" t="s">
        <v>104</v>
      </c>
      <c r="L83" s="159" t="s">
        <v>162</v>
      </c>
      <c r="M83" s="160" t="s">
        <v>131</v>
      </c>
      <c r="N83" s="157" t="s">
        <v>130</v>
      </c>
      <c r="O83" s="158" t="s">
        <v>104</v>
      </c>
      <c r="P83" s="159" t="s">
        <v>162</v>
      </c>
      <c r="Q83" s="160" t="s">
        <v>131</v>
      </c>
    </row>
    <row r="84" spans="1:17" ht="15" thickBot="1" x14ac:dyDescent="0.25">
      <c r="A84" s="161" t="s">
        <v>118</v>
      </c>
      <c r="B84" s="162">
        <v>233998.04699999999</v>
      </c>
      <c r="C84" s="163">
        <v>1015862.407</v>
      </c>
      <c r="D84" s="164">
        <v>80033.042000000001</v>
      </c>
      <c r="E84" s="165" t="s">
        <v>118</v>
      </c>
      <c r="F84" s="166">
        <v>255796.321</v>
      </c>
      <c r="G84" s="167">
        <v>1071520.1499999999</v>
      </c>
      <c r="H84" s="164">
        <v>86104.144</v>
      </c>
      <c r="I84" s="152"/>
      <c r="J84" s="161" t="s">
        <v>118</v>
      </c>
      <c r="K84" s="162">
        <v>102120.958</v>
      </c>
      <c r="L84" s="163">
        <v>443437.08100000001</v>
      </c>
      <c r="M84" s="164">
        <v>30471.149000000001</v>
      </c>
      <c r="N84" s="165" t="s">
        <v>118</v>
      </c>
      <c r="O84" s="166">
        <v>95593.966</v>
      </c>
      <c r="P84" s="167">
        <v>400579.21299999999</v>
      </c>
      <c r="Q84" s="164">
        <v>27524.190999999999</v>
      </c>
    </row>
    <row r="85" spans="1:17" x14ac:dyDescent="0.2">
      <c r="A85" s="168" t="s">
        <v>77</v>
      </c>
      <c r="B85" s="169">
        <v>27838.862000000001</v>
      </c>
      <c r="C85" s="170">
        <v>120908.94899999999</v>
      </c>
      <c r="D85" s="169">
        <v>11556.76</v>
      </c>
      <c r="E85" s="171" t="s">
        <v>77</v>
      </c>
      <c r="F85" s="172">
        <v>32762.391</v>
      </c>
      <c r="G85" s="173">
        <v>137256.098</v>
      </c>
      <c r="H85" s="174">
        <v>12573.398999999999</v>
      </c>
      <c r="I85" s="152"/>
      <c r="J85" s="168" t="s">
        <v>77</v>
      </c>
      <c r="K85" s="169">
        <v>39186.748</v>
      </c>
      <c r="L85" s="170">
        <v>170200.288</v>
      </c>
      <c r="M85" s="169">
        <v>13692.165999999999</v>
      </c>
      <c r="N85" s="171" t="s">
        <v>77</v>
      </c>
      <c r="O85" s="172">
        <v>33121.938000000002</v>
      </c>
      <c r="P85" s="173">
        <v>138839.984</v>
      </c>
      <c r="Q85" s="174">
        <v>10759.955</v>
      </c>
    </row>
    <row r="86" spans="1:17" x14ac:dyDescent="0.2">
      <c r="A86" s="175" t="s">
        <v>136</v>
      </c>
      <c r="B86" s="176">
        <v>23163.233</v>
      </c>
      <c r="C86" s="177">
        <v>100597.567</v>
      </c>
      <c r="D86" s="176">
        <v>7758.21</v>
      </c>
      <c r="E86" s="178" t="s">
        <v>136</v>
      </c>
      <c r="F86" s="179">
        <v>29705.538</v>
      </c>
      <c r="G86" s="180">
        <v>124438.402</v>
      </c>
      <c r="H86" s="181">
        <v>9178.4979999999996</v>
      </c>
      <c r="I86" s="152"/>
      <c r="J86" s="175" t="s">
        <v>216</v>
      </c>
      <c r="K86" s="176">
        <v>13244.241</v>
      </c>
      <c r="L86" s="177">
        <v>57396.754000000001</v>
      </c>
      <c r="M86" s="176">
        <v>4125.2359999999999</v>
      </c>
      <c r="N86" s="178" t="s">
        <v>216</v>
      </c>
      <c r="O86" s="179">
        <v>14574.266</v>
      </c>
      <c r="P86" s="180">
        <v>61104.125999999997</v>
      </c>
      <c r="Q86" s="181">
        <v>5168.5280000000002</v>
      </c>
    </row>
    <row r="87" spans="1:17" x14ac:dyDescent="0.2">
      <c r="A87" s="175" t="s">
        <v>132</v>
      </c>
      <c r="B87" s="176">
        <v>20847.878000000001</v>
      </c>
      <c r="C87" s="177">
        <v>90556.100999999995</v>
      </c>
      <c r="D87" s="176">
        <v>6318.5640000000003</v>
      </c>
      <c r="E87" s="178" t="s">
        <v>132</v>
      </c>
      <c r="F87" s="179">
        <v>23391.975999999999</v>
      </c>
      <c r="G87" s="180">
        <v>98105.414000000004</v>
      </c>
      <c r="H87" s="181">
        <v>7086.5410000000002</v>
      </c>
      <c r="I87" s="152"/>
      <c r="J87" s="175" t="s">
        <v>132</v>
      </c>
      <c r="K87" s="176">
        <v>10928.842000000001</v>
      </c>
      <c r="L87" s="177">
        <v>47452.786999999997</v>
      </c>
      <c r="M87" s="176">
        <v>2290.69</v>
      </c>
      <c r="N87" s="178" t="s">
        <v>132</v>
      </c>
      <c r="O87" s="179">
        <v>10011.031000000001</v>
      </c>
      <c r="P87" s="180">
        <v>41928.169000000002</v>
      </c>
      <c r="Q87" s="181">
        <v>1840.028</v>
      </c>
    </row>
    <row r="88" spans="1:17" x14ac:dyDescent="0.2">
      <c r="A88" s="175" t="s">
        <v>143</v>
      </c>
      <c r="B88" s="176">
        <v>15854.941999999999</v>
      </c>
      <c r="C88" s="177">
        <v>68869.888000000006</v>
      </c>
      <c r="D88" s="176">
        <v>5040.7569999999996</v>
      </c>
      <c r="E88" s="178" t="s">
        <v>139</v>
      </c>
      <c r="F88" s="179">
        <v>16101.877</v>
      </c>
      <c r="G88" s="180">
        <v>67358.100999999995</v>
      </c>
      <c r="H88" s="181">
        <v>4682.0810000000001</v>
      </c>
      <c r="I88" s="152"/>
      <c r="J88" s="175" t="s">
        <v>142</v>
      </c>
      <c r="K88" s="176">
        <v>8846.0959999999995</v>
      </c>
      <c r="L88" s="177">
        <v>38418.055</v>
      </c>
      <c r="M88" s="176">
        <v>2436.31</v>
      </c>
      <c r="N88" s="178" t="s">
        <v>136</v>
      </c>
      <c r="O88" s="179">
        <v>8666.4030000000002</v>
      </c>
      <c r="P88" s="180">
        <v>36307.464999999997</v>
      </c>
      <c r="Q88" s="181">
        <v>2183.9479999999999</v>
      </c>
    </row>
    <row r="89" spans="1:17" x14ac:dyDescent="0.2">
      <c r="A89" s="175" t="s">
        <v>79</v>
      </c>
      <c r="B89" s="176">
        <v>14623.328</v>
      </c>
      <c r="C89" s="177">
        <v>63475.921000000002</v>
      </c>
      <c r="D89" s="176">
        <v>5002.4979999999996</v>
      </c>
      <c r="E89" s="178" t="s">
        <v>79</v>
      </c>
      <c r="F89" s="179">
        <v>15490.584999999999</v>
      </c>
      <c r="G89" s="180">
        <v>64881.03</v>
      </c>
      <c r="H89" s="181">
        <v>5406.085</v>
      </c>
      <c r="I89" s="152"/>
      <c r="J89" s="175" t="s">
        <v>76</v>
      </c>
      <c r="K89" s="176">
        <v>8346.6039999999994</v>
      </c>
      <c r="L89" s="177">
        <v>36331.580999999998</v>
      </c>
      <c r="M89" s="176">
        <v>2509.6660000000002</v>
      </c>
      <c r="N89" s="178" t="s">
        <v>76</v>
      </c>
      <c r="O89" s="179">
        <v>7124.0619999999999</v>
      </c>
      <c r="P89" s="180">
        <v>29838.901000000002</v>
      </c>
      <c r="Q89" s="181">
        <v>1769.5219999999999</v>
      </c>
    </row>
    <row r="90" spans="1:17" x14ac:dyDescent="0.2">
      <c r="A90" s="175" t="s">
        <v>139</v>
      </c>
      <c r="B90" s="176">
        <v>12886.715</v>
      </c>
      <c r="C90" s="177">
        <v>55948.087</v>
      </c>
      <c r="D90" s="176">
        <v>4293.366</v>
      </c>
      <c r="E90" s="178" t="s">
        <v>143</v>
      </c>
      <c r="F90" s="179">
        <v>15346.349</v>
      </c>
      <c r="G90" s="180">
        <v>64261.533000000003</v>
      </c>
      <c r="H90" s="181">
        <v>5038.0360000000001</v>
      </c>
      <c r="I90" s="152"/>
      <c r="J90" s="175" t="s">
        <v>136</v>
      </c>
      <c r="K90" s="176">
        <v>7532.4740000000002</v>
      </c>
      <c r="L90" s="177">
        <v>32707.867999999999</v>
      </c>
      <c r="M90" s="176">
        <v>2085.5300000000002</v>
      </c>
      <c r="N90" s="178" t="s">
        <v>142</v>
      </c>
      <c r="O90" s="179">
        <v>6492.5940000000001</v>
      </c>
      <c r="P90" s="180">
        <v>27192.684000000001</v>
      </c>
      <c r="Q90" s="181">
        <v>1935.644</v>
      </c>
    </row>
    <row r="91" spans="1:17" x14ac:dyDescent="0.2">
      <c r="A91" s="175" t="s">
        <v>145</v>
      </c>
      <c r="B91" s="176">
        <v>10277.227999999999</v>
      </c>
      <c r="C91" s="177">
        <v>44651.974999999999</v>
      </c>
      <c r="D91" s="176">
        <v>4304.7219999999998</v>
      </c>
      <c r="E91" s="178" t="s">
        <v>145</v>
      </c>
      <c r="F91" s="179">
        <v>11371.38</v>
      </c>
      <c r="G91" s="180">
        <v>47628.491000000002</v>
      </c>
      <c r="H91" s="181">
        <v>4740.7359999999999</v>
      </c>
      <c r="I91" s="152"/>
      <c r="J91" s="175" t="s">
        <v>143</v>
      </c>
      <c r="K91" s="176">
        <v>2867.9569999999999</v>
      </c>
      <c r="L91" s="177">
        <v>12447.164000000001</v>
      </c>
      <c r="M91" s="176">
        <v>778.66499999999996</v>
      </c>
      <c r="N91" s="178" t="s">
        <v>143</v>
      </c>
      <c r="O91" s="179">
        <v>3375.94</v>
      </c>
      <c r="P91" s="180">
        <v>14158.513999999999</v>
      </c>
      <c r="Q91" s="181">
        <v>930.6</v>
      </c>
    </row>
    <row r="92" spans="1:17" x14ac:dyDescent="0.2">
      <c r="A92" s="175" t="s">
        <v>140</v>
      </c>
      <c r="B92" s="176">
        <v>9295.58</v>
      </c>
      <c r="C92" s="177">
        <v>40306.946000000004</v>
      </c>
      <c r="D92" s="176">
        <v>3234.64</v>
      </c>
      <c r="E92" s="178" t="s">
        <v>140</v>
      </c>
      <c r="F92" s="179">
        <v>10628.263999999999</v>
      </c>
      <c r="G92" s="180">
        <v>44516.038999999997</v>
      </c>
      <c r="H92" s="181">
        <v>3809.587</v>
      </c>
      <c r="I92" s="152"/>
      <c r="J92" s="175" t="s">
        <v>134</v>
      </c>
      <c r="K92" s="176">
        <v>2226.8679999999999</v>
      </c>
      <c r="L92" s="177">
        <v>9670.0910000000003</v>
      </c>
      <c r="M92" s="176">
        <v>414.149</v>
      </c>
      <c r="N92" s="178" t="s">
        <v>134</v>
      </c>
      <c r="O92" s="179">
        <v>2478.558</v>
      </c>
      <c r="P92" s="180">
        <v>10379.929</v>
      </c>
      <c r="Q92" s="181">
        <v>455.27600000000001</v>
      </c>
    </row>
    <row r="93" spans="1:17" x14ac:dyDescent="0.2">
      <c r="A93" s="175" t="s">
        <v>216</v>
      </c>
      <c r="B93" s="176">
        <v>7781.41</v>
      </c>
      <c r="C93" s="177">
        <v>33779.904000000002</v>
      </c>
      <c r="D93" s="176">
        <v>2702.4810000000002</v>
      </c>
      <c r="E93" s="178" t="s">
        <v>216</v>
      </c>
      <c r="F93" s="179">
        <v>8234.8459999999995</v>
      </c>
      <c r="G93" s="180">
        <v>34518.152999999998</v>
      </c>
      <c r="H93" s="181">
        <v>3052.83</v>
      </c>
      <c r="I93" s="152"/>
      <c r="J93" s="175" t="s">
        <v>135</v>
      </c>
      <c r="K93" s="176">
        <v>1958.9659999999999</v>
      </c>
      <c r="L93" s="177">
        <v>8524.8240000000005</v>
      </c>
      <c r="M93" s="176">
        <v>373.76400000000001</v>
      </c>
      <c r="N93" s="178" t="s">
        <v>135</v>
      </c>
      <c r="O93" s="179">
        <v>2137.846</v>
      </c>
      <c r="P93" s="180">
        <v>8963.8469999999998</v>
      </c>
      <c r="Q93" s="181">
        <v>420.899</v>
      </c>
    </row>
    <row r="94" spans="1:17" x14ac:dyDescent="0.2">
      <c r="A94" s="175" t="s">
        <v>142</v>
      </c>
      <c r="B94" s="176">
        <v>7533.6570000000002</v>
      </c>
      <c r="C94" s="177">
        <v>32679.38</v>
      </c>
      <c r="D94" s="176">
        <v>2129.5239999999999</v>
      </c>
      <c r="E94" s="178" t="s">
        <v>135</v>
      </c>
      <c r="F94" s="179">
        <v>7282.402</v>
      </c>
      <c r="G94" s="180">
        <v>30506.066999999999</v>
      </c>
      <c r="H94" s="181">
        <v>2529.2800000000002</v>
      </c>
      <c r="I94" s="152"/>
      <c r="J94" s="175" t="s">
        <v>172</v>
      </c>
      <c r="K94" s="176">
        <v>1444.5409999999999</v>
      </c>
      <c r="L94" s="177">
        <v>6239.8239999999996</v>
      </c>
      <c r="M94" s="176">
        <v>247.54</v>
      </c>
      <c r="N94" s="178" t="s">
        <v>172</v>
      </c>
      <c r="O94" s="179">
        <v>1879.4110000000001</v>
      </c>
      <c r="P94" s="180">
        <v>7857.2849999999999</v>
      </c>
      <c r="Q94" s="181">
        <v>325.56799999999998</v>
      </c>
    </row>
    <row r="95" spans="1:17" x14ac:dyDescent="0.2">
      <c r="A95" s="175" t="s">
        <v>135</v>
      </c>
      <c r="B95" s="176">
        <v>6711.8220000000001</v>
      </c>
      <c r="C95" s="177">
        <v>29097.934000000001</v>
      </c>
      <c r="D95" s="176">
        <v>2410.9409999999998</v>
      </c>
      <c r="E95" s="178" t="s">
        <v>148</v>
      </c>
      <c r="F95" s="179">
        <v>6481.451</v>
      </c>
      <c r="G95" s="180">
        <v>27151.897000000001</v>
      </c>
      <c r="H95" s="181">
        <v>2087.6640000000002</v>
      </c>
      <c r="I95" s="152"/>
      <c r="J95" s="175" t="s">
        <v>157</v>
      </c>
      <c r="K95" s="176">
        <v>1160.981</v>
      </c>
      <c r="L95" s="177">
        <v>5028.8500000000004</v>
      </c>
      <c r="M95" s="176">
        <v>413.529</v>
      </c>
      <c r="N95" s="178" t="s">
        <v>137</v>
      </c>
      <c r="O95" s="179">
        <v>934.97500000000002</v>
      </c>
      <c r="P95" s="180">
        <v>3914.203</v>
      </c>
      <c r="Q95" s="181">
        <v>362.97899999999998</v>
      </c>
    </row>
    <row r="96" spans="1:17" x14ac:dyDescent="0.2">
      <c r="A96" s="175" t="s">
        <v>242</v>
      </c>
      <c r="B96" s="176">
        <v>6093.5</v>
      </c>
      <c r="C96" s="177">
        <v>26411.267</v>
      </c>
      <c r="D96" s="176">
        <v>1741</v>
      </c>
      <c r="E96" s="178" t="s">
        <v>224</v>
      </c>
      <c r="F96" s="179">
        <v>5640.3289999999997</v>
      </c>
      <c r="G96" s="180">
        <v>23612.780999999999</v>
      </c>
      <c r="H96" s="181">
        <v>1608.8510000000001</v>
      </c>
      <c r="I96" s="152"/>
      <c r="J96" s="175" t="s">
        <v>138</v>
      </c>
      <c r="K96" s="176">
        <v>860.14099999999996</v>
      </c>
      <c r="L96" s="177">
        <v>3753.4569999999999</v>
      </c>
      <c r="M96" s="176">
        <v>236.77699999999999</v>
      </c>
      <c r="N96" s="178" t="s">
        <v>198</v>
      </c>
      <c r="O96" s="179">
        <v>911.82100000000003</v>
      </c>
      <c r="P96" s="180">
        <v>3824.3879999999999</v>
      </c>
      <c r="Q96" s="181">
        <v>281.93099999999998</v>
      </c>
    </row>
    <row r="97" spans="1:17" x14ac:dyDescent="0.2">
      <c r="A97" s="175" t="s">
        <v>213</v>
      </c>
      <c r="B97" s="176">
        <v>5536.2790000000005</v>
      </c>
      <c r="C97" s="177">
        <v>24094.526000000002</v>
      </c>
      <c r="D97" s="176">
        <v>1559.944</v>
      </c>
      <c r="E97" s="178" t="s">
        <v>142</v>
      </c>
      <c r="F97" s="179">
        <v>5607.8220000000001</v>
      </c>
      <c r="G97" s="180">
        <v>23496.756000000001</v>
      </c>
      <c r="H97" s="181">
        <v>1852.2639999999999</v>
      </c>
      <c r="I97" s="152"/>
      <c r="J97" s="175" t="s">
        <v>137</v>
      </c>
      <c r="K97" s="176">
        <v>656.85199999999998</v>
      </c>
      <c r="L97" s="177">
        <v>2854.6109999999999</v>
      </c>
      <c r="M97" s="176">
        <v>201.904</v>
      </c>
      <c r="N97" s="178" t="s">
        <v>140</v>
      </c>
      <c r="O97" s="179">
        <v>870.69799999999998</v>
      </c>
      <c r="P97" s="180">
        <v>3644.1840000000002</v>
      </c>
      <c r="Q97" s="181">
        <v>148.93</v>
      </c>
    </row>
    <row r="98" spans="1:17" x14ac:dyDescent="0.2">
      <c r="A98" s="175" t="s">
        <v>141</v>
      </c>
      <c r="B98" s="176">
        <v>4474.3429999999998</v>
      </c>
      <c r="C98" s="177">
        <v>19418.912</v>
      </c>
      <c r="D98" s="176">
        <v>1610.367</v>
      </c>
      <c r="E98" s="178" t="s">
        <v>141</v>
      </c>
      <c r="F98" s="179">
        <v>5226.2420000000002</v>
      </c>
      <c r="G98" s="180">
        <v>21875.272000000001</v>
      </c>
      <c r="H98" s="181">
        <v>2024.65</v>
      </c>
      <c r="I98" s="152"/>
      <c r="J98" s="175" t="s">
        <v>140</v>
      </c>
      <c r="K98" s="176">
        <v>639.86800000000005</v>
      </c>
      <c r="L98" s="177">
        <v>2782.0720000000001</v>
      </c>
      <c r="M98" s="176">
        <v>135.56299999999999</v>
      </c>
      <c r="N98" s="178" t="s">
        <v>157</v>
      </c>
      <c r="O98" s="179">
        <v>589.5</v>
      </c>
      <c r="P98" s="180">
        <v>2460.7040000000002</v>
      </c>
      <c r="Q98" s="181">
        <v>257.83499999999998</v>
      </c>
    </row>
    <row r="99" spans="1:17" x14ac:dyDescent="0.2">
      <c r="A99" s="175" t="s">
        <v>148</v>
      </c>
      <c r="B99" s="176">
        <v>4336.67</v>
      </c>
      <c r="C99" s="177">
        <v>18792.078000000001</v>
      </c>
      <c r="D99" s="176">
        <v>1509.662</v>
      </c>
      <c r="E99" s="178" t="s">
        <v>242</v>
      </c>
      <c r="F99" s="179">
        <v>4894.433</v>
      </c>
      <c r="G99" s="180">
        <v>20510.366999999998</v>
      </c>
      <c r="H99" s="181">
        <v>1794</v>
      </c>
      <c r="I99" s="152"/>
      <c r="J99" s="175" t="s">
        <v>198</v>
      </c>
      <c r="K99" s="176">
        <v>610.94200000000001</v>
      </c>
      <c r="L99" s="177">
        <v>2638.9140000000002</v>
      </c>
      <c r="M99" s="176">
        <v>155.41499999999999</v>
      </c>
      <c r="N99" s="178" t="s">
        <v>144</v>
      </c>
      <c r="O99" s="179">
        <v>482.36900000000003</v>
      </c>
      <c r="P99" s="180">
        <v>2024.2339999999999</v>
      </c>
      <c r="Q99" s="181">
        <v>199.84100000000001</v>
      </c>
    </row>
    <row r="100" spans="1:17" ht="13.5" thickBot="1" x14ac:dyDescent="0.25">
      <c r="A100" s="182" t="s">
        <v>224</v>
      </c>
      <c r="B100" s="183">
        <v>4322.808</v>
      </c>
      <c r="C100" s="184">
        <v>18730.499</v>
      </c>
      <c r="D100" s="183">
        <v>1223.778</v>
      </c>
      <c r="E100" s="185" t="s">
        <v>134</v>
      </c>
      <c r="F100" s="186">
        <v>4637.3540000000003</v>
      </c>
      <c r="G100" s="187">
        <v>19453.561000000002</v>
      </c>
      <c r="H100" s="188">
        <v>1505.7860000000001</v>
      </c>
      <c r="I100" s="152"/>
      <c r="J100" s="182" t="s">
        <v>133</v>
      </c>
      <c r="K100" s="183">
        <v>607.85299999999995</v>
      </c>
      <c r="L100" s="184">
        <v>2640.4470000000001</v>
      </c>
      <c r="M100" s="183">
        <v>132.495</v>
      </c>
      <c r="N100" s="185" t="s">
        <v>133</v>
      </c>
      <c r="O100" s="186">
        <v>455.57499999999999</v>
      </c>
      <c r="P100" s="187">
        <v>1904.3610000000001</v>
      </c>
      <c r="Q100" s="188">
        <v>103.995</v>
      </c>
    </row>
    <row r="102" spans="1:17" ht="14.25" x14ac:dyDescent="0.2">
      <c r="A102" s="87" t="s">
        <v>124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X16" sqref="X1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47" t="s">
        <v>0</v>
      </c>
      <c r="D5" s="550" t="s">
        <v>176</v>
      </c>
      <c r="E5" s="534" t="s">
        <v>1</v>
      </c>
      <c r="F5" s="535"/>
      <c r="G5" s="536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48"/>
      <c r="D6" s="551"/>
      <c r="E6" s="537"/>
      <c r="F6" s="538"/>
      <c r="G6" s="539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48"/>
      <c r="D7" s="552"/>
      <c r="E7" s="242" t="s">
        <v>26</v>
      </c>
      <c r="F7" s="243"/>
      <c r="G7" s="126" t="s">
        <v>177</v>
      </c>
      <c r="H7" s="532" t="s">
        <v>26</v>
      </c>
      <c r="I7" s="533"/>
      <c r="J7" s="244" t="s">
        <v>177</v>
      </c>
      <c r="K7" s="532" t="s">
        <v>26</v>
      </c>
      <c r="L7" s="533"/>
      <c r="M7" s="244" t="s">
        <v>177</v>
      </c>
      <c r="N7" s="532" t="s">
        <v>26</v>
      </c>
      <c r="O7" s="533"/>
      <c r="P7" s="244" t="s">
        <v>177</v>
      </c>
      <c r="Q7" s="532" t="s">
        <v>26</v>
      </c>
      <c r="R7" s="533"/>
      <c r="S7" s="244" t="s">
        <v>177</v>
      </c>
    </row>
    <row r="8" spans="3:19" ht="15.75" customHeight="1" thickBot="1" x14ac:dyDescent="0.25">
      <c r="C8" s="549"/>
      <c r="D8" s="553"/>
      <c r="E8" s="12" t="s">
        <v>274</v>
      </c>
      <c r="F8" s="106" t="s">
        <v>269</v>
      </c>
      <c r="G8" s="14" t="s">
        <v>14</v>
      </c>
      <c r="H8" s="12" t="s">
        <v>274</v>
      </c>
      <c r="I8" s="106" t="s">
        <v>269</v>
      </c>
      <c r="J8" s="400" t="s">
        <v>14</v>
      </c>
      <c r="K8" s="12" t="s">
        <v>274</v>
      </c>
      <c r="L8" s="106" t="s">
        <v>269</v>
      </c>
      <c r="M8" s="14" t="s">
        <v>14</v>
      </c>
      <c r="N8" s="218" t="s">
        <v>274</v>
      </c>
      <c r="O8" s="106" t="s">
        <v>269</v>
      </c>
      <c r="P8" s="14" t="s">
        <v>14</v>
      </c>
      <c r="Q8" s="218" t="s">
        <v>274</v>
      </c>
      <c r="R8" s="106" t="s">
        <v>269</v>
      </c>
      <c r="S8" s="14" t="s">
        <v>14</v>
      </c>
    </row>
    <row r="9" spans="3:19" ht="24" customHeight="1" x14ac:dyDescent="0.2">
      <c r="C9" s="525" t="s">
        <v>38</v>
      </c>
      <c r="D9" s="245" t="s">
        <v>84</v>
      </c>
      <c r="E9" s="25">
        <v>2286.4160000000002</v>
      </c>
      <c r="F9" s="24">
        <v>2314.9229999999998</v>
      </c>
      <c r="G9" s="377">
        <v>-1.2314448471936046</v>
      </c>
      <c r="H9" s="394">
        <v>2263.6579999999999</v>
      </c>
      <c r="I9" s="395">
        <v>2295.6179999999999</v>
      </c>
      <c r="J9" s="409">
        <v>-1.3922176947558365</v>
      </c>
      <c r="K9" s="394">
        <v>2485.7829999999999</v>
      </c>
      <c r="L9" s="395">
        <v>2455.163</v>
      </c>
      <c r="M9" s="410">
        <v>1.2471677033255997</v>
      </c>
      <c r="N9" s="411">
        <v>2342.0369999999998</v>
      </c>
      <c r="O9" s="395">
        <v>2443.8200000000002</v>
      </c>
      <c r="P9" s="410">
        <v>-4.1649139461989977</v>
      </c>
      <c r="Q9" s="411">
        <v>2446.5680000000002</v>
      </c>
      <c r="R9" s="395">
        <v>2354.2539999999999</v>
      </c>
      <c r="S9" s="410">
        <v>3.9211571903456597</v>
      </c>
    </row>
    <row r="10" spans="3:19" ht="27" customHeight="1" x14ac:dyDescent="0.2">
      <c r="C10" s="528"/>
      <c r="D10" s="246" t="s">
        <v>85</v>
      </c>
      <c r="E10" s="26">
        <v>2531.64</v>
      </c>
      <c r="F10" s="41">
        <v>2530.364</v>
      </c>
      <c r="G10" s="378">
        <v>5.0427527422925715E-2</v>
      </c>
      <c r="H10" s="385">
        <v>2549.1080000000002</v>
      </c>
      <c r="I10" s="387">
        <v>2544.9380000000001</v>
      </c>
      <c r="J10" s="412">
        <v>0.16385467936743733</v>
      </c>
      <c r="K10" s="385">
        <v>2530.3000000000002</v>
      </c>
      <c r="L10" s="387">
        <v>2549.7640000000001</v>
      </c>
      <c r="M10" s="413">
        <v>-0.76336476630778138</v>
      </c>
      <c r="N10" s="414">
        <v>2406.7779999999998</v>
      </c>
      <c r="O10" s="387">
        <v>2418.0729999999999</v>
      </c>
      <c r="P10" s="413">
        <v>-0.46710748600228669</v>
      </c>
      <c r="Q10" s="414">
        <v>2489.8670000000002</v>
      </c>
      <c r="R10" s="387">
        <v>2508.9830000000002</v>
      </c>
      <c r="S10" s="413">
        <v>-0.76190233253872119</v>
      </c>
    </row>
    <row r="11" spans="3:19" ht="30" customHeight="1" thickBot="1" x14ac:dyDescent="0.25">
      <c r="C11" s="247" t="s">
        <v>151</v>
      </c>
      <c r="D11" s="248" t="s">
        <v>86</v>
      </c>
      <c r="E11" s="30" t="s">
        <v>27</v>
      </c>
      <c r="F11" s="113" t="s">
        <v>27</v>
      </c>
      <c r="G11" s="403" t="s">
        <v>27</v>
      </c>
      <c r="H11" s="385" t="s">
        <v>27</v>
      </c>
      <c r="I11" s="387" t="s">
        <v>27</v>
      </c>
      <c r="J11" s="412" t="s">
        <v>27</v>
      </c>
      <c r="K11" s="385" t="s">
        <v>27</v>
      </c>
      <c r="L11" s="387" t="s">
        <v>27</v>
      </c>
      <c r="M11" s="413" t="s">
        <v>27</v>
      </c>
      <c r="N11" s="414" t="s">
        <v>27</v>
      </c>
      <c r="O11" s="387" t="s">
        <v>27</v>
      </c>
      <c r="P11" s="413" t="s">
        <v>27</v>
      </c>
      <c r="Q11" s="414" t="s">
        <v>27</v>
      </c>
      <c r="R11" s="387" t="s">
        <v>27</v>
      </c>
      <c r="S11" s="413" t="s">
        <v>27</v>
      </c>
    </row>
    <row r="12" spans="3:19" ht="24.75" customHeight="1" thickBot="1" x14ac:dyDescent="0.25">
      <c r="C12" s="249" t="s">
        <v>39</v>
      </c>
      <c r="D12" s="250" t="s">
        <v>24</v>
      </c>
      <c r="E12" s="338">
        <v>2443.8311953229486</v>
      </c>
      <c r="F12" s="404">
        <v>2436.8142904845363</v>
      </c>
      <c r="G12" s="405">
        <v>0.28795402529492964</v>
      </c>
      <c r="H12" s="415">
        <v>2434.7515108804637</v>
      </c>
      <c r="I12" s="416">
        <v>2432.0587189364787</v>
      </c>
      <c r="J12" s="417">
        <v>0.11072067968665228</v>
      </c>
      <c r="K12" s="415">
        <v>2527.5890844902892</v>
      </c>
      <c r="L12" s="416">
        <v>2545.0132271719176</v>
      </c>
      <c r="M12" s="418">
        <v>-0.68463859030668084</v>
      </c>
      <c r="N12" s="419">
        <v>2396.3337304250967</v>
      </c>
      <c r="O12" s="416">
        <v>2420.3357150506345</v>
      </c>
      <c r="P12" s="418">
        <v>-0.99167997547958264</v>
      </c>
      <c r="Q12" s="419">
        <v>2470.7247618979563</v>
      </c>
      <c r="R12" s="416">
        <v>2396.0390760712703</v>
      </c>
      <c r="S12" s="418">
        <v>3.1170479051262565</v>
      </c>
    </row>
    <row r="13" spans="3:19" ht="20.25" customHeight="1" x14ac:dyDescent="0.2">
      <c r="C13" s="525" t="s">
        <v>28</v>
      </c>
      <c r="D13" s="245" t="s">
        <v>29</v>
      </c>
      <c r="E13" s="25">
        <v>1105.222</v>
      </c>
      <c r="F13" s="24">
        <v>1110.5450000000001</v>
      </c>
      <c r="G13" s="377">
        <v>-0.4793142105903041</v>
      </c>
      <c r="H13" s="394">
        <v>1064.0930000000001</v>
      </c>
      <c r="I13" s="395">
        <v>1133.383</v>
      </c>
      <c r="J13" s="409">
        <v>-6.1135556118275955</v>
      </c>
      <c r="K13" s="394">
        <v>1181.6969999999999</v>
      </c>
      <c r="L13" s="395">
        <v>1230.873</v>
      </c>
      <c r="M13" s="410">
        <v>-3.9952131535910005</v>
      </c>
      <c r="N13" s="411">
        <v>1075</v>
      </c>
      <c r="O13" s="395">
        <v>1053</v>
      </c>
      <c r="P13" s="410">
        <v>2.0892687559354228</v>
      </c>
      <c r="Q13" s="411">
        <v>1152.3620000000001</v>
      </c>
      <c r="R13" s="395">
        <v>1155</v>
      </c>
      <c r="S13" s="410">
        <v>-0.22839826839826149</v>
      </c>
    </row>
    <row r="14" spans="3:19" ht="20.25" customHeight="1" thickBot="1" x14ac:dyDescent="0.25">
      <c r="C14" s="528"/>
      <c r="D14" s="246" t="s">
        <v>30</v>
      </c>
      <c r="E14" s="30">
        <v>588.351</v>
      </c>
      <c r="F14" s="113">
        <v>584.29700000000003</v>
      </c>
      <c r="G14" s="403">
        <v>0.69382522929263257</v>
      </c>
      <c r="H14" s="385">
        <v>604.54600000000005</v>
      </c>
      <c r="I14" s="387">
        <v>581.55700000000002</v>
      </c>
      <c r="J14" s="412">
        <v>3.953008905403947</v>
      </c>
      <c r="K14" s="385">
        <v>570.63099999999997</v>
      </c>
      <c r="L14" s="387">
        <v>585.73900000000003</v>
      </c>
      <c r="M14" s="413">
        <v>-2.5793058000235702</v>
      </c>
      <c r="N14" s="414">
        <v>552.80100000000004</v>
      </c>
      <c r="O14" s="387">
        <v>556.65800000000002</v>
      </c>
      <c r="P14" s="413">
        <v>-0.69288503892874453</v>
      </c>
      <c r="Q14" s="414">
        <v>580.34199999999998</v>
      </c>
      <c r="R14" s="387">
        <v>626.32000000000005</v>
      </c>
      <c r="S14" s="413">
        <v>-7.340975858985832</v>
      </c>
    </row>
    <row r="15" spans="3:19" ht="20.25" customHeight="1" thickBot="1" x14ac:dyDescent="0.25">
      <c r="C15" s="544"/>
      <c r="D15" s="250" t="s">
        <v>24</v>
      </c>
      <c r="E15" s="338">
        <v>641.22814052859144</v>
      </c>
      <c r="F15" s="404">
        <v>623.90427236339053</v>
      </c>
      <c r="G15" s="405">
        <v>2.7766868945418426</v>
      </c>
      <c r="H15" s="415">
        <v>636.03160813680142</v>
      </c>
      <c r="I15" s="416">
        <v>591.1488512536954</v>
      </c>
      <c r="J15" s="417">
        <v>7.5924628438200745</v>
      </c>
      <c r="K15" s="415">
        <v>631.31624739713266</v>
      </c>
      <c r="L15" s="416">
        <v>620.4116322406262</v>
      </c>
      <c r="M15" s="418">
        <v>1.7576419573443951</v>
      </c>
      <c r="N15" s="419">
        <v>731.19987750122016</v>
      </c>
      <c r="O15" s="416">
        <v>750.46003809546437</v>
      </c>
      <c r="P15" s="418">
        <v>-2.5664471945932141</v>
      </c>
      <c r="Q15" s="419">
        <v>624.74120156742504</v>
      </c>
      <c r="R15" s="416">
        <v>724.36143752398004</v>
      </c>
      <c r="S15" s="418">
        <v>-13.752835365874521</v>
      </c>
    </row>
    <row r="16" spans="3:19" ht="18.75" customHeight="1" x14ac:dyDescent="0.2">
      <c r="C16" s="525" t="s">
        <v>31</v>
      </c>
      <c r="D16" s="251" t="s">
        <v>32</v>
      </c>
      <c r="E16" s="25" t="s">
        <v>96</v>
      </c>
      <c r="F16" s="24" t="s">
        <v>96</v>
      </c>
      <c r="G16" s="406" t="s">
        <v>96</v>
      </c>
      <c r="H16" s="394" t="s">
        <v>27</v>
      </c>
      <c r="I16" s="395" t="s">
        <v>27</v>
      </c>
      <c r="J16" s="409" t="s">
        <v>27</v>
      </c>
      <c r="K16" s="394" t="s">
        <v>27</v>
      </c>
      <c r="L16" s="395" t="s">
        <v>27</v>
      </c>
      <c r="M16" s="410" t="s">
        <v>27</v>
      </c>
      <c r="N16" s="411" t="s">
        <v>27</v>
      </c>
      <c r="O16" s="395" t="s">
        <v>27</v>
      </c>
      <c r="P16" s="410" t="s">
        <v>27</v>
      </c>
      <c r="Q16" s="411" t="s">
        <v>96</v>
      </c>
      <c r="R16" s="395" t="s">
        <v>96</v>
      </c>
      <c r="S16" s="420" t="s">
        <v>27</v>
      </c>
    </row>
    <row r="17" spans="3:19" ht="18" customHeight="1" thickBot="1" x14ac:dyDescent="0.25">
      <c r="C17" s="528"/>
      <c r="D17" s="246" t="s">
        <v>33</v>
      </c>
      <c r="E17" s="31">
        <v>559.10299999999995</v>
      </c>
      <c r="F17" s="114">
        <v>557.59500000000003</v>
      </c>
      <c r="G17" s="407">
        <v>0.27044718837147474</v>
      </c>
      <c r="H17" s="27" t="s">
        <v>96</v>
      </c>
      <c r="I17" s="342" t="s">
        <v>96</v>
      </c>
      <c r="J17" s="421" t="s">
        <v>27</v>
      </c>
      <c r="K17" s="422" t="s">
        <v>27</v>
      </c>
      <c r="L17" s="423" t="s">
        <v>27</v>
      </c>
      <c r="M17" s="424" t="s">
        <v>27</v>
      </c>
      <c r="N17" s="425" t="s">
        <v>27</v>
      </c>
      <c r="O17" s="423" t="s">
        <v>27</v>
      </c>
      <c r="P17" s="424" t="s">
        <v>27</v>
      </c>
      <c r="Q17" s="425" t="s">
        <v>96</v>
      </c>
      <c r="R17" s="423" t="s">
        <v>96</v>
      </c>
      <c r="S17" s="426" t="s">
        <v>27</v>
      </c>
    </row>
    <row r="18" spans="3:19" ht="18.75" customHeight="1" thickBot="1" x14ac:dyDescent="0.25">
      <c r="C18" s="544" t="s">
        <v>25</v>
      </c>
      <c r="D18" s="250" t="s">
        <v>24</v>
      </c>
      <c r="E18" s="338">
        <v>660.20315958586218</v>
      </c>
      <c r="F18" s="404">
        <v>623.31604515050162</v>
      </c>
      <c r="G18" s="405">
        <v>5.9178830261707844</v>
      </c>
      <c r="H18" s="427" t="s">
        <v>96</v>
      </c>
      <c r="I18" s="428" t="s">
        <v>96</v>
      </c>
      <c r="J18" s="429" t="s">
        <v>96</v>
      </c>
      <c r="K18" s="430" t="s">
        <v>27</v>
      </c>
      <c r="L18" s="431" t="s">
        <v>27</v>
      </c>
      <c r="M18" s="432" t="s">
        <v>27</v>
      </c>
      <c r="N18" s="433" t="s">
        <v>27</v>
      </c>
      <c r="O18" s="431" t="s">
        <v>27</v>
      </c>
      <c r="P18" s="432" t="s">
        <v>27</v>
      </c>
      <c r="Q18" s="433" t="s">
        <v>96</v>
      </c>
      <c r="R18" s="431" t="s">
        <v>96</v>
      </c>
      <c r="S18" s="434" t="s">
        <v>27</v>
      </c>
    </row>
    <row r="19" spans="3:19" ht="18.75" customHeight="1" x14ac:dyDescent="0.2">
      <c r="C19" s="545" t="s">
        <v>37</v>
      </c>
      <c r="D19" s="546"/>
      <c r="E19" s="25" t="s">
        <v>96</v>
      </c>
      <c r="F19" s="24" t="s">
        <v>96</v>
      </c>
      <c r="G19" s="406" t="s">
        <v>27</v>
      </c>
      <c r="H19" s="422" t="s">
        <v>96</v>
      </c>
      <c r="I19" s="423" t="s">
        <v>96</v>
      </c>
      <c r="J19" s="435">
        <v>1.1328536294442879</v>
      </c>
      <c r="K19" s="422" t="s">
        <v>27</v>
      </c>
      <c r="L19" s="423" t="s">
        <v>27</v>
      </c>
      <c r="M19" s="424" t="s">
        <v>27</v>
      </c>
      <c r="N19" s="425" t="s">
        <v>27</v>
      </c>
      <c r="O19" s="423" t="s">
        <v>27</v>
      </c>
      <c r="P19" s="424" t="s">
        <v>27</v>
      </c>
      <c r="Q19" s="425" t="s">
        <v>27</v>
      </c>
      <c r="R19" s="423" t="s">
        <v>27</v>
      </c>
      <c r="S19" s="424" t="s">
        <v>27</v>
      </c>
    </row>
    <row r="20" spans="3:19" ht="20.25" customHeight="1" x14ac:dyDescent="0.2">
      <c r="C20" s="540" t="s">
        <v>34</v>
      </c>
      <c r="D20" s="541"/>
      <c r="E20" s="26">
        <v>279.83800000000002</v>
      </c>
      <c r="F20" s="41">
        <v>279.74099999999999</v>
      </c>
      <c r="G20" s="378">
        <v>3.4674931454465679E-2</v>
      </c>
      <c r="H20" s="385">
        <v>291.83499999999998</v>
      </c>
      <c r="I20" s="387">
        <v>286.41399999999999</v>
      </c>
      <c r="J20" s="412">
        <v>1.8927147415978243</v>
      </c>
      <c r="K20" s="385">
        <v>227.55600000000001</v>
      </c>
      <c r="L20" s="387">
        <v>243.16</v>
      </c>
      <c r="M20" s="413">
        <v>-6.4171738772824423</v>
      </c>
      <c r="N20" s="414">
        <v>223.125</v>
      </c>
      <c r="O20" s="387">
        <v>240.797</v>
      </c>
      <c r="P20" s="413">
        <v>-7.3389618641428251</v>
      </c>
      <c r="Q20" s="414" t="s">
        <v>27</v>
      </c>
      <c r="R20" s="387" t="s">
        <v>27</v>
      </c>
      <c r="S20" s="413" t="s">
        <v>27</v>
      </c>
    </row>
    <row r="21" spans="3:19" ht="18" customHeight="1" x14ac:dyDescent="0.2">
      <c r="C21" s="540" t="s">
        <v>35</v>
      </c>
      <c r="D21" s="541"/>
      <c r="E21" s="26" t="s">
        <v>27</v>
      </c>
      <c r="F21" s="41" t="s">
        <v>27</v>
      </c>
      <c r="G21" s="378" t="s">
        <v>27</v>
      </c>
      <c r="H21" s="385" t="s">
        <v>27</v>
      </c>
      <c r="I21" s="387" t="s">
        <v>27</v>
      </c>
      <c r="J21" s="412" t="s">
        <v>27</v>
      </c>
      <c r="K21" s="385" t="s">
        <v>27</v>
      </c>
      <c r="L21" s="387" t="s">
        <v>27</v>
      </c>
      <c r="M21" s="413" t="s">
        <v>27</v>
      </c>
      <c r="N21" s="414" t="s">
        <v>27</v>
      </c>
      <c r="O21" s="387" t="s">
        <v>27</v>
      </c>
      <c r="P21" s="413" t="s">
        <v>27</v>
      </c>
      <c r="Q21" s="414" t="s">
        <v>27</v>
      </c>
      <c r="R21" s="387" t="s">
        <v>27</v>
      </c>
      <c r="S21" s="413" t="s">
        <v>27</v>
      </c>
    </row>
    <row r="22" spans="3:19" ht="21" customHeight="1" thickBot="1" x14ac:dyDescent="0.25">
      <c r="C22" s="542" t="s">
        <v>36</v>
      </c>
      <c r="D22" s="543"/>
      <c r="E22" s="28" t="s">
        <v>27</v>
      </c>
      <c r="F22" s="39" t="s">
        <v>27</v>
      </c>
      <c r="G22" s="40" t="s">
        <v>27</v>
      </c>
      <c r="H22" s="436" t="s">
        <v>27</v>
      </c>
      <c r="I22" s="437" t="s">
        <v>27</v>
      </c>
      <c r="J22" s="438" t="s">
        <v>27</v>
      </c>
      <c r="K22" s="436" t="s">
        <v>27</v>
      </c>
      <c r="L22" s="437" t="s">
        <v>27</v>
      </c>
      <c r="M22" s="439" t="s">
        <v>27</v>
      </c>
      <c r="N22" s="440" t="s">
        <v>27</v>
      </c>
      <c r="O22" s="437" t="s">
        <v>27</v>
      </c>
      <c r="P22" s="439" t="s">
        <v>27</v>
      </c>
      <c r="Q22" s="440" t="s">
        <v>27</v>
      </c>
      <c r="R22" s="437" t="s">
        <v>27</v>
      </c>
      <c r="S22" s="439" t="s">
        <v>27</v>
      </c>
    </row>
    <row r="24" spans="3:19" ht="21" x14ac:dyDescent="0.25">
      <c r="C24" s="56"/>
      <c r="D24" s="361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38" sqref="J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202</v>
      </c>
      <c r="C2" s="293"/>
      <c r="D2" s="293"/>
      <c r="E2" s="293"/>
      <c r="F2" s="293"/>
      <c r="G2" s="293"/>
      <c r="H2" s="293"/>
    </row>
    <row r="3" spans="2:15" ht="20.25" customHeight="1" thickBot="1" x14ac:dyDescent="0.25"/>
    <row r="4" spans="2:15" ht="15" x14ac:dyDescent="0.25">
      <c r="F4" s="561" t="s">
        <v>0</v>
      </c>
      <c r="G4" s="562"/>
      <c r="H4" s="323" t="s">
        <v>1</v>
      </c>
      <c r="I4" s="324"/>
      <c r="J4" s="325"/>
    </row>
    <row r="5" spans="2:15" ht="18.75" customHeight="1" x14ac:dyDescent="0.3">
      <c r="B5" s="292"/>
      <c r="F5" s="557"/>
      <c r="G5" s="563"/>
      <c r="H5" s="326" t="s">
        <v>26</v>
      </c>
      <c r="I5" s="326"/>
      <c r="J5" s="566" t="s">
        <v>204</v>
      </c>
    </row>
    <row r="6" spans="2:15" ht="24.75" customHeight="1" x14ac:dyDescent="0.2">
      <c r="F6" s="564"/>
      <c r="G6" s="565"/>
      <c r="H6" s="343" t="s">
        <v>265</v>
      </c>
      <c r="I6" s="343" t="s">
        <v>248</v>
      </c>
      <c r="J6" s="567"/>
    </row>
    <row r="7" spans="2:15" ht="48" customHeight="1" thickBot="1" x14ac:dyDescent="0.25">
      <c r="F7" s="568" t="s">
        <v>206</v>
      </c>
      <c r="G7" s="569"/>
      <c r="H7" s="327">
        <v>131.33000000000001</v>
      </c>
      <c r="I7" s="327">
        <v>133.995</v>
      </c>
      <c r="J7" s="40">
        <v>-1.9888801820963409</v>
      </c>
    </row>
    <row r="8" spans="2:15" ht="15.75" customHeight="1" thickBot="1" x14ac:dyDescent="0.25"/>
    <row r="9" spans="2:15" ht="15" customHeight="1" thickBot="1" x14ac:dyDescent="0.25">
      <c r="B9" s="556" t="s">
        <v>0</v>
      </c>
      <c r="C9" s="536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57"/>
      <c r="C10" s="558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57"/>
      <c r="C11" s="558"/>
      <c r="D11" s="29" t="s">
        <v>26</v>
      </c>
      <c r="E11" s="9"/>
      <c r="F11" s="10" t="s">
        <v>152</v>
      </c>
      <c r="G11" s="29" t="s">
        <v>26</v>
      </c>
      <c r="H11" s="9"/>
      <c r="I11" s="10" t="s">
        <v>152</v>
      </c>
      <c r="J11" s="29" t="s">
        <v>26</v>
      </c>
      <c r="K11" s="9"/>
      <c r="L11" s="10" t="s">
        <v>152</v>
      </c>
      <c r="M11" s="29" t="s">
        <v>26</v>
      </c>
      <c r="N11" s="9"/>
      <c r="O11" s="11" t="s">
        <v>152</v>
      </c>
    </row>
    <row r="12" spans="2:15" ht="19.5" customHeight="1" thickBot="1" x14ac:dyDescent="0.25">
      <c r="B12" s="537"/>
      <c r="C12" s="539"/>
      <c r="D12" s="269" t="s">
        <v>265</v>
      </c>
      <c r="E12" s="269" t="s">
        <v>248</v>
      </c>
      <c r="F12" s="270" t="s">
        <v>14</v>
      </c>
      <c r="G12" s="269" t="s">
        <v>265</v>
      </c>
      <c r="H12" s="269" t="s">
        <v>248</v>
      </c>
      <c r="I12" s="270" t="s">
        <v>14</v>
      </c>
      <c r="J12" s="269" t="s">
        <v>265</v>
      </c>
      <c r="K12" s="269" t="s">
        <v>248</v>
      </c>
      <c r="L12" s="270" t="s">
        <v>14</v>
      </c>
      <c r="M12" s="269" t="s">
        <v>265</v>
      </c>
      <c r="N12" s="269" t="s">
        <v>248</v>
      </c>
      <c r="O12" s="271" t="s">
        <v>14</v>
      </c>
    </row>
    <row r="13" spans="2:15" ht="36" customHeight="1" thickBot="1" x14ac:dyDescent="0.25">
      <c r="B13" s="559" t="s">
        <v>211</v>
      </c>
      <c r="C13" s="560"/>
      <c r="D13" s="116">
        <v>137.13999999999999</v>
      </c>
      <c r="E13" s="116">
        <v>139.9</v>
      </c>
      <c r="F13" s="117">
        <v>-1.9728377412437592</v>
      </c>
      <c r="G13" s="101">
        <v>122.84</v>
      </c>
      <c r="H13" s="101">
        <v>125.73</v>
      </c>
      <c r="I13" s="117">
        <v>-2.2985763143243463</v>
      </c>
      <c r="J13" s="101">
        <v>125.59</v>
      </c>
      <c r="K13" s="101">
        <v>128.1</v>
      </c>
      <c r="L13" s="117">
        <v>-1.9594067135050672</v>
      </c>
      <c r="M13" s="101">
        <v>124.55</v>
      </c>
      <c r="N13" s="101">
        <v>127.21</v>
      </c>
      <c r="O13" s="118">
        <v>-2.0910305793569663</v>
      </c>
    </row>
    <row r="16" spans="2:15" ht="23.25" thickBot="1" x14ac:dyDescent="0.4">
      <c r="B16" s="56"/>
      <c r="I16" s="88"/>
      <c r="J16" s="89"/>
      <c r="K16" s="88"/>
      <c r="L16" s="88"/>
      <c r="M16" s="88"/>
      <c r="N16" s="88"/>
    </row>
    <row r="17" spans="9:14" ht="16.5" thickBot="1" x14ac:dyDescent="0.3">
      <c r="I17" s="90"/>
      <c r="J17" s="91" t="s">
        <v>1</v>
      </c>
      <c r="K17" s="92"/>
      <c r="L17" s="92"/>
      <c r="M17" s="92"/>
      <c r="N17" s="93"/>
    </row>
    <row r="18" spans="9:14" ht="32.25" customHeight="1" thickBot="1" x14ac:dyDescent="0.3">
      <c r="I18" s="94" t="s">
        <v>0</v>
      </c>
      <c r="J18" s="554" t="s">
        <v>266</v>
      </c>
      <c r="K18" s="554" t="s">
        <v>267</v>
      </c>
      <c r="L18" s="554" t="s">
        <v>268</v>
      </c>
      <c r="M18" s="95" t="s">
        <v>238</v>
      </c>
      <c r="N18" s="96"/>
    </row>
    <row r="19" spans="9:14" ht="19.5" customHeight="1" thickBot="1" x14ac:dyDescent="0.25">
      <c r="I19" s="97"/>
      <c r="J19" s="555"/>
      <c r="K19" s="555"/>
      <c r="L19" s="555"/>
      <c r="M19" s="98" t="s">
        <v>234</v>
      </c>
      <c r="N19" s="99" t="s">
        <v>222</v>
      </c>
    </row>
    <row r="20" spans="9:14" ht="52.5" customHeight="1" thickBot="1" x14ac:dyDescent="0.3">
      <c r="I20" s="100" t="s">
        <v>149</v>
      </c>
      <c r="J20" s="123">
        <v>131.33000000000001</v>
      </c>
      <c r="K20" s="107">
        <v>130.1</v>
      </c>
      <c r="L20" s="108">
        <v>102.76</v>
      </c>
      <c r="M20" s="109">
        <v>0.94542659492699332</v>
      </c>
      <c r="N20" s="110">
        <v>27.802646944336324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N37" sqref="N37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205" t="s">
        <v>251</v>
      </c>
      <c r="C3" s="205"/>
    </row>
    <row r="4" spans="2:23" x14ac:dyDescent="0.2">
      <c r="B4" s="372" t="s">
        <v>263</v>
      </c>
      <c r="C4" s="372"/>
      <c r="D4" s="372"/>
      <c r="E4" s="372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270</v>
      </c>
      <c r="D9" s="1" t="s">
        <v>22</v>
      </c>
    </row>
    <row r="10" spans="2:23" x14ac:dyDescent="0.2">
      <c r="B10" s="1" t="s">
        <v>271</v>
      </c>
    </row>
    <row r="11" spans="2:23" x14ac:dyDescent="0.2">
      <c r="B11" s="1"/>
    </row>
    <row r="12" spans="2:23" ht="19.5" x14ac:dyDescent="0.3">
      <c r="B12" s="290"/>
      <c r="C12" s="291"/>
      <c r="D12" s="291"/>
      <c r="E12" s="291"/>
      <c r="F12" s="291"/>
      <c r="G12" s="291"/>
      <c r="H12" s="367"/>
      <c r="I12" s="368"/>
      <c r="J12" s="369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2:23" ht="19.5" x14ac:dyDescent="0.25">
      <c r="H13" s="367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2:23" ht="19.5" x14ac:dyDescent="0.25">
      <c r="B14" s="1" t="s">
        <v>272</v>
      </c>
      <c r="H14" s="367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</row>
    <row r="16" spans="2:23" x14ac:dyDescent="0.2">
      <c r="B16" t="s">
        <v>227</v>
      </c>
    </row>
    <row r="17" spans="2:3" x14ac:dyDescent="0.2">
      <c r="B17" t="s">
        <v>5</v>
      </c>
    </row>
    <row r="18" spans="2:3" x14ac:dyDescent="0.2">
      <c r="B18" t="s">
        <v>250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225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J6" sqref="J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123</v>
      </c>
    </row>
    <row r="3" spans="1:21" x14ac:dyDescent="0.2">
      <c r="I3" s="229"/>
      <c r="J3" s="229"/>
    </row>
    <row r="4" spans="1:21" x14ac:dyDescent="0.2">
      <c r="B4" t="s">
        <v>254</v>
      </c>
    </row>
    <row r="5" spans="1:21" ht="20.25" x14ac:dyDescent="0.3">
      <c r="B5" s="86" t="s">
        <v>121</v>
      </c>
      <c r="H5" s="229"/>
      <c r="L5" s="200"/>
      <c r="M5" s="200"/>
      <c r="N5" s="68"/>
      <c r="O5" s="68"/>
      <c r="P5" s="203"/>
      <c r="Q5" s="68"/>
      <c r="R5" s="68"/>
      <c r="S5" s="68"/>
    </row>
    <row r="6" spans="1:21" ht="27.75" thickBot="1" x14ac:dyDescent="0.4">
      <c r="B6" s="85" t="s">
        <v>118</v>
      </c>
      <c r="F6" s="68"/>
      <c r="G6" s="68"/>
    </row>
    <row r="7" spans="1:21" ht="14.25" x14ac:dyDescent="0.2">
      <c r="A7" s="302"/>
      <c r="B7" s="303"/>
      <c r="C7" s="70"/>
      <c r="D7" s="71" t="s">
        <v>100</v>
      </c>
      <c r="E7" s="72"/>
      <c r="F7" s="72"/>
      <c r="G7" s="72"/>
      <c r="H7" s="72"/>
      <c r="I7" s="73"/>
      <c r="J7" s="71" t="s">
        <v>101</v>
      </c>
      <c r="K7" s="72"/>
      <c r="L7" s="72"/>
      <c r="M7" s="72"/>
      <c r="N7" s="72"/>
      <c r="O7" s="73"/>
      <c r="P7" s="71" t="s">
        <v>120</v>
      </c>
      <c r="Q7" s="83"/>
      <c r="R7" s="133"/>
      <c r="S7" s="134"/>
    </row>
    <row r="8" spans="1:21" ht="14.25" x14ac:dyDescent="0.2">
      <c r="A8" s="302"/>
      <c r="B8" s="304" t="s">
        <v>102</v>
      </c>
      <c r="C8" s="74" t="s">
        <v>103</v>
      </c>
      <c r="D8" s="75" t="s">
        <v>104</v>
      </c>
      <c r="E8" s="75"/>
      <c r="F8" s="75" t="s">
        <v>162</v>
      </c>
      <c r="G8" s="75"/>
      <c r="H8" s="75" t="s">
        <v>105</v>
      </c>
      <c r="I8" s="76"/>
      <c r="J8" s="75" t="s">
        <v>104</v>
      </c>
      <c r="K8" s="75"/>
      <c r="L8" s="75" t="s">
        <v>162</v>
      </c>
      <c r="M8" s="75"/>
      <c r="N8" s="75" t="s">
        <v>105</v>
      </c>
      <c r="O8" s="76"/>
      <c r="P8" s="75" t="s">
        <v>104</v>
      </c>
      <c r="Q8" s="75"/>
      <c r="R8" s="135" t="s">
        <v>162</v>
      </c>
      <c r="S8" s="84"/>
    </row>
    <row r="9" spans="1:21" ht="13.5" thickBot="1" x14ac:dyDescent="0.25">
      <c r="A9" s="302"/>
      <c r="B9" s="305"/>
      <c r="C9" s="77"/>
      <c r="D9" s="220" t="s">
        <v>252</v>
      </c>
      <c r="E9" s="209" t="s">
        <v>253</v>
      </c>
      <c r="F9" s="208" t="s">
        <v>252</v>
      </c>
      <c r="G9" s="209" t="s">
        <v>253</v>
      </c>
      <c r="H9" s="211" t="s">
        <v>252</v>
      </c>
      <c r="I9" s="212" t="s">
        <v>253</v>
      </c>
      <c r="J9" s="222" t="s">
        <v>252</v>
      </c>
      <c r="K9" s="103" t="s">
        <v>253</v>
      </c>
      <c r="L9" s="136" t="s">
        <v>252</v>
      </c>
      <c r="M9" s="103" t="s">
        <v>253</v>
      </c>
      <c r="N9" s="102" t="s">
        <v>252</v>
      </c>
      <c r="O9" s="104" t="s">
        <v>253</v>
      </c>
      <c r="P9" s="222" t="s">
        <v>252</v>
      </c>
      <c r="Q9" s="103" t="s">
        <v>253</v>
      </c>
      <c r="R9" s="137" t="s">
        <v>252</v>
      </c>
      <c r="S9" s="105" t="s">
        <v>253</v>
      </c>
    </row>
    <row r="10" spans="1:21" ht="15.75" x14ac:dyDescent="0.25">
      <c r="A10" s="302"/>
      <c r="B10" s="308" t="s">
        <v>106</v>
      </c>
      <c r="C10" s="260"/>
      <c r="D10" s="221">
        <f t="shared" ref="D10:Q10" si="0">SUM(D11:D16)</f>
        <v>643953.40800000005</v>
      </c>
      <c r="E10" s="210">
        <f t="shared" si="0"/>
        <v>664623.37800000003</v>
      </c>
      <c r="F10" s="213">
        <f>SUM(F11:F16)</f>
        <v>2794847.2230000002</v>
      </c>
      <c r="G10" s="214">
        <f>SUM(G11:G16)</f>
        <v>2784768.5449999999</v>
      </c>
      <c r="H10" s="219">
        <f t="shared" si="0"/>
        <v>450478.43700000003</v>
      </c>
      <c r="I10" s="223">
        <f t="shared" si="0"/>
        <v>484283.49900000007</v>
      </c>
      <c r="J10" s="221">
        <f t="shared" si="0"/>
        <v>269924.18400000001</v>
      </c>
      <c r="K10" s="197">
        <f t="shared" si="0"/>
        <v>263552.72700000001</v>
      </c>
      <c r="L10" s="198">
        <f t="shared" si="0"/>
        <v>1173110.3130000001</v>
      </c>
      <c r="M10" s="197">
        <f t="shared" si="0"/>
        <v>1103906.95</v>
      </c>
      <c r="N10" s="199">
        <f t="shared" si="0"/>
        <v>186354.33100000001</v>
      </c>
      <c r="O10" s="225">
        <f t="shared" si="0"/>
        <v>191818.076</v>
      </c>
      <c r="P10" s="221">
        <f t="shared" si="0"/>
        <v>374029.22399999999</v>
      </c>
      <c r="Q10" s="191">
        <f t="shared" si="0"/>
        <v>401070.65099999995</v>
      </c>
      <c r="R10" s="190">
        <f>SUM(R11:R16)</f>
        <v>1621736.9100000001</v>
      </c>
      <c r="S10" s="191">
        <f>SUM(S11:S16)</f>
        <v>1680861.5949999997</v>
      </c>
      <c r="T10" s="202"/>
      <c r="U10" s="328"/>
    </row>
    <row r="11" spans="1:21" x14ac:dyDescent="0.2">
      <c r="A11" s="302"/>
      <c r="B11" s="309" t="s">
        <v>107</v>
      </c>
      <c r="C11" s="252" t="s">
        <v>181</v>
      </c>
      <c r="D11" s="253">
        <v>118546.861</v>
      </c>
      <c r="E11" s="254">
        <v>120205.243</v>
      </c>
      <c r="F11" s="138">
        <v>514385.91399999999</v>
      </c>
      <c r="G11" s="79">
        <v>503707.87800000003</v>
      </c>
      <c r="H11" s="253">
        <v>195946.56200000001</v>
      </c>
      <c r="I11" s="255">
        <v>213448.196</v>
      </c>
      <c r="J11" s="253">
        <v>40014.627999999997</v>
      </c>
      <c r="K11" s="254">
        <v>44952.482000000004</v>
      </c>
      <c r="L11" s="138">
        <v>173884.27</v>
      </c>
      <c r="M11" s="79">
        <v>188200.47</v>
      </c>
      <c r="N11" s="253">
        <v>63226.368999999999</v>
      </c>
      <c r="O11" s="255">
        <v>70402.233999999997</v>
      </c>
      <c r="P11" s="256">
        <v>78532.233000000007</v>
      </c>
      <c r="Q11" s="257">
        <v>75252.760999999999</v>
      </c>
      <c r="R11" s="139">
        <f t="shared" ref="R11:S16" si="1">F11-L11</f>
        <v>340501.64399999997</v>
      </c>
      <c r="S11" s="140">
        <f t="shared" si="1"/>
        <v>315507.40800000005</v>
      </c>
      <c r="T11" s="202"/>
      <c r="U11" s="328"/>
    </row>
    <row r="12" spans="1:21" x14ac:dyDescent="0.2">
      <c r="A12" s="302"/>
      <c r="B12" s="309" t="s">
        <v>108</v>
      </c>
      <c r="C12" s="252" t="s">
        <v>109</v>
      </c>
      <c r="D12" s="253">
        <v>104454.33100000001</v>
      </c>
      <c r="E12" s="254">
        <v>72334.865999999995</v>
      </c>
      <c r="F12" s="138">
        <v>452844.75300000003</v>
      </c>
      <c r="G12" s="79">
        <v>303258.46600000001</v>
      </c>
      <c r="H12" s="253">
        <v>45924.366999999998</v>
      </c>
      <c r="I12" s="255">
        <v>49826.902999999998</v>
      </c>
      <c r="J12" s="253">
        <v>57697.572</v>
      </c>
      <c r="K12" s="254">
        <v>45141.411</v>
      </c>
      <c r="L12" s="138">
        <v>251196.101</v>
      </c>
      <c r="M12" s="79">
        <v>188989.128</v>
      </c>
      <c r="N12" s="253">
        <v>36891.722999999998</v>
      </c>
      <c r="O12" s="255">
        <v>32910.519999999997</v>
      </c>
      <c r="P12" s="256">
        <v>46756.759000000005</v>
      </c>
      <c r="Q12" s="257">
        <v>27193.454999999994</v>
      </c>
      <c r="R12" s="139">
        <f t="shared" si="1"/>
        <v>201648.65200000003</v>
      </c>
      <c r="S12" s="140">
        <f t="shared" si="1"/>
        <v>114269.33800000002</v>
      </c>
      <c r="T12" s="202"/>
      <c r="U12" s="328"/>
    </row>
    <row r="13" spans="1:21" x14ac:dyDescent="0.2">
      <c r="A13" s="302"/>
      <c r="B13" s="309" t="s">
        <v>110</v>
      </c>
      <c r="C13" s="252" t="s">
        <v>111</v>
      </c>
      <c r="D13" s="253">
        <v>39734.703000000001</v>
      </c>
      <c r="E13" s="254">
        <v>41702.758999999998</v>
      </c>
      <c r="F13" s="138">
        <v>172511.57800000001</v>
      </c>
      <c r="G13" s="79">
        <v>174696.989</v>
      </c>
      <c r="H13" s="253">
        <v>33358.966</v>
      </c>
      <c r="I13" s="255">
        <v>32764.221000000001</v>
      </c>
      <c r="J13" s="253">
        <v>26801.063999999998</v>
      </c>
      <c r="K13" s="254">
        <v>26252.647000000001</v>
      </c>
      <c r="L13" s="138">
        <v>116510.128</v>
      </c>
      <c r="M13" s="79">
        <v>109950.72199999999</v>
      </c>
      <c r="N13" s="253">
        <v>24163.681</v>
      </c>
      <c r="O13" s="255">
        <v>23885.792000000001</v>
      </c>
      <c r="P13" s="256">
        <v>12933.639000000003</v>
      </c>
      <c r="Q13" s="257">
        <v>15450.111999999997</v>
      </c>
      <c r="R13" s="139">
        <f t="shared" si="1"/>
        <v>56001.450000000012</v>
      </c>
      <c r="S13" s="140">
        <f t="shared" si="1"/>
        <v>64746.267000000007</v>
      </c>
      <c r="T13" s="202"/>
      <c r="U13" s="328"/>
    </row>
    <row r="14" spans="1:21" x14ac:dyDescent="0.2">
      <c r="A14" s="302"/>
      <c r="B14" s="309" t="s">
        <v>112</v>
      </c>
      <c r="C14" s="252" t="s">
        <v>113</v>
      </c>
      <c r="D14" s="253">
        <v>75479.862999999998</v>
      </c>
      <c r="E14" s="254">
        <v>63229.213000000003</v>
      </c>
      <c r="F14" s="138">
        <v>327729.91499999998</v>
      </c>
      <c r="G14" s="79">
        <v>265162.20799999998</v>
      </c>
      <c r="H14" s="253">
        <v>76691.436000000002</v>
      </c>
      <c r="I14" s="255">
        <v>76188.165999999997</v>
      </c>
      <c r="J14" s="253">
        <v>15893.787</v>
      </c>
      <c r="K14" s="254">
        <v>15712.880999999999</v>
      </c>
      <c r="L14" s="138">
        <v>68934.887000000002</v>
      </c>
      <c r="M14" s="79">
        <v>65835.581999999995</v>
      </c>
      <c r="N14" s="253">
        <v>25544.788</v>
      </c>
      <c r="O14" s="255">
        <v>30137.904999999999</v>
      </c>
      <c r="P14" s="256">
        <v>59586.076000000001</v>
      </c>
      <c r="Q14" s="257">
        <v>47516.332000000002</v>
      </c>
      <c r="R14" s="139">
        <f t="shared" si="1"/>
        <v>258795.02799999999</v>
      </c>
      <c r="S14" s="140">
        <f t="shared" si="1"/>
        <v>199326.62599999999</v>
      </c>
      <c r="T14" s="202"/>
      <c r="U14" s="328"/>
    </row>
    <row r="15" spans="1:21" x14ac:dyDescent="0.2">
      <c r="A15" s="302"/>
      <c r="B15" s="309" t="s">
        <v>114</v>
      </c>
      <c r="C15" s="252" t="s">
        <v>115</v>
      </c>
      <c r="D15" s="253">
        <v>71739.603000000003</v>
      </c>
      <c r="E15" s="254">
        <v>111354.976</v>
      </c>
      <c r="F15" s="138">
        <v>311512.65600000002</v>
      </c>
      <c r="G15" s="79">
        <v>466422.85399999999</v>
      </c>
      <c r="H15" s="253">
        <v>18524.063999999998</v>
      </c>
      <c r="I15" s="255">
        <v>25951.868999999999</v>
      </c>
      <c r="J15" s="253">
        <v>27396.174999999999</v>
      </c>
      <c r="K15" s="254">
        <v>35899.339999999997</v>
      </c>
      <c r="L15" s="138">
        <v>119147.84600000001</v>
      </c>
      <c r="M15" s="79">
        <v>150351.83499999999</v>
      </c>
      <c r="N15" s="253">
        <v>6056.6210000000001</v>
      </c>
      <c r="O15" s="255">
        <v>6957.4340000000002</v>
      </c>
      <c r="P15" s="256">
        <v>44343.428</v>
      </c>
      <c r="Q15" s="257">
        <v>75455.635999999999</v>
      </c>
      <c r="R15" s="139">
        <f t="shared" si="1"/>
        <v>192364.81</v>
      </c>
      <c r="S15" s="140">
        <f t="shared" si="1"/>
        <v>316071.01899999997</v>
      </c>
      <c r="T15" s="202"/>
      <c r="U15" s="328"/>
    </row>
    <row r="16" spans="1:21" ht="13.5" thickBot="1" x14ac:dyDescent="0.25">
      <c r="A16" s="302"/>
      <c r="B16" s="310" t="s">
        <v>116</v>
      </c>
      <c r="C16" s="261" t="s">
        <v>117</v>
      </c>
      <c r="D16" s="262">
        <v>233998.04699999999</v>
      </c>
      <c r="E16" s="263">
        <v>255796.321</v>
      </c>
      <c r="F16" s="141">
        <v>1015862.407</v>
      </c>
      <c r="G16" s="81">
        <v>1071520.1499999999</v>
      </c>
      <c r="H16" s="262">
        <v>80033.042000000001</v>
      </c>
      <c r="I16" s="264">
        <v>86104.144</v>
      </c>
      <c r="J16" s="262">
        <v>102120.958</v>
      </c>
      <c r="K16" s="263">
        <v>95593.966</v>
      </c>
      <c r="L16" s="141">
        <v>443437.08100000001</v>
      </c>
      <c r="M16" s="81">
        <v>400579.21299999999</v>
      </c>
      <c r="N16" s="262">
        <v>30471.149000000001</v>
      </c>
      <c r="O16" s="264">
        <v>27524.190999999999</v>
      </c>
      <c r="P16" s="265">
        <v>131877.08899999998</v>
      </c>
      <c r="Q16" s="266">
        <v>160202.35499999998</v>
      </c>
      <c r="R16" s="142">
        <f t="shared" si="1"/>
        <v>572425.326</v>
      </c>
      <c r="S16" s="143">
        <f t="shared" si="1"/>
        <v>670940.93699999992</v>
      </c>
      <c r="U16" s="328"/>
    </row>
    <row r="17" spans="1:19" x14ac:dyDescent="0.2">
      <c r="E17" s="192"/>
      <c r="G17" s="192"/>
      <c r="H17" s="192"/>
      <c r="I17" s="192"/>
      <c r="L17" s="192"/>
      <c r="M17" s="192"/>
      <c r="N17" s="192"/>
      <c r="O17" s="192"/>
      <c r="R17" s="282"/>
    </row>
    <row r="18" spans="1:19" ht="27.75" thickBot="1" x14ac:dyDescent="0.4">
      <c r="B18" s="85" t="s">
        <v>122</v>
      </c>
      <c r="G18" s="192"/>
      <c r="I18" s="192"/>
      <c r="L18" s="192"/>
    </row>
    <row r="19" spans="1:19" ht="14.25" x14ac:dyDescent="0.2">
      <c r="A19" s="302"/>
      <c r="B19" s="303"/>
      <c r="C19" s="144"/>
      <c r="D19" s="71" t="s">
        <v>100</v>
      </c>
      <c r="E19" s="72"/>
      <c r="F19" s="72"/>
      <c r="G19" s="72"/>
      <c r="H19" s="72"/>
      <c r="I19" s="73"/>
      <c r="J19" s="71" t="s">
        <v>101</v>
      </c>
      <c r="K19" s="72"/>
      <c r="L19" s="72"/>
      <c r="M19" s="72"/>
      <c r="N19" s="72"/>
      <c r="O19" s="73"/>
      <c r="P19" s="228" t="s">
        <v>120</v>
      </c>
      <c r="Q19" s="83"/>
      <c r="R19" s="133"/>
      <c r="S19" s="134"/>
    </row>
    <row r="20" spans="1:19" ht="14.25" x14ac:dyDescent="0.2">
      <c r="A20" s="302"/>
      <c r="B20" s="304" t="s">
        <v>102</v>
      </c>
      <c r="C20" s="145" t="s">
        <v>103</v>
      </c>
      <c r="D20" s="75" t="s">
        <v>104</v>
      </c>
      <c r="E20" s="75"/>
      <c r="F20" s="75" t="s">
        <v>162</v>
      </c>
      <c r="G20" s="75"/>
      <c r="H20" s="75" t="s">
        <v>105</v>
      </c>
      <c r="I20" s="76"/>
      <c r="J20" s="75" t="s">
        <v>104</v>
      </c>
      <c r="K20" s="75"/>
      <c r="L20" s="75" t="s">
        <v>162</v>
      </c>
      <c r="M20" s="75"/>
      <c r="N20" s="75" t="s">
        <v>105</v>
      </c>
      <c r="O20" s="76"/>
      <c r="P20" s="135" t="s">
        <v>104</v>
      </c>
      <c r="Q20" s="75"/>
      <c r="R20" s="135" t="s">
        <v>162</v>
      </c>
      <c r="S20" s="84"/>
    </row>
    <row r="21" spans="1:19" ht="13.5" thickBot="1" x14ac:dyDescent="0.25">
      <c r="A21" s="302"/>
      <c r="B21" s="305"/>
      <c r="C21" s="146"/>
      <c r="D21" s="220" t="s">
        <v>252</v>
      </c>
      <c r="E21" s="209" t="s">
        <v>253</v>
      </c>
      <c r="F21" s="208" t="s">
        <v>252</v>
      </c>
      <c r="G21" s="209" t="s">
        <v>253</v>
      </c>
      <c r="H21" s="211" t="s">
        <v>252</v>
      </c>
      <c r="I21" s="212" t="s">
        <v>253</v>
      </c>
      <c r="J21" s="222" t="s">
        <v>252</v>
      </c>
      <c r="K21" s="103" t="s">
        <v>253</v>
      </c>
      <c r="L21" s="136" t="s">
        <v>252</v>
      </c>
      <c r="M21" s="103" t="s">
        <v>253</v>
      </c>
      <c r="N21" s="102" t="s">
        <v>252</v>
      </c>
      <c r="O21" s="104" t="s">
        <v>253</v>
      </c>
      <c r="P21" s="222" t="s">
        <v>252</v>
      </c>
      <c r="Q21" s="103" t="s">
        <v>253</v>
      </c>
      <c r="R21" s="137" t="s">
        <v>252</v>
      </c>
      <c r="S21" s="105" t="s">
        <v>253</v>
      </c>
    </row>
    <row r="22" spans="1:19" ht="15.75" x14ac:dyDescent="0.25">
      <c r="A22" s="302"/>
      <c r="B22" s="308" t="s">
        <v>106</v>
      </c>
      <c r="C22" s="224"/>
      <c r="D22" s="221">
        <f t="shared" ref="D22:S22" si="2">SUM(D23:D28)</f>
        <v>0</v>
      </c>
      <c r="E22" s="197">
        <f t="shared" si="2"/>
        <v>1.6E-2</v>
      </c>
      <c r="F22" s="198">
        <f t="shared" si="2"/>
        <v>0</v>
      </c>
      <c r="G22" s="197">
        <f t="shared" si="2"/>
        <v>2.5000000000000001E-2</v>
      </c>
      <c r="H22" s="199">
        <f t="shared" si="2"/>
        <v>0</v>
      </c>
      <c r="I22" s="225">
        <f t="shared" si="2"/>
        <v>3.0000000000000001E-3</v>
      </c>
      <c r="J22" s="221">
        <f t="shared" si="2"/>
        <v>0</v>
      </c>
      <c r="K22" s="197">
        <f t="shared" si="2"/>
        <v>5.5350000000000001</v>
      </c>
      <c r="L22" s="198">
        <f>SUM(L23:L28)</f>
        <v>0</v>
      </c>
      <c r="M22" s="197">
        <f>SUM(M23:M28)</f>
        <v>2.3004E-2</v>
      </c>
      <c r="N22" s="199">
        <f t="shared" si="2"/>
        <v>0</v>
      </c>
      <c r="O22" s="225">
        <f t="shared" si="2"/>
        <v>14.074999999999999</v>
      </c>
      <c r="P22" s="221">
        <f t="shared" si="2"/>
        <v>0</v>
      </c>
      <c r="Q22" s="210">
        <f t="shared" si="2"/>
        <v>-5.5290000000000008</v>
      </c>
      <c r="R22" s="318">
        <f t="shared" si="2"/>
        <v>0</v>
      </c>
      <c r="S22" s="191">
        <f t="shared" si="2"/>
        <v>-6.0039999999999989E-3</v>
      </c>
    </row>
    <row r="23" spans="1:19" x14ac:dyDescent="0.2">
      <c r="A23" s="302"/>
      <c r="B23" s="309" t="s">
        <v>107</v>
      </c>
      <c r="C23" s="252" t="s">
        <v>181</v>
      </c>
      <c r="D23" s="253"/>
      <c r="E23" s="254"/>
      <c r="F23" s="78"/>
      <c r="G23" s="79"/>
      <c r="H23" s="253"/>
      <c r="I23" s="255"/>
      <c r="J23" s="195"/>
      <c r="K23" s="79"/>
      <c r="L23" s="138"/>
      <c r="M23" s="79"/>
      <c r="N23" s="78"/>
      <c r="O23" s="226"/>
      <c r="P23" s="256"/>
      <c r="Q23" s="316"/>
      <c r="R23" s="319"/>
      <c r="S23" s="140"/>
    </row>
    <row r="24" spans="1:19" x14ac:dyDescent="0.2">
      <c r="A24" s="302"/>
      <c r="B24" s="309" t="s">
        <v>108</v>
      </c>
      <c r="C24" s="252" t="s">
        <v>109</v>
      </c>
      <c r="D24" s="253">
        <v>0</v>
      </c>
      <c r="E24" s="254">
        <v>1.2999999999999999E-2</v>
      </c>
      <c r="F24" s="78"/>
      <c r="G24" s="79">
        <v>1.2E-2</v>
      </c>
      <c r="H24" s="253">
        <v>0</v>
      </c>
      <c r="I24" s="255">
        <v>1E-3</v>
      </c>
      <c r="J24" s="195">
        <v>0</v>
      </c>
      <c r="K24" s="79">
        <v>0</v>
      </c>
      <c r="L24" s="138"/>
      <c r="M24" s="79"/>
      <c r="N24" s="78">
        <v>0</v>
      </c>
      <c r="O24" s="226">
        <v>0</v>
      </c>
      <c r="P24" s="256">
        <v>0</v>
      </c>
      <c r="Q24" s="316">
        <v>3.0000000000000001E-3</v>
      </c>
      <c r="R24" s="319"/>
      <c r="S24" s="140">
        <f t="shared" ref="R24:S28" si="3">G24-M24</f>
        <v>1.2E-2</v>
      </c>
    </row>
    <row r="25" spans="1:19" x14ac:dyDescent="0.2">
      <c r="A25" s="302"/>
      <c r="B25" s="309" t="s">
        <v>110</v>
      </c>
      <c r="C25" s="252" t="s">
        <v>111</v>
      </c>
      <c r="D25" s="253">
        <v>0</v>
      </c>
      <c r="E25" s="254">
        <v>1E-3</v>
      </c>
      <c r="F25" s="78"/>
      <c r="G25" s="79">
        <v>5.0000000000000001E-3</v>
      </c>
      <c r="H25" s="253">
        <v>0</v>
      </c>
      <c r="I25" s="255">
        <v>1E-3</v>
      </c>
      <c r="J25" s="195">
        <v>0</v>
      </c>
      <c r="K25" s="79">
        <v>0</v>
      </c>
      <c r="L25" s="138"/>
      <c r="M25" s="79"/>
      <c r="N25" s="78">
        <v>0</v>
      </c>
      <c r="O25" s="226">
        <v>0</v>
      </c>
      <c r="P25" s="256">
        <v>0</v>
      </c>
      <c r="Q25" s="316">
        <v>1E-3</v>
      </c>
      <c r="R25" s="319"/>
      <c r="S25" s="140">
        <f t="shared" si="3"/>
        <v>5.0000000000000001E-3</v>
      </c>
    </row>
    <row r="26" spans="1:19" x14ac:dyDescent="0.2">
      <c r="A26" s="302"/>
      <c r="B26" s="309" t="s">
        <v>112</v>
      </c>
      <c r="C26" s="252" t="s">
        <v>113</v>
      </c>
      <c r="D26" s="253">
        <v>0</v>
      </c>
      <c r="E26" s="254">
        <v>0</v>
      </c>
      <c r="F26" s="78"/>
      <c r="G26" s="79">
        <v>0</v>
      </c>
      <c r="H26" s="253">
        <v>0</v>
      </c>
      <c r="I26" s="255">
        <v>0</v>
      </c>
      <c r="J26" s="195">
        <v>0</v>
      </c>
      <c r="K26" s="79">
        <v>5.5350000000000001</v>
      </c>
      <c r="L26" s="138"/>
      <c r="M26" s="79">
        <v>2.3004E-2</v>
      </c>
      <c r="N26" s="78">
        <v>0</v>
      </c>
      <c r="O26" s="226">
        <v>14.074999999999999</v>
      </c>
      <c r="P26" s="256">
        <v>0</v>
      </c>
      <c r="Q26" s="316">
        <v>-5.5350000000000001</v>
      </c>
      <c r="R26" s="319"/>
      <c r="S26" s="140">
        <f t="shared" si="3"/>
        <v>-2.3004E-2</v>
      </c>
    </row>
    <row r="27" spans="1:19" x14ac:dyDescent="0.2">
      <c r="A27" s="302"/>
      <c r="B27" s="309" t="s">
        <v>114</v>
      </c>
      <c r="C27" s="252" t="s">
        <v>115</v>
      </c>
      <c r="D27" s="253"/>
      <c r="E27" s="254"/>
      <c r="F27" s="78"/>
      <c r="G27" s="79">
        <v>0</v>
      </c>
      <c r="H27" s="253"/>
      <c r="I27" s="255"/>
      <c r="J27" s="195"/>
      <c r="K27" s="79"/>
      <c r="L27" s="138"/>
      <c r="M27" s="79"/>
      <c r="N27" s="78"/>
      <c r="O27" s="226"/>
      <c r="P27" s="256"/>
      <c r="Q27" s="316"/>
      <c r="R27" s="319"/>
      <c r="S27" s="140"/>
    </row>
    <row r="28" spans="1:19" ht="13.5" thickBot="1" x14ac:dyDescent="0.25">
      <c r="A28" s="302"/>
      <c r="B28" s="310" t="s">
        <v>116</v>
      </c>
      <c r="C28" s="261" t="s">
        <v>117</v>
      </c>
      <c r="D28" s="262">
        <v>0</v>
      </c>
      <c r="E28" s="263">
        <v>2E-3</v>
      </c>
      <c r="F28" s="80"/>
      <c r="G28" s="81">
        <v>8.0000000000000002E-3</v>
      </c>
      <c r="H28" s="262">
        <v>0</v>
      </c>
      <c r="I28" s="264">
        <v>1E-3</v>
      </c>
      <c r="J28" s="196">
        <v>0</v>
      </c>
      <c r="K28" s="81">
        <v>0</v>
      </c>
      <c r="L28" s="141"/>
      <c r="M28" s="81"/>
      <c r="N28" s="80">
        <v>0</v>
      </c>
      <c r="O28" s="227">
        <v>0</v>
      </c>
      <c r="P28" s="265">
        <v>0</v>
      </c>
      <c r="Q28" s="317">
        <v>2E-3</v>
      </c>
      <c r="R28" s="320">
        <f t="shared" si="3"/>
        <v>0</v>
      </c>
      <c r="S28" s="143"/>
    </row>
    <row r="29" spans="1:19" x14ac:dyDescent="0.2">
      <c r="G29" s="192"/>
      <c r="H29" s="192"/>
    </row>
    <row r="30" spans="1:19" ht="27" customHeight="1" thickBot="1" x14ac:dyDescent="0.4">
      <c r="B30" s="85" t="s">
        <v>170</v>
      </c>
      <c r="G30" s="192"/>
    </row>
    <row r="31" spans="1:19" ht="14.25" x14ac:dyDescent="0.2">
      <c r="A31" s="302"/>
      <c r="B31" s="303"/>
      <c r="C31" s="144"/>
      <c r="D31" s="71" t="s">
        <v>100</v>
      </c>
      <c r="E31" s="72"/>
      <c r="F31" s="72"/>
      <c r="G31" s="72"/>
      <c r="H31" s="72"/>
      <c r="I31" s="73"/>
      <c r="J31" s="71" t="s">
        <v>101</v>
      </c>
      <c r="K31" s="72"/>
      <c r="L31" s="72"/>
      <c r="M31" s="72"/>
      <c r="N31" s="72"/>
      <c r="O31" s="73"/>
      <c r="P31" s="71" t="s">
        <v>120</v>
      </c>
      <c r="Q31" s="83"/>
      <c r="R31" s="133"/>
      <c r="S31" s="134"/>
    </row>
    <row r="32" spans="1:19" ht="14.25" x14ac:dyDescent="0.2">
      <c r="A32" s="302"/>
      <c r="B32" s="304" t="s">
        <v>102</v>
      </c>
      <c r="C32" s="145" t="s">
        <v>103</v>
      </c>
      <c r="D32" s="75" t="s">
        <v>104</v>
      </c>
      <c r="E32" s="75"/>
      <c r="F32" s="75" t="s">
        <v>162</v>
      </c>
      <c r="G32" s="75"/>
      <c r="H32" s="75" t="s">
        <v>105</v>
      </c>
      <c r="I32" s="76"/>
      <c r="J32" s="75" t="s">
        <v>104</v>
      </c>
      <c r="K32" s="75"/>
      <c r="L32" s="75" t="s">
        <v>162</v>
      </c>
      <c r="M32" s="75"/>
      <c r="N32" s="75" t="s">
        <v>105</v>
      </c>
      <c r="O32" s="76"/>
      <c r="P32" s="75" t="s">
        <v>104</v>
      </c>
      <c r="Q32" s="75"/>
      <c r="R32" s="135" t="s">
        <v>162</v>
      </c>
      <c r="S32" s="84"/>
    </row>
    <row r="33" spans="1:21" ht="13.5" thickBot="1" x14ac:dyDescent="0.25">
      <c r="A33" s="302"/>
      <c r="B33" s="305"/>
      <c r="C33" s="146"/>
      <c r="D33" s="220" t="s">
        <v>252</v>
      </c>
      <c r="E33" s="209" t="s">
        <v>253</v>
      </c>
      <c r="F33" s="208" t="s">
        <v>252</v>
      </c>
      <c r="G33" s="209" t="s">
        <v>253</v>
      </c>
      <c r="H33" s="211" t="s">
        <v>252</v>
      </c>
      <c r="I33" s="212" t="s">
        <v>253</v>
      </c>
      <c r="J33" s="222" t="s">
        <v>252</v>
      </c>
      <c r="K33" s="103" t="s">
        <v>253</v>
      </c>
      <c r="L33" s="136" t="s">
        <v>252</v>
      </c>
      <c r="M33" s="103" t="s">
        <v>253</v>
      </c>
      <c r="N33" s="102" t="s">
        <v>252</v>
      </c>
      <c r="O33" s="104" t="s">
        <v>253</v>
      </c>
      <c r="P33" s="222" t="s">
        <v>252</v>
      </c>
      <c r="Q33" s="103" t="s">
        <v>253</v>
      </c>
      <c r="R33" s="137" t="s">
        <v>252</v>
      </c>
      <c r="S33" s="105" t="s">
        <v>253</v>
      </c>
      <c r="T33" s="344"/>
    </row>
    <row r="34" spans="1:21" ht="15.75" x14ac:dyDescent="0.25">
      <c r="A34" s="302"/>
      <c r="B34" s="308" t="s">
        <v>106</v>
      </c>
      <c r="C34" s="224"/>
      <c r="D34" s="221">
        <f t="shared" ref="D34:S34" si="4">SUM(D35:D40)</f>
        <v>128502.087</v>
      </c>
      <c r="E34" s="197">
        <f t="shared" si="4"/>
        <v>130544.56700000001</v>
      </c>
      <c r="F34" s="198">
        <f t="shared" si="4"/>
        <v>557824.14799999993</v>
      </c>
      <c r="G34" s="197">
        <f t="shared" si="4"/>
        <v>547112.81900000002</v>
      </c>
      <c r="H34" s="199">
        <f t="shared" si="4"/>
        <v>165145.28</v>
      </c>
      <c r="I34" s="225">
        <f t="shared" si="4"/>
        <v>170876.45799999998</v>
      </c>
      <c r="J34" s="221">
        <f t="shared" si="4"/>
        <v>102862.33900000001</v>
      </c>
      <c r="K34" s="197">
        <f t="shared" si="4"/>
        <v>90939.137999999992</v>
      </c>
      <c r="L34" s="198">
        <f t="shared" si="4"/>
        <v>447169.66699999996</v>
      </c>
      <c r="M34" s="197">
        <f t="shared" si="4"/>
        <v>380903.65700000001</v>
      </c>
      <c r="N34" s="199">
        <f t="shared" si="4"/>
        <v>69224.733000000007</v>
      </c>
      <c r="O34" s="210">
        <f t="shared" si="4"/>
        <v>65927.438999999998</v>
      </c>
      <c r="P34" s="351">
        <f t="shared" si="4"/>
        <v>25639.747999999992</v>
      </c>
      <c r="Q34" s="191">
        <f t="shared" si="4"/>
        <v>39605.429000000018</v>
      </c>
      <c r="R34" s="190">
        <f t="shared" si="4"/>
        <v>110654.48099999994</v>
      </c>
      <c r="S34" s="191">
        <f t="shared" si="4"/>
        <v>166209.16199999998</v>
      </c>
      <c r="T34" s="344"/>
    </row>
    <row r="35" spans="1:21" x14ac:dyDescent="0.2">
      <c r="A35" s="302"/>
      <c r="B35" s="309" t="s">
        <v>107</v>
      </c>
      <c r="C35" s="252" t="s">
        <v>181</v>
      </c>
      <c r="D35" s="253">
        <v>78417.191999999995</v>
      </c>
      <c r="E35" s="254">
        <v>71158.183000000005</v>
      </c>
      <c r="F35" s="138">
        <v>340319.40399999998</v>
      </c>
      <c r="G35" s="79">
        <v>298201.04499999998</v>
      </c>
      <c r="H35" s="253">
        <v>133801.49600000001</v>
      </c>
      <c r="I35" s="255">
        <v>132481.951</v>
      </c>
      <c r="J35" s="299">
        <v>8958.7070000000003</v>
      </c>
      <c r="K35" s="254">
        <v>11224.096</v>
      </c>
      <c r="L35" s="138">
        <v>38982.356</v>
      </c>
      <c r="M35" s="79">
        <v>46982.050999999999</v>
      </c>
      <c r="N35" s="253">
        <v>12358.324000000001</v>
      </c>
      <c r="O35" s="349">
        <v>15541.883</v>
      </c>
      <c r="P35" s="352">
        <v>69458.485000000001</v>
      </c>
      <c r="Q35" s="257">
        <v>59934.087000000007</v>
      </c>
      <c r="R35" s="139">
        <f t="shared" ref="R35:R40" si="5">F35-L35</f>
        <v>301337.04799999995</v>
      </c>
      <c r="S35" s="140">
        <f t="shared" ref="S35:S40" si="6">G35-M35</f>
        <v>251218.99399999998</v>
      </c>
      <c r="T35" s="344"/>
      <c r="U35" s="282"/>
    </row>
    <row r="36" spans="1:21" x14ac:dyDescent="0.2">
      <c r="A36" s="302"/>
      <c r="B36" s="309" t="s">
        <v>108</v>
      </c>
      <c r="C36" s="252" t="s">
        <v>109</v>
      </c>
      <c r="D36" s="253">
        <v>4679.723</v>
      </c>
      <c r="E36" s="254">
        <v>5686.7669999999998</v>
      </c>
      <c r="F36" s="138">
        <v>20373.793000000001</v>
      </c>
      <c r="G36" s="79">
        <v>23895.451000000001</v>
      </c>
      <c r="H36" s="253">
        <v>2418.5250000000001</v>
      </c>
      <c r="I36" s="255">
        <v>7445.3819999999996</v>
      </c>
      <c r="J36" s="299">
        <v>28521.866000000002</v>
      </c>
      <c r="K36" s="254">
        <v>22736.32</v>
      </c>
      <c r="L36" s="138">
        <v>124183.02</v>
      </c>
      <c r="M36" s="79">
        <v>95164.968999999997</v>
      </c>
      <c r="N36" s="253">
        <v>24061.358</v>
      </c>
      <c r="O36" s="349">
        <v>22109.133000000002</v>
      </c>
      <c r="P36" s="352">
        <v>-23842.143000000004</v>
      </c>
      <c r="Q36" s="257">
        <v>-17049.553</v>
      </c>
      <c r="R36" s="139">
        <f t="shared" si="5"/>
        <v>-103809.227</v>
      </c>
      <c r="S36" s="140">
        <f t="shared" si="6"/>
        <v>-71269.517999999996</v>
      </c>
    </row>
    <row r="37" spans="1:21" x14ac:dyDescent="0.2">
      <c r="A37" s="302"/>
      <c r="B37" s="309" t="s">
        <v>110</v>
      </c>
      <c r="C37" s="252" t="s">
        <v>111</v>
      </c>
      <c r="D37" s="253">
        <v>3019.0149999999999</v>
      </c>
      <c r="E37" s="254">
        <v>2630.6030000000001</v>
      </c>
      <c r="F37" s="138">
        <v>13105.364</v>
      </c>
      <c r="G37" s="79">
        <v>11019.734</v>
      </c>
      <c r="H37" s="253">
        <v>2755.9740000000002</v>
      </c>
      <c r="I37" s="255">
        <v>2315.7240000000002</v>
      </c>
      <c r="J37" s="299">
        <v>12651.192999999999</v>
      </c>
      <c r="K37" s="254">
        <v>12108.004999999999</v>
      </c>
      <c r="L37" s="138">
        <v>54974.697</v>
      </c>
      <c r="M37" s="79">
        <v>50725.991000000002</v>
      </c>
      <c r="N37" s="253">
        <v>11530.869000000001</v>
      </c>
      <c r="O37" s="349">
        <v>11885.073</v>
      </c>
      <c r="P37" s="352">
        <v>-9632.1779999999999</v>
      </c>
      <c r="Q37" s="257">
        <v>-9477.4019999999982</v>
      </c>
      <c r="R37" s="139">
        <f t="shared" si="5"/>
        <v>-41869.332999999999</v>
      </c>
      <c r="S37" s="140">
        <f t="shared" si="6"/>
        <v>-39706.256999999998</v>
      </c>
      <c r="T37" s="344"/>
    </row>
    <row r="38" spans="1:21" x14ac:dyDescent="0.2">
      <c r="A38" s="302"/>
      <c r="B38" s="309" t="s">
        <v>112</v>
      </c>
      <c r="C38" s="252" t="s">
        <v>113</v>
      </c>
      <c r="D38" s="253">
        <v>4085.297</v>
      </c>
      <c r="E38" s="254">
        <v>4332.1629999999996</v>
      </c>
      <c r="F38" s="138">
        <v>17719.392</v>
      </c>
      <c r="G38" s="79">
        <v>18149.487000000001</v>
      </c>
      <c r="H38" s="253">
        <v>11571.857</v>
      </c>
      <c r="I38" s="255">
        <v>12651.826999999999</v>
      </c>
      <c r="J38" s="299">
        <v>4343.3599999999997</v>
      </c>
      <c r="K38" s="254">
        <v>3928.8249999999998</v>
      </c>
      <c r="L38" s="138">
        <v>18861.330999999998</v>
      </c>
      <c r="M38" s="79">
        <v>16451.149000000001</v>
      </c>
      <c r="N38" s="253">
        <v>5462.0309999999999</v>
      </c>
      <c r="O38" s="349">
        <v>4114.4690000000001</v>
      </c>
      <c r="P38" s="352">
        <v>-258.06299999999965</v>
      </c>
      <c r="Q38" s="257">
        <v>403.33799999999974</v>
      </c>
      <c r="R38" s="139">
        <f t="shared" si="5"/>
        <v>-1141.9389999999985</v>
      </c>
      <c r="S38" s="140">
        <f t="shared" si="6"/>
        <v>1698.3379999999997</v>
      </c>
      <c r="T38" s="344"/>
    </row>
    <row r="39" spans="1:21" x14ac:dyDescent="0.2">
      <c r="A39" s="302"/>
      <c r="B39" s="309" t="s">
        <v>114</v>
      </c>
      <c r="C39" s="252" t="s">
        <v>115</v>
      </c>
      <c r="D39" s="253">
        <v>10461.998</v>
      </c>
      <c r="E39" s="254">
        <v>13974.46</v>
      </c>
      <c r="F39" s="138">
        <v>45397.245999999999</v>
      </c>
      <c r="G39" s="79">
        <v>58591.004000000001</v>
      </c>
      <c r="H39" s="253">
        <v>3040.6680000000001</v>
      </c>
      <c r="I39" s="255">
        <v>3408.1750000000002</v>
      </c>
      <c r="J39" s="299">
        <v>9200.4650000000001</v>
      </c>
      <c r="K39" s="254">
        <v>7819.9539999999997</v>
      </c>
      <c r="L39" s="138">
        <v>39967.974999999999</v>
      </c>
      <c r="M39" s="79">
        <v>32739.512999999999</v>
      </c>
      <c r="N39" s="253">
        <v>2119.9850000000001</v>
      </c>
      <c r="O39" s="349">
        <v>1516.9259999999999</v>
      </c>
      <c r="P39" s="352">
        <v>1261.5329999999994</v>
      </c>
      <c r="Q39" s="257">
        <v>6154.5059999999994</v>
      </c>
      <c r="R39" s="139">
        <f t="shared" si="5"/>
        <v>5429.2710000000006</v>
      </c>
      <c r="S39" s="140">
        <f t="shared" si="6"/>
        <v>25851.491000000002</v>
      </c>
    </row>
    <row r="40" spans="1:21" ht="13.5" thickBot="1" x14ac:dyDescent="0.25">
      <c r="A40" s="302"/>
      <c r="B40" s="310" t="s">
        <v>116</v>
      </c>
      <c r="C40" s="261" t="s">
        <v>117</v>
      </c>
      <c r="D40" s="262">
        <v>27838.862000000001</v>
      </c>
      <c r="E40" s="263">
        <v>32762.391</v>
      </c>
      <c r="F40" s="141">
        <v>120908.94899999999</v>
      </c>
      <c r="G40" s="81">
        <v>137256.098</v>
      </c>
      <c r="H40" s="262">
        <v>11556.76</v>
      </c>
      <c r="I40" s="264">
        <v>12573.398999999999</v>
      </c>
      <c r="J40" s="300">
        <v>39186.748</v>
      </c>
      <c r="K40" s="263">
        <v>33121.938000000002</v>
      </c>
      <c r="L40" s="141">
        <v>170200.288</v>
      </c>
      <c r="M40" s="81">
        <v>138839.984</v>
      </c>
      <c r="N40" s="262">
        <v>13692.165999999999</v>
      </c>
      <c r="O40" s="350">
        <v>10759.955</v>
      </c>
      <c r="P40" s="353">
        <v>-11347.885999999999</v>
      </c>
      <c r="Q40" s="266">
        <v>-359.5470000000023</v>
      </c>
      <c r="R40" s="142">
        <f t="shared" si="5"/>
        <v>-49291.339000000007</v>
      </c>
      <c r="S40" s="143">
        <f t="shared" si="6"/>
        <v>-1583.8859999999986</v>
      </c>
    </row>
    <row r="41" spans="1:21" x14ac:dyDescent="0.2">
      <c r="G41" s="192"/>
      <c r="H41" s="192"/>
      <c r="L41" s="192"/>
    </row>
    <row r="42" spans="1:21" ht="27.75" thickBot="1" x14ac:dyDescent="0.4">
      <c r="B42" s="85" t="s">
        <v>197</v>
      </c>
      <c r="H42" s="192"/>
    </row>
    <row r="43" spans="1:21" ht="14.25" x14ac:dyDescent="0.2">
      <c r="A43" s="302"/>
      <c r="B43" s="303"/>
      <c r="C43" s="144"/>
      <c r="D43" s="228" t="s">
        <v>100</v>
      </c>
      <c r="E43" s="72"/>
      <c r="F43" s="72"/>
      <c r="G43" s="72"/>
      <c r="H43" s="72"/>
      <c r="I43" s="73"/>
      <c r="J43" s="71" t="s">
        <v>101</v>
      </c>
      <c r="K43" s="72"/>
      <c r="L43" s="72"/>
      <c r="M43" s="72"/>
      <c r="N43" s="72"/>
      <c r="O43" s="73"/>
      <c r="P43" s="71" t="s">
        <v>120</v>
      </c>
      <c r="Q43" s="83"/>
      <c r="R43" s="133"/>
      <c r="S43" s="134"/>
    </row>
    <row r="44" spans="1:21" ht="14.25" x14ac:dyDescent="0.2">
      <c r="A44" s="302"/>
      <c r="B44" s="304" t="s">
        <v>102</v>
      </c>
      <c r="C44" s="145" t="s">
        <v>103</v>
      </c>
      <c r="D44" s="135" t="s">
        <v>104</v>
      </c>
      <c r="E44" s="75"/>
      <c r="F44" s="75" t="s">
        <v>162</v>
      </c>
      <c r="G44" s="75"/>
      <c r="H44" s="75" t="s">
        <v>105</v>
      </c>
      <c r="I44" s="76"/>
      <c r="J44" s="75" t="s">
        <v>104</v>
      </c>
      <c r="K44" s="75"/>
      <c r="L44" s="75" t="s">
        <v>162</v>
      </c>
      <c r="M44" s="75"/>
      <c r="N44" s="75" t="s">
        <v>105</v>
      </c>
      <c r="O44" s="76"/>
      <c r="P44" s="75" t="s">
        <v>104</v>
      </c>
      <c r="Q44" s="75"/>
      <c r="R44" s="135" t="s">
        <v>162</v>
      </c>
      <c r="S44" s="84"/>
    </row>
    <row r="45" spans="1:21" ht="13.5" thickBot="1" x14ac:dyDescent="0.25">
      <c r="A45" s="302"/>
      <c r="B45" s="305"/>
      <c r="C45" s="146"/>
      <c r="D45" s="222" t="s">
        <v>252</v>
      </c>
      <c r="E45" s="103" t="s">
        <v>253</v>
      </c>
      <c r="F45" s="136" t="s">
        <v>252</v>
      </c>
      <c r="G45" s="103" t="s">
        <v>253</v>
      </c>
      <c r="H45" s="102" t="s">
        <v>252</v>
      </c>
      <c r="I45" s="104" t="s">
        <v>253</v>
      </c>
      <c r="J45" s="222" t="s">
        <v>252</v>
      </c>
      <c r="K45" s="103" t="s">
        <v>253</v>
      </c>
      <c r="L45" s="136" t="s">
        <v>252</v>
      </c>
      <c r="M45" s="103" t="s">
        <v>253</v>
      </c>
      <c r="N45" s="102" t="s">
        <v>252</v>
      </c>
      <c r="O45" s="104" t="s">
        <v>253</v>
      </c>
      <c r="P45" s="222" t="s">
        <v>252</v>
      </c>
      <c r="Q45" s="103" t="s">
        <v>253</v>
      </c>
      <c r="R45" s="137" t="s">
        <v>252</v>
      </c>
      <c r="S45" s="105" t="s">
        <v>253</v>
      </c>
    </row>
    <row r="46" spans="1:21" ht="15.75" x14ac:dyDescent="0.25">
      <c r="A46" s="302"/>
      <c r="B46" s="267" t="s">
        <v>106</v>
      </c>
      <c r="C46" s="268"/>
      <c r="D46" s="221">
        <f t="shared" ref="D46:S46" si="7">SUM(D47:D52)</f>
        <v>466193.27100000001</v>
      </c>
      <c r="E46" s="197">
        <f t="shared" si="7"/>
        <v>505875.071</v>
      </c>
      <c r="F46" s="198">
        <f>(SUM(F47:F52))/1</f>
        <v>2024305.3420000002</v>
      </c>
      <c r="G46" s="197">
        <f>(SUM(G47:G52))/1</f>
        <v>2119525.3039999995</v>
      </c>
      <c r="H46" s="199">
        <f t="shared" si="7"/>
        <v>340504.42000000004</v>
      </c>
      <c r="I46" s="225">
        <f t="shared" si="7"/>
        <v>365218.799</v>
      </c>
      <c r="J46" s="221">
        <f t="shared" si="7"/>
        <v>269475.04200000002</v>
      </c>
      <c r="K46" s="197">
        <f t="shared" si="7"/>
        <v>262406.18199999997</v>
      </c>
      <c r="L46" s="198">
        <f>(SUM(L47:L52))/1</f>
        <v>1171174.4989999998</v>
      </c>
      <c r="M46" s="197">
        <f>(SUM(M47:M52))/1</f>
        <v>1099080.933</v>
      </c>
      <c r="N46" s="199">
        <f t="shared" si="7"/>
        <v>186204.96</v>
      </c>
      <c r="O46" s="210">
        <f t="shared" si="7"/>
        <v>191126.734</v>
      </c>
      <c r="P46" s="351">
        <f t="shared" si="7"/>
        <v>196718.22900000002</v>
      </c>
      <c r="Q46" s="191">
        <f t="shared" si="7"/>
        <v>243468.88900000002</v>
      </c>
      <c r="R46" s="190">
        <f t="shared" si="7"/>
        <v>853130.84300000011</v>
      </c>
      <c r="S46" s="191">
        <f t="shared" si="7"/>
        <v>1020444.3709999998</v>
      </c>
    </row>
    <row r="47" spans="1:21" x14ac:dyDescent="0.2">
      <c r="A47" s="302"/>
      <c r="B47" s="301" t="s">
        <v>107</v>
      </c>
      <c r="C47" s="258" t="s">
        <v>181</v>
      </c>
      <c r="D47" s="195">
        <v>107748.503</v>
      </c>
      <c r="E47" s="79">
        <v>102756.30100000001</v>
      </c>
      <c r="F47" s="138">
        <v>467644.56300000002</v>
      </c>
      <c r="G47" s="79">
        <v>430535.41899999999</v>
      </c>
      <c r="H47" s="78">
        <v>174623.31599999999</v>
      </c>
      <c r="I47" s="226">
        <v>181683.54300000001</v>
      </c>
      <c r="J47" s="195">
        <v>40014.525000000001</v>
      </c>
      <c r="K47" s="79">
        <v>44409.014000000003</v>
      </c>
      <c r="L47" s="138">
        <v>173883.82500000001</v>
      </c>
      <c r="M47" s="79">
        <v>185911.886</v>
      </c>
      <c r="N47" s="78">
        <v>63226.366999999998</v>
      </c>
      <c r="O47" s="354">
        <v>70135.096999999994</v>
      </c>
      <c r="P47" s="356">
        <v>67733.978000000003</v>
      </c>
      <c r="Q47" s="193">
        <v>58347.287000000004</v>
      </c>
      <c r="R47" s="139">
        <f t="shared" ref="R47:S52" si="8">F47-L47</f>
        <v>293760.73800000001</v>
      </c>
      <c r="S47" s="140">
        <f t="shared" si="8"/>
        <v>244623.533</v>
      </c>
    </row>
    <row r="48" spans="1:21" x14ac:dyDescent="0.2">
      <c r="A48" s="302"/>
      <c r="B48" s="306" t="s">
        <v>108</v>
      </c>
      <c r="C48" s="258" t="s">
        <v>109</v>
      </c>
      <c r="D48" s="195">
        <v>40779.983</v>
      </c>
      <c r="E48" s="79">
        <v>26830.493999999999</v>
      </c>
      <c r="F48" s="138">
        <v>177309.731</v>
      </c>
      <c r="G48" s="79">
        <v>112458.69100000001</v>
      </c>
      <c r="H48" s="78">
        <v>15860.948</v>
      </c>
      <c r="I48" s="226">
        <v>19687.661</v>
      </c>
      <c r="J48" s="195">
        <v>57693.932999999997</v>
      </c>
      <c r="K48" s="79">
        <v>45138.383999999998</v>
      </c>
      <c r="L48" s="138">
        <v>251180.492</v>
      </c>
      <c r="M48" s="79">
        <v>188976.43</v>
      </c>
      <c r="N48" s="78">
        <v>36891.667000000001</v>
      </c>
      <c r="O48" s="354">
        <v>32910.434999999998</v>
      </c>
      <c r="P48" s="356">
        <v>-16913.949999999997</v>
      </c>
      <c r="Q48" s="193">
        <v>-18307.89</v>
      </c>
      <c r="R48" s="139">
        <f t="shared" si="8"/>
        <v>-73870.760999999999</v>
      </c>
      <c r="S48" s="140">
        <f t="shared" si="8"/>
        <v>-76517.738999999987</v>
      </c>
    </row>
    <row r="49" spans="1:19" x14ac:dyDescent="0.2">
      <c r="A49" s="302"/>
      <c r="B49" s="306" t="s">
        <v>110</v>
      </c>
      <c r="C49" s="258" t="s">
        <v>111</v>
      </c>
      <c r="D49" s="195">
        <v>36814.156999999999</v>
      </c>
      <c r="E49" s="79">
        <v>38560.667000000001</v>
      </c>
      <c r="F49" s="138">
        <v>159844.66800000001</v>
      </c>
      <c r="G49" s="79">
        <v>161533.28099999999</v>
      </c>
      <c r="H49" s="78">
        <v>31537.404999999999</v>
      </c>
      <c r="I49" s="226">
        <v>30658.565999999999</v>
      </c>
      <c r="J49" s="195">
        <v>26790.852999999999</v>
      </c>
      <c r="K49" s="79">
        <v>26244.399000000001</v>
      </c>
      <c r="L49" s="138">
        <v>116466.038</v>
      </c>
      <c r="M49" s="79">
        <v>109916.285</v>
      </c>
      <c r="N49" s="78">
        <v>24156.017</v>
      </c>
      <c r="O49" s="354">
        <v>23880.616999999998</v>
      </c>
      <c r="P49" s="356">
        <v>10023.304</v>
      </c>
      <c r="Q49" s="193">
        <v>12316.268</v>
      </c>
      <c r="R49" s="139">
        <f t="shared" si="8"/>
        <v>43378.630000000005</v>
      </c>
      <c r="S49" s="140">
        <f t="shared" si="8"/>
        <v>51616.995999999985</v>
      </c>
    </row>
    <row r="50" spans="1:19" x14ac:dyDescent="0.2">
      <c r="A50" s="302"/>
      <c r="B50" s="306" t="s">
        <v>112</v>
      </c>
      <c r="C50" s="258" t="s">
        <v>113</v>
      </c>
      <c r="D50" s="195">
        <v>41865.915000000001</v>
      </c>
      <c r="E50" s="79">
        <v>39126.665000000001</v>
      </c>
      <c r="F50" s="138">
        <v>181794.935</v>
      </c>
      <c r="G50" s="79">
        <v>164114.772</v>
      </c>
      <c r="H50" s="78">
        <v>40555.46</v>
      </c>
      <c r="I50" s="226">
        <v>41871.080999999998</v>
      </c>
      <c r="J50" s="195">
        <v>15828.688</v>
      </c>
      <c r="K50" s="79">
        <v>15501.589</v>
      </c>
      <c r="L50" s="138">
        <v>68653.732999999993</v>
      </c>
      <c r="M50" s="79">
        <v>64949.129000000001</v>
      </c>
      <c r="N50" s="78">
        <v>25479.185000000001</v>
      </c>
      <c r="O50" s="354">
        <v>29780.329000000002</v>
      </c>
      <c r="P50" s="356">
        <v>26037.226999999999</v>
      </c>
      <c r="Q50" s="193">
        <v>23625.076000000001</v>
      </c>
      <c r="R50" s="139">
        <f t="shared" si="8"/>
        <v>113141.202</v>
      </c>
      <c r="S50" s="140">
        <f t="shared" si="8"/>
        <v>99165.642999999996</v>
      </c>
    </row>
    <row r="51" spans="1:19" x14ac:dyDescent="0.2">
      <c r="A51" s="302"/>
      <c r="B51" s="306" t="s">
        <v>114</v>
      </c>
      <c r="C51" s="258" t="s">
        <v>115</v>
      </c>
      <c r="D51" s="195">
        <v>66357.42</v>
      </c>
      <c r="E51" s="79">
        <v>107755.26700000001</v>
      </c>
      <c r="F51" s="138">
        <v>288204.62800000003</v>
      </c>
      <c r="G51" s="79">
        <v>451337.245</v>
      </c>
      <c r="H51" s="78">
        <v>17222.449000000001</v>
      </c>
      <c r="I51" s="226">
        <v>25167.233</v>
      </c>
      <c r="J51" s="195">
        <v>27150.059000000001</v>
      </c>
      <c r="K51" s="79">
        <v>35731.4</v>
      </c>
      <c r="L51" s="138">
        <v>118092.901</v>
      </c>
      <c r="M51" s="79">
        <v>149639.503</v>
      </c>
      <c r="N51" s="78">
        <v>5993.4189999999999</v>
      </c>
      <c r="O51" s="354">
        <v>6917.4340000000002</v>
      </c>
      <c r="P51" s="356">
        <v>39207.360999999997</v>
      </c>
      <c r="Q51" s="193">
        <v>72023.866999999998</v>
      </c>
      <c r="R51" s="139">
        <f t="shared" si="8"/>
        <v>170111.72700000001</v>
      </c>
      <c r="S51" s="140">
        <f t="shared" si="8"/>
        <v>301697.74199999997</v>
      </c>
    </row>
    <row r="52" spans="1:19" ht="13.5" thickBot="1" x14ac:dyDescent="0.25">
      <c r="A52" s="302"/>
      <c r="B52" s="307" t="s">
        <v>116</v>
      </c>
      <c r="C52" s="259" t="s">
        <v>117</v>
      </c>
      <c r="D52" s="196">
        <v>172627.29300000001</v>
      </c>
      <c r="E52" s="81">
        <v>190845.677</v>
      </c>
      <c r="F52" s="141">
        <v>749506.81700000004</v>
      </c>
      <c r="G52" s="81">
        <v>799545.89599999995</v>
      </c>
      <c r="H52" s="80">
        <v>60704.841999999997</v>
      </c>
      <c r="I52" s="227">
        <v>66150.714999999997</v>
      </c>
      <c r="J52" s="196">
        <v>101996.984</v>
      </c>
      <c r="K52" s="81">
        <v>95381.395999999993</v>
      </c>
      <c r="L52" s="141">
        <v>442897.51</v>
      </c>
      <c r="M52" s="81">
        <v>399687.7</v>
      </c>
      <c r="N52" s="80">
        <v>30458.305</v>
      </c>
      <c r="O52" s="355">
        <v>27502.822</v>
      </c>
      <c r="P52" s="357">
        <v>70630.309000000008</v>
      </c>
      <c r="Q52" s="194">
        <v>95464.281000000003</v>
      </c>
      <c r="R52" s="142">
        <f t="shared" si="8"/>
        <v>306609.30700000003</v>
      </c>
      <c r="S52" s="143">
        <f t="shared" si="8"/>
        <v>399858.19599999994</v>
      </c>
    </row>
    <row r="53" spans="1:19" x14ac:dyDescent="0.2">
      <c r="J53" s="192"/>
      <c r="O53" s="192"/>
    </row>
    <row r="54" spans="1:19" ht="14.25" x14ac:dyDescent="0.2">
      <c r="C54" s="87" t="s">
        <v>124</v>
      </c>
      <c r="H54" s="192"/>
      <c r="I54" s="192"/>
      <c r="J54" s="192"/>
      <c r="K54" s="192"/>
      <c r="L54" s="192"/>
      <c r="M54" s="192"/>
      <c r="Q54" s="282"/>
    </row>
    <row r="55" spans="1:19" x14ac:dyDescent="0.2">
      <c r="G55" s="192"/>
      <c r="J55" s="192"/>
      <c r="K55" s="192"/>
      <c r="L55" s="192"/>
      <c r="N55" s="192"/>
      <c r="O55" s="192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R84"/>
  <sheetViews>
    <sheetView workbookViewId="0">
      <selection activeCell="ES59" sqref="ES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4" ht="13.5" thickBot="1" x14ac:dyDescent="0.25">
      <c r="BF1" s="130"/>
    </row>
    <row r="3" spans="2:174" x14ac:dyDescent="0.2">
      <c r="B3" s="54" t="s">
        <v>81</v>
      </c>
    </row>
    <row r="5" spans="2:174" x14ac:dyDescent="0.2">
      <c r="B5" t="s">
        <v>119</v>
      </c>
    </row>
    <row r="6" spans="2:174" x14ac:dyDescent="0.2">
      <c r="BL6" s="131"/>
      <c r="BZ6" s="68"/>
    </row>
    <row r="7" spans="2:174" ht="13.5" thickBot="1" x14ac:dyDescent="0.25"/>
    <row r="8" spans="2:174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97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99</v>
      </c>
      <c r="AB8" s="82" t="s">
        <v>65</v>
      </c>
      <c r="AC8" s="82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150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154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29" t="s">
        <v>156</v>
      </c>
      <c r="BL8" s="132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161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169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171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178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199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201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205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223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239</v>
      </c>
      <c r="FP8" s="44" t="s">
        <v>65</v>
      </c>
      <c r="FQ8" s="44" t="s">
        <v>66</v>
      </c>
      <c r="FR8" s="44" t="s">
        <v>67</v>
      </c>
    </row>
    <row r="9" spans="2:174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20">
        <v>30.45</v>
      </c>
      <c r="AN9" s="120">
        <v>28.97</v>
      </c>
      <c r="AO9" s="120">
        <v>28.37</v>
      </c>
      <c r="AP9" s="120">
        <v>26.32</v>
      </c>
      <c r="AQ9" s="120">
        <v>26.32</v>
      </c>
      <c r="AR9" s="120">
        <v>27.2</v>
      </c>
      <c r="AS9" s="120">
        <v>30.85</v>
      </c>
      <c r="AT9" s="120">
        <v>32.47</v>
      </c>
      <c r="AU9" s="120">
        <v>33.659999999999997</v>
      </c>
      <c r="AV9" s="120">
        <v>37.79</v>
      </c>
      <c r="AW9" s="120">
        <v>37.950000000000003</v>
      </c>
      <c r="AX9" s="120">
        <v>36.270000000000003</v>
      </c>
      <c r="AY9" s="120">
        <v>40.94</v>
      </c>
      <c r="AZ9" s="120">
        <v>40.229999999999997</v>
      </c>
      <c r="BA9" s="120">
        <v>38.54</v>
      </c>
      <c r="BB9" s="120">
        <v>33.590000000000003</v>
      </c>
      <c r="BC9" s="120">
        <v>33.479999999999997</v>
      </c>
      <c r="BD9" s="120">
        <v>34.31</v>
      </c>
      <c r="BE9" s="120">
        <v>35.86</v>
      </c>
      <c r="BF9" s="120">
        <v>37.69</v>
      </c>
      <c r="BG9" s="120">
        <v>38.78</v>
      </c>
      <c r="BH9" s="120">
        <v>34.39</v>
      </c>
      <c r="BI9" s="120">
        <v>34.21</v>
      </c>
      <c r="BJ9" s="120">
        <v>33.619999999999997</v>
      </c>
      <c r="BK9" s="120">
        <v>32.5</v>
      </c>
      <c r="BL9" s="120">
        <v>34.869999999999997</v>
      </c>
      <c r="BM9" s="120">
        <v>32.03</v>
      </c>
      <c r="BN9" s="120">
        <v>24.27</v>
      </c>
      <c r="BO9" s="120">
        <v>26.89</v>
      </c>
      <c r="BP9" s="120">
        <v>27.02</v>
      </c>
      <c r="BQ9" s="120">
        <v>28.79</v>
      </c>
      <c r="BR9" s="120">
        <v>29.95</v>
      </c>
      <c r="BS9" s="120">
        <v>31.01</v>
      </c>
      <c r="BT9" s="120">
        <v>29.3</v>
      </c>
      <c r="BU9" s="120">
        <v>28.68</v>
      </c>
      <c r="BV9" s="120">
        <v>28.9</v>
      </c>
      <c r="BW9" s="120">
        <v>30.99</v>
      </c>
      <c r="BX9" s="120">
        <v>29.89</v>
      </c>
      <c r="BY9" s="120">
        <v>28.4</v>
      </c>
      <c r="BZ9" s="120">
        <v>27.67</v>
      </c>
      <c r="CA9" s="120">
        <v>27.85</v>
      </c>
      <c r="CB9" s="120">
        <v>29.66</v>
      </c>
      <c r="CC9" s="120">
        <v>31.25</v>
      </c>
      <c r="CD9" s="120">
        <v>33.96</v>
      </c>
      <c r="CE9" s="120">
        <v>34.299999999999997</v>
      </c>
      <c r="CF9" s="120">
        <v>32.39</v>
      </c>
      <c r="CG9" s="120">
        <v>32.47</v>
      </c>
      <c r="CH9" s="120">
        <v>32.11</v>
      </c>
      <c r="CI9" s="120">
        <v>33.049999999999997</v>
      </c>
      <c r="CJ9" s="120">
        <v>32.979999999999997</v>
      </c>
      <c r="CK9" s="120">
        <v>31.95</v>
      </c>
      <c r="CL9" s="120">
        <v>30.35</v>
      </c>
      <c r="CM9" s="120">
        <v>30.64</v>
      </c>
      <c r="CN9" s="120">
        <v>33.58</v>
      </c>
      <c r="CO9" s="120">
        <v>35.46</v>
      </c>
      <c r="CP9" s="120">
        <v>35.61</v>
      </c>
      <c r="CQ9" s="120">
        <v>36.44</v>
      </c>
      <c r="CR9" s="120">
        <v>34.58</v>
      </c>
      <c r="CS9" s="120">
        <v>33.130000000000003</v>
      </c>
      <c r="CT9" s="120">
        <v>32.21</v>
      </c>
      <c r="CU9" s="120">
        <v>34.159999999999997</v>
      </c>
      <c r="CV9" s="120">
        <v>34.49</v>
      </c>
      <c r="CW9" s="120">
        <v>32.74</v>
      </c>
      <c r="CX9" s="120">
        <v>29.9</v>
      </c>
      <c r="CY9" s="120">
        <v>29.7</v>
      </c>
      <c r="CZ9" s="120">
        <v>32.18</v>
      </c>
      <c r="DA9" s="120">
        <v>32.67</v>
      </c>
      <c r="DB9" s="120">
        <v>32.11</v>
      </c>
      <c r="DC9" s="120">
        <v>32.28</v>
      </c>
      <c r="DD9" s="120">
        <v>31.22</v>
      </c>
      <c r="DE9" s="120">
        <v>31.35</v>
      </c>
      <c r="DF9" s="120">
        <v>30.59</v>
      </c>
      <c r="DG9" s="120">
        <v>32.61</v>
      </c>
      <c r="DH9" s="120">
        <v>32.880000000000003</v>
      </c>
      <c r="DI9" s="120">
        <v>30.9</v>
      </c>
      <c r="DJ9" s="120">
        <v>32</v>
      </c>
      <c r="DK9" s="120">
        <v>32.299999999999997</v>
      </c>
      <c r="DL9" s="120">
        <v>34.74</v>
      </c>
      <c r="DM9" s="120">
        <v>36.090000000000003</v>
      </c>
      <c r="DN9" s="120">
        <v>36.44</v>
      </c>
      <c r="DO9" s="120">
        <v>37.22</v>
      </c>
      <c r="DP9" s="120">
        <v>36.69</v>
      </c>
      <c r="DQ9" s="120">
        <v>35.83</v>
      </c>
      <c r="DR9" s="120">
        <v>37.869999999999997</v>
      </c>
      <c r="DS9" s="120">
        <v>38.53</v>
      </c>
      <c r="DT9" s="120">
        <v>38.24</v>
      </c>
      <c r="DU9" s="120">
        <v>36.44</v>
      </c>
      <c r="DV9" s="120">
        <v>33.83</v>
      </c>
      <c r="DW9" s="120">
        <v>33.61</v>
      </c>
      <c r="DX9" s="120">
        <v>35.909999999999997</v>
      </c>
      <c r="DY9" s="120">
        <v>37.229999999999997</v>
      </c>
      <c r="DZ9" s="120">
        <v>38.26</v>
      </c>
      <c r="EA9" s="120">
        <v>38.47</v>
      </c>
      <c r="EB9" s="120">
        <v>36.25</v>
      </c>
      <c r="EC9" s="120">
        <v>34.93</v>
      </c>
      <c r="ED9" s="120">
        <v>33.21</v>
      </c>
      <c r="EE9" s="120">
        <v>33.200000000000003</v>
      </c>
      <c r="EF9" s="120">
        <v>31.52</v>
      </c>
      <c r="EG9" s="120">
        <v>30.33</v>
      </c>
      <c r="EH9" s="120">
        <v>29.93</v>
      </c>
      <c r="EI9" s="120">
        <v>29.64</v>
      </c>
      <c r="EJ9" s="120">
        <v>30.11</v>
      </c>
      <c r="EK9" s="120">
        <v>30.94</v>
      </c>
      <c r="EL9" s="120">
        <v>32.46</v>
      </c>
      <c r="EM9" s="120">
        <v>32.229999999999997</v>
      </c>
      <c r="EN9" s="120">
        <v>31.52</v>
      </c>
      <c r="EO9" s="120">
        <v>31.1</v>
      </c>
      <c r="EP9" s="120">
        <v>30.16</v>
      </c>
      <c r="EQ9" s="120">
        <v>29.07</v>
      </c>
      <c r="ER9" s="120">
        <v>28.89</v>
      </c>
      <c r="ES9" s="120">
        <v>27.96</v>
      </c>
      <c r="ET9" s="120">
        <v>28.43</v>
      </c>
      <c r="EU9" s="120">
        <v>28.78</v>
      </c>
      <c r="EV9" s="120">
        <v>28.65</v>
      </c>
      <c r="EW9" s="120">
        <v>28.4</v>
      </c>
      <c r="EX9" s="120">
        <v>29.42</v>
      </c>
      <c r="EY9" s="120">
        <v>30.2</v>
      </c>
      <c r="EZ9" s="120">
        <v>31.59</v>
      </c>
      <c r="FA9" s="120">
        <v>32.340000000000003</v>
      </c>
      <c r="FB9" s="120">
        <v>32.72</v>
      </c>
      <c r="FC9" s="120">
        <v>34.229999999999997</v>
      </c>
      <c r="FD9" s="120">
        <v>33.26</v>
      </c>
      <c r="FE9" s="120">
        <v>30.49</v>
      </c>
      <c r="FF9" s="120">
        <v>33.61</v>
      </c>
      <c r="FG9" s="120">
        <v>32.43</v>
      </c>
      <c r="FH9" s="120">
        <v>32.32</v>
      </c>
      <c r="FI9" s="120">
        <v>34.04</v>
      </c>
      <c r="FJ9" s="120">
        <v>34.979999999999997</v>
      </c>
      <c r="FK9" s="120">
        <v>36.6</v>
      </c>
      <c r="FL9" s="120">
        <v>36.17</v>
      </c>
      <c r="FM9" s="120">
        <v>36.4</v>
      </c>
      <c r="FN9" s="120">
        <v>36.01</v>
      </c>
      <c r="FO9" s="120">
        <v>35.270000000000003</v>
      </c>
      <c r="FP9" s="120">
        <v>35.04</v>
      </c>
      <c r="FQ9" s="120">
        <v>33.85</v>
      </c>
      <c r="FR9" s="120">
        <v>32.33</v>
      </c>
    </row>
    <row r="10" spans="2:174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20">
        <v>27.05</v>
      </c>
      <c r="AN10" s="120">
        <v>27.15</v>
      </c>
      <c r="AO10" s="120">
        <v>27.15</v>
      </c>
      <c r="AP10" s="120">
        <v>27.4</v>
      </c>
      <c r="AQ10" s="120">
        <v>27.5</v>
      </c>
      <c r="AR10" s="120">
        <v>29.1</v>
      </c>
      <c r="AS10" s="120">
        <v>31.85</v>
      </c>
      <c r="AT10" s="120">
        <v>35</v>
      </c>
      <c r="AU10" s="120">
        <v>37</v>
      </c>
      <c r="AV10" s="120">
        <v>40.5</v>
      </c>
      <c r="AW10" s="120">
        <v>41</v>
      </c>
      <c r="AX10" s="120">
        <v>40.799999999999997</v>
      </c>
      <c r="AY10" s="120">
        <v>38.5</v>
      </c>
      <c r="AZ10" s="120">
        <v>37</v>
      </c>
      <c r="BA10" s="120">
        <v>35.299999999999997</v>
      </c>
      <c r="BB10" s="120">
        <v>34</v>
      </c>
      <c r="BC10" s="120">
        <v>34</v>
      </c>
      <c r="BD10" s="120">
        <v>32.799999999999997</v>
      </c>
      <c r="BE10" s="120">
        <v>33.6</v>
      </c>
      <c r="BF10" s="120">
        <v>34.1</v>
      </c>
      <c r="BG10" s="120">
        <v>33.4</v>
      </c>
      <c r="BH10" s="120">
        <v>31.8</v>
      </c>
      <c r="BI10" s="120">
        <v>29.8</v>
      </c>
      <c r="BJ10" s="120">
        <v>27.8</v>
      </c>
      <c r="BK10" s="120">
        <v>26</v>
      </c>
      <c r="BL10" s="120">
        <v>25.2</v>
      </c>
      <c r="BM10" s="120">
        <v>24</v>
      </c>
      <c r="BN10" s="120">
        <v>23</v>
      </c>
      <c r="BO10" s="120">
        <v>22.4</v>
      </c>
      <c r="BP10" s="120">
        <v>22</v>
      </c>
      <c r="BQ10" s="120">
        <v>22</v>
      </c>
      <c r="BR10" s="120">
        <v>22.18</v>
      </c>
      <c r="BS10" s="120">
        <v>22.07</v>
      </c>
      <c r="BT10" s="120">
        <v>23.1</v>
      </c>
      <c r="BU10" s="120">
        <v>25.5</v>
      </c>
      <c r="BV10" s="120">
        <v>26</v>
      </c>
      <c r="BW10" s="120">
        <v>28.4</v>
      </c>
      <c r="BX10" s="120">
        <v>28.14</v>
      </c>
      <c r="BY10" s="120">
        <v>27.95</v>
      </c>
      <c r="BZ10" s="120">
        <v>28.37</v>
      </c>
      <c r="CA10" s="120">
        <v>29.41</v>
      </c>
      <c r="CB10" s="120">
        <v>30.07</v>
      </c>
      <c r="CC10" s="120">
        <v>30.59</v>
      </c>
      <c r="CD10" s="120">
        <v>31.83</v>
      </c>
      <c r="CE10" s="120">
        <v>33.4</v>
      </c>
      <c r="CF10" s="120">
        <v>34.409999999999997</v>
      </c>
      <c r="CG10" s="120">
        <v>34.65</v>
      </c>
      <c r="CH10" s="120">
        <v>34.42</v>
      </c>
      <c r="CI10" s="120">
        <v>33.119999999999997</v>
      </c>
      <c r="CJ10" s="120">
        <v>33.200000000000003</v>
      </c>
      <c r="CK10" s="120">
        <v>34.06</v>
      </c>
      <c r="CL10" s="120">
        <v>34.18</v>
      </c>
      <c r="CM10" s="120">
        <v>34.44</v>
      </c>
      <c r="CN10" s="120">
        <v>34.39</v>
      </c>
      <c r="CO10" s="120">
        <v>34.53</v>
      </c>
      <c r="CP10" s="120">
        <v>34.729999999999997</v>
      </c>
      <c r="CQ10" s="120">
        <v>35.479999999999997</v>
      </c>
      <c r="CR10" s="120">
        <v>36.42</v>
      </c>
      <c r="CS10" s="120">
        <v>36.9</v>
      </c>
      <c r="CT10" s="120">
        <v>35.71</v>
      </c>
      <c r="CU10" s="120">
        <v>33.75</v>
      </c>
      <c r="CV10" s="120">
        <v>33.4</v>
      </c>
      <c r="CW10" s="120">
        <v>32.700000000000003</v>
      </c>
      <c r="CX10" s="120">
        <v>31.95</v>
      </c>
      <c r="CY10" s="120">
        <v>30.85</v>
      </c>
      <c r="CZ10" s="120">
        <v>29.15</v>
      </c>
      <c r="DA10" s="120">
        <v>29.04</v>
      </c>
      <c r="DB10" s="120">
        <v>29.13</v>
      </c>
      <c r="DC10" s="120">
        <v>30.84</v>
      </c>
      <c r="DD10" s="120">
        <v>33.6</v>
      </c>
      <c r="DE10" s="120">
        <v>34.97</v>
      </c>
      <c r="DF10" s="120">
        <v>35.020000000000003</v>
      </c>
      <c r="DG10" s="120">
        <v>34.770000000000003</v>
      </c>
      <c r="DH10" s="120">
        <v>34.58</v>
      </c>
      <c r="DI10" s="120">
        <v>34.68</v>
      </c>
      <c r="DJ10" s="120">
        <v>34.65</v>
      </c>
      <c r="DK10" s="120">
        <v>32.99</v>
      </c>
      <c r="DL10" s="120">
        <v>36.1</v>
      </c>
      <c r="DM10" s="120">
        <v>37.56</v>
      </c>
      <c r="DN10" s="120">
        <v>37.700000000000003</v>
      </c>
      <c r="DO10" s="120">
        <v>40</v>
      </c>
      <c r="DP10" s="120">
        <v>41.74</v>
      </c>
      <c r="DQ10" s="120">
        <v>42.46</v>
      </c>
      <c r="DR10" s="120">
        <v>42.24</v>
      </c>
      <c r="DS10" s="120">
        <v>41.26</v>
      </c>
      <c r="DT10" s="120">
        <v>40.94</v>
      </c>
      <c r="DU10" s="120">
        <v>40.549999999999997</v>
      </c>
      <c r="DV10" s="120">
        <v>39.72</v>
      </c>
      <c r="DW10" s="120">
        <v>38.869999999999997</v>
      </c>
      <c r="DX10" s="120">
        <v>37.97</v>
      </c>
      <c r="DY10" s="120">
        <v>37.18</v>
      </c>
      <c r="DZ10" s="120">
        <v>37.090000000000003</v>
      </c>
      <c r="EA10" s="120">
        <v>36.44</v>
      </c>
      <c r="EB10" s="120">
        <v>35.14</v>
      </c>
      <c r="EC10" s="120">
        <v>33.99</v>
      </c>
      <c r="ED10" s="120">
        <v>32.479999999999997</v>
      </c>
      <c r="EE10" s="120">
        <v>31.52</v>
      </c>
      <c r="EF10" s="120">
        <v>31.52</v>
      </c>
      <c r="EG10" s="120">
        <v>30.79</v>
      </c>
      <c r="EH10" s="120">
        <v>30.85</v>
      </c>
      <c r="EI10" s="120">
        <v>29.83</v>
      </c>
      <c r="EJ10" s="120">
        <v>28.83</v>
      </c>
      <c r="EK10" s="120">
        <v>27.94</v>
      </c>
      <c r="EL10" s="120">
        <v>27.78</v>
      </c>
      <c r="EM10" s="120">
        <v>28.38</v>
      </c>
      <c r="EN10" s="120">
        <v>29.5</v>
      </c>
      <c r="EO10" s="120">
        <v>29.77</v>
      </c>
      <c r="EP10" s="120">
        <v>29.74</v>
      </c>
      <c r="EQ10" s="120">
        <v>28.87</v>
      </c>
      <c r="ER10" s="120">
        <v>28.13</v>
      </c>
      <c r="ES10" s="120">
        <v>27.31</v>
      </c>
      <c r="ET10" s="120">
        <v>25.74</v>
      </c>
      <c r="EU10" s="120">
        <v>23.96</v>
      </c>
      <c r="EV10" s="120">
        <v>23.22</v>
      </c>
      <c r="EW10" s="120">
        <v>23.42</v>
      </c>
      <c r="EX10" s="120">
        <v>24.3</v>
      </c>
      <c r="EY10" s="120">
        <v>26.37</v>
      </c>
      <c r="EZ10" s="120">
        <v>30.42</v>
      </c>
      <c r="FA10" s="120">
        <v>33.14</v>
      </c>
      <c r="FB10" s="120">
        <v>33.67</v>
      </c>
      <c r="FC10" s="120">
        <v>34.130000000000003</v>
      </c>
      <c r="FD10" s="120">
        <v>33.97</v>
      </c>
      <c r="FE10" s="120">
        <v>33.56</v>
      </c>
      <c r="FF10" s="120">
        <v>33.49</v>
      </c>
      <c r="FG10" s="120">
        <v>33.83</v>
      </c>
      <c r="FH10" s="120">
        <v>34.380000000000003</v>
      </c>
      <c r="FI10" s="120">
        <v>35.89</v>
      </c>
      <c r="FJ10" s="120">
        <v>37.44</v>
      </c>
      <c r="FK10" s="120">
        <v>39.39</v>
      </c>
      <c r="FL10" s="120">
        <v>40.340000000000003</v>
      </c>
      <c r="FM10" s="120">
        <v>40.520000000000003</v>
      </c>
      <c r="FN10" s="120">
        <v>39.96</v>
      </c>
      <c r="FO10" s="120">
        <v>36.76</v>
      </c>
      <c r="FP10" s="120">
        <v>34.880000000000003</v>
      </c>
      <c r="FQ10" s="120">
        <v>34.21</v>
      </c>
      <c r="FR10" s="120">
        <v>32.99</v>
      </c>
    </row>
    <row r="11" spans="2:174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20">
        <v>26.49</v>
      </c>
      <c r="AN11" s="120">
        <v>26.52</v>
      </c>
      <c r="AO11" s="120">
        <v>26.62</v>
      </c>
      <c r="AP11" s="120">
        <v>26.94</v>
      </c>
      <c r="AQ11" s="120">
        <v>27.26</v>
      </c>
      <c r="AR11" s="120">
        <v>27.02</v>
      </c>
      <c r="AS11" s="120">
        <v>28.09</v>
      </c>
      <c r="AT11" s="120">
        <v>28.84</v>
      </c>
      <c r="AU11" s="120">
        <v>30.9</v>
      </c>
      <c r="AV11" s="120">
        <v>33.47</v>
      </c>
      <c r="AW11" s="120">
        <v>35.69</v>
      </c>
      <c r="AX11" s="120">
        <v>36.700000000000003</v>
      </c>
      <c r="AY11" s="120">
        <v>34.299999999999997</v>
      </c>
      <c r="AZ11" s="120">
        <v>33.799999999999997</v>
      </c>
      <c r="BA11" s="120">
        <v>33.22</v>
      </c>
      <c r="BB11" s="120">
        <v>32.43</v>
      </c>
      <c r="BC11" s="120">
        <v>31.46</v>
      </c>
      <c r="BD11" s="120">
        <v>30.73</v>
      </c>
      <c r="BE11" s="120">
        <v>31.14</v>
      </c>
      <c r="BF11" s="120">
        <v>30.32</v>
      </c>
      <c r="BG11" s="120">
        <v>29.46</v>
      </c>
      <c r="BH11" s="120">
        <v>27.16</v>
      </c>
      <c r="BI11" s="120">
        <v>25.78</v>
      </c>
      <c r="BJ11" s="120">
        <v>24.02</v>
      </c>
      <c r="BK11" s="120">
        <v>22.27</v>
      </c>
      <c r="BL11" s="120">
        <v>20.28</v>
      </c>
      <c r="BM11" s="120">
        <v>20.5</v>
      </c>
      <c r="BN11" s="120">
        <v>21.05</v>
      </c>
      <c r="BO11" s="120">
        <v>21</v>
      </c>
      <c r="BP11" s="120">
        <v>20.54</v>
      </c>
      <c r="BQ11" s="120">
        <v>21.33</v>
      </c>
      <c r="BR11" s="120">
        <v>22.45</v>
      </c>
      <c r="BS11" s="120">
        <v>22.73</v>
      </c>
      <c r="BT11" s="120">
        <v>23.18</v>
      </c>
      <c r="BU11" s="120">
        <v>25.23</v>
      </c>
      <c r="BV11" s="120">
        <v>25.73</v>
      </c>
      <c r="BW11" s="120">
        <v>26.02</v>
      </c>
      <c r="BX11" s="120">
        <v>26.6</v>
      </c>
      <c r="BY11" s="120">
        <v>26.92</v>
      </c>
      <c r="BZ11" s="120">
        <v>26.91</v>
      </c>
      <c r="CA11" s="120">
        <v>25.81</v>
      </c>
      <c r="CB11" s="120">
        <v>25.6</v>
      </c>
      <c r="CC11" s="120">
        <v>25.82</v>
      </c>
      <c r="CD11" s="120">
        <v>27.19</v>
      </c>
      <c r="CE11" s="120">
        <v>28.2</v>
      </c>
      <c r="CF11" s="120">
        <v>28.94</v>
      </c>
      <c r="CG11" s="120">
        <v>30.1</v>
      </c>
      <c r="CH11" s="120">
        <v>29.79</v>
      </c>
      <c r="CI11" s="120">
        <v>30.02</v>
      </c>
      <c r="CJ11" s="120">
        <v>30.26</v>
      </c>
      <c r="CK11" s="120">
        <v>30.28</v>
      </c>
      <c r="CL11" s="120">
        <v>30.24</v>
      </c>
      <c r="CM11" s="120">
        <v>30.24</v>
      </c>
      <c r="CN11" s="120">
        <v>29.9</v>
      </c>
      <c r="CO11" s="120">
        <v>30.08</v>
      </c>
      <c r="CP11" s="120">
        <v>29.13</v>
      </c>
      <c r="CQ11" s="120">
        <v>27.98</v>
      </c>
      <c r="CR11" s="120">
        <v>28.33</v>
      </c>
      <c r="CS11" s="120">
        <v>28.91</v>
      </c>
      <c r="CT11" s="120">
        <v>28.74</v>
      </c>
      <c r="CU11" s="120">
        <v>28.82</v>
      </c>
      <c r="CV11" s="120">
        <v>30.34</v>
      </c>
      <c r="CW11" s="120">
        <v>30.25</v>
      </c>
      <c r="CX11" s="120">
        <v>28.79</v>
      </c>
      <c r="CY11" s="120">
        <v>27.46</v>
      </c>
      <c r="CZ11" s="120">
        <v>26.84</v>
      </c>
      <c r="DA11" s="120">
        <v>27.34</v>
      </c>
      <c r="DB11" s="120">
        <v>28.19</v>
      </c>
      <c r="DC11" s="120">
        <v>28.13</v>
      </c>
      <c r="DD11" s="120">
        <v>28.95</v>
      </c>
      <c r="DE11" s="120">
        <v>29.73</v>
      </c>
      <c r="DF11" s="120">
        <v>30.1</v>
      </c>
      <c r="DG11" s="120">
        <v>29.75</v>
      </c>
      <c r="DH11" s="120">
        <v>29.63</v>
      </c>
      <c r="DI11" s="120">
        <v>30.02</v>
      </c>
      <c r="DJ11" s="120">
        <v>30.26</v>
      </c>
      <c r="DK11" s="120">
        <v>30.03</v>
      </c>
      <c r="DL11" s="120">
        <v>29.48</v>
      </c>
      <c r="DM11" s="120">
        <v>30.21</v>
      </c>
      <c r="DN11" s="120">
        <v>31.17</v>
      </c>
      <c r="DO11" s="120">
        <v>32.64</v>
      </c>
      <c r="DP11" s="120">
        <v>34.07</v>
      </c>
      <c r="DQ11" s="120">
        <v>36.549999999999997</v>
      </c>
      <c r="DR11" s="120">
        <v>37.17</v>
      </c>
      <c r="DS11" s="120">
        <v>35.799999999999997</v>
      </c>
      <c r="DT11" s="120">
        <v>35.6</v>
      </c>
      <c r="DU11" s="120">
        <v>35.159999999999997</v>
      </c>
      <c r="DV11" s="120">
        <v>33.83</v>
      </c>
      <c r="DW11" s="120">
        <v>32.94</v>
      </c>
      <c r="DX11" s="120">
        <v>32.43</v>
      </c>
      <c r="DY11" s="120">
        <v>32.04</v>
      </c>
      <c r="DZ11" s="120">
        <v>30.18</v>
      </c>
      <c r="EA11" s="120">
        <v>29.74</v>
      </c>
      <c r="EB11" s="120">
        <v>29.64</v>
      </c>
      <c r="EC11" s="120">
        <v>29.61</v>
      </c>
      <c r="ED11" s="120">
        <v>29.98</v>
      </c>
      <c r="EE11" s="120">
        <v>28.55</v>
      </c>
      <c r="EF11" s="120">
        <v>29.09</v>
      </c>
      <c r="EG11" s="120">
        <v>29.57</v>
      </c>
      <c r="EH11" s="120">
        <v>29.35</v>
      </c>
      <c r="EI11" s="120">
        <v>28.23</v>
      </c>
      <c r="EJ11" s="120">
        <v>26.98</v>
      </c>
      <c r="EK11" s="120">
        <v>26.96</v>
      </c>
      <c r="EL11" s="120">
        <v>26.54</v>
      </c>
      <c r="EM11" s="120">
        <v>26.56</v>
      </c>
      <c r="EN11" s="120">
        <v>27.31</v>
      </c>
      <c r="EO11" s="120">
        <v>27.41</v>
      </c>
      <c r="EP11" s="120">
        <v>27.39</v>
      </c>
      <c r="EQ11" s="120">
        <v>26.14</v>
      </c>
      <c r="ER11" s="120">
        <v>25.6</v>
      </c>
      <c r="ES11" s="120">
        <v>25.71</v>
      </c>
      <c r="ET11" s="120">
        <v>24.43</v>
      </c>
      <c r="EU11" s="120">
        <v>23.33</v>
      </c>
      <c r="EV11" s="120">
        <v>23.12</v>
      </c>
      <c r="EW11" s="120">
        <v>23.29</v>
      </c>
      <c r="EX11" s="120">
        <v>24.95</v>
      </c>
      <c r="EY11" s="120">
        <v>26.41</v>
      </c>
      <c r="EZ11" s="120">
        <v>28.3</v>
      </c>
      <c r="FA11" s="120">
        <v>29.62</v>
      </c>
      <c r="FB11" s="120">
        <v>30.67</v>
      </c>
      <c r="FC11" s="120">
        <v>30.21</v>
      </c>
      <c r="FD11" s="120">
        <v>30.57</v>
      </c>
      <c r="FE11" s="120">
        <v>30.52</v>
      </c>
      <c r="FF11" s="120">
        <v>30.66</v>
      </c>
      <c r="FG11" s="120">
        <v>30.95</v>
      </c>
      <c r="FH11" s="120">
        <v>31.25</v>
      </c>
      <c r="FI11" s="120">
        <v>31.64</v>
      </c>
      <c r="FJ11" s="120">
        <v>32.57</v>
      </c>
      <c r="FK11" s="120">
        <v>33.71</v>
      </c>
      <c r="FL11" s="120">
        <v>34.75</v>
      </c>
      <c r="FM11" s="120">
        <v>36.020000000000003</v>
      </c>
      <c r="FN11" s="120">
        <v>36.07</v>
      </c>
      <c r="FO11" s="120">
        <v>34.020000000000003</v>
      </c>
      <c r="FP11" s="120">
        <v>32.950000000000003</v>
      </c>
      <c r="FQ11" s="120">
        <v>32.409999999999997</v>
      </c>
      <c r="FR11" s="120">
        <v>31.96</v>
      </c>
    </row>
    <row r="12" spans="2:174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1">
        <v>27.39</v>
      </c>
      <c r="AN12" s="121">
        <v>27.46</v>
      </c>
      <c r="AO12" s="121">
        <v>28.24</v>
      </c>
      <c r="AP12" s="121">
        <v>27.8</v>
      </c>
      <c r="AQ12" s="121">
        <v>27.57</v>
      </c>
      <c r="AR12" s="121">
        <v>27.2</v>
      </c>
      <c r="AS12" s="121">
        <v>27.75</v>
      </c>
      <c r="AT12" s="121">
        <v>27.82</v>
      </c>
      <c r="AU12" s="121">
        <v>28.85</v>
      </c>
      <c r="AV12" s="121">
        <v>30.9</v>
      </c>
      <c r="AW12" s="121">
        <v>32.68</v>
      </c>
      <c r="AX12" s="121">
        <v>33.729999999999997</v>
      </c>
      <c r="AY12" s="121">
        <v>35.22</v>
      </c>
      <c r="AZ12" s="121">
        <v>35.22</v>
      </c>
      <c r="BA12" s="121">
        <v>35.61</v>
      </c>
      <c r="BB12" s="121">
        <v>33.869999999999997</v>
      </c>
      <c r="BC12" s="121">
        <v>33.44</v>
      </c>
      <c r="BD12" s="121">
        <v>33.28</v>
      </c>
      <c r="BE12" s="121">
        <v>32.32</v>
      </c>
      <c r="BF12" s="121">
        <v>31.61</v>
      </c>
      <c r="BG12" s="121">
        <v>31.24</v>
      </c>
      <c r="BH12" s="121">
        <v>30.45</v>
      </c>
      <c r="BI12" s="121">
        <v>27.99</v>
      </c>
      <c r="BJ12" s="121">
        <v>27.3</v>
      </c>
      <c r="BK12" s="121">
        <v>24.39</v>
      </c>
      <c r="BL12" s="121">
        <v>21.39</v>
      </c>
      <c r="BM12" s="121">
        <v>18.7</v>
      </c>
      <c r="BN12" s="121">
        <v>17.68</v>
      </c>
      <c r="BO12" s="121">
        <v>17.670000000000002</v>
      </c>
      <c r="BP12" s="121">
        <v>18</v>
      </c>
      <c r="BQ12" s="121">
        <v>18.600000000000001</v>
      </c>
      <c r="BR12" s="121">
        <v>19.54</v>
      </c>
      <c r="BS12" s="121">
        <v>20.96</v>
      </c>
      <c r="BT12" s="121">
        <v>23.24</v>
      </c>
      <c r="BU12" s="121">
        <v>25.16</v>
      </c>
      <c r="BV12" s="121">
        <v>25.99</v>
      </c>
      <c r="BW12" s="121">
        <v>25.84</v>
      </c>
      <c r="BX12" s="121">
        <v>25.84</v>
      </c>
      <c r="BY12" s="121">
        <v>26.08</v>
      </c>
      <c r="BZ12" s="121">
        <v>26.03</v>
      </c>
      <c r="CA12" s="121">
        <v>26.09</v>
      </c>
      <c r="CB12" s="121">
        <v>26.35</v>
      </c>
      <c r="CC12" s="121">
        <v>26.59</v>
      </c>
      <c r="CD12" s="121">
        <v>26.96</v>
      </c>
      <c r="CE12" s="121">
        <v>27.93</v>
      </c>
      <c r="CF12" s="121">
        <v>29.27</v>
      </c>
      <c r="CG12" s="121">
        <v>29.93</v>
      </c>
      <c r="CH12" s="121">
        <v>30.57</v>
      </c>
      <c r="CI12" s="121">
        <v>30.86</v>
      </c>
      <c r="CJ12" s="121">
        <v>31.21</v>
      </c>
      <c r="CK12" s="121">
        <v>31.21</v>
      </c>
      <c r="CL12" s="121">
        <v>31.79</v>
      </c>
      <c r="CM12" s="121">
        <v>31.64</v>
      </c>
      <c r="CN12" s="121">
        <v>31.61</v>
      </c>
      <c r="CO12" s="121">
        <v>31.39</v>
      </c>
      <c r="CP12" s="121">
        <v>31.58</v>
      </c>
      <c r="CQ12" s="121">
        <v>31.65</v>
      </c>
      <c r="CR12" s="121">
        <v>32.01</v>
      </c>
      <c r="CS12" s="121">
        <v>32.31</v>
      </c>
      <c r="CT12" s="121">
        <v>32.21</v>
      </c>
      <c r="CU12" s="121">
        <v>31.72</v>
      </c>
      <c r="CV12" s="121">
        <v>31.63</v>
      </c>
      <c r="CW12" s="121">
        <v>30.84</v>
      </c>
      <c r="CX12" s="121">
        <v>29.75</v>
      </c>
      <c r="CY12" s="121">
        <v>30.52</v>
      </c>
      <c r="CZ12" s="121">
        <v>27.69</v>
      </c>
      <c r="DA12" s="121">
        <v>27.18</v>
      </c>
      <c r="DB12" s="121">
        <v>27.24</v>
      </c>
      <c r="DC12" s="121">
        <v>28.05</v>
      </c>
      <c r="DD12" s="121">
        <v>29.33</v>
      </c>
      <c r="DE12" s="121">
        <v>30.43</v>
      </c>
      <c r="DF12" s="121">
        <v>31.03</v>
      </c>
      <c r="DG12" s="121">
        <v>31.4</v>
      </c>
      <c r="DH12" s="121">
        <v>31.66</v>
      </c>
      <c r="DI12" s="121">
        <v>31.73</v>
      </c>
      <c r="DJ12" s="121">
        <v>31.78</v>
      </c>
      <c r="DK12" s="121">
        <v>31.54</v>
      </c>
      <c r="DL12" s="121">
        <v>31.72</v>
      </c>
      <c r="DM12" s="121">
        <v>32.020000000000003</v>
      </c>
      <c r="DN12" s="121">
        <v>32.28</v>
      </c>
      <c r="DO12" s="121">
        <v>33.299999999999997</v>
      </c>
      <c r="DP12" s="121">
        <v>34.409999999999997</v>
      </c>
      <c r="DQ12" s="121">
        <v>35.03</v>
      </c>
      <c r="DR12" s="121">
        <v>35.549999999999997</v>
      </c>
      <c r="DS12" s="121">
        <v>35.799999999999997</v>
      </c>
      <c r="DT12" s="121">
        <v>35.950000000000003</v>
      </c>
      <c r="DU12" s="121">
        <v>35.799999999999997</v>
      </c>
      <c r="DV12" s="121">
        <v>35.049999999999997</v>
      </c>
      <c r="DW12" s="121">
        <v>34.47</v>
      </c>
      <c r="DX12" s="121">
        <v>33.630000000000003</v>
      </c>
      <c r="DY12" s="121">
        <v>33.18</v>
      </c>
      <c r="DZ12" s="121">
        <v>32.840000000000003</v>
      </c>
      <c r="EA12" s="121">
        <v>32.630000000000003</v>
      </c>
      <c r="EB12" s="121">
        <v>32.49</v>
      </c>
      <c r="EC12" s="121">
        <v>32.06</v>
      </c>
      <c r="ED12" s="121">
        <v>31.79</v>
      </c>
      <c r="EE12" s="121">
        <v>30.79</v>
      </c>
      <c r="EF12" s="121">
        <v>29.92</v>
      </c>
      <c r="EG12" s="121">
        <v>29.41</v>
      </c>
      <c r="EH12" s="121">
        <v>29.08</v>
      </c>
      <c r="EI12" s="121">
        <v>27.89</v>
      </c>
      <c r="EJ12" s="121">
        <v>27</v>
      </c>
      <c r="EK12" s="121">
        <v>26.43</v>
      </c>
      <c r="EL12" s="121">
        <v>26.25</v>
      </c>
      <c r="EM12" s="121">
        <v>26.63</v>
      </c>
      <c r="EN12" s="121">
        <v>27.08</v>
      </c>
      <c r="EO12" s="121">
        <v>27.41</v>
      </c>
      <c r="EP12" s="121">
        <v>27.43</v>
      </c>
      <c r="EQ12" s="121">
        <v>27.53</v>
      </c>
      <c r="ER12" s="121">
        <v>26.83</v>
      </c>
      <c r="ES12" s="121">
        <v>25.89</v>
      </c>
      <c r="ET12" s="121">
        <v>24.72</v>
      </c>
      <c r="EU12" s="121">
        <v>23.67</v>
      </c>
      <c r="EV12" s="121">
        <v>23.17</v>
      </c>
      <c r="EW12" s="121">
        <v>23.12</v>
      </c>
      <c r="EX12" s="121">
        <v>23.39</v>
      </c>
      <c r="EY12" s="121">
        <v>24.21</v>
      </c>
      <c r="EZ12" s="121">
        <v>25.78</v>
      </c>
      <c r="FA12" s="121">
        <v>27.05</v>
      </c>
      <c r="FB12" s="121">
        <v>28.29</v>
      </c>
      <c r="FC12" s="121">
        <v>29.15</v>
      </c>
      <c r="FD12" s="121">
        <v>29.52</v>
      </c>
      <c r="FE12" s="121">
        <v>29.51</v>
      </c>
      <c r="FF12" s="121">
        <v>29.79</v>
      </c>
      <c r="FG12" s="121">
        <v>29.86</v>
      </c>
      <c r="FH12" s="121">
        <v>29.99</v>
      </c>
      <c r="FI12" s="121">
        <v>30.49</v>
      </c>
      <c r="FJ12" s="121">
        <v>30.91</v>
      </c>
      <c r="FK12" s="121">
        <v>31.97</v>
      </c>
      <c r="FL12" s="121">
        <v>33.06</v>
      </c>
      <c r="FM12" s="121">
        <v>33.61</v>
      </c>
      <c r="FN12" s="121">
        <v>33.97</v>
      </c>
      <c r="FO12" s="121">
        <v>33.71</v>
      </c>
      <c r="FP12" s="121">
        <v>33.020000000000003</v>
      </c>
      <c r="FQ12" s="121">
        <v>32.42</v>
      </c>
      <c r="FR12" s="121">
        <v>30.87</v>
      </c>
    </row>
    <row r="13" spans="2:174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2">
        <v>26.9</v>
      </c>
      <c r="AN13" s="122">
        <v>27.18</v>
      </c>
      <c r="AO13" s="122">
        <v>27.03</v>
      </c>
      <c r="AP13" s="122">
        <v>27.08</v>
      </c>
      <c r="AQ13" s="122">
        <v>26.9</v>
      </c>
      <c r="AR13" s="122">
        <v>26.6</v>
      </c>
      <c r="AS13" s="122">
        <v>27.06</v>
      </c>
      <c r="AT13" s="122">
        <v>28.24</v>
      </c>
      <c r="AU13" s="122">
        <v>29.95</v>
      </c>
      <c r="AV13" s="122">
        <v>33.380000000000003</v>
      </c>
      <c r="AW13" s="122">
        <v>36.35</v>
      </c>
      <c r="AX13" s="122">
        <v>36.96</v>
      </c>
      <c r="AY13" s="122">
        <v>36.99</v>
      </c>
      <c r="AZ13" s="122">
        <v>37.479999999999997</v>
      </c>
      <c r="BA13" s="122">
        <v>37.65</v>
      </c>
      <c r="BB13" s="122">
        <v>35.56</v>
      </c>
      <c r="BC13" s="122">
        <v>33.9</v>
      </c>
      <c r="BD13" s="122">
        <v>34.26</v>
      </c>
      <c r="BE13" s="122">
        <v>33.409999999999997</v>
      </c>
      <c r="BF13" s="122">
        <v>31.62</v>
      </c>
      <c r="BG13" s="122">
        <v>30.74</v>
      </c>
      <c r="BH13" s="122">
        <v>29.31</v>
      </c>
      <c r="BI13" s="122">
        <v>27.55</v>
      </c>
      <c r="BJ13" s="122">
        <v>25.46</v>
      </c>
      <c r="BK13" s="122">
        <v>23.04</v>
      </c>
      <c r="BL13" s="122">
        <v>21.12</v>
      </c>
      <c r="BM13" s="122">
        <v>21.7</v>
      </c>
      <c r="BN13" s="122">
        <v>22.04</v>
      </c>
      <c r="BO13" s="122">
        <v>21.92</v>
      </c>
      <c r="BP13" s="122">
        <v>21.81</v>
      </c>
      <c r="BQ13" s="122">
        <v>22.25</v>
      </c>
      <c r="BR13" s="122">
        <v>22.42</v>
      </c>
      <c r="BS13" s="122">
        <v>23</v>
      </c>
      <c r="BT13" s="122">
        <v>23.24</v>
      </c>
      <c r="BU13" s="122">
        <v>24.1</v>
      </c>
      <c r="BV13" s="122">
        <v>24.88</v>
      </c>
      <c r="BW13" s="122">
        <v>25.71</v>
      </c>
      <c r="BX13" s="122">
        <v>26.52</v>
      </c>
      <c r="BY13" s="122">
        <v>27.29</v>
      </c>
      <c r="BZ13" s="122">
        <v>27.82</v>
      </c>
      <c r="CA13" s="122">
        <v>27.9</v>
      </c>
      <c r="CB13" s="122">
        <v>27.76</v>
      </c>
      <c r="CC13" s="122">
        <v>28.35</v>
      </c>
      <c r="CD13" s="122">
        <v>28.13</v>
      </c>
      <c r="CE13" s="122">
        <v>30.1</v>
      </c>
      <c r="CF13" s="122">
        <v>27.6</v>
      </c>
      <c r="CG13" s="122">
        <v>31.18</v>
      </c>
      <c r="CH13" s="122">
        <v>31.02</v>
      </c>
      <c r="CI13" s="122">
        <v>32.19</v>
      </c>
      <c r="CJ13" s="122">
        <v>32.19</v>
      </c>
      <c r="CK13" s="122">
        <v>32.71</v>
      </c>
      <c r="CL13" s="122">
        <v>33</v>
      </c>
      <c r="CM13" s="122">
        <v>33.020000000000003</v>
      </c>
      <c r="CN13" s="122">
        <v>33.15</v>
      </c>
      <c r="CO13" s="122">
        <v>33.159999999999997</v>
      </c>
      <c r="CP13" s="122">
        <v>33.159999999999997</v>
      </c>
      <c r="CQ13" s="122">
        <v>32.86</v>
      </c>
      <c r="CR13" s="122">
        <v>32.86</v>
      </c>
      <c r="CS13" s="122">
        <v>32.01</v>
      </c>
      <c r="CT13" s="122">
        <v>31.98</v>
      </c>
      <c r="CU13" s="122">
        <v>31.98</v>
      </c>
      <c r="CV13" s="122">
        <v>32.270000000000003</v>
      </c>
      <c r="CW13" s="122">
        <v>32.14</v>
      </c>
      <c r="CX13" s="122">
        <v>30.71</v>
      </c>
      <c r="CY13" s="122">
        <v>28.96</v>
      </c>
      <c r="CZ13" s="122">
        <v>27.73</v>
      </c>
      <c r="DA13" s="122">
        <v>27.51</v>
      </c>
      <c r="DB13" s="122">
        <v>28.06</v>
      </c>
      <c r="DC13" s="122">
        <v>28.72</v>
      </c>
      <c r="DD13" s="122">
        <v>29.19</v>
      </c>
      <c r="DE13" s="122">
        <v>29.49</v>
      </c>
      <c r="DF13" s="122">
        <v>30.1</v>
      </c>
      <c r="DG13" s="122">
        <v>32</v>
      </c>
      <c r="DH13" s="122">
        <v>31.4</v>
      </c>
      <c r="DI13" s="122">
        <v>31.75</v>
      </c>
      <c r="DJ13" s="122">
        <v>31.8</v>
      </c>
      <c r="DK13" s="122">
        <v>32.03</v>
      </c>
      <c r="DL13" s="122">
        <v>32.020000000000003</v>
      </c>
      <c r="DM13" s="122">
        <v>32.229999999999997</v>
      </c>
      <c r="DN13" s="122">
        <v>32.79</v>
      </c>
      <c r="DO13" s="122">
        <v>33.94</v>
      </c>
      <c r="DP13" s="122">
        <v>35.06</v>
      </c>
      <c r="DQ13" s="122">
        <v>33.57</v>
      </c>
      <c r="DR13" s="122">
        <v>33.57</v>
      </c>
      <c r="DS13" s="122">
        <v>34.24</v>
      </c>
      <c r="DT13" s="122">
        <v>34.47</v>
      </c>
      <c r="DU13" s="122">
        <v>34.64</v>
      </c>
      <c r="DV13" s="122">
        <v>34.46</v>
      </c>
      <c r="DW13" s="122">
        <v>34.11</v>
      </c>
      <c r="DX13" s="122">
        <v>33.729999999999997</v>
      </c>
      <c r="DY13" s="122">
        <v>33.54</v>
      </c>
      <c r="DZ13" s="122">
        <v>32.54</v>
      </c>
      <c r="EA13" s="122">
        <v>31.99</v>
      </c>
      <c r="EB13" s="122">
        <v>30.93</v>
      </c>
      <c r="EC13" s="122">
        <v>31.19</v>
      </c>
      <c r="ED13" s="122">
        <v>31.13</v>
      </c>
      <c r="EE13" s="122">
        <v>29.76</v>
      </c>
      <c r="EF13" s="122">
        <v>29.57</v>
      </c>
      <c r="EG13" s="122">
        <v>29.55</v>
      </c>
      <c r="EH13" s="122">
        <v>28.9</v>
      </c>
      <c r="EI13" s="122">
        <v>27.57</v>
      </c>
      <c r="EJ13" s="122">
        <v>26.6</v>
      </c>
      <c r="EK13" s="122">
        <v>25.87</v>
      </c>
      <c r="EL13" s="122">
        <v>25.32</v>
      </c>
      <c r="EM13" s="122">
        <v>25.42</v>
      </c>
      <c r="EN13" s="122">
        <v>26.01</v>
      </c>
      <c r="EO13" s="122">
        <v>26.4</v>
      </c>
      <c r="EP13" s="122">
        <v>26.7</v>
      </c>
      <c r="EQ13" s="122">
        <v>26.37</v>
      </c>
      <c r="ER13" s="122">
        <v>25.49</v>
      </c>
      <c r="ES13" s="122">
        <v>24.51</v>
      </c>
      <c r="ET13" s="122">
        <v>23.56</v>
      </c>
      <c r="EU13" s="122">
        <v>22.52</v>
      </c>
      <c r="EV13" s="122">
        <v>22.02</v>
      </c>
      <c r="EW13" s="122">
        <v>21.96</v>
      </c>
      <c r="EX13" s="122">
        <v>22.34</v>
      </c>
      <c r="EY13" s="122">
        <v>23.13</v>
      </c>
      <c r="EZ13" s="122">
        <v>24.36</v>
      </c>
      <c r="FA13" s="122">
        <v>25.68</v>
      </c>
      <c r="FB13" s="122">
        <v>27.02</v>
      </c>
      <c r="FC13" s="122">
        <v>28</v>
      </c>
      <c r="FD13" s="122">
        <v>28.79</v>
      </c>
      <c r="FE13" s="122">
        <v>29.26</v>
      </c>
      <c r="FF13" s="122">
        <v>29.88</v>
      </c>
      <c r="FG13" s="122">
        <v>30.42</v>
      </c>
      <c r="FH13" s="122">
        <v>31.02</v>
      </c>
      <c r="FI13" s="122">
        <v>31.53</v>
      </c>
      <c r="FJ13" s="122">
        <v>31.6</v>
      </c>
      <c r="FK13" s="122">
        <v>33.08</v>
      </c>
      <c r="FL13" s="122">
        <v>34.68</v>
      </c>
      <c r="FM13" s="122">
        <v>35.21</v>
      </c>
      <c r="FN13" s="122">
        <v>35.4</v>
      </c>
      <c r="FO13" s="122">
        <v>34.479999999999997</v>
      </c>
      <c r="FP13" s="122">
        <v>33.82</v>
      </c>
      <c r="FQ13" s="122">
        <v>32.82</v>
      </c>
      <c r="FR13" s="122">
        <v>32.049999999999997</v>
      </c>
    </row>
    <row r="14" spans="2:174" ht="13.5" thickBot="1" x14ac:dyDescent="0.25"/>
    <row r="15" spans="2:174" ht="13.5" thickBot="1" x14ac:dyDescent="0.25">
      <c r="B15" s="67"/>
      <c r="C15" t="s">
        <v>98</v>
      </c>
      <c r="CF15" s="130"/>
      <c r="CG15" s="130" t="s">
        <v>261</v>
      </c>
      <c r="CH15" s="330" t="s">
        <v>262</v>
      </c>
    </row>
    <row r="16" spans="2:174" x14ac:dyDescent="0.2">
      <c r="CF16" s="331" t="s">
        <v>212</v>
      </c>
      <c r="CG16" s="331">
        <v>54.09</v>
      </c>
      <c r="CH16" s="332">
        <v>55.12</v>
      </c>
    </row>
    <row r="17" spans="3:86" x14ac:dyDescent="0.2">
      <c r="Z17" s="68"/>
      <c r="CF17" s="333" t="s">
        <v>214</v>
      </c>
      <c r="CG17" s="333">
        <v>46.35</v>
      </c>
      <c r="CH17" s="334">
        <v>44.87</v>
      </c>
    </row>
    <row r="18" spans="3:86" x14ac:dyDescent="0.2">
      <c r="CF18" s="333" t="s">
        <v>172</v>
      </c>
      <c r="CG18" s="333">
        <v>39.4</v>
      </c>
      <c r="CH18" s="334">
        <v>37.96</v>
      </c>
    </row>
    <row r="19" spans="3:86" x14ac:dyDescent="0.2">
      <c r="CF19" s="333" t="s">
        <v>144</v>
      </c>
      <c r="CG19" s="333">
        <v>39</v>
      </c>
      <c r="CH19" s="334">
        <v>37.08</v>
      </c>
    </row>
    <row r="20" spans="3:86" x14ac:dyDescent="0.2">
      <c r="CF20" s="333" t="s">
        <v>137</v>
      </c>
      <c r="CG20" s="333">
        <v>35.81</v>
      </c>
      <c r="CH20" s="334">
        <v>34.58</v>
      </c>
    </row>
    <row r="21" spans="3:86" x14ac:dyDescent="0.2">
      <c r="CF21" s="333" t="s">
        <v>132</v>
      </c>
      <c r="CG21" s="333">
        <v>35.24</v>
      </c>
      <c r="CH21" s="334">
        <v>36.32</v>
      </c>
    </row>
    <row r="22" spans="3:86" x14ac:dyDescent="0.2">
      <c r="CF22" s="333" t="s">
        <v>216</v>
      </c>
      <c r="CG22" s="333">
        <v>34.5</v>
      </c>
      <c r="CH22" s="334">
        <v>36</v>
      </c>
    </row>
    <row r="23" spans="3:86" x14ac:dyDescent="0.2">
      <c r="CF23" s="333" t="s">
        <v>155</v>
      </c>
      <c r="CG23" s="333">
        <v>33.29</v>
      </c>
      <c r="CH23" s="334">
        <v>36.700000000000003</v>
      </c>
    </row>
    <row r="24" spans="3:86" x14ac:dyDescent="0.2">
      <c r="CF24" s="333" t="s">
        <v>77</v>
      </c>
      <c r="CG24" s="333">
        <v>32.99</v>
      </c>
      <c r="CH24" s="334">
        <v>33.49</v>
      </c>
    </row>
    <row r="25" spans="3:86" x14ac:dyDescent="0.2">
      <c r="CF25" s="333" t="s">
        <v>76</v>
      </c>
      <c r="CG25" s="333">
        <v>32.33</v>
      </c>
      <c r="CH25" s="334">
        <v>31.06</v>
      </c>
    </row>
    <row r="26" spans="3:86" x14ac:dyDescent="0.2">
      <c r="CF26" s="333" t="s">
        <v>207</v>
      </c>
      <c r="CG26" s="333">
        <v>32.33</v>
      </c>
      <c r="CH26" s="334">
        <v>31.06</v>
      </c>
    </row>
    <row r="27" spans="3:86" x14ac:dyDescent="0.2">
      <c r="CF27" s="333" t="s">
        <v>80</v>
      </c>
      <c r="CG27" s="333">
        <v>32.049999999999997</v>
      </c>
      <c r="CH27" s="334">
        <v>29.88</v>
      </c>
    </row>
    <row r="28" spans="3:86" x14ac:dyDescent="0.2">
      <c r="CF28" s="339" t="s">
        <v>78</v>
      </c>
      <c r="CG28" s="339">
        <v>31.96</v>
      </c>
      <c r="CH28" s="340">
        <v>30.66</v>
      </c>
    </row>
    <row r="29" spans="3:86" x14ac:dyDescent="0.2">
      <c r="CF29" s="333" t="s">
        <v>142</v>
      </c>
      <c r="CG29" s="333">
        <v>31.95</v>
      </c>
      <c r="CH29" s="334">
        <v>35.76</v>
      </c>
    </row>
    <row r="30" spans="3:86" x14ac:dyDescent="0.2">
      <c r="CF30" s="333" t="s">
        <v>133</v>
      </c>
      <c r="CG30" s="333">
        <v>31.08</v>
      </c>
      <c r="CH30" s="334">
        <v>31.66</v>
      </c>
    </row>
    <row r="31" spans="3:86" x14ac:dyDescent="0.2">
      <c r="CF31" s="333" t="s">
        <v>79</v>
      </c>
      <c r="CG31" s="333">
        <v>30.87</v>
      </c>
      <c r="CH31" s="334">
        <v>29.79</v>
      </c>
    </row>
    <row r="32" spans="3:86" ht="14.25" x14ac:dyDescent="0.2">
      <c r="C32" s="54" t="s">
        <v>82</v>
      </c>
      <c r="CF32" s="333" t="s">
        <v>134</v>
      </c>
      <c r="CG32" s="333">
        <v>30.87</v>
      </c>
      <c r="CH32" s="334">
        <v>30.39</v>
      </c>
    </row>
    <row r="33" spans="84:86" x14ac:dyDescent="0.2">
      <c r="CF33" s="333" t="s">
        <v>215</v>
      </c>
      <c r="CG33" s="333">
        <v>30.81</v>
      </c>
      <c r="CH33" s="334">
        <v>33.81</v>
      </c>
    </row>
    <row r="34" spans="84:86" x14ac:dyDescent="0.2">
      <c r="CF34" s="333" t="s">
        <v>218</v>
      </c>
      <c r="CG34" s="333">
        <v>30.53</v>
      </c>
      <c r="CH34" s="334">
        <v>30.81</v>
      </c>
    </row>
    <row r="35" spans="84:86" x14ac:dyDescent="0.2">
      <c r="CF35" s="333" t="s">
        <v>153</v>
      </c>
      <c r="CG35" s="333">
        <v>30.18</v>
      </c>
      <c r="CH35" s="334">
        <v>28.72</v>
      </c>
    </row>
    <row r="36" spans="84:86" x14ac:dyDescent="0.2">
      <c r="CF36" s="333" t="s">
        <v>138</v>
      </c>
      <c r="CG36" s="333">
        <v>30.17</v>
      </c>
      <c r="CH36" s="334">
        <v>33.44</v>
      </c>
    </row>
    <row r="37" spans="84:86" x14ac:dyDescent="0.2">
      <c r="CF37" s="333" t="s">
        <v>219</v>
      </c>
      <c r="CG37" s="333">
        <v>29.91</v>
      </c>
      <c r="CH37" s="334">
        <v>29.62</v>
      </c>
    </row>
    <row r="38" spans="84:86" x14ac:dyDescent="0.2">
      <c r="CF38" s="333" t="s">
        <v>145</v>
      </c>
      <c r="CG38" s="333">
        <v>29.68</v>
      </c>
      <c r="CH38" s="334">
        <v>28.79</v>
      </c>
    </row>
    <row r="39" spans="84:86" x14ac:dyDescent="0.2">
      <c r="CF39" s="333" t="s">
        <v>198</v>
      </c>
      <c r="CG39" s="333">
        <v>29.64</v>
      </c>
      <c r="CH39" s="334">
        <v>31.06</v>
      </c>
    </row>
    <row r="40" spans="84:86" x14ac:dyDescent="0.2">
      <c r="CF40" s="333" t="s">
        <v>141</v>
      </c>
      <c r="CG40" s="333">
        <v>29.12</v>
      </c>
      <c r="CH40" s="334">
        <v>30</v>
      </c>
    </row>
    <row r="41" spans="84:86" x14ac:dyDescent="0.2">
      <c r="CF41" s="333" t="s">
        <v>217</v>
      </c>
      <c r="CG41" s="333">
        <v>28.58</v>
      </c>
      <c r="CH41" s="334">
        <v>28.66</v>
      </c>
    </row>
    <row r="42" spans="84:86" x14ac:dyDescent="0.2">
      <c r="CF42" s="333" t="s">
        <v>135</v>
      </c>
      <c r="CG42" s="333">
        <v>26.93</v>
      </c>
      <c r="CH42" s="334">
        <v>29.23</v>
      </c>
    </row>
    <row r="43" spans="84:86" ht="13.5" thickBot="1" x14ac:dyDescent="0.25">
      <c r="CF43" s="333" t="s">
        <v>157</v>
      </c>
      <c r="CG43" s="333">
        <v>26.83</v>
      </c>
      <c r="CH43" s="334">
        <v>27.73</v>
      </c>
    </row>
    <row r="44" spans="84:86" ht="13.5" thickBot="1" x14ac:dyDescent="0.25">
      <c r="CF44" s="130" t="s">
        <v>220</v>
      </c>
      <c r="CG44" s="130">
        <v>32.619999999999997</v>
      </c>
      <c r="CH44" s="330">
        <v>33.17</v>
      </c>
    </row>
    <row r="46" spans="84:86" ht="13.5" thickBot="1" x14ac:dyDescent="0.25"/>
    <row r="47" spans="84:86" ht="13.5" thickBot="1" x14ac:dyDescent="0.25">
      <c r="CF47" s="341"/>
      <c r="CG47" s="130" t="s">
        <v>234</v>
      </c>
      <c r="CH47" s="130" t="s">
        <v>222</v>
      </c>
    </row>
    <row r="48" spans="84:86" x14ac:dyDescent="0.2">
      <c r="CF48" s="331" t="s">
        <v>212</v>
      </c>
      <c r="CG48" s="332">
        <v>55.88</v>
      </c>
      <c r="CH48" s="332">
        <v>56</v>
      </c>
    </row>
    <row r="49" spans="2:86" x14ac:dyDescent="0.2">
      <c r="B49" s="61"/>
      <c r="C49" s="61"/>
      <c r="D49" s="61"/>
      <c r="E49" s="61"/>
      <c r="CF49" s="333" t="s">
        <v>172</v>
      </c>
      <c r="CG49" s="334">
        <v>38.79</v>
      </c>
      <c r="CH49" s="334">
        <v>38.65</v>
      </c>
    </row>
    <row r="50" spans="2:86" x14ac:dyDescent="0.2">
      <c r="CF50" s="333" t="s">
        <v>216</v>
      </c>
      <c r="CG50" s="334">
        <v>37.96</v>
      </c>
      <c r="CH50" s="334">
        <v>28.38</v>
      </c>
    </row>
    <row r="51" spans="2:86" x14ac:dyDescent="0.2">
      <c r="CF51" s="333" t="s">
        <v>155</v>
      </c>
      <c r="CG51" s="334">
        <v>37.94</v>
      </c>
      <c r="CH51" s="334">
        <v>30.7</v>
      </c>
    </row>
    <row r="52" spans="2:86" x14ac:dyDescent="0.2">
      <c r="CF52" s="333" t="s">
        <v>144</v>
      </c>
      <c r="CG52" s="334">
        <v>37.630000000000003</v>
      </c>
      <c r="CH52" s="334">
        <v>37.200000000000003</v>
      </c>
    </row>
    <row r="53" spans="2:86" x14ac:dyDescent="0.2">
      <c r="CF53" s="333" t="s">
        <v>137</v>
      </c>
      <c r="CG53" s="334">
        <v>37.340000000000003</v>
      </c>
      <c r="CH53" s="334">
        <v>31.17</v>
      </c>
    </row>
    <row r="54" spans="2:86" x14ac:dyDescent="0.2">
      <c r="CF54" s="333" t="s">
        <v>132</v>
      </c>
      <c r="CG54" s="334">
        <v>37.020000000000003</v>
      </c>
      <c r="CH54" s="334">
        <v>31.99</v>
      </c>
    </row>
    <row r="55" spans="2:86" x14ac:dyDescent="0.2">
      <c r="CF55" s="333" t="s">
        <v>142</v>
      </c>
      <c r="CG55" s="334">
        <v>36.79</v>
      </c>
      <c r="CH55" s="334">
        <v>28.68</v>
      </c>
    </row>
    <row r="56" spans="2:86" x14ac:dyDescent="0.2">
      <c r="CF56" s="333" t="s">
        <v>133</v>
      </c>
      <c r="CG56" s="334">
        <v>36.42</v>
      </c>
      <c r="CH56" s="334">
        <v>28.1</v>
      </c>
    </row>
    <row r="57" spans="2:86" x14ac:dyDescent="0.2">
      <c r="CF57" s="333" t="s">
        <v>77</v>
      </c>
      <c r="CG57" s="334">
        <v>36.409999999999997</v>
      </c>
      <c r="CH57" s="334">
        <v>27.38</v>
      </c>
    </row>
    <row r="58" spans="2:86" x14ac:dyDescent="0.2">
      <c r="CF58" s="333" t="s">
        <v>215</v>
      </c>
      <c r="CG58" s="334">
        <v>35.42</v>
      </c>
      <c r="CH58" s="334">
        <v>28</v>
      </c>
    </row>
    <row r="59" spans="2:86" x14ac:dyDescent="0.2">
      <c r="CF59" s="333" t="s">
        <v>138</v>
      </c>
      <c r="CG59" s="334">
        <v>35.049999999999997</v>
      </c>
      <c r="CH59" s="334">
        <v>26.7</v>
      </c>
    </row>
    <row r="60" spans="2:86" x14ac:dyDescent="0.2">
      <c r="CF60" s="333" t="s">
        <v>76</v>
      </c>
      <c r="CG60" s="334">
        <v>34.4</v>
      </c>
      <c r="CH60" s="334">
        <v>30.18</v>
      </c>
    </row>
    <row r="61" spans="2:86" x14ac:dyDescent="0.2">
      <c r="CF61" s="333" t="s">
        <v>198</v>
      </c>
      <c r="CG61" s="334">
        <v>32.68</v>
      </c>
      <c r="CH61" s="334">
        <v>23.76</v>
      </c>
    </row>
    <row r="62" spans="2:86" x14ac:dyDescent="0.2">
      <c r="CF62" s="339" t="s">
        <v>78</v>
      </c>
      <c r="CG62" s="340">
        <v>32.369999999999997</v>
      </c>
      <c r="CH62" s="340">
        <v>25.96</v>
      </c>
    </row>
    <row r="63" spans="2:86" x14ac:dyDescent="0.2">
      <c r="CF63" s="333" t="s">
        <v>218</v>
      </c>
      <c r="CG63" s="334">
        <v>31.89</v>
      </c>
      <c r="CH63" s="334">
        <v>27.18</v>
      </c>
    </row>
    <row r="64" spans="2:86" x14ac:dyDescent="0.2">
      <c r="CF64" s="365" t="s">
        <v>80</v>
      </c>
      <c r="CG64" s="366">
        <v>31.59</v>
      </c>
      <c r="CH64" s="366">
        <v>24.08</v>
      </c>
    </row>
    <row r="65" spans="84:86" x14ac:dyDescent="0.2">
      <c r="CF65" s="333" t="s">
        <v>79</v>
      </c>
      <c r="CG65" s="334">
        <v>30.99</v>
      </c>
      <c r="CH65" s="334">
        <v>25.31</v>
      </c>
    </row>
    <row r="66" spans="84:86" x14ac:dyDescent="0.2">
      <c r="CF66" s="333" t="s">
        <v>134</v>
      </c>
      <c r="CG66" s="334">
        <v>30.96</v>
      </c>
      <c r="CH66" s="334">
        <v>29.12</v>
      </c>
    </row>
    <row r="67" spans="84:86" x14ac:dyDescent="0.2">
      <c r="CF67" s="333" t="s">
        <v>135</v>
      </c>
      <c r="CG67" s="334">
        <v>30.61</v>
      </c>
      <c r="CH67" s="334">
        <v>21.72</v>
      </c>
    </row>
    <row r="68" spans="84:86" x14ac:dyDescent="0.2">
      <c r="CF68" s="333" t="s">
        <v>219</v>
      </c>
      <c r="CG68" s="334">
        <v>30.48</v>
      </c>
      <c r="CH68" s="334">
        <v>23.8</v>
      </c>
    </row>
    <row r="69" spans="84:86" x14ac:dyDescent="0.2">
      <c r="CF69" s="333" t="s">
        <v>217</v>
      </c>
      <c r="CG69" s="334">
        <v>30.32</v>
      </c>
      <c r="CH69" s="334">
        <v>25.28</v>
      </c>
    </row>
    <row r="70" spans="84:86" x14ac:dyDescent="0.2">
      <c r="CF70" s="333" t="s">
        <v>157</v>
      </c>
      <c r="CG70" s="334">
        <v>29.76</v>
      </c>
      <c r="CH70" s="334">
        <v>21.63</v>
      </c>
    </row>
    <row r="71" spans="84:86" x14ac:dyDescent="0.2">
      <c r="CF71" s="333" t="s">
        <v>153</v>
      </c>
      <c r="CG71" s="334">
        <v>29.68</v>
      </c>
      <c r="CH71" s="334">
        <v>27.77</v>
      </c>
    </row>
    <row r="72" spans="84:86" ht="13.5" thickBot="1" x14ac:dyDescent="0.25">
      <c r="CF72" s="333" t="s">
        <v>145</v>
      </c>
      <c r="CG72" s="334">
        <v>29.19</v>
      </c>
      <c r="CH72" s="334">
        <v>25.66</v>
      </c>
    </row>
    <row r="73" spans="84:86" ht="13.5" thickBot="1" x14ac:dyDescent="0.25">
      <c r="CF73" s="130" t="s">
        <v>220</v>
      </c>
      <c r="CG73" s="330">
        <v>34.86</v>
      </c>
      <c r="CH73" s="330">
        <v>28.46</v>
      </c>
    </row>
    <row r="84" spans="2:7" ht="18.75" x14ac:dyDescent="0.25">
      <c r="B84" s="478" t="s">
        <v>226</v>
      </c>
      <c r="C84" s="479"/>
      <c r="D84" s="479"/>
      <c r="E84" s="479"/>
      <c r="F84" s="479"/>
      <c r="G84" s="479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2" sqref="T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4" sqref="R14"/>
    </sheetView>
  </sheetViews>
  <sheetFormatPr defaultRowHeight="12.75" x14ac:dyDescent="0.2"/>
  <cols>
    <col min="1" max="1" width="9.140625" style="272"/>
    <col min="2" max="2" width="23.28515625" style="272" customWidth="1"/>
    <col min="3" max="16384" width="9.140625" style="272"/>
  </cols>
  <sheetData>
    <row r="2" spans="2:13" ht="15.75" x14ac:dyDescent="0.25">
      <c r="B2" s="124" t="s">
        <v>196</v>
      </c>
      <c r="G2" s="273"/>
    </row>
    <row r="5" spans="2:13" ht="13.5" thickBot="1" x14ac:dyDescent="0.25"/>
    <row r="6" spans="2:13" ht="16.5" customHeight="1" thickBot="1" x14ac:dyDescent="0.25">
      <c r="B6" s="483" t="s">
        <v>87</v>
      </c>
      <c r="C6" s="480" t="s">
        <v>183</v>
      </c>
      <c r="D6" s="481"/>
      <c r="E6" s="481"/>
      <c r="F6" s="481"/>
      <c r="G6" s="481"/>
      <c r="H6" s="481"/>
      <c r="I6" s="480" t="s">
        <v>184</v>
      </c>
      <c r="J6" s="481"/>
      <c r="K6" s="481"/>
      <c r="L6" s="481"/>
      <c r="M6" s="482"/>
    </row>
    <row r="7" spans="2:13" ht="16.5" customHeight="1" thickBot="1" x14ac:dyDescent="0.25">
      <c r="B7" s="484"/>
      <c r="C7" s="274" t="s">
        <v>231</v>
      </c>
      <c r="D7" s="275" t="s">
        <v>247</v>
      </c>
      <c r="E7" s="275" t="s">
        <v>185</v>
      </c>
      <c r="F7" s="276" t="s">
        <v>186</v>
      </c>
      <c r="G7" s="275" t="s">
        <v>187</v>
      </c>
      <c r="H7" s="277" t="s">
        <v>188</v>
      </c>
      <c r="I7" s="278" t="s">
        <v>232</v>
      </c>
      <c r="J7" s="275" t="s">
        <v>189</v>
      </c>
      <c r="K7" s="276" t="s">
        <v>186</v>
      </c>
      <c r="L7" s="275" t="s">
        <v>190</v>
      </c>
      <c r="M7" s="275" t="s">
        <v>191</v>
      </c>
    </row>
    <row r="8" spans="2:13" ht="30" customHeight="1" thickBot="1" x14ac:dyDescent="0.25">
      <c r="B8" s="375" t="s">
        <v>249</v>
      </c>
      <c r="C8" s="285">
        <v>133.995</v>
      </c>
      <c r="D8" s="286"/>
      <c r="E8" s="286">
        <v>136.38</v>
      </c>
      <c r="F8" s="287">
        <v>141.66999999999999</v>
      </c>
      <c r="G8" s="286">
        <v>129.94999999999999</v>
      </c>
      <c r="H8" s="288">
        <v>105.16</v>
      </c>
      <c r="I8" s="289"/>
      <c r="J8" s="279">
        <f>($C$8*100)/E8</f>
        <v>98.251209854817432</v>
      </c>
      <c r="K8" s="280">
        <f>($C$8*100)/F8</f>
        <v>94.582480412225607</v>
      </c>
      <c r="L8" s="279">
        <f>($C$8*100)/G8</f>
        <v>103.11273566756445</v>
      </c>
      <c r="M8" s="279">
        <f>($C$8*100)/H8</f>
        <v>127.42012171928491</v>
      </c>
    </row>
    <row r="9" spans="2:13" ht="30" customHeight="1" thickBot="1" x14ac:dyDescent="0.25">
      <c r="B9" s="375" t="s">
        <v>192</v>
      </c>
      <c r="C9" s="285">
        <v>588.35</v>
      </c>
      <c r="D9" s="286">
        <v>584.29999999999995</v>
      </c>
      <c r="E9" s="345">
        <v>562.86</v>
      </c>
      <c r="F9" s="287">
        <v>616.41999999999996</v>
      </c>
      <c r="G9" s="286">
        <v>786.8</v>
      </c>
      <c r="H9" s="288">
        <v>701.9</v>
      </c>
      <c r="I9" s="281">
        <f>($C$9*100)/D9</f>
        <v>100.69313708711279</v>
      </c>
      <c r="J9" s="279">
        <f>($C$9*100)/E9</f>
        <v>104.52865721493799</v>
      </c>
      <c r="K9" s="280">
        <f>($C$9*100)/F9</f>
        <v>95.446286622757214</v>
      </c>
      <c r="L9" s="279">
        <f>($C$9*100)/G9</f>
        <v>74.777580071174384</v>
      </c>
      <c r="M9" s="279">
        <f>($C$9*100)/H9</f>
        <v>83.822481835019232</v>
      </c>
    </row>
    <row r="10" spans="2:13" ht="30" customHeight="1" thickBot="1" x14ac:dyDescent="0.25">
      <c r="B10" s="375" t="s">
        <v>193</v>
      </c>
      <c r="C10" s="285">
        <v>1105.22</v>
      </c>
      <c r="D10" s="286">
        <v>1110.55</v>
      </c>
      <c r="E10" s="345">
        <v>1038.42</v>
      </c>
      <c r="F10" s="287">
        <v>1108.33</v>
      </c>
      <c r="G10" s="286">
        <v>1181</v>
      </c>
      <c r="H10" s="288">
        <v>866.3</v>
      </c>
      <c r="I10" s="281">
        <f>($C$10*100)/D10</f>
        <v>99.520057629102695</v>
      </c>
      <c r="J10" s="279">
        <f>($C$10*100)/E10</f>
        <v>106.43284990658884</v>
      </c>
      <c r="K10" s="280">
        <f>($C$10*100)/F10</f>
        <v>99.719397652323778</v>
      </c>
      <c r="L10" s="279">
        <f>($C$10*100)/G10</f>
        <v>93.583403895004238</v>
      </c>
      <c r="M10" s="279">
        <f>($C$10*100)/H10</f>
        <v>127.57936049867253</v>
      </c>
    </row>
    <row r="11" spans="2:13" ht="30" customHeight="1" thickBot="1" x14ac:dyDescent="0.25">
      <c r="B11" s="375" t="s">
        <v>194</v>
      </c>
      <c r="C11" s="285">
        <v>2286.42</v>
      </c>
      <c r="D11" s="286">
        <v>2314.92</v>
      </c>
      <c r="E11" s="345">
        <v>2250.89</v>
      </c>
      <c r="F11" s="287">
        <v>1743.25</v>
      </c>
      <c r="G11" s="286">
        <v>2108.6</v>
      </c>
      <c r="H11" s="288">
        <v>1201.2</v>
      </c>
      <c r="I11" s="281">
        <f>($C$11*100)/D11</f>
        <v>98.76885594318594</v>
      </c>
      <c r="J11" s="279">
        <f>($C$11*100)/E11</f>
        <v>101.57848673191494</v>
      </c>
      <c r="K11" s="280">
        <f>($C$11*100)/F11</f>
        <v>131.15846837802954</v>
      </c>
      <c r="L11" s="279">
        <f>($C$11*100)/G11</f>
        <v>108.43308356255336</v>
      </c>
      <c r="M11" s="279">
        <f>($C$11*100)/H11</f>
        <v>190.34465534465534</v>
      </c>
    </row>
    <row r="12" spans="2:13" ht="30" customHeight="1" thickBot="1" x14ac:dyDescent="0.25">
      <c r="B12" s="375" t="s">
        <v>195</v>
      </c>
      <c r="C12" s="285">
        <v>2531.64</v>
      </c>
      <c r="D12" s="286">
        <v>2530.36</v>
      </c>
      <c r="E12" s="345">
        <v>2372.4699999999998</v>
      </c>
      <c r="F12" s="287">
        <v>1971.15</v>
      </c>
      <c r="G12" s="286">
        <v>2141.8000000000002</v>
      </c>
      <c r="H12" s="288">
        <v>1295.7</v>
      </c>
      <c r="I12" s="281">
        <f>($C$12*100)/D12</f>
        <v>100.05058568741207</v>
      </c>
      <c r="J12" s="279">
        <f>($C$12*100)/E12</f>
        <v>106.70904163171717</v>
      </c>
      <c r="K12" s="280">
        <f>($C$12*100)/F12</f>
        <v>128.43467011642949</v>
      </c>
      <c r="L12" s="279">
        <f>($C$12*100)/G12</f>
        <v>118.20151274628816</v>
      </c>
      <c r="M12" s="279">
        <f>($C$12*100)/H12</f>
        <v>195.38782125492011</v>
      </c>
    </row>
    <row r="13" spans="2:13" ht="30" customHeight="1" thickBot="1" x14ac:dyDescent="0.25">
      <c r="B13" s="375" t="s">
        <v>93</v>
      </c>
      <c r="C13" s="370">
        <v>1335.74</v>
      </c>
      <c r="D13" s="373">
        <v>1199.94</v>
      </c>
      <c r="E13" s="345">
        <v>1236.48</v>
      </c>
      <c r="F13" s="287">
        <v>1293.96</v>
      </c>
      <c r="G13" s="286">
        <v>1414.2</v>
      </c>
      <c r="H13" s="288">
        <v>1034.0999999999999</v>
      </c>
      <c r="I13" s="281">
        <f>($C$13*100)/D13</f>
        <v>111.31723252829308</v>
      </c>
      <c r="J13" s="279">
        <f>($C$13*100)/E13</f>
        <v>108.0276268115942</v>
      </c>
      <c r="K13" s="280">
        <f>($C$13*100)/F13</f>
        <v>103.22884787783239</v>
      </c>
      <c r="L13" s="279">
        <f>($C$13*100)/G13</f>
        <v>94.451986989110452</v>
      </c>
      <c r="M13" s="279">
        <f>($C$13*100)/H13</f>
        <v>129.1693259839474</v>
      </c>
    </row>
    <row r="14" spans="2:13" ht="30" customHeight="1" thickBot="1" x14ac:dyDescent="0.25">
      <c r="B14" s="375" t="s">
        <v>94</v>
      </c>
      <c r="C14" s="371">
        <v>1247.8499999999999</v>
      </c>
      <c r="D14" s="374">
        <v>1229.45</v>
      </c>
      <c r="E14" s="345">
        <v>1211.5</v>
      </c>
      <c r="F14" s="287">
        <v>1327.74</v>
      </c>
      <c r="G14" s="286">
        <v>1420.6</v>
      </c>
      <c r="H14" s="288">
        <v>1005</v>
      </c>
      <c r="I14" s="281">
        <f>($C$14*100)/D14</f>
        <v>101.49660417259749</v>
      </c>
      <c r="J14" s="279">
        <f>($C$14*100)/E14</f>
        <v>103.00041271151464</v>
      </c>
      <c r="K14" s="280">
        <f>($C$14*100)/F14</f>
        <v>93.983008721587041</v>
      </c>
      <c r="L14" s="279">
        <f>($C$14*100)/G14</f>
        <v>87.83964522032943</v>
      </c>
      <c r="M14" s="279">
        <f>($C$14*100)/H14</f>
        <v>124.1641791044776</v>
      </c>
    </row>
    <row r="16" spans="2:13" x14ac:dyDescent="0.2">
      <c r="B16"/>
      <c r="C16"/>
      <c r="D16"/>
    </row>
    <row r="17" spans="2:4" x14ac:dyDescent="0.2">
      <c r="B17" s="348"/>
      <c r="C17" s="348"/>
      <c r="D17" s="348"/>
    </row>
  </sheetData>
  <sheetProtection formatCells="0" formatColumns="0" formatRows="0"/>
  <mergeCells count="3">
    <mergeCell ref="C6:H6"/>
    <mergeCell ref="I6:M6"/>
    <mergeCell ref="B6:B7"/>
  </mergeCells>
  <phoneticPr fontId="8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G34" sqref="G34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158</v>
      </c>
    </row>
    <row r="4" spans="1:8" ht="13.5" thickBot="1" x14ac:dyDescent="0.25"/>
    <row r="5" spans="1:8" ht="12.75" customHeight="1" x14ac:dyDescent="0.2">
      <c r="B5" s="485" t="s">
        <v>87</v>
      </c>
      <c r="C5" s="488" t="s">
        <v>1</v>
      </c>
      <c r="D5" s="489"/>
      <c r="E5" s="489"/>
      <c r="F5" s="489"/>
      <c r="G5" s="489"/>
      <c r="H5" s="490"/>
    </row>
    <row r="6" spans="1:8" ht="13.5" customHeight="1" thickBot="1" x14ac:dyDescent="0.25">
      <c r="B6" s="486"/>
      <c r="C6" s="491"/>
      <c r="D6" s="492"/>
      <c r="E6" s="492"/>
      <c r="F6" s="492"/>
      <c r="G6" s="492"/>
      <c r="H6" s="493"/>
    </row>
    <row r="7" spans="1:8" ht="23.25" thickBot="1" x14ac:dyDescent="0.25">
      <c r="B7" s="486"/>
      <c r="C7" s="494" t="s">
        <v>88</v>
      </c>
      <c r="D7" s="495"/>
      <c r="E7" s="346" t="s">
        <v>228</v>
      </c>
      <c r="F7" s="29" t="s">
        <v>89</v>
      </c>
      <c r="G7" s="477"/>
      <c r="H7" s="358" t="s">
        <v>229</v>
      </c>
    </row>
    <row r="8" spans="1:8" ht="15.75" thickBot="1" x14ac:dyDescent="0.25">
      <c r="B8" s="487"/>
      <c r="C8" s="119">
        <v>43282</v>
      </c>
      <c r="D8" s="313">
        <v>43275</v>
      </c>
      <c r="E8" s="62" t="s">
        <v>14</v>
      </c>
      <c r="F8" s="359">
        <v>43282</v>
      </c>
      <c r="G8" s="360">
        <v>43268</v>
      </c>
      <c r="H8" s="271" t="s">
        <v>14</v>
      </c>
    </row>
    <row r="9" spans="1:8" ht="27.75" customHeight="1" thickBot="1" x14ac:dyDescent="0.25">
      <c r="B9" s="283" t="s">
        <v>90</v>
      </c>
      <c r="C9" s="66">
        <v>2286.4</v>
      </c>
      <c r="D9" s="335">
        <v>2314.9</v>
      </c>
      <c r="E9" s="216">
        <f t="shared" ref="E9:E14" si="0">(C9-D9)/D9*100</f>
        <v>-1.231154693507279</v>
      </c>
      <c r="F9" s="66">
        <f t="shared" ref="F9:G14" ca="1" si="1">(C9/F$14)</f>
        <v>525.60919540229895</v>
      </c>
      <c r="G9" s="329">
        <f t="shared" ca="1" si="1"/>
        <v>541.71249385720637</v>
      </c>
      <c r="H9" s="216">
        <f t="shared" ref="H9:H14" ca="1" si="2">(F9-G9)/G9*100</f>
        <v>-2.9726651383366827</v>
      </c>
    </row>
    <row r="10" spans="1:8" ht="33.75" customHeight="1" thickBot="1" x14ac:dyDescent="0.25">
      <c r="B10" s="283" t="s">
        <v>166</v>
      </c>
      <c r="C10" s="311">
        <v>2531.6</v>
      </c>
      <c r="D10" s="336">
        <v>2530.4</v>
      </c>
      <c r="E10" s="216">
        <f t="shared" si="0"/>
        <v>4.7423332279474317E-2</v>
      </c>
      <c r="F10" s="66">
        <f t="shared" ca="1" si="1"/>
        <v>581.97701149425291</v>
      </c>
      <c r="G10" s="329">
        <f t="shared" ca="1" si="1"/>
        <v>592.14190438302955</v>
      </c>
      <c r="H10" s="216">
        <f t="shared" ca="1" si="2"/>
        <v>-1.7166312354414026</v>
      </c>
    </row>
    <row r="11" spans="1:8" ht="28.5" customHeight="1" thickBot="1" x14ac:dyDescent="0.25">
      <c r="B11" s="215" t="s">
        <v>91</v>
      </c>
      <c r="C11" s="284">
        <v>588.4</v>
      </c>
      <c r="D11" s="337">
        <v>584.29999999999995</v>
      </c>
      <c r="E11" s="216">
        <f t="shared" si="0"/>
        <v>0.70169433510183521</v>
      </c>
      <c r="F11" s="66">
        <f t="shared" ca="1" si="1"/>
        <v>135.26436781609195</v>
      </c>
      <c r="G11" s="329">
        <f t="shared" ca="1" si="1"/>
        <v>136.73273582477242</v>
      </c>
      <c r="H11" s="216">
        <f t="shared" ca="1" si="2"/>
        <v>-1.0738964592665168</v>
      </c>
    </row>
    <row r="12" spans="1:8" ht="22.5" customHeight="1" thickBot="1" x14ac:dyDescent="0.25">
      <c r="B12" s="215" t="s">
        <v>92</v>
      </c>
      <c r="C12" s="284">
        <v>1105.2</v>
      </c>
      <c r="D12" s="337">
        <v>1110.5999999999999</v>
      </c>
      <c r="E12" s="216">
        <f t="shared" si="0"/>
        <v>-0.48622366288491481</v>
      </c>
      <c r="F12" s="66">
        <f t="shared" ca="1" si="1"/>
        <v>254.06896551724142</v>
      </c>
      <c r="G12" s="329">
        <f t="shared" ca="1" si="1"/>
        <v>259.89282287693351</v>
      </c>
      <c r="H12" s="216">
        <f t="shared" ca="1" si="2"/>
        <v>-2.2408688686450731</v>
      </c>
    </row>
    <row r="13" spans="1:8" ht="23.25" customHeight="1" thickBot="1" x14ac:dyDescent="0.25">
      <c r="B13" s="63" t="s">
        <v>93</v>
      </c>
      <c r="C13" s="66">
        <v>1335.7</v>
      </c>
      <c r="D13" s="335">
        <v>1199.9000000000001</v>
      </c>
      <c r="E13" s="64">
        <f t="shared" si="0"/>
        <v>11.317609800816729</v>
      </c>
      <c r="F13" s="66">
        <f t="shared" ca="1" si="1"/>
        <v>307.05747126436785</v>
      </c>
      <c r="G13" s="329">
        <f t="shared" ca="1" si="1"/>
        <v>280.79002176304033</v>
      </c>
      <c r="H13" s="64">
        <f t="shared" ca="1" si="2"/>
        <v>9.3548372326046216</v>
      </c>
    </row>
    <row r="14" spans="1:8" ht="34.5" customHeight="1" thickBot="1" x14ac:dyDescent="0.25">
      <c r="B14" s="376" t="s">
        <v>94</v>
      </c>
      <c r="C14" s="311">
        <v>1247.9000000000001</v>
      </c>
      <c r="D14" s="336">
        <v>1229.5</v>
      </c>
      <c r="E14" s="65">
        <f t="shared" si="0"/>
        <v>1.4965433102887427</v>
      </c>
      <c r="F14" s="66">
        <f t="shared" ca="1" si="1"/>
        <v>286.87356321839087</v>
      </c>
      <c r="G14" s="329">
        <f t="shared" ca="1" si="1"/>
        <v>287.71675286078676</v>
      </c>
      <c r="H14" s="65">
        <f t="shared" ca="1" si="2"/>
        <v>-0.29306240738920974</v>
      </c>
    </row>
    <row r="15" spans="1:8" ht="30.75" customHeight="1" thickBot="1" x14ac:dyDescent="0.25">
      <c r="B15" s="496" t="s">
        <v>95</v>
      </c>
      <c r="C15" s="497"/>
      <c r="D15" s="497"/>
      <c r="E15" s="498"/>
      <c r="F15" s="321" t="s">
        <v>275</v>
      </c>
      <c r="G15" s="321" t="s">
        <v>264</v>
      </c>
      <c r="H15" s="347" t="s">
        <v>230</v>
      </c>
    </row>
    <row r="16" spans="1:8" ht="15.75" thickBot="1" x14ac:dyDescent="0.25">
      <c r="B16" s="499"/>
      <c r="C16" s="500"/>
      <c r="D16" s="500"/>
      <c r="E16" s="501"/>
      <c r="F16" s="322">
        <v>4.3499999999999996</v>
      </c>
      <c r="G16" s="322">
        <v>4.2732999999999999</v>
      </c>
      <c r="H16" s="217">
        <f>(F16-G16)/G16*100</f>
        <v>1.794865794584976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Q56" sqref="Q5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4" t="s">
        <v>182</v>
      </c>
    </row>
    <row r="4" spans="1:4" ht="15.75" x14ac:dyDescent="0.25">
      <c r="A4" s="124" t="s">
        <v>233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69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G7" sqref="G7:R1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273</v>
      </c>
    </row>
    <row r="2" spans="2:18" ht="18.75" x14ac:dyDescent="0.3">
      <c r="B2" s="2" t="s">
        <v>23</v>
      </c>
      <c r="E2" s="2"/>
    </row>
    <row r="3" spans="2:18" ht="15.75" thickBot="1" x14ac:dyDescent="0.3">
      <c r="B3" s="111" t="s">
        <v>125</v>
      </c>
      <c r="C3" s="1"/>
    </row>
    <row r="4" spans="2:18" ht="15" thickBot="1" x14ac:dyDescent="0.25">
      <c r="B4" s="502" t="s">
        <v>0</v>
      </c>
      <c r="C4" s="505" t="s">
        <v>40</v>
      </c>
      <c r="D4" s="508" t="s">
        <v>1</v>
      </c>
      <c r="E4" s="509"/>
      <c r="F4" s="510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3"/>
      <c r="C5" s="506"/>
      <c r="D5" s="511"/>
      <c r="E5" s="512"/>
      <c r="F5" s="513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3"/>
      <c r="C6" s="506"/>
      <c r="D6" s="21" t="s">
        <v>26</v>
      </c>
      <c r="E6" s="125"/>
      <c r="F6" s="126" t="s">
        <v>173</v>
      </c>
      <c r="G6" s="21" t="s">
        <v>26</v>
      </c>
      <c r="H6" s="125"/>
      <c r="I6" s="126" t="s">
        <v>174</v>
      </c>
      <c r="J6" s="57" t="s">
        <v>26</v>
      </c>
      <c r="K6" s="57"/>
      <c r="L6" s="126" t="s">
        <v>174</v>
      </c>
      <c r="M6" s="58" t="s">
        <v>26</v>
      </c>
      <c r="N6" s="364"/>
      <c r="O6" s="126" t="s">
        <v>174</v>
      </c>
      <c r="P6" s="22" t="s">
        <v>26</v>
      </c>
      <c r="Q6" s="125"/>
      <c r="R6" s="126" t="s">
        <v>174</v>
      </c>
    </row>
    <row r="7" spans="2:18" ht="15.75" thickBot="1" x14ac:dyDescent="0.25">
      <c r="B7" s="504"/>
      <c r="C7" s="507"/>
      <c r="D7" s="12" t="s">
        <v>274</v>
      </c>
      <c r="E7" s="106" t="s">
        <v>269</v>
      </c>
      <c r="F7" s="204" t="s">
        <v>14</v>
      </c>
      <c r="G7" s="12" t="s">
        <v>274</v>
      </c>
      <c r="H7" s="106" t="s">
        <v>269</v>
      </c>
      <c r="I7" s="460" t="s">
        <v>14</v>
      </c>
      <c r="J7" s="12" t="s">
        <v>274</v>
      </c>
      <c r="K7" s="106" t="s">
        <v>269</v>
      </c>
      <c r="L7" s="461" t="s">
        <v>14</v>
      </c>
      <c r="M7" s="12" t="s">
        <v>274</v>
      </c>
      <c r="N7" s="106" t="s">
        <v>269</v>
      </c>
      <c r="O7" s="204" t="s">
        <v>14</v>
      </c>
      <c r="P7" s="12" t="s">
        <v>274</v>
      </c>
      <c r="Q7" s="106" t="s">
        <v>269</v>
      </c>
      <c r="R7" s="204" t="s">
        <v>14</v>
      </c>
    </row>
    <row r="8" spans="2:18" ht="27" customHeight="1" x14ac:dyDescent="0.2">
      <c r="B8" s="516" t="s">
        <v>55</v>
      </c>
      <c r="C8" s="230" t="s">
        <v>159</v>
      </c>
      <c r="D8" s="25">
        <v>1335.7429999999999</v>
      </c>
      <c r="E8" s="24">
        <v>1199.943</v>
      </c>
      <c r="F8" s="377">
        <v>11.317204233867772</v>
      </c>
      <c r="G8" s="25">
        <v>1346.3340000000001</v>
      </c>
      <c r="H8" s="462">
        <v>1204.354</v>
      </c>
      <c r="I8" s="463">
        <v>11.788892634557614</v>
      </c>
      <c r="J8" s="25">
        <v>1294.2940000000001</v>
      </c>
      <c r="K8" s="24">
        <v>1250.4179999999999</v>
      </c>
      <c r="L8" s="401">
        <v>3.5089066216257452</v>
      </c>
      <c r="M8" s="25">
        <v>1227</v>
      </c>
      <c r="N8" s="462">
        <v>1179</v>
      </c>
      <c r="O8" s="463">
        <v>4.0712468193384224</v>
      </c>
      <c r="P8" s="25">
        <v>1281.5070000000001</v>
      </c>
      <c r="Q8" s="462">
        <v>1171.604</v>
      </c>
      <c r="R8" s="463">
        <v>9.380558618782457</v>
      </c>
    </row>
    <row r="9" spans="2:18" ht="23.25" customHeight="1" x14ac:dyDescent="0.2">
      <c r="B9" s="517"/>
      <c r="C9" s="231" t="s">
        <v>160</v>
      </c>
      <c r="D9" s="26">
        <v>1247.8520000000001</v>
      </c>
      <c r="E9" s="41">
        <v>1229.453</v>
      </c>
      <c r="F9" s="378">
        <v>1.4965191837345646</v>
      </c>
      <c r="G9" s="26">
        <v>1244.825</v>
      </c>
      <c r="H9" s="464">
        <v>1236.614</v>
      </c>
      <c r="I9" s="465">
        <v>0.66399054191526319</v>
      </c>
      <c r="J9" s="26">
        <v>1248.2460000000001</v>
      </c>
      <c r="K9" s="41">
        <v>1223.845</v>
      </c>
      <c r="L9" s="402">
        <v>1.9937982342535261</v>
      </c>
      <c r="M9" s="26">
        <v>1244.0509999999999</v>
      </c>
      <c r="N9" s="464">
        <v>1175.3219999999999</v>
      </c>
      <c r="O9" s="465">
        <v>5.8476740842084167</v>
      </c>
      <c r="P9" s="26">
        <v>1268.088</v>
      </c>
      <c r="Q9" s="466">
        <v>1258.722</v>
      </c>
      <c r="R9" s="465">
        <v>0.74408805121384913</v>
      </c>
    </row>
    <row r="10" spans="2:18" ht="27" customHeight="1" x14ac:dyDescent="0.2">
      <c r="B10" s="517"/>
      <c r="C10" s="231" t="s">
        <v>167</v>
      </c>
      <c r="D10" s="26">
        <v>1300.9760000000001</v>
      </c>
      <c r="E10" s="41">
        <v>1336.6659999999999</v>
      </c>
      <c r="F10" s="378">
        <v>-2.6700761446763686</v>
      </c>
      <c r="G10" s="26" t="s">
        <v>96</v>
      </c>
      <c r="H10" s="464" t="s">
        <v>96</v>
      </c>
      <c r="I10" s="467" t="s">
        <v>27</v>
      </c>
      <c r="J10" s="115" t="s">
        <v>96</v>
      </c>
      <c r="K10" s="41" t="s">
        <v>96</v>
      </c>
      <c r="L10" s="468" t="s">
        <v>27</v>
      </c>
      <c r="M10" s="26" t="s">
        <v>27</v>
      </c>
      <c r="N10" s="464" t="s">
        <v>27</v>
      </c>
      <c r="O10" s="467" t="s">
        <v>27</v>
      </c>
      <c r="P10" s="469" t="s">
        <v>27</v>
      </c>
      <c r="Q10" s="470" t="s">
        <v>27</v>
      </c>
      <c r="R10" s="467" t="s">
        <v>27</v>
      </c>
    </row>
    <row r="11" spans="2:18" ht="27.75" customHeight="1" x14ac:dyDescent="0.2">
      <c r="B11" s="517"/>
      <c r="C11" s="231" t="s">
        <v>168</v>
      </c>
      <c r="D11" s="26">
        <v>1523.94</v>
      </c>
      <c r="E11" s="41">
        <v>1428.0630000000001</v>
      </c>
      <c r="F11" s="378">
        <v>6.7137794341005934</v>
      </c>
      <c r="G11" s="26">
        <v>1598.0160000000001</v>
      </c>
      <c r="H11" s="464">
        <v>1544.7650000000001</v>
      </c>
      <c r="I11" s="465">
        <v>3.447190996688815</v>
      </c>
      <c r="J11" s="115" t="s">
        <v>96</v>
      </c>
      <c r="K11" s="41" t="s">
        <v>96</v>
      </c>
      <c r="L11" s="468" t="s">
        <v>27</v>
      </c>
      <c r="M11" s="26" t="s">
        <v>96</v>
      </c>
      <c r="N11" s="464" t="s">
        <v>96</v>
      </c>
      <c r="O11" s="467" t="s">
        <v>27</v>
      </c>
      <c r="P11" s="469" t="s">
        <v>96</v>
      </c>
      <c r="Q11" s="470" t="s">
        <v>96</v>
      </c>
      <c r="R11" s="467" t="s">
        <v>27</v>
      </c>
    </row>
    <row r="12" spans="2:18" ht="25.5" x14ac:dyDescent="0.2">
      <c r="B12" s="517"/>
      <c r="C12" s="231" t="s">
        <v>56</v>
      </c>
      <c r="D12" s="26">
        <v>1220.7719999999999</v>
      </c>
      <c r="E12" s="41">
        <v>1201.251</v>
      </c>
      <c r="F12" s="378">
        <v>1.6250558792458827</v>
      </c>
      <c r="G12" s="26">
        <v>1233.528</v>
      </c>
      <c r="H12" s="464">
        <v>1205.604</v>
      </c>
      <c r="I12" s="465">
        <v>2.316183423412661</v>
      </c>
      <c r="J12" s="115" t="s">
        <v>96</v>
      </c>
      <c r="K12" s="41" t="s">
        <v>96</v>
      </c>
      <c r="L12" s="468" t="s">
        <v>27</v>
      </c>
      <c r="M12" s="26">
        <v>1195.165</v>
      </c>
      <c r="N12" s="464">
        <v>1175.5329999999999</v>
      </c>
      <c r="O12" s="465">
        <v>1.6700509471022986</v>
      </c>
      <c r="P12" s="26" t="s">
        <v>96</v>
      </c>
      <c r="Q12" s="464" t="s">
        <v>96</v>
      </c>
      <c r="R12" s="467" t="s">
        <v>27</v>
      </c>
    </row>
    <row r="13" spans="2:18" ht="23.25" customHeight="1" x14ac:dyDescent="0.2">
      <c r="B13" s="517"/>
      <c r="C13" s="231" t="s">
        <v>57</v>
      </c>
      <c r="D13" s="26" t="s">
        <v>27</v>
      </c>
      <c r="E13" s="41" t="s">
        <v>27</v>
      </c>
      <c r="F13" s="379" t="s">
        <v>27</v>
      </c>
      <c r="G13" s="26" t="s">
        <v>27</v>
      </c>
      <c r="H13" s="464" t="s">
        <v>96</v>
      </c>
      <c r="I13" s="467" t="s">
        <v>27</v>
      </c>
      <c r="J13" s="115" t="s">
        <v>27</v>
      </c>
      <c r="K13" s="41" t="s">
        <v>27</v>
      </c>
      <c r="L13" s="468" t="s">
        <v>27</v>
      </c>
      <c r="M13" s="26" t="s">
        <v>27</v>
      </c>
      <c r="N13" s="464" t="s">
        <v>27</v>
      </c>
      <c r="O13" s="467" t="s">
        <v>27</v>
      </c>
      <c r="P13" s="26" t="s">
        <v>27</v>
      </c>
      <c r="Q13" s="464" t="s">
        <v>27</v>
      </c>
      <c r="R13" s="467" t="s">
        <v>27</v>
      </c>
    </row>
    <row r="14" spans="2:18" ht="15.75" thickBot="1" x14ac:dyDescent="0.25">
      <c r="B14" s="518"/>
      <c r="C14" s="314" t="s">
        <v>58</v>
      </c>
      <c r="D14" s="30" t="s">
        <v>96</v>
      </c>
      <c r="E14" s="113" t="s">
        <v>96</v>
      </c>
      <c r="F14" s="380" t="s">
        <v>27</v>
      </c>
      <c r="G14" s="28" t="s">
        <v>27</v>
      </c>
      <c r="H14" s="471" t="s">
        <v>27</v>
      </c>
      <c r="I14" s="472" t="s">
        <v>27</v>
      </c>
      <c r="J14" s="127" t="s">
        <v>27</v>
      </c>
      <c r="K14" s="39" t="s">
        <v>27</v>
      </c>
      <c r="L14" s="473" t="s">
        <v>27</v>
      </c>
      <c r="M14" s="28" t="s">
        <v>96</v>
      </c>
      <c r="N14" s="471" t="s">
        <v>96</v>
      </c>
      <c r="O14" s="472" t="s">
        <v>27</v>
      </c>
      <c r="P14" s="28" t="s">
        <v>27</v>
      </c>
      <c r="Q14" s="471" t="s">
        <v>27</v>
      </c>
      <c r="R14" s="472" t="s">
        <v>27</v>
      </c>
    </row>
    <row r="15" spans="2:18" ht="15.75" customHeight="1" x14ac:dyDescent="0.2">
      <c r="B15" s="519" t="s">
        <v>59</v>
      </c>
      <c r="C15" s="520"/>
      <c r="D15" s="25">
        <v>1390.605</v>
      </c>
      <c r="E15" s="24">
        <v>1443.2629999999999</v>
      </c>
      <c r="F15" s="377">
        <v>-3.648538069638029</v>
      </c>
      <c r="G15" s="26" t="s">
        <v>27</v>
      </c>
      <c r="H15" s="464" t="s">
        <v>96</v>
      </c>
      <c r="I15" s="467" t="s">
        <v>27</v>
      </c>
      <c r="J15" s="25">
        <v>1463.173</v>
      </c>
      <c r="K15" s="24">
        <v>1445.9749999999999</v>
      </c>
      <c r="L15" s="401">
        <v>1.1893704939573708</v>
      </c>
      <c r="M15" s="25">
        <v>1319.6489999999999</v>
      </c>
      <c r="N15" s="462">
        <v>1286.152</v>
      </c>
      <c r="O15" s="463">
        <v>2.6044355566060498</v>
      </c>
      <c r="P15" s="25" t="s">
        <v>27</v>
      </c>
      <c r="Q15" s="462" t="s">
        <v>27</v>
      </c>
      <c r="R15" s="463" t="s">
        <v>27</v>
      </c>
    </row>
    <row r="16" spans="2:18" ht="15" x14ac:dyDescent="0.2">
      <c r="B16" s="521" t="s">
        <v>60</v>
      </c>
      <c r="C16" s="522"/>
      <c r="D16" s="26">
        <v>1029.482</v>
      </c>
      <c r="E16" s="41">
        <v>1041.999</v>
      </c>
      <c r="F16" s="378">
        <v>-1.2012487535976573</v>
      </c>
      <c r="G16" s="26" t="s">
        <v>96</v>
      </c>
      <c r="H16" s="464" t="s">
        <v>96</v>
      </c>
      <c r="I16" s="467" t="s">
        <v>27</v>
      </c>
      <c r="J16" s="115" t="s">
        <v>96</v>
      </c>
      <c r="K16" s="41" t="s">
        <v>96</v>
      </c>
      <c r="L16" s="468" t="s">
        <v>27</v>
      </c>
      <c r="M16" s="26" t="s">
        <v>96</v>
      </c>
      <c r="N16" s="464" t="s">
        <v>96</v>
      </c>
      <c r="O16" s="467" t="s">
        <v>27</v>
      </c>
      <c r="P16" s="26" t="s">
        <v>27</v>
      </c>
      <c r="Q16" s="464" t="s">
        <v>27</v>
      </c>
      <c r="R16" s="465" t="s">
        <v>27</v>
      </c>
    </row>
    <row r="17" spans="2:18" ht="15" customHeight="1" thickBot="1" x14ac:dyDescent="0.25">
      <c r="B17" s="523" t="s">
        <v>61</v>
      </c>
      <c r="C17" s="524"/>
      <c r="D17" s="28">
        <v>1973.174</v>
      </c>
      <c r="E17" s="39">
        <v>1983.8530000000001</v>
      </c>
      <c r="F17" s="40">
        <v>-0.53829593220869121</v>
      </c>
      <c r="G17" s="28" t="s">
        <v>96</v>
      </c>
      <c r="H17" s="471" t="s">
        <v>96</v>
      </c>
      <c r="I17" s="472" t="s">
        <v>27</v>
      </c>
      <c r="J17" s="127" t="s">
        <v>27</v>
      </c>
      <c r="K17" s="39" t="s">
        <v>27</v>
      </c>
      <c r="L17" s="473" t="s">
        <v>27</v>
      </c>
      <c r="M17" s="28" t="s">
        <v>27</v>
      </c>
      <c r="N17" s="471" t="s">
        <v>27</v>
      </c>
      <c r="O17" s="472" t="s">
        <v>27</v>
      </c>
      <c r="P17" s="28">
        <v>2106.2429999999999</v>
      </c>
      <c r="Q17" s="471">
        <v>2134.6779999999999</v>
      </c>
      <c r="R17" s="474">
        <v>-1.3320510165936008</v>
      </c>
    </row>
    <row r="18" spans="2:18" ht="15.75" customHeight="1" x14ac:dyDescent="0.2">
      <c r="B18" s="514" t="s">
        <v>62</v>
      </c>
      <c r="C18" s="315" t="s">
        <v>53</v>
      </c>
      <c r="D18" s="27">
        <v>925.798</v>
      </c>
      <c r="E18" s="342">
        <v>922.91099999999994</v>
      </c>
      <c r="F18" s="381">
        <v>0.31281456175081429</v>
      </c>
      <c r="G18" s="27">
        <v>943.31500000000005</v>
      </c>
      <c r="H18" s="475">
        <v>920.87300000000005</v>
      </c>
      <c r="I18" s="476">
        <v>2.4370352915114255</v>
      </c>
      <c r="J18" s="27">
        <v>981.66700000000003</v>
      </c>
      <c r="K18" s="342">
        <v>1008.889</v>
      </c>
      <c r="L18" s="408">
        <v>-2.6982155618705308</v>
      </c>
      <c r="M18" s="27">
        <v>931.95100000000002</v>
      </c>
      <c r="N18" s="475">
        <v>929.09799999999996</v>
      </c>
      <c r="O18" s="476">
        <v>0.30707202038967529</v>
      </c>
      <c r="P18" s="27">
        <v>772.41800000000001</v>
      </c>
      <c r="Q18" s="475">
        <v>769.17700000000002</v>
      </c>
      <c r="R18" s="476">
        <v>0.42135945302576461</v>
      </c>
    </row>
    <row r="19" spans="2:18" ht="37.5" customHeight="1" thickBot="1" x14ac:dyDescent="0.25">
      <c r="B19" s="515"/>
      <c r="C19" s="232" t="s">
        <v>63</v>
      </c>
      <c r="D19" s="28">
        <v>673.34699999999998</v>
      </c>
      <c r="E19" s="39">
        <v>673.88800000000003</v>
      </c>
      <c r="F19" s="40">
        <v>-8.0280402678197804E-2</v>
      </c>
      <c r="G19" s="28" t="s">
        <v>96</v>
      </c>
      <c r="H19" s="471" t="s">
        <v>96</v>
      </c>
      <c r="I19" s="472" t="s">
        <v>27</v>
      </c>
      <c r="J19" s="127" t="s">
        <v>96</v>
      </c>
      <c r="K19" s="39" t="s">
        <v>96</v>
      </c>
      <c r="L19" s="473" t="s">
        <v>27</v>
      </c>
      <c r="M19" s="28" t="s">
        <v>96</v>
      </c>
      <c r="N19" s="471" t="s">
        <v>96</v>
      </c>
      <c r="O19" s="472" t="s">
        <v>27</v>
      </c>
      <c r="P19" s="28" t="s">
        <v>96</v>
      </c>
      <c r="Q19" s="471" t="s">
        <v>96</v>
      </c>
      <c r="R19" s="472" t="s">
        <v>27</v>
      </c>
    </row>
    <row r="21" spans="2:18" ht="24" x14ac:dyDescent="0.3">
      <c r="B21" s="20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C21" sqref="AC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174</v>
      </c>
      <c r="H8" s="29" t="s">
        <v>26</v>
      </c>
      <c r="I8" s="9"/>
      <c r="J8" s="10" t="s">
        <v>175</v>
      </c>
      <c r="K8" s="29" t="s">
        <v>26</v>
      </c>
      <c r="L8" s="9"/>
      <c r="M8" s="10" t="s">
        <v>175</v>
      </c>
      <c r="N8" s="29" t="s">
        <v>26</v>
      </c>
      <c r="O8" s="9"/>
      <c r="P8" s="10" t="s">
        <v>175</v>
      </c>
      <c r="Q8" s="29" t="s">
        <v>26</v>
      </c>
      <c r="R8" s="9"/>
      <c r="S8" s="11" t="s">
        <v>175</v>
      </c>
    </row>
    <row r="9" spans="3:19" ht="30" customHeight="1" thickBot="1" x14ac:dyDescent="0.25">
      <c r="C9" s="23"/>
      <c r="D9" s="15"/>
      <c r="E9" s="12" t="s">
        <v>274</v>
      </c>
      <c r="F9" s="106" t="s">
        <v>269</v>
      </c>
      <c r="G9" s="13" t="s">
        <v>14</v>
      </c>
      <c r="H9" s="12" t="s">
        <v>274</v>
      </c>
      <c r="I9" s="106" t="s">
        <v>269</v>
      </c>
      <c r="J9" s="13" t="s">
        <v>14</v>
      </c>
      <c r="K9" s="12" t="s">
        <v>274</v>
      </c>
      <c r="L9" s="106" t="s">
        <v>269</v>
      </c>
      <c r="M9" s="13" t="s">
        <v>14</v>
      </c>
      <c r="N9" s="12" t="s">
        <v>274</v>
      </c>
      <c r="O9" s="106" t="s">
        <v>269</v>
      </c>
      <c r="P9" s="13" t="s">
        <v>14</v>
      </c>
      <c r="Q9" s="12" t="s">
        <v>274</v>
      </c>
      <c r="R9" s="106" t="s">
        <v>269</v>
      </c>
      <c r="S9" s="14" t="s">
        <v>14</v>
      </c>
    </row>
    <row r="10" spans="3:19" ht="17.25" customHeight="1" x14ac:dyDescent="0.2">
      <c r="C10" s="525" t="s">
        <v>83</v>
      </c>
      <c r="D10" s="233" t="s">
        <v>43</v>
      </c>
      <c r="E10" s="382" t="s">
        <v>27</v>
      </c>
      <c r="F10" s="383" t="s">
        <v>27</v>
      </c>
      <c r="G10" s="384" t="s">
        <v>27</v>
      </c>
      <c r="H10" s="382" t="s">
        <v>27</v>
      </c>
      <c r="I10" s="383" t="s">
        <v>27</v>
      </c>
      <c r="J10" s="384" t="s">
        <v>27</v>
      </c>
      <c r="K10" s="382" t="s">
        <v>27</v>
      </c>
      <c r="L10" s="383" t="s">
        <v>27</v>
      </c>
      <c r="M10" s="384" t="s">
        <v>27</v>
      </c>
      <c r="N10" s="382" t="s">
        <v>27</v>
      </c>
      <c r="O10" s="383" t="s">
        <v>27</v>
      </c>
      <c r="P10" s="384" t="s">
        <v>27</v>
      </c>
      <c r="Q10" s="382" t="s">
        <v>27</v>
      </c>
      <c r="R10" s="383" t="s">
        <v>27</v>
      </c>
      <c r="S10" s="441" t="s">
        <v>27</v>
      </c>
    </row>
    <row r="11" spans="3:19" ht="15" customHeight="1" x14ac:dyDescent="0.2">
      <c r="C11" s="526"/>
      <c r="D11" s="234" t="s">
        <v>44</v>
      </c>
      <c r="E11" s="385" t="s">
        <v>27</v>
      </c>
      <c r="F11" s="41" t="s">
        <v>27</v>
      </c>
      <c r="G11" s="386" t="s">
        <v>27</v>
      </c>
      <c r="H11" s="385" t="s">
        <v>27</v>
      </c>
      <c r="I11" s="387" t="s">
        <v>27</v>
      </c>
      <c r="J11" s="386" t="s">
        <v>27</v>
      </c>
      <c r="K11" s="385" t="s">
        <v>27</v>
      </c>
      <c r="L11" s="387" t="s">
        <v>27</v>
      </c>
      <c r="M11" s="386" t="s">
        <v>27</v>
      </c>
      <c r="N11" s="385" t="s">
        <v>27</v>
      </c>
      <c r="O11" s="387" t="s">
        <v>27</v>
      </c>
      <c r="P11" s="386" t="s">
        <v>27</v>
      </c>
      <c r="Q11" s="385" t="s">
        <v>27</v>
      </c>
      <c r="R11" s="387" t="s">
        <v>27</v>
      </c>
      <c r="S11" s="413" t="s">
        <v>27</v>
      </c>
    </row>
    <row r="12" spans="3:19" ht="15" customHeight="1" x14ac:dyDescent="0.2">
      <c r="C12" s="526"/>
      <c r="D12" s="234" t="s">
        <v>45</v>
      </c>
      <c r="E12" s="385">
        <v>176.215</v>
      </c>
      <c r="F12" s="387">
        <v>175.72900000000001</v>
      </c>
      <c r="G12" s="386">
        <v>0.27656220657944336</v>
      </c>
      <c r="H12" s="385">
        <v>178.62</v>
      </c>
      <c r="I12" s="387">
        <v>178.36500000000001</v>
      </c>
      <c r="J12" s="386">
        <v>0.14296526784963162</v>
      </c>
      <c r="K12" s="385">
        <v>178.22</v>
      </c>
      <c r="L12" s="387">
        <v>177.982</v>
      </c>
      <c r="M12" s="386">
        <v>0.13372138755604474</v>
      </c>
      <c r="N12" s="385">
        <v>173.95099999999999</v>
      </c>
      <c r="O12" s="387">
        <v>173.62700000000001</v>
      </c>
      <c r="P12" s="386">
        <v>0.18660692173451354</v>
      </c>
      <c r="Q12" s="385">
        <v>164.87700000000001</v>
      </c>
      <c r="R12" s="387">
        <v>165.05699999999999</v>
      </c>
      <c r="S12" s="413">
        <v>-0.10905323615476982</v>
      </c>
    </row>
    <row r="13" spans="3:19" ht="15" customHeight="1" x14ac:dyDescent="0.2">
      <c r="C13" s="526"/>
      <c r="D13" s="235" t="s">
        <v>46</v>
      </c>
      <c r="E13" s="385">
        <v>188.94499999999999</v>
      </c>
      <c r="F13" s="387">
        <v>187.809</v>
      </c>
      <c r="G13" s="386">
        <v>0.6048698411684188</v>
      </c>
      <c r="H13" s="385">
        <v>188.703</v>
      </c>
      <c r="I13" s="387">
        <v>187.39400000000001</v>
      </c>
      <c r="J13" s="386">
        <v>0.698528234628642</v>
      </c>
      <c r="K13" s="385">
        <v>202.00399999999999</v>
      </c>
      <c r="L13" s="387">
        <v>200.33</v>
      </c>
      <c r="M13" s="386">
        <v>0.83562122497877411</v>
      </c>
      <c r="N13" s="385">
        <v>186.75</v>
      </c>
      <c r="O13" s="387">
        <v>187.15</v>
      </c>
      <c r="P13" s="386">
        <v>-0.21373230029388493</v>
      </c>
      <c r="Q13" s="385">
        <v>159.636</v>
      </c>
      <c r="R13" s="387">
        <v>161.489</v>
      </c>
      <c r="S13" s="413">
        <v>-1.1474465753085403</v>
      </c>
    </row>
    <row r="14" spans="3:19" ht="15" customHeight="1" thickBot="1" x14ac:dyDescent="0.25">
      <c r="C14" s="526"/>
      <c r="D14" s="236" t="s">
        <v>47</v>
      </c>
      <c r="E14" s="385">
        <v>289.67700000000002</v>
      </c>
      <c r="F14" s="387">
        <v>282.40699999999998</v>
      </c>
      <c r="G14" s="386">
        <v>2.5742987957097516</v>
      </c>
      <c r="H14" s="26" t="s">
        <v>96</v>
      </c>
      <c r="I14" s="41" t="s">
        <v>96</v>
      </c>
      <c r="J14" s="442" t="s">
        <v>27</v>
      </c>
      <c r="K14" s="385" t="s">
        <v>27</v>
      </c>
      <c r="L14" s="387" t="s">
        <v>27</v>
      </c>
      <c r="M14" s="386" t="s">
        <v>27</v>
      </c>
      <c r="N14" s="26" t="s">
        <v>96</v>
      </c>
      <c r="O14" s="41" t="s">
        <v>96</v>
      </c>
      <c r="P14" s="442" t="s">
        <v>27</v>
      </c>
      <c r="Q14" s="385" t="s">
        <v>27</v>
      </c>
      <c r="R14" s="387" t="s">
        <v>27</v>
      </c>
      <c r="S14" s="413" t="s">
        <v>27</v>
      </c>
    </row>
    <row r="15" spans="3:19" ht="15" customHeight="1" thickBot="1" x14ac:dyDescent="0.25">
      <c r="C15" s="527"/>
      <c r="D15" s="237" t="s">
        <v>24</v>
      </c>
      <c r="E15" s="388">
        <v>183.00202939140917</v>
      </c>
      <c r="F15" s="389">
        <v>182.07700744277648</v>
      </c>
      <c r="G15" s="390">
        <v>0.5080388576374244</v>
      </c>
      <c r="H15" s="388">
        <v>185.17978252651957</v>
      </c>
      <c r="I15" s="389">
        <v>184.33600789489628</v>
      </c>
      <c r="J15" s="390">
        <v>0.45773728164081168</v>
      </c>
      <c r="K15" s="388">
        <v>188.49169410942696</v>
      </c>
      <c r="L15" s="389">
        <v>187.92099261739858</v>
      </c>
      <c r="M15" s="390">
        <v>0.30369225070575678</v>
      </c>
      <c r="N15" s="388">
        <v>177.59947448306204</v>
      </c>
      <c r="O15" s="389">
        <v>177.29898489524223</v>
      </c>
      <c r="P15" s="390">
        <v>0.16948184333788302</v>
      </c>
      <c r="Q15" s="388">
        <v>164.53135780244617</v>
      </c>
      <c r="R15" s="389">
        <v>164.85941537445549</v>
      </c>
      <c r="S15" s="443">
        <v>-0.19899231794810779</v>
      </c>
    </row>
    <row r="16" spans="3:19" ht="15.75" customHeight="1" x14ac:dyDescent="0.2">
      <c r="C16" s="525" t="s">
        <v>25</v>
      </c>
      <c r="D16" s="233" t="s">
        <v>43</v>
      </c>
      <c r="E16" s="382">
        <v>174.53</v>
      </c>
      <c r="F16" s="383">
        <v>173.62100000000001</v>
      </c>
      <c r="G16" s="384">
        <v>0.5235541783539962</v>
      </c>
      <c r="H16" s="382">
        <v>173.76</v>
      </c>
      <c r="I16" s="383">
        <v>174.10499999999999</v>
      </c>
      <c r="J16" s="384">
        <v>-0.19815628500043014</v>
      </c>
      <c r="K16" s="382">
        <v>176.44200000000001</v>
      </c>
      <c r="L16" s="383">
        <v>171.749</v>
      </c>
      <c r="M16" s="384">
        <v>2.7324758805000391</v>
      </c>
      <c r="N16" s="382" t="s">
        <v>27</v>
      </c>
      <c r="O16" s="383" t="s">
        <v>27</v>
      </c>
      <c r="P16" s="384" t="s">
        <v>27</v>
      </c>
      <c r="Q16" s="382" t="s">
        <v>27</v>
      </c>
      <c r="R16" s="383" t="s">
        <v>27</v>
      </c>
      <c r="S16" s="441" t="s">
        <v>27</v>
      </c>
    </row>
    <row r="17" spans="3:19" ht="15" customHeight="1" x14ac:dyDescent="0.2">
      <c r="C17" s="530"/>
      <c r="D17" s="238" t="s">
        <v>44</v>
      </c>
      <c r="E17" s="385">
        <v>174.042</v>
      </c>
      <c r="F17" s="387">
        <v>173.49799999999999</v>
      </c>
      <c r="G17" s="386">
        <v>0.31354828297733184</v>
      </c>
      <c r="H17" s="385">
        <v>169.523</v>
      </c>
      <c r="I17" s="387">
        <v>169.667</v>
      </c>
      <c r="J17" s="386">
        <v>-8.4872131881865931E-2</v>
      </c>
      <c r="K17" s="385">
        <v>184.929</v>
      </c>
      <c r="L17" s="387">
        <v>182.84299999999999</v>
      </c>
      <c r="M17" s="386">
        <v>1.1408694891245565</v>
      </c>
      <c r="N17" s="385" t="s">
        <v>27</v>
      </c>
      <c r="O17" s="387" t="s">
        <v>27</v>
      </c>
      <c r="P17" s="386" t="s">
        <v>27</v>
      </c>
      <c r="Q17" s="26" t="s">
        <v>96</v>
      </c>
      <c r="R17" s="41" t="s">
        <v>96</v>
      </c>
      <c r="S17" s="378" t="s">
        <v>27</v>
      </c>
    </row>
    <row r="18" spans="3:19" ht="15" customHeight="1" x14ac:dyDescent="0.2">
      <c r="C18" s="530"/>
      <c r="D18" s="238" t="s">
        <v>45</v>
      </c>
      <c r="E18" s="385">
        <v>192.52</v>
      </c>
      <c r="F18" s="387">
        <v>189.66200000000001</v>
      </c>
      <c r="G18" s="386">
        <v>1.5068912064620239</v>
      </c>
      <c r="H18" s="385">
        <v>197.33199999999999</v>
      </c>
      <c r="I18" s="387">
        <v>194.136</v>
      </c>
      <c r="J18" s="386">
        <v>1.6462685952116034</v>
      </c>
      <c r="K18" s="385">
        <v>179.839</v>
      </c>
      <c r="L18" s="387">
        <v>177.02600000000001</v>
      </c>
      <c r="M18" s="386">
        <v>1.5890321195756487</v>
      </c>
      <c r="N18" s="26" t="s">
        <v>96</v>
      </c>
      <c r="O18" s="41" t="s">
        <v>96</v>
      </c>
      <c r="P18" s="442" t="s">
        <v>27</v>
      </c>
      <c r="Q18" s="26" t="s">
        <v>96</v>
      </c>
      <c r="R18" s="41" t="s">
        <v>96</v>
      </c>
      <c r="S18" s="379" t="s">
        <v>27</v>
      </c>
    </row>
    <row r="19" spans="3:19" ht="15" customHeight="1" x14ac:dyDescent="0.2">
      <c r="C19" s="530"/>
      <c r="D19" s="238" t="s">
        <v>46</v>
      </c>
      <c r="E19" s="385">
        <v>188.64500000000001</v>
      </c>
      <c r="F19" s="387">
        <v>189.29300000000001</v>
      </c>
      <c r="G19" s="386">
        <v>-0.3423264463028195</v>
      </c>
      <c r="H19" s="385">
        <v>190.39</v>
      </c>
      <c r="I19" s="387">
        <v>191.27199999999999</v>
      </c>
      <c r="J19" s="386">
        <v>-0.46112342632481756</v>
      </c>
      <c r="K19" s="385">
        <v>184.76</v>
      </c>
      <c r="L19" s="387">
        <v>184.03399999999999</v>
      </c>
      <c r="M19" s="386">
        <v>0.39449232207092116</v>
      </c>
      <c r="N19" s="385" t="s">
        <v>27</v>
      </c>
      <c r="O19" s="387" t="s">
        <v>27</v>
      </c>
      <c r="P19" s="386" t="s">
        <v>27</v>
      </c>
      <c r="Q19" s="385" t="s">
        <v>27</v>
      </c>
      <c r="R19" s="387" t="s">
        <v>27</v>
      </c>
      <c r="S19" s="413" t="s">
        <v>27</v>
      </c>
    </row>
    <row r="20" spans="3:19" ht="15" customHeight="1" x14ac:dyDescent="0.2">
      <c r="C20" s="530"/>
      <c r="D20" s="238" t="s">
        <v>47</v>
      </c>
      <c r="E20" s="391">
        <v>198.74799999999999</v>
      </c>
      <c r="F20" s="392">
        <v>195.62</v>
      </c>
      <c r="G20" s="393">
        <v>1.5990185052653032</v>
      </c>
      <c r="H20" s="391">
        <v>190.071</v>
      </c>
      <c r="I20" s="392">
        <v>186.17400000000001</v>
      </c>
      <c r="J20" s="393">
        <v>2.0932031325534131</v>
      </c>
      <c r="K20" s="391">
        <v>225.66200000000001</v>
      </c>
      <c r="L20" s="392">
        <v>236.27500000000001</v>
      </c>
      <c r="M20" s="393">
        <v>-4.4917998095439637</v>
      </c>
      <c r="N20" s="26" t="s">
        <v>96</v>
      </c>
      <c r="O20" s="41" t="s">
        <v>96</v>
      </c>
      <c r="P20" s="442" t="s">
        <v>27</v>
      </c>
      <c r="Q20" s="26" t="s">
        <v>96</v>
      </c>
      <c r="R20" s="41" t="s">
        <v>96</v>
      </c>
      <c r="S20" s="379" t="s">
        <v>27</v>
      </c>
    </row>
    <row r="21" spans="3:19" ht="15" customHeight="1" thickBot="1" x14ac:dyDescent="0.25">
      <c r="C21" s="531"/>
      <c r="D21" s="239" t="s">
        <v>24</v>
      </c>
      <c r="E21" s="388">
        <v>187.50868004152025</v>
      </c>
      <c r="F21" s="389">
        <v>187.04074046313963</v>
      </c>
      <c r="G21" s="390">
        <v>0.25018056345475187</v>
      </c>
      <c r="H21" s="388">
        <v>188.28591752572271</v>
      </c>
      <c r="I21" s="389">
        <v>187.99724256705713</v>
      </c>
      <c r="J21" s="390">
        <v>0.15355276211703633</v>
      </c>
      <c r="K21" s="388">
        <v>185.80060621546048</v>
      </c>
      <c r="L21" s="389">
        <v>184.50222651719378</v>
      </c>
      <c r="M21" s="390">
        <v>0.70372034136168216</v>
      </c>
      <c r="N21" s="444" t="s">
        <v>96</v>
      </c>
      <c r="O21" s="445" t="s">
        <v>96</v>
      </c>
      <c r="P21" s="446" t="s">
        <v>27</v>
      </c>
      <c r="Q21" s="444" t="s">
        <v>96</v>
      </c>
      <c r="R21" s="445" t="s">
        <v>96</v>
      </c>
      <c r="S21" s="459" t="s">
        <v>27</v>
      </c>
    </row>
    <row r="22" spans="3:19" ht="15.75" customHeight="1" x14ac:dyDescent="0.2">
      <c r="C22" s="525" t="s">
        <v>48</v>
      </c>
      <c r="D22" s="240" t="s">
        <v>43</v>
      </c>
      <c r="E22" s="382">
        <v>293.93799999999999</v>
      </c>
      <c r="F22" s="383">
        <v>315.04199999999997</v>
      </c>
      <c r="G22" s="384">
        <v>-6.6987893677668335</v>
      </c>
      <c r="H22" s="447" t="s">
        <v>27</v>
      </c>
      <c r="I22" s="448" t="s">
        <v>27</v>
      </c>
      <c r="J22" s="384" t="s">
        <v>27</v>
      </c>
      <c r="K22" s="382">
        <v>293.93799999999999</v>
      </c>
      <c r="L22" s="383">
        <v>315.04199999999997</v>
      </c>
      <c r="M22" s="384">
        <v>-6.6987893677668335</v>
      </c>
      <c r="N22" s="382" t="s">
        <v>27</v>
      </c>
      <c r="O22" s="383" t="s">
        <v>27</v>
      </c>
      <c r="P22" s="384" t="s">
        <v>27</v>
      </c>
      <c r="Q22" s="382" t="s">
        <v>27</v>
      </c>
      <c r="R22" s="383" t="s">
        <v>27</v>
      </c>
      <c r="S22" s="441" t="s">
        <v>27</v>
      </c>
    </row>
    <row r="23" spans="3:19" ht="15" customHeight="1" x14ac:dyDescent="0.2">
      <c r="C23" s="530"/>
      <c r="D23" s="238" t="s">
        <v>44</v>
      </c>
      <c r="E23" s="391">
        <v>438.387</v>
      </c>
      <c r="F23" s="392">
        <v>427.13</v>
      </c>
      <c r="G23" s="393">
        <v>2.635497389553533</v>
      </c>
      <c r="H23" s="30" t="s">
        <v>96</v>
      </c>
      <c r="I23" s="113" t="s">
        <v>96</v>
      </c>
      <c r="J23" s="449" t="s">
        <v>27</v>
      </c>
      <c r="K23" s="30" t="s">
        <v>96</v>
      </c>
      <c r="L23" s="113" t="s">
        <v>96</v>
      </c>
      <c r="M23" s="449" t="s">
        <v>27</v>
      </c>
      <c r="N23" s="391">
        <v>312.16300000000001</v>
      </c>
      <c r="O23" s="392">
        <v>298.91399999999999</v>
      </c>
      <c r="P23" s="393">
        <v>4.4323785436613958</v>
      </c>
      <c r="Q23" s="26" t="s">
        <v>96</v>
      </c>
      <c r="R23" s="41" t="s">
        <v>96</v>
      </c>
      <c r="S23" s="379" t="s">
        <v>27</v>
      </c>
    </row>
    <row r="24" spans="3:19" ht="15" customHeight="1" x14ac:dyDescent="0.2">
      <c r="C24" s="530"/>
      <c r="D24" s="238" t="s">
        <v>45</v>
      </c>
      <c r="E24" s="391">
        <v>327.536</v>
      </c>
      <c r="F24" s="392">
        <v>329.36900000000003</v>
      </c>
      <c r="G24" s="393">
        <v>-0.55651867662106236</v>
      </c>
      <c r="H24" s="391">
        <v>493.87900000000002</v>
      </c>
      <c r="I24" s="392">
        <v>499.96300000000002</v>
      </c>
      <c r="J24" s="393">
        <v>-1.2168900498636903</v>
      </c>
      <c r="K24" s="30" t="s">
        <v>96</v>
      </c>
      <c r="L24" s="113" t="s">
        <v>96</v>
      </c>
      <c r="M24" s="449" t="s">
        <v>27</v>
      </c>
      <c r="N24" s="391">
        <v>334.71899999999999</v>
      </c>
      <c r="O24" s="392">
        <v>321.53199999999998</v>
      </c>
      <c r="P24" s="393">
        <v>4.1013025142132076</v>
      </c>
      <c r="Q24" s="385" t="s">
        <v>27</v>
      </c>
      <c r="R24" s="387" t="s">
        <v>27</v>
      </c>
      <c r="S24" s="413" t="s">
        <v>27</v>
      </c>
    </row>
    <row r="25" spans="3:19" ht="15" customHeight="1" x14ac:dyDescent="0.2">
      <c r="C25" s="530"/>
      <c r="D25" s="238" t="s">
        <v>46</v>
      </c>
      <c r="E25" s="391">
        <v>517.42999999999995</v>
      </c>
      <c r="F25" s="392">
        <v>510.209</v>
      </c>
      <c r="G25" s="393">
        <v>1.4153023564852731</v>
      </c>
      <c r="H25" s="391" t="s">
        <v>27</v>
      </c>
      <c r="I25" s="392" t="s">
        <v>27</v>
      </c>
      <c r="J25" s="393" t="s">
        <v>27</v>
      </c>
      <c r="K25" s="30" t="s">
        <v>96</v>
      </c>
      <c r="L25" s="113" t="s">
        <v>96</v>
      </c>
      <c r="M25" s="449" t="s">
        <v>27</v>
      </c>
      <c r="N25" s="391" t="s">
        <v>27</v>
      </c>
      <c r="O25" s="392" t="s">
        <v>27</v>
      </c>
      <c r="P25" s="393" t="s">
        <v>27</v>
      </c>
      <c r="Q25" s="26" t="s">
        <v>96</v>
      </c>
      <c r="R25" s="41" t="s">
        <v>96</v>
      </c>
      <c r="S25" s="379" t="s">
        <v>27</v>
      </c>
    </row>
    <row r="26" spans="3:19" ht="15" customHeight="1" thickBot="1" x14ac:dyDescent="0.25">
      <c r="C26" s="530"/>
      <c r="D26" s="238" t="s">
        <v>47</v>
      </c>
      <c r="E26" s="391">
        <v>404.09699999999998</v>
      </c>
      <c r="F26" s="392">
        <v>396.916</v>
      </c>
      <c r="G26" s="393">
        <v>1.8091989237017363</v>
      </c>
      <c r="H26" s="30" t="s">
        <v>96</v>
      </c>
      <c r="I26" s="113" t="s">
        <v>96</v>
      </c>
      <c r="J26" s="450" t="s">
        <v>96</v>
      </c>
      <c r="K26" s="30" t="s">
        <v>96</v>
      </c>
      <c r="L26" s="113" t="s">
        <v>96</v>
      </c>
      <c r="M26" s="449" t="s">
        <v>27</v>
      </c>
      <c r="N26" s="391">
        <v>449.565</v>
      </c>
      <c r="O26" s="392">
        <v>394.06400000000002</v>
      </c>
      <c r="P26" s="393">
        <v>14.084260424702579</v>
      </c>
      <c r="Q26" s="444" t="s">
        <v>96</v>
      </c>
      <c r="R26" s="445" t="s">
        <v>96</v>
      </c>
      <c r="S26" s="459" t="s">
        <v>27</v>
      </c>
    </row>
    <row r="27" spans="3:19" ht="15" customHeight="1" thickBot="1" x14ac:dyDescent="0.25">
      <c r="C27" s="529"/>
      <c r="D27" s="239" t="s">
        <v>24</v>
      </c>
      <c r="E27" s="388">
        <v>446.90220725805034</v>
      </c>
      <c r="F27" s="389">
        <v>441.3314424550943</v>
      </c>
      <c r="G27" s="390">
        <v>1.2622632939919893</v>
      </c>
      <c r="H27" s="388">
        <v>409.31744360061327</v>
      </c>
      <c r="I27" s="389">
        <v>406.76327699470943</v>
      </c>
      <c r="J27" s="390">
        <v>0.62792458178004729</v>
      </c>
      <c r="K27" s="388">
        <v>381.82513141668869</v>
      </c>
      <c r="L27" s="389">
        <v>382.59768757627995</v>
      </c>
      <c r="M27" s="390">
        <v>-0.20192389674002759</v>
      </c>
      <c r="N27" s="388">
        <v>343.56241661456994</v>
      </c>
      <c r="O27" s="389">
        <v>327.16550754427237</v>
      </c>
      <c r="P27" s="390">
        <v>5.0118086082405009</v>
      </c>
      <c r="Q27" s="388">
        <v>517.63651946465166</v>
      </c>
      <c r="R27" s="389">
        <v>510.32972222538325</v>
      </c>
      <c r="S27" s="443">
        <v>1.4317796751883902</v>
      </c>
    </row>
    <row r="28" spans="3:19" ht="15.75" customHeight="1" x14ac:dyDescent="0.2">
      <c r="C28" s="525" t="s">
        <v>49</v>
      </c>
      <c r="D28" s="240" t="s">
        <v>43</v>
      </c>
      <c r="E28" s="382">
        <v>342.44900000000001</v>
      </c>
      <c r="F28" s="383">
        <v>333.65499999999997</v>
      </c>
      <c r="G28" s="384">
        <v>2.6356565913893215</v>
      </c>
      <c r="H28" s="447">
        <v>342.44900000000001</v>
      </c>
      <c r="I28" s="448">
        <v>333.65499999999997</v>
      </c>
      <c r="J28" s="384">
        <v>2.6356565913893215</v>
      </c>
      <c r="K28" s="451" t="s">
        <v>27</v>
      </c>
      <c r="L28" s="452" t="s">
        <v>27</v>
      </c>
      <c r="M28" s="384" t="s">
        <v>27</v>
      </c>
      <c r="N28" s="382" t="s">
        <v>27</v>
      </c>
      <c r="O28" s="383" t="s">
        <v>27</v>
      </c>
      <c r="P28" s="384" t="s">
        <v>27</v>
      </c>
      <c r="Q28" s="382" t="s">
        <v>27</v>
      </c>
      <c r="R28" s="383" t="s">
        <v>27</v>
      </c>
      <c r="S28" s="441" t="s">
        <v>27</v>
      </c>
    </row>
    <row r="29" spans="3:19" ht="15" customHeight="1" x14ac:dyDescent="0.2">
      <c r="C29" s="530"/>
      <c r="D29" s="238" t="s">
        <v>44</v>
      </c>
      <c r="E29" s="391">
        <v>275.24799999999999</v>
      </c>
      <c r="F29" s="392">
        <v>269.089</v>
      </c>
      <c r="G29" s="393">
        <v>2.288833805915512</v>
      </c>
      <c r="H29" s="391">
        <v>234.917</v>
      </c>
      <c r="I29" s="392">
        <v>228.10499999999999</v>
      </c>
      <c r="J29" s="393">
        <v>2.9863440082418236</v>
      </c>
      <c r="K29" s="453">
        <v>272.73</v>
      </c>
      <c r="L29" s="454">
        <v>265.54300000000001</v>
      </c>
      <c r="M29" s="393">
        <v>2.7065296392674676</v>
      </c>
      <c r="N29" s="391">
        <v>292.17500000000001</v>
      </c>
      <c r="O29" s="392">
        <v>305.89800000000002</v>
      </c>
      <c r="P29" s="393">
        <v>-4.4861359015096571</v>
      </c>
      <c r="Q29" s="391">
        <v>287.87900000000002</v>
      </c>
      <c r="R29" s="392">
        <v>283.363</v>
      </c>
      <c r="S29" s="455">
        <v>1.5937154815554675</v>
      </c>
    </row>
    <row r="30" spans="3:19" ht="15" customHeight="1" x14ac:dyDescent="0.2">
      <c r="C30" s="530"/>
      <c r="D30" s="238" t="s">
        <v>45</v>
      </c>
      <c r="E30" s="391">
        <v>267.22399999999999</v>
      </c>
      <c r="F30" s="392">
        <v>262.79700000000003</v>
      </c>
      <c r="G30" s="393">
        <v>1.6845702195991445</v>
      </c>
      <c r="H30" s="391">
        <v>390.51</v>
      </c>
      <c r="I30" s="392">
        <v>389.99599999999998</v>
      </c>
      <c r="J30" s="393">
        <v>0.13179622355101336</v>
      </c>
      <c r="K30" s="453">
        <v>255.62700000000001</v>
      </c>
      <c r="L30" s="454">
        <v>257.50299999999999</v>
      </c>
      <c r="M30" s="393">
        <v>-0.72853520153162354</v>
      </c>
      <c r="N30" s="391">
        <v>263.15699999999998</v>
      </c>
      <c r="O30" s="392">
        <v>260.49099999999999</v>
      </c>
      <c r="P30" s="393">
        <v>1.0234518658993965</v>
      </c>
      <c r="Q30" s="391">
        <v>317.73399999999998</v>
      </c>
      <c r="R30" s="392">
        <v>301.21100000000001</v>
      </c>
      <c r="S30" s="455">
        <v>5.4855234370590606</v>
      </c>
    </row>
    <row r="31" spans="3:19" ht="15" customHeight="1" x14ac:dyDescent="0.2">
      <c r="C31" s="530"/>
      <c r="D31" s="238" t="s">
        <v>46</v>
      </c>
      <c r="E31" s="391" t="s">
        <v>27</v>
      </c>
      <c r="F31" s="392" t="s">
        <v>27</v>
      </c>
      <c r="G31" s="393" t="s">
        <v>27</v>
      </c>
      <c r="H31" s="391" t="s">
        <v>27</v>
      </c>
      <c r="I31" s="392" t="s">
        <v>27</v>
      </c>
      <c r="J31" s="393" t="s">
        <v>27</v>
      </c>
      <c r="K31" s="453" t="s">
        <v>27</v>
      </c>
      <c r="L31" s="454" t="s">
        <v>27</v>
      </c>
      <c r="M31" s="393" t="s">
        <v>27</v>
      </c>
      <c r="N31" s="391" t="s">
        <v>27</v>
      </c>
      <c r="O31" s="392" t="s">
        <v>27</v>
      </c>
      <c r="P31" s="393" t="s">
        <v>27</v>
      </c>
      <c r="Q31" s="391" t="s">
        <v>27</v>
      </c>
      <c r="R31" s="392" t="s">
        <v>27</v>
      </c>
      <c r="S31" s="455" t="s">
        <v>27</v>
      </c>
    </row>
    <row r="32" spans="3:19" ht="15" customHeight="1" x14ac:dyDescent="0.2">
      <c r="C32" s="530"/>
      <c r="D32" s="238" t="s">
        <v>47</v>
      </c>
      <c r="E32" s="391" t="s">
        <v>27</v>
      </c>
      <c r="F32" s="392" t="s">
        <v>27</v>
      </c>
      <c r="G32" s="393" t="s">
        <v>27</v>
      </c>
      <c r="H32" s="391" t="s">
        <v>27</v>
      </c>
      <c r="I32" s="392" t="s">
        <v>27</v>
      </c>
      <c r="J32" s="393" t="s">
        <v>27</v>
      </c>
      <c r="K32" s="453" t="s">
        <v>27</v>
      </c>
      <c r="L32" s="454" t="s">
        <v>27</v>
      </c>
      <c r="M32" s="393" t="s">
        <v>27</v>
      </c>
      <c r="N32" s="391" t="s">
        <v>27</v>
      </c>
      <c r="O32" s="392" t="s">
        <v>27</v>
      </c>
      <c r="P32" s="393" t="s">
        <v>27</v>
      </c>
      <c r="Q32" s="391" t="s">
        <v>27</v>
      </c>
      <c r="R32" s="392" t="s">
        <v>27</v>
      </c>
      <c r="S32" s="455" t="s">
        <v>27</v>
      </c>
    </row>
    <row r="33" spans="3:19" ht="15" customHeight="1" thickBot="1" x14ac:dyDescent="0.25">
      <c r="C33" s="529"/>
      <c r="D33" s="239" t="s">
        <v>24</v>
      </c>
      <c r="E33" s="388">
        <v>270.92067889408082</v>
      </c>
      <c r="F33" s="389">
        <v>266.20197962534991</v>
      </c>
      <c r="G33" s="390">
        <v>1.7726011186588349</v>
      </c>
      <c r="H33" s="388">
        <v>300.00124599132238</v>
      </c>
      <c r="I33" s="389">
        <v>281.74369821307391</v>
      </c>
      <c r="J33" s="390">
        <v>6.4801973900551468</v>
      </c>
      <c r="K33" s="456">
        <v>269.74555132914747</v>
      </c>
      <c r="L33" s="457">
        <v>264.30191828419635</v>
      </c>
      <c r="M33" s="390">
        <v>2.0596267633206291</v>
      </c>
      <c r="N33" s="388">
        <v>265.95382692624219</v>
      </c>
      <c r="O33" s="389">
        <v>263.72121291484018</v>
      </c>
      <c r="P33" s="390">
        <v>0.84658112509248662</v>
      </c>
      <c r="Q33" s="388">
        <v>302.00483545827564</v>
      </c>
      <c r="R33" s="389">
        <v>289.59669140141074</v>
      </c>
      <c r="S33" s="443">
        <v>4.2846290808156846</v>
      </c>
    </row>
    <row r="34" spans="3:19" ht="15.75" customHeight="1" x14ac:dyDescent="0.2">
      <c r="C34" s="525" t="s">
        <v>50</v>
      </c>
      <c r="D34" s="241" t="s">
        <v>51</v>
      </c>
      <c r="E34" s="394">
        <v>595.93499999999995</v>
      </c>
      <c r="F34" s="395">
        <v>604.56600000000003</v>
      </c>
      <c r="G34" s="396">
        <v>-1.4276356923809947</v>
      </c>
      <c r="H34" s="394">
        <v>621.52300000000002</v>
      </c>
      <c r="I34" s="395">
        <v>620.74800000000005</v>
      </c>
      <c r="J34" s="396">
        <v>0.12484937526983209</v>
      </c>
      <c r="K34" s="394">
        <v>500.75</v>
      </c>
      <c r="L34" s="395">
        <v>528.30799999999999</v>
      </c>
      <c r="M34" s="396">
        <v>-5.2162753545280394</v>
      </c>
      <c r="N34" s="394">
        <v>651.548</v>
      </c>
      <c r="O34" s="395">
        <v>647.32500000000005</v>
      </c>
      <c r="P34" s="396">
        <v>0.65237709033328795</v>
      </c>
      <c r="Q34" s="394">
        <v>579.70500000000004</v>
      </c>
      <c r="R34" s="395">
        <v>593.24199999999996</v>
      </c>
      <c r="S34" s="410">
        <v>-2.281868107787365</v>
      </c>
    </row>
    <row r="35" spans="3:19" ht="15.75" customHeight="1" thickBot="1" x14ac:dyDescent="0.25">
      <c r="C35" s="528"/>
      <c r="D35" s="233" t="s">
        <v>52</v>
      </c>
      <c r="E35" s="397">
        <v>981.09699999999998</v>
      </c>
      <c r="F35" s="398">
        <v>950.93899999999996</v>
      </c>
      <c r="G35" s="399">
        <v>3.1713916455209024</v>
      </c>
      <c r="H35" s="397">
        <v>1004.13</v>
      </c>
      <c r="I35" s="398">
        <v>999.80700000000002</v>
      </c>
      <c r="J35" s="399">
        <v>0.43238345000584905</v>
      </c>
      <c r="K35" s="397">
        <v>957.08100000000002</v>
      </c>
      <c r="L35" s="398">
        <v>956.30399999999997</v>
      </c>
      <c r="M35" s="399">
        <v>8.1250313707779492E-2</v>
      </c>
      <c r="N35" s="397">
        <v>963.43899999999996</v>
      </c>
      <c r="O35" s="398">
        <v>630.79899999999998</v>
      </c>
      <c r="P35" s="399">
        <v>52.733121010020625</v>
      </c>
      <c r="Q35" s="397">
        <v>981.50300000000004</v>
      </c>
      <c r="R35" s="398">
        <v>964.53499999999997</v>
      </c>
      <c r="S35" s="458">
        <v>1.7591896613394096</v>
      </c>
    </row>
    <row r="36" spans="3:19" ht="15" customHeight="1" thickBot="1" x14ac:dyDescent="0.25">
      <c r="C36" s="529"/>
      <c r="D36" s="237" t="s">
        <v>24</v>
      </c>
      <c r="E36" s="388">
        <v>685.94888484310866</v>
      </c>
      <c r="F36" s="389">
        <v>678.19875671252521</v>
      </c>
      <c r="G36" s="390">
        <v>1.1427517455430212</v>
      </c>
      <c r="H36" s="388">
        <v>685.43933777942527</v>
      </c>
      <c r="I36" s="389">
        <v>683.47803883325992</v>
      </c>
      <c r="J36" s="390">
        <v>0.28695859043451016</v>
      </c>
      <c r="K36" s="388">
        <v>656.89212981625872</v>
      </c>
      <c r="L36" s="389">
        <v>697.93255010710732</v>
      </c>
      <c r="M36" s="390">
        <v>-5.8802846040853636</v>
      </c>
      <c r="N36" s="388">
        <v>772.76866146096859</v>
      </c>
      <c r="O36" s="389">
        <v>643.59919979292931</v>
      </c>
      <c r="P36" s="390">
        <v>20.06986051405876</v>
      </c>
      <c r="Q36" s="388">
        <v>677.19100476849928</v>
      </c>
      <c r="R36" s="389">
        <v>662.54361089391273</v>
      </c>
      <c r="S36" s="443">
        <v>2.2107818464695623</v>
      </c>
    </row>
    <row r="37" spans="3:19" ht="15" customHeight="1" x14ac:dyDescent="0.2"/>
    <row r="38" spans="3:19" ht="18.75" x14ac:dyDescent="0.25">
      <c r="D38" s="128"/>
    </row>
    <row r="39" spans="3:19" ht="21" x14ac:dyDescent="0.25">
      <c r="D39" s="56"/>
    </row>
    <row r="43" spans="3:19" ht="18" x14ac:dyDescent="0.25">
      <c r="G43" s="20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Pater Agnieszka</cp:lastModifiedBy>
  <cp:lastPrinted>2016-03-15T08:02:46Z</cp:lastPrinted>
  <dcterms:created xsi:type="dcterms:W3CDTF">2002-10-07T11:02:33Z</dcterms:created>
  <dcterms:modified xsi:type="dcterms:W3CDTF">2018-07-05T11:06:54Z</dcterms:modified>
</cp:coreProperties>
</file>