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__PRACA\GWD\2024\specyficzne\Wodoryzacja Gospodarki\"/>
    </mc:Choice>
  </mc:AlternateContent>
  <workbookProtection workbookPassword="DA6F" lockStructure="1"/>
  <bookViews>
    <workbookView xWindow="-105" yWindow="-105" windowWidth="23250" windowHeight="12570"/>
  </bookViews>
  <sheets>
    <sheet name="koszty" sheetId="1" r:id="rId1"/>
    <sheet name="instrukcja" sheetId="2" r:id="rId2"/>
  </sheets>
  <definedNames>
    <definedName name="__LOK1">koszty!$B$45:$B$61</definedName>
    <definedName name="__woj1">koszty!$E$45:$E$71</definedName>
    <definedName name="__woj10">koszty!$E$118</definedName>
    <definedName name="__woj11">koszty!$E$119</definedName>
    <definedName name="__woj12">koszty!$E$120</definedName>
    <definedName name="__woj13">koszty!$E$121</definedName>
    <definedName name="__woj14">koszty!$E$123</definedName>
    <definedName name="__woj15">koszty!$E$124</definedName>
    <definedName name="__woj16">koszty!$E$125:$E$127</definedName>
    <definedName name="__woj17">koszty!$E$128</definedName>
    <definedName name="__woj2">koszty!$E$72:$E$73</definedName>
    <definedName name="__woj3">koszty!$E$74:$E$75</definedName>
    <definedName name="__woj4">koszty!$E$76</definedName>
    <definedName name="__woj5">koszty!$E$77</definedName>
    <definedName name="__woj6">koszty!$E$78</definedName>
    <definedName name="__woj7">koszty!$E$114</definedName>
    <definedName name="__woj8">koszty!$E$115</definedName>
    <definedName name="__woj9">koszty!$E$117</definedName>
    <definedName name="_LOK1">koszty!$B$45:$B$61</definedName>
    <definedName name="_woj1">koszty!$E$45:$E$71</definedName>
    <definedName name="_woj10">koszty!$E$118</definedName>
    <definedName name="_woj11">koszty!$E$119</definedName>
    <definedName name="_woj12">koszty!$E$120</definedName>
    <definedName name="_woj13">koszty!$E$121:$E$122</definedName>
    <definedName name="_woj14">koszty!$E$123</definedName>
    <definedName name="_woj15">koszty!$E$124</definedName>
    <definedName name="_woj16">koszty!$E$125:$E$127</definedName>
    <definedName name="_woj17">koszty!$E$128</definedName>
    <definedName name="_woj2">koszty!$E$72:$E$73</definedName>
    <definedName name="_woj3">koszty!$E$74:$E$75</definedName>
    <definedName name="_woj4">koszty!$E$76</definedName>
    <definedName name="_woj5">koszty!$E$77</definedName>
    <definedName name="_woj6">koszty!$E$78</definedName>
    <definedName name="_woj7">koszty!$E$79:$E$114</definedName>
    <definedName name="_woj8">koszty!$E$115:$E$116</definedName>
    <definedName name="_woj9">koszty!$E$117</definedName>
    <definedName name="_xlnm.Print_Area" localSheetId="1">instrukcja!$A$1:$C$12</definedName>
    <definedName name="_xlnm.Print_Area" localSheetId="0">koszty!$A$1:$F$42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9" i="1" l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B64" i="1" l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45" i="1"/>
  <c r="F37" i="1" l="1"/>
  <c r="F25" i="1"/>
  <c r="F26" i="1"/>
  <c r="F35" i="1"/>
  <c r="F34" i="1"/>
  <c r="F33" i="1"/>
  <c r="F32" i="1"/>
  <c r="F31" i="1"/>
  <c r="F30" i="1"/>
  <c r="F28" i="1"/>
  <c r="F27" i="1"/>
  <c r="F24" i="1"/>
  <c r="F23" i="1"/>
  <c r="F22" i="1"/>
  <c r="F21" i="1"/>
  <c r="F20" i="1"/>
  <c r="E19" i="1"/>
  <c r="F19" i="1" s="1"/>
  <c r="D29" i="1"/>
  <c r="D36" i="1" s="1"/>
  <c r="E29" i="1"/>
  <c r="F29" i="1" s="1"/>
  <c r="F38" i="1" l="1"/>
  <c r="E36" i="1"/>
  <c r="F36" i="1" s="1"/>
</calcChain>
</file>

<file path=xl/sharedStrings.xml><?xml version="1.0" encoding="utf-8"?>
<sst xmlns="http://schemas.openxmlformats.org/spreadsheetml/2006/main" count="276" uniqueCount="171">
  <si>
    <t>W tabeli należy wpisać koszty w złotych, bez VAT (chyba że wnioskodawca nie ma możliwości odzyskania lub odliczenia VAT)</t>
  </si>
  <si>
    <t>Wyszczególnienie</t>
  </si>
  <si>
    <t>Razem</t>
  </si>
  <si>
    <t>1.1</t>
  </si>
  <si>
    <t>1.2</t>
  </si>
  <si>
    <t>1.3</t>
  </si>
  <si>
    <t>1.4</t>
  </si>
  <si>
    <t>1.5</t>
  </si>
  <si>
    <t>1.6</t>
  </si>
  <si>
    <t>Wartości niematerialne i prawne</t>
  </si>
  <si>
    <t>1.7</t>
  </si>
  <si>
    <t>2.1</t>
  </si>
  <si>
    <t>Koncepcje, analizy, studium wykonalności, itp.</t>
  </si>
  <si>
    <t>2.2</t>
  </si>
  <si>
    <t>2.3</t>
  </si>
  <si>
    <t>Informacja i promocja</t>
  </si>
  <si>
    <t>2.4</t>
  </si>
  <si>
    <t>………………..</t>
  </si>
  <si>
    <t>2.5</t>
  </si>
  <si>
    <t>2.6</t>
  </si>
  <si>
    <t>Suma kosztów inwestycji</t>
  </si>
  <si>
    <t>Projekty budowlane i wykonawcze</t>
  </si>
  <si>
    <t>Grunt i przygotowanie terenu budowy</t>
  </si>
  <si>
    <t>Budowle i budynki</t>
  </si>
  <si>
    <t>Maszyny i urządzenia</t>
  </si>
  <si>
    <t>Roboty demontażowe, budowlane oraz związane z instalacją i uruchomieniem urządzeń oraz całego obiektu</t>
  </si>
  <si>
    <t>Obiekty i infrastruktura związane z inwestycją</t>
  </si>
  <si>
    <t>Nadzór inwestorski i autorski</t>
  </si>
  <si>
    <t>Badania potwierdzające prawidłowe funkcjonowanie urządzeń i instalacji</t>
  </si>
  <si>
    <t>1.8</t>
  </si>
  <si>
    <t>1.9</t>
  </si>
  <si>
    <t>dolnośląskie</t>
  </si>
  <si>
    <t>kujawsko-pomorskie</t>
  </si>
  <si>
    <t>lubelskie</t>
  </si>
  <si>
    <t>lubuskie</t>
  </si>
  <si>
    <t>łódzkie</t>
  </si>
  <si>
    <t>małopolskie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</si>
  <si>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</si>
  <si>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</si>
  <si>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</si>
  <si>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</si>
  <si>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</si>
  <si>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</si>
  <si>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</si>
  <si>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</si>
  <si>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</si>
  <si>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duże</t>
  </si>
  <si>
    <t>średnie</t>
  </si>
  <si>
    <t>małe</t>
  </si>
  <si>
    <t>czy inwestycja jest częścią dużego projektu inwest. może dać gwiazdkę przy wyliczeniu max EDB na końcu</t>
  </si>
  <si>
    <t>Maksymalna intensywność pomocy regionalnej **</t>
  </si>
  <si>
    <t>Maksymalna wartość pomocy regionalnej **</t>
  </si>
  <si>
    <t>Lp.</t>
  </si>
  <si>
    <t>INSTRUKCJA</t>
  </si>
  <si>
    <t>Arkusz "koszty"</t>
  </si>
  <si>
    <t xml:space="preserve">Wartość pomocy publicznej (EDB) wynikającą z wnioskowanego dofinansowania można wyliczyć za pomocą Kalkulatora EDB dostępnego na stronie:  </t>
  </si>
  <si>
    <t>W poz. 5 tabeli prezentowany jest wynik, tj. maksymalna wartość pomocy regionalnej.</t>
  </si>
  <si>
    <t>https://www.gov.pl/web/nfosigw/kalkulatory-pomocy-publicznej</t>
  </si>
  <si>
    <t>mikro</t>
  </si>
  <si>
    <t>Baranów</t>
  </si>
  <si>
    <t>Błonie</t>
  </si>
  <si>
    <t>Dąbrówka</t>
  </si>
  <si>
    <t>Dobre</t>
  </si>
  <si>
    <t>Góra Kalwaria</t>
  </si>
  <si>
    <t>Grodzisk Mazowiecki</t>
  </si>
  <si>
    <t>Jadów</t>
  </si>
  <si>
    <t>Jaktorów</t>
  </si>
  <si>
    <t>Kałuszyn</t>
  </si>
  <si>
    <t>Kampinos</t>
  </si>
  <si>
    <t>Kołbiel</t>
  </si>
  <si>
    <t>Latowicz</t>
  </si>
  <si>
    <t>Leoncin</t>
  </si>
  <si>
    <t>Leszno</t>
  </si>
  <si>
    <t>Mrozy</t>
  </si>
  <si>
    <t>Nasielsk</t>
  </si>
  <si>
    <t>Osieck</t>
  </si>
  <si>
    <t>Prażmów</t>
  </si>
  <si>
    <t>Serock</t>
  </si>
  <si>
    <t>Siennica</t>
  </si>
  <si>
    <t>Sobienie-Jeziory</t>
  </si>
  <si>
    <t>Strachówka</t>
  </si>
  <si>
    <t>Tarczyn</t>
  </si>
  <si>
    <t>Tłuszcz</t>
  </si>
  <si>
    <t xml:space="preserve">Zakroczym </t>
  </si>
  <si>
    <t>Żabia Wola</t>
  </si>
  <si>
    <t>inna gmina</t>
  </si>
  <si>
    <t>podregion siedlecki</t>
  </si>
  <si>
    <t>inny podregion</t>
  </si>
  <si>
    <t>do 31.12.2024 r.</t>
  </si>
  <si>
    <t>podregion poznański</t>
  </si>
  <si>
    <t xml:space="preserve">inny podregion </t>
  </si>
  <si>
    <t>podregion Miasto Poznań</t>
  </si>
  <si>
    <t>podregion Miasto Wrocław</t>
  </si>
  <si>
    <t>mazowieckie - region warszawski stołeczny</t>
  </si>
  <si>
    <t>mazowieckie - region mazowiecki regionalny</t>
  </si>
  <si>
    <t>Lokalizacja</t>
  </si>
  <si>
    <t>Lokalizacja c.d.</t>
  </si>
  <si>
    <t>dowolna gmina</t>
  </si>
  <si>
    <r>
      <t>Lokalizacja inwestycji - cd.</t>
    </r>
    <r>
      <rPr>
        <sz val="10"/>
        <rFont val="Arial"/>
        <family val="2"/>
        <charset val="238"/>
      </rPr>
      <t xml:space="preserve"> (podregion/gmina)</t>
    </r>
  </si>
  <si>
    <t>Tytuł projektu</t>
  </si>
  <si>
    <t>Wielkość przedsiębiorstwa</t>
  </si>
  <si>
    <t>_woj1</t>
  </si>
  <si>
    <t>_woj2</t>
  </si>
  <si>
    <t>_woj3</t>
  </si>
  <si>
    <t>_woj4</t>
  </si>
  <si>
    <t>_woj5</t>
  </si>
  <si>
    <t>_woj6</t>
  </si>
  <si>
    <t>_woj7</t>
  </si>
  <si>
    <t>_woj8</t>
  </si>
  <si>
    <t>_woj9</t>
  </si>
  <si>
    <t>_woj10</t>
  </si>
  <si>
    <t>_woj11</t>
  </si>
  <si>
    <t>_woj12</t>
  </si>
  <si>
    <t>_woj13</t>
  </si>
  <si>
    <t>_woj14</t>
  </si>
  <si>
    <t>_woj15</t>
  </si>
  <si>
    <t>_woj16</t>
  </si>
  <si>
    <t>_woj17</t>
  </si>
  <si>
    <t>.................................................................................................................................................................</t>
  </si>
  <si>
    <t>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</t>
  </si>
  <si>
    <r>
      <t xml:space="preserve">Lokalizacja inwestycji </t>
    </r>
    <r>
      <rPr>
        <sz val="10"/>
        <rFont val="Arial"/>
        <family val="2"/>
        <charset val="238"/>
      </rPr>
      <t>(województwo/region)</t>
    </r>
  </si>
  <si>
    <t>podregion oświęcimski</t>
  </si>
  <si>
    <t>Wola Krzysztoporska</t>
  </si>
  <si>
    <t>Drużbice</t>
  </si>
  <si>
    <t>Kleszczów</t>
  </si>
  <si>
    <t>Kluki</t>
  </si>
  <si>
    <t>Rusiec</t>
  </si>
  <si>
    <t>Szczerców</t>
  </si>
  <si>
    <t>Zelów</t>
  </si>
  <si>
    <t>Gorzkowice</t>
  </si>
  <si>
    <t>Dobryszyce</t>
  </si>
  <si>
    <t>Gomunice</t>
  </si>
  <si>
    <t>Kamieńsk</t>
  </si>
  <si>
    <t>Lgota Wielka</t>
  </si>
  <si>
    <t>Ładzice</t>
  </si>
  <si>
    <t>Rozprza</t>
  </si>
  <si>
    <t>Bełchatów (gmina)</t>
  </si>
  <si>
    <t>Bełchatów (miasto)</t>
  </si>
  <si>
    <t>Radomsko (gmina)</t>
  </si>
  <si>
    <t>Radomsko (miasto)</t>
  </si>
  <si>
    <t>Piotrków Trybunalski</t>
  </si>
  <si>
    <t>podregion częstochowski</t>
  </si>
  <si>
    <t>Działoszyn</t>
  </si>
  <si>
    <t>Kiełczygłów</t>
  </si>
  <si>
    <t>Nowa Brzeźnica</t>
  </si>
  <si>
    <t>Pajęczno</t>
  </si>
  <si>
    <t>Rząśnia</t>
  </si>
  <si>
    <t>Siemkowice</t>
  </si>
  <si>
    <t>Strzelce Wielkie</t>
  </si>
  <si>
    <t>Sulmierzyce</t>
  </si>
  <si>
    <t>Czarnożyły</t>
  </si>
  <si>
    <t>Konopnica</t>
  </si>
  <si>
    <t>Osjaków</t>
  </si>
  <si>
    <t>Ostrówek</t>
  </si>
  <si>
    <t>Wieluń</t>
  </si>
  <si>
    <t>Wierzchlas</t>
  </si>
  <si>
    <t>Widawa</t>
  </si>
  <si>
    <t>Złoczew</t>
  </si>
  <si>
    <t>W przypadku inwestycji zlokalizowanej na granicy dwóch obszarów objętych pomocą należy wskazać ten obszar, na którym ponoszona będzie większa część kosztów kwalifikujących się do objęcia pomocą regionalną.</t>
  </si>
  <si>
    <t>Nazwa wnioskodawcy</t>
  </si>
  <si>
    <t xml:space="preserve">Koszty planowane do poniesienia po dniu złożenia wniosku   </t>
  </si>
  <si>
    <t xml:space="preserve">Koszty poniesione przed dniem  złożenia wniosku </t>
  </si>
  <si>
    <r>
      <t xml:space="preserve">Należy uzupełnić dane identyfikacyjne, tj. nazwę wnioskodawcy i tytuł projektu, a następnie wybrać   wielkość przedsiębiorstwa, tj. duże, średnie, małe lub mikro - zgodnie z definicją zawartą w załączniku I do </t>
    </r>
    <r>
      <rPr>
        <i/>
        <sz val="11"/>
        <color indexed="8"/>
        <rFont val="Arial"/>
        <family val="2"/>
        <charset val="238"/>
      </rPr>
      <t>rozporządzenia Komisji (UE) Nr 651/2014 z dnia 17 czerwca 2014 r. uznającego niektóre rodzaje pomocy za zgodne z rynkiem wewnętrznym w zastosowaniu art. 107 i 108 Traktatu</t>
    </r>
    <r>
      <rPr>
        <sz val="11"/>
        <color indexed="8"/>
        <rFont val="Arial"/>
        <family val="2"/>
        <charset val="238"/>
      </rPr>
      <t xml:space="preserve"> oraz lokalizację inwestycji (województwo/region, a potem podregion/gminę). Dla większości województw limit intensywności pomocy regionalnej jest jednolity dla całego obszaru województwa, wówczas w polu "Lokalizacja inwestycji - cd. (podregion/gmina)" należy wybrać "dowolna gmina".</t>
    </r>
  </si>
  <si>
    <r>
      <t xml:space="preserve">Na tej podstawie wnioskodawca może samodzielnie sprawdzić, czy wnioskowana pomoc (zsumowana z inną pomocą, jeśli jest przewidziana, na tę samą inwestycję) nie przekracza wielkości maksymalnej przewidzianej w </t>
    </r>
    <r>
      <rPr>
        <i/>
        <sz val="11"/>
        <color indexed="8"/>
        <rFont val="Arial"/>
        <family val="2"/>
        <charset val="238"/>
      </rPr>
      <t>rozporządzeniu Ministra Środowiska z dnia 30 marca 2015 r. w sprawie szczegółowych warunków udzielania regionalnej pomocy publicznej inwestycyjnej na cele z zakresu ochrony środowiska</t>
    </r>
    <r>
      <rPr>
        <sz val="11"/>
        <color indexed="8"/>
        <rFont val="Arial"/>
        <family val="2"/>
        <charset val="238"/>
      </rPr>
      <t>.</t>
    </r>
  </si>
  <si>
    <t>Zestawienie kosztów kwalifikowanych do pomocy regionalnej wraz z wyliczeniem maksymalnej wartości pomocy regionalnej</t>
  </si>
  <si>
    <t xml:space="preserve">W tabeli należy wpisać koszty planowanej inwestycji w podziale na koszty kwalifikowane do pomocy regionalnej oraz koszty niekwalifikowane do takiej pomocy.  </t>
  </si>
  <si>
    <r>
      <t xml:space="preserve">* Do objęcia pomocą regionalną kwalifikują się koszty spełniające łącznie poniższe warunki:
   - są ponoszone po złożeniu wniosku o dofinansowanie,
   - kwalifikują się do dofinansowania w ramach danego naboru, 
   - są zgodne z art. 14 ust. 6-8 </t>
    </r>
    <r>
      <rPr>
        <i/>
        <sz val="9"/>
        <rFont val="Arial"/>
        <family val="2"/>
        <charset val="238"/>
      </rPr>
      <t>rozporządzenia Komisji (UE) nr 651/2014 z dnia 17 czerwca 2014 r. uznającego niektóre rodzaje pomocy za zgodne z rynkiem
     wewnętrznym w zastosowaniu art. 107 i 108 Traktatu</t>
    </r>
    <r>
      <rPr>
        <sz val="9"/>
        <rFont val="Arial"/>
        <family val="2"/>
        <charset val="238"/>
      </rPr>
      <t>.</t>
    </r>
  </si>
  <si>
    <r>
      <t>** Wyliczone w kalkulatorze wartości nie dotyczą dużego projektu inwestycyjnego (szczegółowa definicja jest podana w instrukcji do wniosku o dotację)</t>
    </r>
    <r>
      <rPr>
        <i/>
        <sz val="9"/>
        <rFont val="Arial"/>
        <family val="2"/>
        <charset val="238"/>
      </rPr>
      <t>.</t>
    </r>
    <r>
      <rPr>
        <sz val="9"/>
        <rFont val="Arial"/>
        <family val="2"/>
        <charset val="238"/>
      </rPr>
      <t xml:space="preserve">
    Maksymalna wartość pomocy dla dużego projektu inwestycyjnego obliczana jest według wzoru określonego w § 6 </t>
    </r>
    <r>
      <rPr>
        <i/>
        <sz val="9"/>
        <rFont val="Arial"/>
        <family val="2"/>
        <charset val="238"/>
      </rPr>
      <t>rozporządzenia Rady Ministrów w sprawie ustalenia mapy
    pomocy regionalnej na lata 2022-2027</t>
    </r>
    <r>
      <rPr>
        <sz val="9"/>
        <rFont val="Arial"/>
        <family val="2"/>
        <charset val="238"/>
      </rPr>
      <t>.</t>
    </r>
  </si>
  <si>
    <r>
      <t xml:space="preserve">W tabeli w pozycjach 1.1-1.9, jako koszty kwalifikowane do pomocy regionalnej należy ująć tylko te koszty, które spełniają łącznie wszystkie poniższe warunki:
- są ponoszone po złożeniu wniosku o dofinansowanie,
- kwalifikują się do dofinansowania w ramach danego naboru,
- są zgodne z art. 14 ust. 6-8 </t>
    </r>
    <r>
      <rPr>
        <i/>
        <sz val="11"/>
        <color indexed="8"/>
        <rFont val="Arial"/>
        <family val="2"/>
        <charset val="238"/>
      </rPr>
      <t>rozporządzenia Komisji (UE) nr 651/2014 z dnia 17 czerwca 2014 r. 
  uznającego niektóre rodzaje pomocy za zgodne z rynkiem wewnętrznym w zastosowaniu art. 107 i
  108 Traktatu</t>
    </r>
    <r>
      <rPr>
        <sz val="11"/>
        <color indexed="8"/>
        <rFont val="Arial"/>
        <family val="2"/>
        <charset val="238"/>
      </rPr>
      <t>.
Wszystkie pozostałe koszty należy ująć w tabeli w poz. 2.1 – 2.7.</t>
    </r>
  </si>
  <si>
    <t>Koszty kwalifikowane do pomocy regionalnej*</t>
  </si>
  <si>
    <t>Koszty niekwalifikowane do pomocy regionalnej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</si>
</sst>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z_ł_-;\-* #,##0.00\ _z_ł_-;_-* &quot;-&quot;??\ _z_ł_-;_-@_-"/>
  </numFmts>
  <fonts count="21" x14ac:knownFonts="1">
    <font>
      <sz val="10"/>
      <name val="Arial"/>
      <charset val="238"/>
    </font>
    <font>
      <sz val="10"/>
      <name val="Arial"/>
      <charset val="238"/>
    </font>
    <font>
      <b/>
      <sz val="11"/>
      <name val="Arial"/>
      <family val="2"/>
      <charset val="238"/>
    </font>
    <font>
      <sz val="9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1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u/>
      <sz val="11"/>
      <color indexed="8"/>
      <name val="Arial"/>
      <family val="2"/>
      <charset val="238"/>
    </font>
    <font>
      <u/>
      <sz val="11"/>
      <color indexed="12"/>
      <name val="Calibri"/>
      <family val="2"/>
    </font>
    <font>
      <u/>
      <sz val="11"/>
      <color indexed="12"/>
      <name val="Arial"/>
      <family val="2"/>
      <charset val="238"/>
    </font>
    <font>
      <sz val="10"/>
      <name val="Calibri"/>
      <family val="2"/>
    </font>
    <font>
      <sz val="10"/>
      <color rgb="FFFF0000"/>
      <name val="Arial"/>
      <family val="2"/>
      <charset val="238"/>
    </font>
    <font>
      <sz val="9"/>
      <name val="Calibri"/>
      <family val="2"/>
    </font>
    <font>
      <b/>
      <sz val="9"/>
      <name val="Arial"/>
      <family val="2"/>
      <charset val="238"/>
    </font>
    <font>
      <sz val="7"/>
      <name val="Arial"/>
      <family val="2"/>
      <charset val="238"/>
    </font>
    <font>
      <i/>
      <sz val="11"/>
      <color indexed="8"/>
      <name val="Arial"/>
      <family val="2"/>
      <charset val="238"/>
    </font>
    <font>
      <sz val="9"/>
      <color rgb="FFFF0000"/>
      <name val="Arial"/>
      <family val="2"/>
      <charset val="238"/>
    </font>
    <font>
      <i/>
      <sz val="9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11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74">
    <xf numFmtId="0" fontId="0" fillId="0" borderId="0" xfId="0"/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center"/>
    </xf>
    <xf numFmtId="0" fontId="0" fillId="0" borderId="0" xfId="0" applyAlignment="1">
      <alignment vertical="center" wrapText="1"/>
    </xf>
    <xf numFmtId="0" fontId="5" fillId="0" borderId="0" xfId="0" applyFont="1" applyAlignment="1">
      <alignment horizontal="left"/>
    </xf>
    <xf numFmtId="0" fontId="6" fillId="0" borderId="0" xfId="0" applyFont="1" applyAlignment="1">
      <alignment vertical="center" wrapText="1"/>
    </xf>
    <xf numFmtId="0" fontId="6" fillId="0" borderId="0" xfId="0" applyFont="1"/>
    <xf numFmtId="0" fontId="6" fillId="0" borderId="0" xfId="0" applyFont="1" applyAlignment="1">
      <alignment horizontal="left"/>
    </xf>
    <xf numFmtId="0" fontId="4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 indent="2"/>
    </xf>
    <xf numFmtId="0" fontId="0" fillId="0" borderId="0" xfId="0" applyAlignment="1">
      <alignment horizontal="right" indent="1"/>
    </xf>
    <xf numFmtId="0" fontId="14" fillId="0" borderId="0" xfId="0" applyFont="1" applyAlignment="1">
      <alignment horizontal="left"/>
    </xf>
    <xf numFmtId="0" fontId="9" fillId="0" borderId="0" xfId="0" applyFont="1"/>
    <xf numFmtId="0" fontId="9" fillId="0" borderId="0" xfId="0" applyFont="1" applyAlignment="1">
      <alignment horizontal="left" vertical="top" wrapText="1"/>
    </xf>
    <xf numFmtId="164" fontId="9" fillId="0" borderId="0" xfId="1" applyFont="1"/>
    <xf numFmtId="0" fontId="6" fillId="0" borderId="0" xfId="0" applyFont="1" applyAlignment="1">
      <alignment horizontal="left" vertical="center"/>
    </xf>
    <xf numFmtId="0" fontId="6" fillId="4" borderId="1" xfId="0" applyFont="1" applyFill="1" applyBorder="1"/>
    <xf numFmtId="0" fontId="0" fillId="0" borderId="1" xfId="0" applyBorder="1" applyAlignment="1" applyProtection="1">
      <alignment vertical="center" wrapText="1"/>
      <protection locked="0"/>
    </xf>
    <xf numFmtId="0" fontId="4" fillId="2" borderId="1" xfId="0" applyFont="1" applyFill="1" applyBorder="1" applyAlignment="1">
      <alignment horizontal="center" vertical="center"/>
    </xf>
    <xf numFmtId="3" fontId="6" fillId="5" borderId="2" xfId="0" applyNumberFormat="1" applyFont="1" applyFill="1" applyBorder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9" fontId="4" fillId="5" borderId="1" xfId="3" applyFont="1" applyFill="1" applyBorder="1" applyAlignment="1" applyProtection="1">
      <alignment horizontal="right" vertical="center"/>
    </xf>
    <xf numFmtId="0" fontId="4" fillId="0" borderId="0" xfId="0" applyFont="1"/>
    <xf numFmtId="0" fontId="13" fillId="4" borderId="1" xfId="0" applyFont="1" applyFill="1" applyBorder="1"/>
    <xf numFmtId="0" fontId="14" fillId="0" borderId="0" xfId="0" applyFont="1"/>
    <xf numFmtId="0" fontId="15" fillId="6" borderId="0" xfId="0" applyFont="1" applyFill="1"/>
    <xf numFmtId="0" fontId="3" fillId="6" borderId="0" xfId="0" applyFont="1" applyFill="1" applyAlignment="1">
      <alignment vertical="center"/>
    </xf>
    <xf numFmtId="0" fontId="16" fillId="0" borderId="0" xfId="0" applyFont="1" applyAlignment="1">
      <alignment vertical="center"/>
    </xf>
    <xf numFmtId="0" fontId="3" fillId="0" borderId="0" xfId="0" applyFont="1"/>
    <xf numFmtId="0" fontId="3" fillId="6" borderId="0" xfId="0" applyFont="1" applyFill="1"/>
    <xf numFmtId="9" fontId="3" fillId="0" borderId="0" xfId="3" applyFont="1" applyAlignment="1" applyProtection="1"/>
    <xf numFmtId="9" fontId="3" fillId="0" borderId="0" xfId="0" applyNumberFormat="1" applyFont="1"/>
    <xf numFmtId="0" fontId="17" fillId="0" borderId="0" xfId="0" applyFont="1"/>
    <xf numFmtId="0" fontId="6" fillId="0" borderId="0" xfId="0" applyFont="1" applyAlignment="1" applyProtection="1">
      <alignment horizontal="left" vertical="center" wrapText="1"/>
      <protection locked="0"/>
    </xf>
    <xf numFmtId="4" fontId="4" fillId="5" borderId="1" xfId="0" applyNumberFormat="1" applyFont="1" applyFill="1" applyBorder="1" applyAlignment="1">
      <alignment horizontal="right" vertical="center"/>
    </xf>
    <xf numFmtId="0" fontId="0" fillId="7" borderId="0" xfId="0" applyFill="1"/>
    <xf numFmtId="4" fontId="4" fillId="2" borderId="1" xfId="0" applyNumberFormat="1" applyFont="1" applyFill="1" applyBorder="1" applyAlignment="1">
      <alignment horizontal="right" vertical="center"/>
    </xf>
    <xf numFmtId="4" fontId="6" fillId="0" borderId="1" xfId="0" applyNumberFormat="1" applyFont="1" applyBorder="1" applyAlignment="1" applyProtection="1">
      <alignment horizontal="right" vertical="center"/>
      <protection locked="0"/>
    </xf>
    <xf numFmtId="0" fontId="3" fillId="8" borderId="0" xfId="0" applyFont="1" applyFill="1"/>
    <xf numFmtId="0" fontId="3" fillId="8" borderId="0" xfId="0" applyFont="1" applyFill="1" applyAlignment="1">
      <alignment vertical="center"/>
    </xf>
    <xf numFmtId="9" fontId="19" fillId="0" borderId="0" xfId="0" applyNumberFormat="1" applyFont="1"/>
    <xf numFmtId="0" fontId="19" fillId="0" borderId="0" xfId="0" applyFont="1"/>
    <xf numFmtId="0" fontId="0" fillId="0" borderId="0" xfId="0" applyAlignment="1">
      <alignment horizontal="center" vertical="top"/>
    </xf>
    <xf numFmtId="0" fontId="0" fillId="0" borderId="0" xfId="0" applyAlignment="1">
      <alignment vertical="top"/>
    </xf>
    <xf numFmtId="0" fontId="15" fillId="6" borderId="0" xfId="0" applyFont="1" applyFill="1" applyAlignment="1">
      <alignment vertical="top"/>
    </xf>
    <xf numFmtId="0" fontId="3" fillId="6" borderId="0" xfId="0" applyFont="1" applyFill="1" applyAlignment="1">
      <alignment vertical="top"/>
    </xf>
    <xf numFmtId="0" fontId="17" fillId="0" borderId="0" xfId="0" applyFont="1" applyAlignment="1">
      <alignment vertical="top"/>
    </xf>
    <xf numFmtId="9" fontId="3" fillId="0" borderId="0" xfId="0" applyNumberFormat="1" applyFont="1" applyAlignment="1">
      <alignment vertical="top"/>
    </xf>
    <xf numFmtId="0" fontId="3" fillId="0" borderId="0" xfId="0" applyFont="1" applyAlignment="1">
      <alignment vertical="top"/>
    </xf>
    <xf numFmtId="0" fontId="4" fillId="2" borderId="3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6" fillId="0" borderId="3" xfId="0" applyFont="1" applyBorder="1" applyAlignment="1" applyProtection="1">
      <alignment horizontal="left" vertical="center" wrapText="1"/>
      <protection locked="0"/>
    </xf>
    <xf numFmtId="0" fontId="6" fillId="0" borderId="4" xfId="0" applyFont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right" vertical="center" indent="1"/>
    </xf>
    <xf numFmtId="0" fontId="2" fillId="3" borderId="0" xfId="0" applyFont="1" applyFill="1" applyAlignment="1">
      <alignment horizontal="left" vertical="center" wrapText="1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6" fillId="0" borderId="1" xfId="0" applyFont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left"/>
      <protection locked="0"/>
    </xf>
    <xf numFmtId="0" fontId="4" fillId="0" borderId="0" xfId="0" applyFont="1" applyAlignment="1">
      <alignment horizontal="right" indent="1"/>
    </xf>
    <xf numFmtId="0" fontId="4" fillId="0" borderId="5" xfId="0" applyFont="1" applyBorder="1" applyAlignment="1">
      <alignment horizontal="right" indent="1"/>
    </xf>
    <xf numFmtId="0" fontId="9" fillId="0" borderId="0" xfId="0" applyFont="1" applyAlignment="1">
      <alignment horizontal="left" vertical="top" wrapText="1"/>
    </xf>
    <xf numFmtId="0" fontId="8" fillId="0" borderId="0" xfId="0" applyFont="1" applyAlignment="1">
      <alignment horizontal="center" vertical="top" wrapText="1"/>
    </xf>
    <xf numFmtId="0" fontId="10" fillId="0" borderId="0" xfId="0" applyFont="1" applyAlignment="1">
      <alignment horizontal="left" vertical="top" wrapText="1"/>
    </xf>
    <xf numFmtId="0" fontId="12" fillId="0" borderId="0" xfId="2" applyFont="1" applyAlignment="1">
      <alignment horizontal="left" vertical="top" wrapText="1"/>
    </xf>
  </cellXfs>
  <cellStyles count="4">
    <cellStyle name="Dziesiętny" xfId="1" builtinId="3"/>
    <cellStyle name="Hiperłącze" xfId="2" builtinId="8"/>
    <cellStyle name="Normalny" xfId="0" builtinId="0"/>
    <cellStyle name="Procentowy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gov.pl/web/nfosigw/kalkulatory-pomocy-publicznej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28"/>
  <sheetViews>
    <sheetView showGridLines="0" tabSelected="1" zoomScaleNormal="100" workbookViewId="0">
      <selection activeCell="A3" sqref="A3:B3"/>
    </sheetView>
  </sheetViews>
  <sheetFormatPr defaultColWidth="9.140625" defaultRowHeight="12.75" x14ac:dyDescent="0.2"/>
  <cols>
    <col min="1" max="1" width="5.140625" style="2" customWidth="1"/>
    <col min="2" max="2" width="39.7109375" style="3" customWidth="1"/>
    <col min="3" max="3" width="22.85546875" style="3" customWidth="1"/>
    <col min="4" max="4" width="23.5703125" customWidth="1"/>
    <col min="5" max="5" width="24.140625" customWidth="1"/>
    <col min="6" max="6" width="25" customWidth="1"/>
    <col min="7" max="7" width="21.5703125" customWidth="1"/>
    <col min="8" max="8" width="7" customWidth="1"/>
    <col min="9" max="9" width="21.5703125" customWidth="1"/>
    <col min="10" max="10" width="19.42578125" customWidth="1"/>
    <col min="11" max="11" width="34.28515625" hidden="1" customWidth="1"/>
    <col min="12" max="12" width="7.42578125" hidden="1" customWidth="1"/>
  </cols>
  <sheetData>
    <row r="1" spans="1:9" s="1" customFormat="1" ht="36" customHeight="1" x14ac:dyDescent="0.2">
      <c r="A1" s="63" t="s">
        <v>164</v>
      </c>
      <c r="B1" s="63"/>
      <c r="C1" s="63"/>
      <c r="D1" s="63"/>
      <c r="E1" s="63"/>
      <c r="F1" s="63"/>
    </row>
    <row r="2" spans="1:9" ht="10.5" customHeight="1" x14ac:dyDescent="0.2"/>
    <row r="3" spans="1:9" s="11" customFormat="1" ht="23.25" customHeight="1" x14ac:dyDescent="0.2">
      <c r="A3" s="62" t="s">
        <v>159</v>
      </c>
      <c r="B3" s="62"/>
      <c r="C3" s="64" t="s">
        <v>118</v>
      </c>
      <c r="D3" s="64"/>
      <c r="E3" s="64"/>
      <c r="F3" s="64"/>
      <c r="G3" s="36"/>
      <c r="H3" s="36"/>
    </row>
    <row r="4" spans="1:9" s="11" customFormat="1" ht="9.75" customHeight="1" x14ac:dyDescent="0.2">
      <c r="A4" s="12"/>
      <c r="B4" s="12"/>
      <c r="C4" s="12"/>
      <c r="D4" s="18"/>
      <c r="E4" s="18"/>
      <c r="F4" s="18"/>
      <c r="G4" s="18"/>
      <c r="H4" s="18"/>
    </row>
    <row r="5" spans="1:9" s="11" customFormat="1" ht="36.75" customHeight="1" x14ac:dyDescent="0.2">
      <c r="A5" s="62" t="s">
        <v>99</v>
      </c>
      <c r="B5" s="62"/>
      <c r="C5" s="64" t="s">
        <v>119</v>
      </c>
      <c r="D5" s="64"/>
      <c r="E5" s="64"/>
      <c r="F5" s="64"/>
      <c r="G5" s="36"/>
      <c r="H5" s="36"/>
    </row>
    <row r="6" spans="1:9" ht="14.25" customHeight="1" x14ac:dyDescent="0.2"/>
    <row r="7" spans="1:9" ht="18" customHeight="1" x14ac:dyDescent="0.2">
      <c r="A7" s="62" t="s">
        <v>100</v>
      </c>
      <c r="B7" s="62"/>
      <c r="C7" s="20" t="s">
        <v>46</v>
      </c>
    </row>
    <row r="8" spans="1:9" ht="12.75" customHeight="1" x14ac:dyDescent="0.2"/>
    <row r="9" spans="1:9" ht="15.75" customHeight="1" x14ac:dyDescent="0.2">
      <c r="A9" s="62" t="s">
        <v>120</v>
      </c>
      <c r="B9" s="62"/>
      <c r="C9" s="65" t="s">
        <v>93</v>
      </c>
      <c r="D9" s="65"/>
    </row>
    <row r="10" spans="1:9" ht="11.25" customHeight="1" x14ac:dyDescent="0.2">
      <c r="A10" s="12"/>
      <c r="B10" s="12"/>
      <c r="C10" s="12"/>
    </row>
    <row r="11" spans="1:9" ht="14.25" customHeight="1" x14ac:dyDescent="0.2">
      <c r="A11" s="68" t="s">
        <v>98</v>
      </c>
      <c r="B11" s="69"/>
      <c r="C11" s="66" t="s">
        <v>85</v>
      </c>
      <c r="D11" s="67"/>
    </row>
    <row r="12" spans="1:9" ht="21" customHeight="1" x14ac:dyDescent="0.2"/>
    <row r="13" spans="1:9" ht="18.75" hidden="1" customHeight="1" x14ac:dyDescent="0.2">
      <c r="A13" s="14" t="s">
        <v>49</v>
      </c>
    </row>
    <row r="14" spans="1:9" ht="18.75" hidden="1" customHeight="1" x14ac:dyDescent="0.2">
      <c r="F14" s="13"/>
    </row>
    <row r="15" spans="1:9" ht="18.75" hidden="1" customHeight="1" x14ac:dyDescent="0.2"/>
    <row r="16" spans="1:9" s="6" customFormat="1" x14ac:dyDescent="0.2">
      <c r="A16" s="4" t="s">
        <v>0</v>
      </c>
      <c r="B16" s="5"/>
      <c r="C16" s="5"/>
      <c r="I16"/>
    </row>
    <row r="17" spans="1:12" ht="5.25" customHeight="1" x14ac:dyDescent="0.2">
      <c r="A17" s="7"/>
    </row>
    <row r="18" spans="1:12" s="10" customFormat="1" ht="52.5" customHeight="1" x14ac:dyDescent="0.2">
      <c r="A18" s="8" t="s">
        <v>52</v>
      </c>
      <c r="B18" s="60" t="s">
        <v>1</v>
      </c>
      <c r="C18" s="61"/>
      <c r="D18" s="8" t="s">
        <v>161</v>
      </c>
      <c r="E18" s="8" t="s">
        <v>160</v>
      </c>
      <c r="F18" s="8" t="s">
        <v>2</v>
      </c>
      <c r="I18"/>
    </row>
    <row r="19" spans="1:12" s="25" customFormat="1" ht="27" customHeight="1" x14ac:dyDescent="0.2">
      <c r="A19" s="21">
        <v>1</v>
      </c>
      <c r="B19" s="52" t="s">
        <v>169</v>
      </c>
      <c r="C19" s="53"/>
      <c r="D19" s="22"/>
      <c r="E19" s="39">
        <f>SUM(E20:E28)</f>
        <v>0</v>
      </c>
      <c r="F19" s="39">
        <f t="shared" ref="F19:F36" si="0">SUM(D19:E19)</f>
        <v>0</v>
      </c>
      <c r="I19"/>
      <c r="K19" s="26" t="s">
        <v>46</v>
      </c>
      <c r="L19" s="19">
        <v>0</v>
      </c>
    </row>
    <row r="20" spans="1:12" s="6" customFormat="1" ht="30" customHeight="1" x14ac:dyDescent="0.2">
      <c r="A20" s="23" t="s">
        <v>3</v>
      </c>
      <c r="B20" s="54" t="s">
        <v>21</v>
      </c>
      <c r="C20" s="55"/>
      <c r="D20" s="22"/>
      <c r="E20" s="40"/>
      <c r="F20" s="39">
        <f t="shared" si="0"/>
        <v>0</v>
      </c>
      <c r="I20"/>
      <c r="K20" s="26" t="s">
        <v>47</v>
      </c>
      <c r="L20" s="19">
        <v>0.1</v>
      </c>
    </row>
    <row r="21" spans="1:12" s="6" customFormat="1" ht="30" customHeight="1" x14ac:dyDescent="0.2">
      <c r="A21" s="23" t="s">
        <v>4</v>
      </c>
      <c r="B21" s="54" t="s">
        <v>22</v>
      </c>
      <c r="C21" s="55"/>
      <c r="D21" s="22"/>
      <c r="E21" s="40"/>
      <c r="F21" s="39">
        <f t="shared" si="0"/>
        <v>0</v>
      </c>
      <c r="G21" s="27"/>
      <c r="H21" s="27"/>
      <c r="I21"/>
      <c r="K21" s="26" t="s">
        <v>48</v>
      </c>
      <c r="L21" s="19">
        <v>0.2</v>
      </c>
    </row>
    <row r="22" spans="1:12" s="6" customFormat="1" ht="30" customHeight="1" x14ac:dyDescent="0.2">
      <c r="A22" s="23" t="s">
        <v>5</v>
      </c>
      <c r="B22" s="54" t="s">
        <v>23</v>
      </c>
      <c r="C22" s="55"/>
      <c r="D22" s="22"/>
      <c r="E22" s="40"/>
      <c r="F22" s="39">
        <f t="shared" si="0"/>
        <v>0</v>
      </c>
      <c r="I22"/>
      <c r="K22" s="26" t="s">
        <v>58</v>
      </c>
      <c r="L22" s="19">
        <v>0.2</v>
      </c>
    </row>
    <row r="23" spans="1:12" s="6" customFormat="1" ht="30" customHeight="1" x14ac:dyDescent="0.2">
      <c r="A23" s="23" t="s">
        <v>6</v>
      </c>
      <c r="B23" s="54" t="s">
        <v>24</v>
      </c>
      <c r="C23" s="55"/>
      <c r="D23" s="22"/>
      <c r="E23" s="40"/>
      <c r="F23" s="39">
        <f t="shared" si="0"/>
        <v>0</v>
      </c>
      <c r="I23"/>
    </row>
    <row r="24" spans="1:12" s="6" customFormat="1" ht="30" customHeight="1" x14ac:dyDescent="0.2">
      <c r="A24" s="23" t="s">
        <v>7</v>
      </c>
      <c r="B24" s="54" t="s">
        <v>25</v>
      </c>
      <c r="C24" s="55"/>
      <c r="D24" s="22"/>
      <c r="E24" s="40"/>
      <c r="F24" s="39">
        <f t="shared" si="0"/>
        <v>0</v>
      </c>
      <c r="I24"/>
    </row>
    <row r="25" spans="1:12" s="6" customFormat="1" ht="30" customHeight="1" x14ac:dyDescent="0.2">
      <c r="A25" s="23" t="s">
        <v>8</v>
      </c>
      <c r="B25" s="54" t="s">
        <v>26</v>
      </c>
      <c r="C25" s="55"/>
      <c r="D25" s="22"/>
      <c r="E25" s="40"/>
      <c r="F25" s="39">
        <f t="shared" si="0"/>
        <v>0</v>
      </c>
      <c r="I25"/>
    </row>
    <row r="26" spans="1:12" s="6" customFormat="1" ht="30" customHeight="1" x14ac:dyDescent="0.2">
      <c r="A26" s="23" t="s">
        <v>10</v>
      </c>
      <c r="B26" s="54" t="s">
        <v>9</v>
      </c>
      <c r="C26" s="55"/>
      <c r="D26" s="22"/>
      <c r="E26" s="40"/>
      <c r="F26" s="39">
        <f t="shared" si="0"/>
        <v>0</v>
      </c>
      <c r="I26"/>
    </row>
    <row r="27" spans="1:12" s="6" customFormat="1" ht="30" customHeight="1" x14ac:dyDescent="0.2">
      <c r="A27" s="23" t="s">
        <v>29</v>
      </c>
      <c r="B27" s="54" t="s">
        <v>27</v>
      </c>
      <c r="C27" s="55"/>
      <c r="D27" s="22"/>
      <c r="E27" s="40"/>
      <c r="F27" s="39">
        <f t="shared" si="0"/>
        <v>0</v>
      </c>
      <c r="I27"/>
    </row>
    <row r="28" spans="1:12" s="6" customFormat="1" ht="30" customHeight="1" x14ac:dyDescent="0.2">
      <c r="A28" s="23" t="s">
        <v>30</v>
      </c>
      <c r="B28" s="54" t="s">
        <v>28</v>
      </c>
      <c r="C28" s="55"/>
      <c r="D28" s="22"/>
      <c r="E28" s="40"/>
      <c r="F28" s="39">
        <f t="shared" si="0"/>
        <v>0</v>
      </c>
      <c r="I28"/>
    </row>
    <row r="29" spans="1:12" s="25" customFormat="1" ht="26.25" customHeight="1" x14ac:dyDescent="0.2">
      <c r="A29" s="21">
        <v>2</v>
      </c>
      <c r="B29" s="52" t="s">
        <v>170</v>
      </c>
      <c r="C29" s="53"/>
      <c r="D29" s="39">
        <f>SUM(D30:D35)</f>
        <v>0</v>
      </c>
      <c r="E29" s="39">
        <f>SUM(E30:E35)</f>
        <v>0</v>
      </c>
      <c r="F29" s="39">
        <f t="shared" si="0"/>
        <v>0</v>
      </c>
      <c r="I29"/>
    </row>
    <row r="30" spans="1:12" s="6" customFormat="1" ht="21.75" customHeight="1" x14ac:dyDescent="0.2">
      <c r="A30" s="23" t="s">
        <v>11</v>
      </c>
      <c r="B30" s="54" t="s">
        <v>12</v>
      </c>
      <c r="C30" s="55"/>
      <c r="D30" s="40"/>
      <c r="E30" s="40"/>
      <c r="F30" s="39">
        <f t="shared" si="0"/>
        <v>0</v>
      </c>
      <c r="I30"/>
    </row>
    <row r="31" spans="1:12" s="6" customFormat="1" ht="21.75" customHeight="1" x14ac:dyDescent="0.2">
      <c r="A31" s="23" t="s">
        <v>13</v>
      </c>
      <c r="B31" s="54" t="s">
        <v>15</v>
      </c>
      <c r="C31" s="55"/>
      <c r="D31" s="40"/>
      <c r="E31" s="40"/>
      <c r="F31" s="39">
        <f t="shared" si="0"/>
        <v>0</v>
      </c>
      <c r="I31"/>
    </row>
    <row r="32" spans="1:12" s="6" customFormat="1" ht="21.75" customHeight="1" x14ac:dyDescent="0.2">
      <c r="A32" s="23" t="s">
        <v>14</v>
      </c>
      <c r="B32" s="57" t="s">
        <v>17</v>
      </c>
      <c r="C32" s="58"/>
      <c r="D32" s="40"/>
      <c r="E32" s="40"/>
      <c r="F32" s="39">
        <f t="shared" si="0"/>
        <v>0</v>
      </c>
      <c r="I32"/>
    </row>
    <row r="33" spans="1:9" s="6" customFormat="1" ht="21.75" customHeight="1" x14ac:dyDescent="0.2">
      <c r="A33" s="23" t="s">
        <v>16</v>
      </c>
      <c r="B33" s="57" t="s">
        <v>17</v>
      </c>
      <c r="C33" s="58"/>
      <c r="D33" s="40"/>
      <c r="E33" s="40"/>
      <c r="F33" s="39">
        <f t="shared" si="0"/>
        <v>0</v>
      </c>
      <c r="I33"/>
    </row>
    <row r="34" spans="1:9" s="6" customFormat="1" ht="21.75" customHeight="1" x14ac:dyDescent="0.2">
      <c r="A34" s="23" t="s">
        <v>18</v>
      </c>
      <c r="B34" s="57" t="s">
        <v>17</v>
      </c>
      <c r="C34" s="58"/>
      <c r="D34" s="40"/>
      <c r="E34" s="40"/>
      <c r="F34" s="39">
        <f t="shared" si="0"/>
        <v>0</v>
      </c>
      <c r="I34"/>
    </row>
    <row r="35" spans="1:9" s="6" customFormat="1" ht="21.75" customHeight="1" x14ac:dyDescent="0.2">
      <c r="A35" s="23" t="s">
        <v>19</v>
      </c>
      <c r="B35" s="57" t="s">
        <v>17</v>
      </c>
      <c r="C35" s="58"/>
      <c r="D35" s="40"/>
      <c r="E35" s="40"/>
      <c r="F35" s="39">
        <f t="shared" si="0"/>
        <v>0</v>
      </c>
      <c r="I35"/>
    </row>
    <row r="36" spans="1:9" s="25" customFormat="1" ht="22.5" customHeight="1" x14ac:dyDescent="0.2">
      <c r="A36" s="21">
        <v>3</v>
      </c>
      <c r="B36" s="52" t="s">
        <v>20</v>
      </c>
      <c r="C36" s="53"/>
      <c r="D36" s="39">
        <f>D29</f>
        <v>0</v>
      </c>
      <c r="E36" s="39">
        <f>E19+E29</f>
        <v>0</v>
      </c>
      <c r="F36" s="39">
        <f t="shared" si="0"/>
        <v>0</v>
      </c>
      <c r="I36"/>
    </row>
    <row r="37" spans="1:9" s="25" customFormat="1" ht="22.5" customHeight="1" x14ac:dyDescent="0.2">
      <c r="A37" s="21">
        <v>4</v>
      </c>
      <c r="B37" s="59" t="s">
        <v>50</v>
      </c>
      <c r="C37" s="59"/>
      <c r="D37" s="59"/>
      <c r="E37" s="59"/>
      <c r="F37" s="24">
        <f>IF(VLOOKUP(C9&amp;C11,F45:G128,2,FALSE)=0,0,VLOOKUP(C9&amp;C11,F45:G128,2,FALSE)+VLOOKUP(C7,K19:L22,2,FALSE))</f>
        <v>0</v>
      </c>
      <c r="I37"/>
    </row>
    <row r="38" spans="1:9" s="25" customFormat="1" ht="22.5" customHeight="1" x14ac:dyDescent="0.2">
      <c r="A38" s="21">
        <v>5</v>
      </c>
      <c r="B38" s="59" t="s">
        <v>51</v>
      </c>
      <c r="C38" s="59"/>
      <c r="D38" s="59"/>
      <c r="E38" s="59"/>
      <c r="F38" s="37">
        <f>F37*F19</f>
        <v>0</v>
      </c>
      <c r="I38"/>
    </row>
    <row r="39" spans="1:9" x14ac:dyDescent="0.2">
      <c r="A39" s="9"/>
    </row>
    <row r="40" spans="1:9" ht="62.25" customHeight="1" x14ac:dyDescent="0.2">
      <c r="A40" s="56" t="s">
        <v>166</v>
      </c>
      <c r="B40" s="56"/>
      <c r="C40" s="56"/>
      <c r="D40" s="56"/>
      <c r="E40" s="56"/>
      <c r="F40" s="56"/>
    </row>
    <row r="41" spans="1:9" ht="5.25" customHeight="1" x14ac:dyDescent="0.2"/>
    <row r="42" spans="1:9" ht="38.25" customHeight="1" x14ac:dyDescent="0.2">
      <c r="A42" s="56" t="s">
        <v>167</v>
      </c>
      <c r="B42" s="56"/>
      <c r="C42" s="56"/>
      <c r="D42" s="56"/>
      <c r="E42" s="56"/>
      <c r="F42" s="56"/>
    </row>
    <row r="44" spans="1:9" hidden="1" x14ac:dyDescent="0.2">
      <c r="B44" s="30" t="s">
        <v>95</v>
      </c>
      <c r="C44" s="30"/>
      <c r="E44" s="30" t="s">
        <v>96</v>
      </c>
      <c r="F44" s="31"/>
      <c r="G44" s="31"/>
    </row>
    <row r="45" spans="1:9" hidden="1" x14ac:dyDescent="0.2">
      <c r="B45" s="28" t="s">
        <v>93</v>
      </c>
      <c r="C45" s="6" t="s">
        <v>101</v>
      </c>
      <c r="D45" s="28" t="s">
        <v>93</v>
      </c>
      <c r="E45" s="32" t="s">
        <v>59</v>
      </c>
      <c r="F45" s="35" t="str">
        <f>D45&amp;E45</f>
        <v>mazowieckie - region warszawski stołecznyBaranów</v>
      </c>
      <c r="G45" s="33">
        <v>0.25</v>
      </c>
      <c r="H45" s="31"/>
    </row>
    <row r="46" spans="1:9" hidden="1" x14ac:dyDescent="0.2">
      <c r="B46" s="29" t="s">
        <v>94</v>
      </c>
      <c r="C46" s="6" t="s">
        <v>102</v>
      </c>
      <c r="D46" s="28" t="s">
        <v>93</v>
      </c>
      <c r="E46" s="32" t="s">
        <v>60</v>
      </c>
      <c r="F46" s="35" t="str">
        <f t="shared" ref="F46:F128" si="1">D46&amp;E46</f>
        <v>mazowieckie - region warszawski stołecznyBłonie</v>
      </c>
      <c r="G46" s="33">
        <v>0.25</v>
      </c>
      <c r="H46" s="31"/>
    </row>
    <row r="47" spans="1:9" hidden="1" x14ac:dyDescent="0.2">
      <c r="B47" s="28" t="s">
        <v>31</v>
      </c>
      <c r="C47" s="6" t="s">
        <v>103</v>
      </c>
      <c r="D47" s="28" t="s">
        <v>93</v>
      </c>
      <c r="E47" s="32" t="s">
        <v>61</v>
      </c>
      <c r="F47" s="35" t="str">
        <f t="shared" si="1"/>
        <v>mazowieckie - region warszawski stołecznyDąbrówka</v>
      </c>
      <c r="G47" s="33">
        <v>0.35</v>
      </c>
      <c r="H47" s="31"/>
    </row>
    <row r="48" spans="1:9" hidden="1" x14ac:dyDescent="0.2">
      <c r="B48" s="28" t="s">
        <v>32</v>
      </c>
      <c r="C48" s="6" t="s">
        <v>104</v>
      </c>
      <c r="D48" s="28" t="s">
        <v>93</v>
      </c>
      <c r="E48" s="32" t="s">
        <v>62</v>
      </c>
      <c r="F48" s="35" t="str">
        <f t="shared" si="1"/>
        <v>mazowieckie - region warszawski stołecznyDobre</v>
      </c>
      <c r="G48" s="33">
        <v>0.35</v>
      </c>
      <c r="H48" s="31"/>
    </row>
    <row r="49" spans="2:8" hidden="1" x14ac:dyDescent="0.2">
      <c r="B49" s="28" t="s">
        <v>33</v>
      </c>
      <c r="C49" s="6" t="s">
        <v>105</v>
      </c>
      <c r="D49" s="28" t="s">
        <v>93</v>
      </c>
      <c r="E49" s="32" t="s">
        <v>63</v>
      </c>
      <c r="F49" s="35" t="str">
        <f t="shared" si="1"/>
        <v>mazowieckie - region warszawski stołecznyGóra Kalwaria</v>
      </c>
      <c r="G49" s="33">
        <v>0.25</v>
      </c>
      <c r="H49" s="31"/>
    </row>
    <row r="50" spans="2:8" hidden="1" x14ac:dyDescent="0.2">
      <c r="B50" s="28" t="s">
        <v>34</v>
      </c>
      <c r="C50" s="6" t="s">
        <v>106</v>
      </c>
      <c r="D50" s="28" t="s">
        <v>93</v>
      </c>
      <c r="E50" s="32" t="s">
        <v>64</v>
      </c>
      <c r="F50" s="35" t="str">
        <f t="shared" si="1"/>
        <v>mazowieckie - region warszawski stołecznyGrodzisk Mazowiecki</v>
      </c>
      <c r="G50" s="33">
        <v>0.25</v>
      </c>
      <c r="H50" s="31"/>
    </row>
    <row r="51" spans="2:8" hidden="1" x14ac:dyDescent="0.2">
      <c r="B51" s="28" t="s">
        <v>35</v>
      </c>
      <c r="C51" s="6" t="s">
        <v>107</v>
      </c>
      <c r="D51" s="28" t="s">
        <v>93</v>
      </c>
      <c r="E51" s="32" t="s">
        <v>65</v>
      </c>
      <c r="F51" s="35" t="str">
        <f t="shared" si="1"/>
        <v>mazowieckie - region warszawski stołecznyJadów</v>
      </c>
      <c r="G51" s="33">
        <v>0.35</v>
      </c>
      <c r="H51" s="31"/>
    </row>
    <row r="52" spans="2:8" hidden="1" x14ac:dyDescent="0.2">
      <c r="B52" s="28" t="s">
        <v>36</v>
      </c>
      <c r="C52" s="6" t="s">
        <v>108</v>
      </c>
      <c r="D52" s="28" t="s">
        <v>93</v>
      </c>
      <c r="E52" s="32" t="s">
        <v>66</v>
      </c>
      <c r="F52" s="35" t="str">
        <f t="shared" si="1"/>
        <v>mazowieckie - region warszawski stołecznyJaktorów</v>
      </c>
      <c r="G52" s="33">
        <v>0.25</v>
      </c>
      <c r="H52" s="31"/>
    </row>
    <row r="53" spans="2:8" hidden="1" x14ac:dyDescent="0.2">
      <c r="B53" s="28" t="s">
        <v>37</v>
      </c>
      <c r="C53" s="6" t="s">
        <v>109</v>
      </c>
      <c r="D53" s="28" t="s">
        <v>93</v>
      </c>
      <c r="E53" s="32" t="s">
        <v>67</v>
      </c>
      <c r="F53" s="35" t="str">
        <f t="shared" si="1"/>
        <v>mazowieckie - region warszawski stołecznyKałuszyn</v>
      </c>
      <c r="G53" s="33">
        <v>0.35</v>
      </c>
      <c r="H53" s="31"/>
    </row>
    <row r="54" spans="2:8" hidden="1" x14ac:dyDescent="0.2">
      <c r="B54" s="28" t="s">
        <v>38</v>
      </c>
      <c r="C54" s="6" t="s">
        <v>110</v>
      </c>
      <c r="D54" s="28" t="s">
        <v>93</v>
      </c>
      <c r="E54" s="32" t="s">
        <v>68</v>
      </c>
      <c r="F54" s="35" t="str">
        <f t="shared" si="1"/>
        <v>mazowieckie - region warszawski stołecznyKampinos</v>
      </c>
      <c r="G54" s="33">
        <v>0.25</v>
      </c>
      <c r="H54" s="31"/>
    </row>
    <row r="55" spans="2:8" hidden="1" x14ac:dyDescent="0.2">
      <c r="B55" s="28" t="s">
        <v>39</v>
      </c>
      <c r="C55" s="6" t="s">
        <v>111</v>
      </c>
      <c r="D55" s="28" t="s">
        <v>93</v>
      </c>
      <c r="E55" s="32" t="s">
        <v>69</v>
      </c>
      <c r="F55" s="35" t="str">
        <f t="shared" si="1"/>
        <v>mazowieckie - region warszawski stołecznyKołbiel</v>
      </c>
      <c r="G55" s="33">
        <v>0.35</v>
      </c>
      <c r="H55" s="31"/>
    </row>
    <row r="56" spans="2:8" hidden="1" x14ac:dyDescent="0.2">
      <c r="B56" s="28" t="s">
        <v>40</v>
      </c>
      <c r="C56" s="6" t="s">
        <v>112</v>
      </c>
      <c r="D56" s="28" t="s">
        <v>93</v>
      </c>
      <c r="E56" s="32" t="s">
        <v>70</v>
      </c>
      <c r="F56" s="35" t="str">
        <f t="shared" si="1"/>
        <v>mazowieckie - region warszawski stołecznyLatowicz</v>
      </c>
      <c r="G56" s="33">
        <v>0.35</v>
      </c>
      <c r="H56" s="31"/>
    </row>
    <row r="57" spans="2:8" hidden="1" x14ac:dyDescent="0.2">
      <c r="B57" s="28" t="s">
        <v>41</v>
      </c>
      <c r="C57" s="6" t="s">
        <v>113</v>
      </c>
      <c r="D57" s="28" t="s">
        <v>93</v>
      </c>
      <c r="E57" s="32" t="s">
        <v>71</v>
      </c>
      <c r="F57" s="35" t="str">
        <f t="shared" si="1"/>
        <v>mazowieckie - region warszawski stołecznyLeoncin</v>
      </c>
      <c r="G57" s="33">
        <v>0.25</v>
      </c>
      <c r="H57" s="31"/>
    </row>
    <row r="58" spans="2:8" hidden="1" x14ac:dyDescent="0.2">
      <c r="B58" s="28" t="s">
        <v>42</v>
      </c>
      <c r="C58" s="6" t="s">
        <v>114</v>
      </c>
      <c r="D58" s="28" t="s">
        <v>93</v>
      </c>
      <c r="E58" s="32" t="s">
        <v>72</v>
      </c>
      <c r="F58" s="35" t="str">
        <f t="shared" si="1"/>
        <v>mazowieckie - region warszawski stołecznyLeszno</v>
      </c>
      <c r="G58" s="33">
        <v>0.25</v>
      </c>
      <c r="H58" s="31"/>
    </row>
    <row r="59" spans="2:8" hidden="1" x14ac:dyDescent="0.2">
      <c r="B59" s="28" t="s">
        <v>43</v>
      </c>
      <c r="C59" s="6" t="s">
        <v>115</v>
      </c>
      <c r="D59" s="28" t="s">
        <v>93</v>
      </c>
      <c r="E59" s="32" t="s">
        <v>73</v>
      </c>
      <c r="F59" s="35" t="str">
        <f t="shared" si="1"/>
        <v>mazowieckie - region warszawski stołecznyMrozy</v>
      </c>
      <c r="G59" s="33">
        <v>0.35</v>
      </c>
      <c r="H59" s="31"/>
    </row>
    <row r="60" spans="2:8" hidden="1" x14ac:dyDescent="0.2">
      <c r="B60" s="28" t="s">
        <v>44</v>
      </c>
      <c r="C60" s="6" t="s">
        <v>116</v>
      </c>
      <c r="D60" s="28" t="s">
        <v>93</v>
      </c>
      <c r="E60" s="32" t="s">
        <v>74</v>
      </c>
      <c r="F60" s="35" t="str">
        <f t="shared" si="1"/>
        <v>mazowieckie - region warszawski stołecznyNasielsk</v>
      </c>
      <c r="G60" s="33">
        <v>0.25</v>
      </c>
      <c r="H60" s="31"/>
    </row>
    <row r="61" spans="2:8" hidden="1" x14ac:dyDescent="0.2">
      <c r="B61" s="28" t="s">
        <v>45</v>
      </c>
      <c r="C61" s="6" t="s">
        <v>117</v>
      </c>
      <c r="D61" s="28" t="s">
        <v>93</v>
      </c>
      <c r="E61" s="32" t="s">
        <v>75</v>
      </c>
      <c r="F61" s="35" t="str">
        <f t="shared" si="1"/>
        <v>mazowieckie - region warszawski stołecznyOsieck</v>
      </c>
      <c r="G61" s="33">
        <v>0.35</v>
      </c>
      <c r="H61" s="31"/>
    </row>
    <row r="62" spans="2:8" hidden="1" x14ac:dyDescent="0.2">
      <c r="B62"/>
      <c r="C62"/>
      <c r="D62" s="28" t="s">
        <v>93</v>
      </c>
      <c r="E62" s="32" t="s">
        <v>76</v>
      </c>
      <c r="F62" s="35" t="str">
        <f t="shared" si="1"/>
        <v>mazowieckie - region warszawski stołecznyPrażmów</v>
      </c>
      <c r="G62" s="33">
        <v>0.25</v>
      </c>
      <c r="H62" s="31"/>
    </row>
    <row r="63" spans="2:8" hidden="1" x14ac:dyDescent="0.2">
      <c r="B63"/>
      <c r="C63"/>
      <c r="D63" s="28" t="s">
        <v>93</v>
      </c>
      <c r="E63" s="32" t="s">
        <v>77</v>
      </c>
      <c r="F63" s="35" t="str">
        <f t="shared" si="1"/>
        <v>mazowieckie - region warszawski stołecznySerock</v>
      </c>
      <c r="G63" s="33">
        <v>0.35</v>
      </c>
      <c r="H63" s="31"/>
    </row>
    <row r="64" spans="2:8" hidden="1" x14ac:dyDescent="0.2">
      <c r="B64" s="38" t="str">
        <f>VLOOKUP(C9,B45:C61,2,FALSE)</f>
        <v>_woj1</v>
      </c>
      <c r="C64"/>
      <c r="D64" s="28" t="s">
        <v>93</v>
      </c>
      <c r="E64" s="32" t="s">
        <v>78</v>
      </c>
      <c r="F64" s="35" t="str">
        <f t="shared" si="1"/>
        <v>mazowieckie - region warszawski stołecznySiennica</v>
      </c>
      <c r="G64" s="33">
        <v>0.35</v>
      </c>
      <c r="H64" s="31"/>
    </row>
    <row r="65" spans="2:8" hidden="1" x14ac:dyDescent="0.2">
      <c r="B65"/>
      <c r="C65"/>
      <c r="D65" s="28" t="s">
        <v>93</v>
      </c>
      <c r="E65" s="32" t="s">
        <v>79</v>
      </c>
      <c r="F65" s="35" t="str">
        <f t="shared" si="1"/>
        <v>mazowieckie - region warszawski stołecznySobienie-Jeziory</v>
      </c>
      <c r="G65" s="33">
        <v>0.35</v>
      </c>
      <c r="H65" s="31"/>
    </row>
    <row r="66" spans="2:8" hidden="1" x14ac:dyDescent="0.2">
      <c r="B66"/>
      <c r="C66"/>
      <c r="D66" s="28" t="s">
        <v>93</v>
      </c>
      <c r="E66" s="32" t="s">
        <v>80</v>
      </c>
      <c r="F66" s="35" t="str">
        <f t="shared" si="1"/>
        <v>mazowieckie - region warszawski stołecznyStrachówka</v>
      </c>
      <c r="G66" s="33">
        <v>0.35</v>
      </c>
      <c r="H66" s="31"/>
    </row>
    <row r="67" spans="2:8" hidden="1" x14ac:dyDescent="0.2">
      <c r="B67"/>
      <c r="C67"/>
      <c r="D67" s="28" t="s">
        <v>93</v>
      </c>
      <c r="E67" s="32" t="s">
        <v>81</v>
      </c>
      <c r="F67" s="35" t="str">
        <f t="shared" si="1"/>
        <v>mazowieckie - region warszawski stołecznyTarczyn</v>
      </c>
      <c r="G67" s="33">
        <v>0.25</v>
      </c>
      <c r="H67" s="31"/>
    </row>
    <row r="68" spans="2:8" hidden="1" x14ac:dyDescent="0.2">
      <c r="B68"/>
      <c r="C68"/>
      <c r="D68" s="28" t="s">
        <v>93</v>
      </c>
      <c r="E68" s="32" t="s">
        <v>82</v>
      </c>
      <c r="F68" s="35" t="str">
        <f t="shared" si="1"/>
        <v>mazowieckie - region warszawski stołecznyTłuszcz</v>
      </c>
      <c r="G68" s="33">
        <v>0.35</v>
      </c>
      <c r="H68" s="31"/>
    </row>
    <row r="69" spans="2:8" hidden="1" x14ac:dyDescent="0.2">
      <c r="B69"/>
      <c r="C69"/>
      <c r="D69" s="28" t="s">
        <v>93</v>
      </c>
      <c r="E69" s="32" t="s">
        <v>83</v>
      </c>
      <c r="F69" s="35" t="str">
        <f t="shared" si="1"/>
        <v xml:space="preserve">mazowieckie - region warszawski stołecznyZakroczym </v>
      </c>
      <c r="G69" s="33">
        <v>0.25</v>
      </c>
      <c r="H69" s="31"/>
    </row>
    <row r="70" spans="2:8" hidden="1" x14ac:dyDescent="0.2">
      <c r="B70"/>
      <c r="C70"/>
      <c r="D70" s="28" t="s">
        <v>93</v>
      </c>
      <c r="E70" s="32" t="s">
        <v>84</v>
      </c>
      <c r="F70" s="35" t="str">
        <f t="shared" si="1"/>
        <v>mazowieckie - region warszawski stołecznyŻabia Wola</v>
      </c>
      <c r="G70" s="33">
        <v>0.25</v>
      </c>
      <c r="H70" s="31"/>
    </row>
    <row r="71" spans="2:8" hidden="1" x14ac:dyDescent="0.2">
      <c r="B71"/>
      <c r="C71"/>
      <c r="D71" s="28" t="s">
        <v>93</v>
      </c>
      <c r="E71" s="29" t="s">
        <v>85</v>
      </c>
      <c r="F71" s="35" t="str">
        <f t="shared" si="1"/>
        <v>mazowieckie - region warszawski stołecznyinna gmina</v>
      </c>
      <c r="G71" s="33">
        <v>0</v>
      </c>
      <c r="H71" s="31"/>
    </row>
    <row r="72" spans="2:8" hidden="1" x14ac:dyDescent="0.2">
      <c r="B72"/>
      <c r="C72"/>
      <c r="D72" s="29" t="s">
        <v>94</v>
      </c>
      <c r="E72" s="29" t="s">
        <v>86</v>
      </c>
      <c r="F72" s="35" t="str">
        <f t="shared" si="1"/>
        <v>mazowieckie - region mazowiecki regionalnypodregion siedlecki</v>
      </c>
      <c r="G72" s="33">
        <v>0.5</v>
      </c>
      <c r="H72" s="31"/>
    </row>
    <row r="73" spans="2:8" hidden="1" x14ac:dyDescent="0.2">
      <c r="B73"/>
      <c r="C73"/>
      <c r="D73" s="29" t="s">
        <v>94</v>
      </c>
      <c r="E73" s="29" t="s">
        <v>87</v>
      </c>
      <c r="F73" s="35" t="str">
        <f t="shared" si="1"/>
        <v>mazowieckie - region mazowiecki regionalnyinny podregion</v>
      </c>
      <c r="G73" s="33">
        <v>0.4</v>
      </c>
      <c r="H73" s="31"/>
    </row>
    <row r="74" spans="2:8" hidden="1" x14ac:dyDescent="0.2">
      <c r="B74"/>
      <c r="C74"/>
      <c r="D74" s="28" t="s">
        <v>31</v>
      </c>
      <c r="E74" s="29" t="s">
        <v>92</v>
      </c>
      <c r="F74" s="35" t="str">
        <f t="shared" si="1"/>
        <v>dolnośląskiepodregion Miasto Wrocław</v>
      </c>
      <c r="G74" s="43">
        <v>0.2</v>
      </c>
      <c r="H74" s="44" t="s">
        <v>88</v>
      </c>
    </row>
    <row r="75" spans="2:8" hidden="1" x14ac:dyDescent="0.2">
      <c r="B75"/>
      <c r="C75"/>
      <c r="D75" s="28" t="s">
        <v>31</v>
      </c>
      <c r="E75" s="29" t="s">
        <v>87</v>
      </c>
      <c r="F75" s="35" t="str">
        <f t="shared" si="1"/>
        <v>dolnośląskieinny podregion</v>
      </c>
      <c r="G75" s="34">
        <v>0.25</v>
      </c>
      <c r="H75" s="31"/>
    </row>
    <row r="76" spans="2:8" hidden="1" x14ac:dyDescent="0.2">
      <c r="B76"/>
      <c r="C76"/>
      <c r="D76" s="28" t="s">
        <v>32</v>
      </c>
      <c r="E76" s="32" t="s">
        <v>97</v>
      </c>
      <c r="F76" s="35" t="str">
        <f t="shared" si="1"/>
        <v>kujawsko-pomorskiedowolna gmina</v>
      </c>
      <c r="G76" s="34">
        <v>0.4</v>
      </c>
      <c r="H76" s="31"/>
    </row>
    <row r="77" spans="2:8" hidden="1" x14ac:dyDescent="0.2">
      <c r="B77"/>
      <c r="C77"/>
      <c r="D77" s="28" t="s">
        <v>33</v>
      </c>
      <c r="E77" s="32" t="s">
        <v>97</v>
      </c>
      <c r="F77" s="35" t="str">
        <f t="shared" si="1"/>
        <v>lubelskiedowolna gmina</v>
      </c>
      <c r="G77" s="34">
        <v>0.5</v>
      </c>
      <c r="H77" s="31"/>
    </row>
    <row r="78" spans="2:8" hidden="1" x14ac:dyDescent="0.2">
      <c r="B78"/>
      <c r="C78"/>
      <c r="D78" s="28" t="s">
        <v>34</v>
      </c>
      <c r="E78" s="32" t="s">
        <v>97</v>
      </c>
      <c r="F78" s="35" t="str">
        <f t="shared" si="1"/>
        <v>lubuskiedowolna gmina</v>
      </c>
      <c r="G78" s="34">
        <v>0.4</v>
      </c>
      <c r="H78" s="31"/>
    </row>
    <row r="79" spans="2:8" hidden="1" x14ac:dyDescent="0.2">
      <c r="B79"/>
      <c r="C79"/>
      <c r="D79" s="28" t="s">
        <v>35</v>
      </c>
      <c r="E79" s="41" t="s">
        <v>136</v>
      </c>
      <c r="F79" s="35" t="str">
        <f t="shared" si="1"/>
        <v>łódzkieBełchatów (gmina)</v>
      </c>
      <c r="G79" s="34">
        <v>0.5</v>
      </c>
      <c r="H79" s="31"/>
    </row>
    <row r="80" spans="2:8" hidden="1" x14ac:dyDescent="0.2">
      <c r="B80"/>
      <c r="C80"/>
      <c r="D80" s="28" t="s">
        <v>35</v>
      </c>
      <c r="E80" s="41" t="s">
        <v>137</v>
      </c>
      <c r="F80" s="35" t="str">
        <f t="shared" si="1"/>
        <v>łódzkieBełchatów (miasto)</v>
      </c>
      <c r="G80" s="34">
        <v>0.5</v>
      </c>
      <c r="H80" s="31"/>
    </row>
    <row r="81" spans="2:8" hidden="1" x14ac:dyDescent="0.2">
      <c r="B81"/>
      <c r="C81"/>
      <c r="D81" s="28" t="s">
        <v>35</v>
      </c>
      <c r="E81" s="41" t="s">
        <v>150</v>
      </c>
      <c r="F81" s="35" t="str">
        <f t="shared" si="1"/>
        <v>łódzkieCzarnożyły</v>
      </c>
      <c r="G81" s="34">
        <v>0.5</v>
      </c>
      <c r="H81" s="31"/>
    </row>
    <row r="82" spans="2:8" hidden="1" x14ac:dyDescent="0.2">
      <c r="B82"/>
      <c r="C82"/>
      <c r="D82" s="28" t="s">
        <v>35</v>
      </c>
      <c r="E82" s="41" t="s">
        <v>130</v>
      </c>
      <c r="F82" s="35" t="str">
        <f t="shared" si="1"/>
        <v>łódzkieDobryszyce</v>
      </c>
      <c r="G82" s="34">
        <v>0.5</v>
      </c>
      <c r="H82" s="31"/>
    </row>
    <row r="83" spans="2:8" hidden="1" x14ac:dyDescent="0.2">
      <c r="B83"/>
      <c r="C83"/>
      <c r="D83" s="28" t="s">
        <v>35</v>
      </c>
      <c r="E83" s="41" t="s">
        <v>123</v>
      </c>
      <c r="F83" s="35" t="str">
        <f t="shared" si="1"/>
        <v>łódzkieDrużbice</v>
      </c>
      <c r="G83" s="34">
        <v>0.5</v>
      </c>
      <c r="H83" s="31"/>
    </row>
    <row r="84" spans="2:8" hidden="1" x14ac:dyDescent="0.2">
      <c r="B84"/>
      <c r="C84"/>
      <c r="D84" s="28" t="s">
        <v>35</v>
      </c>
      <c r="E84" s="41" t="s">
        <v>142</v>
      </c>
      <c r="F84" s="35" t="str">
        <f t="shared" si="1"/>
        <v>łódzkieDziałoszyn</v>
      </c>
      <c r="G84" s="34">
        <v>0.5</v>
      </c>
      <c r="H84" s="31"/>
    </row>
    <row r="85" spans="2:8" hidden="1" x14ac:dyDescent="0.2">
      <c r="B85"/>
      <c r="C85"/>
      <c r="D85" s="28" t="s">
        <v>35</v>
      </c>
      <c r="E85" s="41" t="s">
        <v>131</v>
      </c>
      <c r="F85" s="35" t="str">
        <f t="shared" si="1"/>
        <v>łódzkieGomunice</v>
      </c>
      <c r="G85" s="34">
        <v>0.5</v>
      </c>
      <c r="H85" s="31"/>
    </row>
    <row r="86" spans="2:8" hidden="1" x14ac:dyDescent="0.2">
      <c r="B86"/>
      <c r="C86"/>
      <c r="D86" s="28" t="s">
        <v>35</v>
      </c>
      <c r="E86" s="41" t="s">
        <v>129</v>
      </c>
      <c r="F86" s="35" t="str">
        <f t="shared" si="1"/>
        <v>łódzkieGorzkowice</v>
      </c>
      <c r="G86" s="34">
        <v>0.5</v>
      </c>
      <c r="H86" s="31"/>
    </row>
    <row r="87" spans="2:8" hidden="1" x14ac:dyDescent="0.2">
      <c r="B87"/>
      <c r="C87"/>
      <c r="D87" s="28" t="s">
        <v>35</v>
      </c>
      <c r="E87" s="41" t="s">
        <v>132</v>
      </c>
      <c r="F87" s="35" t="str">
        <f t="shared" si="1"/>
        <v>łódzkieKamieńsk</v>
      </c>
      <c r="G87" s="34">
        <v>0.5</v>
      </c>
      <c r="H87" s="31"/>
    </row>
    <row r="88" spans="2:8" hidden="1" x14ac:dyDescent="0.2">
      <c r="B88"/>
      <c r="C88"/>
      <c r="D88" s="28" t="s">
        <v>35</v>
      </c>
      <c r="E88" s="41" t="s">
        <v>143</v>
      </c>
      <c r="F88" s="35" t="str">
        <f t="shared" si="1"/>
        <v>łódzkieKiełczygłów</v>
      </c>
      <c r="G88" s="34">
        <v>0.5</v>
      </c>
      <c r="H88" s="31"/>
    </row>
    <row r="89" spans="2:8" hidden="1" x14ac:dyDescent="0.2">
      <c r="B89"/>
      <c r="C89"/>
      <c r="D89" s="28" t="s">
        <v>35</v>
      </c>
      <c r="E89" s="41" t="s">
        <v>124</v>
      </c>
      <c r="F89" s="35" t="str">
        <f t="shared" si="1"/>
        <v>łódzkieKleszczów</v>
      </c>
      <c r="G89" s="34">
        <v>0.5</v>
      </c>
      <c r="H89" s="31"/>
    </row>
    <row r="90" spans="2:8" hidden="1" x14ac:dyDescent="0.2">
      <c r="B90"/>
      <c r="C90"/>
      <c r="D90" s="28" t="s">
        <v>35</v>
      </c>
      <c r="E90" s="41" t="s">
        <v>125</v>
      </c>
      <c r="F90" s="35" t="str">
        <f t="shared" si="1"/>
        <v>łódzkieKluki</v>
      </c>
      <c r="G90" s="34">
        <v>0.5</v>
      </c>
      <c r="H90" s="31"/>
    </row>
    <row r="91" spans="2:8" hidden="1" x14ac:dyDescent="0.2">
      <c r="B91"/>
      <c r="C91"/>
      <c r="D91" s="28" t="s">
        <v>35</v>
      </c>
      <c r="E91" s="41" t="s">
        <v>151</v>
      </c>
      <c r="F91" s="35" t="str">
        <f t="shared" si="1"/>
        <v>łódzkieKonopnica</v>
      </c>
      <c r="G91" s="34">
        <v>0.5</v>
      </c>
      <c r="H91" s="31"/>
    </row>
    <row r="92" spans="2:8" hidden="1" x14ac:dyDescent="0.2">
      <c r="B92"/>
      <c r="C92"/>
      <c r="D92" s="28" t="s">
        <v>35</v>
      </c>
      <c r="E92" s="41" t="s">
        <v>133</v>
      </c>
      <c r="F92" s="35" t="str">
        <f t="shared" si="1"/>
        <v>łódzkieLgota Wielka</v>
      </c>
      <c r="G92" s="34">
        <v>0.5</v>
      </c>
      <c r="H92" s="31"/>
    </row>
    <row r="93" spans="2:8" hidden="1" x14ac:dyDescent="0.2">
      <c r="B93"/>
      <c r="C93"/>
      <c r="D93" s="28" t="s">
        <v>35</v>
      </c>
      <c r="E93" s="41" t="s">
        <v>134</v>
      </c>
      <c r="F93" s="35" t="str">
        <f t="shared" si="1"/>
        <v>łódzkieŁadzice</v>
      </c>
      <c r="G93" s="34">
        <v>0.5</v>
      </c>
      <c r="H93" s="31"/>
    </row>
    <row r="94" spans="2:8" hidden="1" x14ac:dyDescent="0.2">
      <c r="B94"/>
      <c r="C94"/>
      <c r="D94" s="28" t="s">
        <v>35</v>
      </c>
      <c r="E94" s="41" t="s">
        <v>144</v>
      </c>
      <c r="F94" s="35" t="str">
        <f t="shared" si="1"/>
        <v>łódzkieNowa Brzeźnica</v>
      </c>
      <c r="G94" s="34">
        <v>0.5</v>
      </c>
      <c r="H94" s="31"/>
    </row>
    <row r="95" spans="2:8" hidden="1" x14ac:dyDescent="0.2">
      <c r="B95"/>
      <c r="C95"/>
      <c r="D95" s="28" t="s">
        <v>35</v>
      </c>
      <c r="E95" s="41" t="s">
        <v>152</v>
      </c>
      <c r="F95" s="35" t="str">
        <f t="shared" si="1"/>
        <v>łódzkieOsjaków</v>
      </c>
      <c r="G95" s="34">
        <v>0.5</v>
      </c>
      <c r="H95" s="31"/>
    </row>
    <row r="96" spans="2:8" hidden="1" x14ac:dyDescent="0.2">
      <c r="B96"/>
      <c r="C96"/>
      <c r="D96" s="28" t="s">
        <v>35</v>
      </c>
      <c r="E96" s="41" t="s">
        <v>153</v>
      </c>
      <c r="F96" s="35" t="str">
        <f t="shared" si="1"/>
        <v>łódzkieOstrówek</v>
      </c>
      <c r="G96" s="34">
        <v>0.5</v>
      </c>
      <c r="H96" s="31"/>
    </row>
    <row r="97" spans="2:8" hidden="1" x14ac:dyDescent="0.2">
      <c r="B97"/>
      <c r="C97"/>
      <c r="D97" s="28" t="s">
        <v>35</v>
      </c>
      <c r="E97" s="41" t="s">
        <v>145</v>
      </c>
      <c r="F97" s="35" t="str">
        <f t="shared" si="1"/>
        <v>łódzkiePajęczno</v>
      </c>
      <c r="G97" s="34">
        <v>0.5</v>
      </c>
      <c r="H97" s="31"/>
    </row>
    <row r="98" spans="2:8" hidden="1" x14ac:dyDescent="0.2">
      <c r="B98"/>
      <c r="C98"/>
      <c r="D98" s="28" t="s">
        <v>35</v>
      </c>
      <c r="E98" s="41" t="s">
        <v>140</v>
      </c>
      <c r="F98" s="35" t="str">
        <f t="shared" si="1"/>
        <v>łódzkiePiotrków Trybunalski</v>
      </c>
      <c r="G98" s="34">
        <v>0.5</v>
      </c>
      <c r="H98" s="31"/>
    </row>
    <row r="99" spans="2:8" hidden="1" x14ac:dyDescent="0.2">
      <c r="B99"/>
      <c r="C99"/>
      <c r="D99" s="28" t="s">
        <v>35</v>
      </c>
      <c r="E99" s="41" t="s">
        <v>138</v>
      </c>
      <c r="F99" s="35" t="str">
        <f t="shared" si="1"/>
        <v>łódzkieRadomsko (gmina)</v>
      </c>
      <c r="G99" s="34">
        <v>0.5</v>
      </c>
      <c r="H99" s="31"/>
    </row>
    <row r="100" spans="2:8" hidden="1" x14ac:dyDescent="0.2">
      <c r="B100"/>
      <c r="C100"/>
      <c r="D100" s="28" t="s">
        <v>35</v>
      </c>
      <c r="E100" s="41" t="s">
        <v>139</v>
      </c>
      <c r="F100" s="35" t="str">
        <f t="shared" si="1"/>
        <v>łódzkieRadomsko (miasto)</v>
      </c>
      <c r="G100" s="34">
        <v>0.5</v>
      </c>
      <c r="H100" s="31"/>
    </row>
    <row r="101" spans="2:8" hidden="1" x14ac:dyDescent="0.2">
      <c r="B101"/>
      <c r="C101"/>
      <c r="D101" s="28" t="s">
        <v>35</v>
      </c>
      <c r="E101" s="41" t="s">
        <v>135</v>
      </c>
      <c r="F101" s="35" t="str">
        <f t="shared" si="1"/>
        <v>łódzkieRozprza</v>
      </c>
      <c r="G101" s="34">
        <v>0.5</v>
      </c>
      <c r="H101" s="31"/>
    </row>
    <row r="102" spans="2:8" hidden="1" x14ac:dyDescent="0.2">
      <c r="B102"/>
      <c r="C102"/>
      <c r="D102" s="28" t="s">
        <v>35</v>
      </c>
      <c r="E102" s="41" t="s">
        <v>126</v>
      </c>
      <c r="F102" s="35" t="str">
        <f t="shared" si="1"/>
        <v>łódzkieRusiec</v>
      </c>
      <c r="G102" s="34">
        <v>0.5</v>
      </c>
      <c r="H102" s="31"/>
    </row>
    <row r="103" spans="2:8" hidden="1" x14ac:dyDescent="0.2">
      <c r="B103"/>
      <c r="C103"/>
      <c r="D103" s="28" t="s">
        <v>35</v>
      </c>
      <c r="E103" s="41" t="s">
        <v>146</v>
      </c>
      <c r="F103" s="35" t="str">
        <f t="shared" si="1"/>
        <v>łódzkieRząśnia</v>
      </c>
      <c r="G103" s="34">
        <v>0.5</v>
      </c>
      <c r="H103" s="31"/>
    </row>
    <row r="104" spans="2:8" hidden="1" x14ac:dyDescent="0.2">
      <c r="B104"/>
      <c r="C104"/>
      <c r="D104" s="28" t="s">
        <v>35</v>
      </c>
      <c r="E104" s="41" t="s">
        <v>147</v>
      </c>
      <c r="F104" s="35" t="str">
        <f t="shared" si="1"/>
        <v>łódzkieSiemkowice</v>
      </c>
      <c r="G104" s="34">
        <v>0.5</v>
      </c>
      <c r="H104" s="31"/>
    </row>
    <row r="105" spans="2:8" hidden="1" x14ac:dyDescent="0.2">
      <c r="B105"/>
      <c r="C105"/>
      <c r="D105" s="28" t="s">
        <v>35</v>
      </c>
      <c r="E105" s="41" t="s">
        <v>148</v>
      </c>
      <c r="F105" s="35" t="str">
        <f t="shared" si="1"/>
        <v>łódzkieStrzelce Wielkie</v>
      </c>
      <c r="G105" s="34">
        <v>0.5</v>
      </c>
      <c r="H105" s="31"/>
    </row>
    <row r="106" spans="2:8" hidden="1" x14ac:dyDescent="0.2">
      <c r="B106"/>
      <c r="C106"/>
      <c r="D106" s="28" t="s">
        <v>35</v>
      </c>
      <c r="E106" s="41" t="s">
        <v>149</v>
      </c>
      <c r="F106" s="35" t="str">
        <f t="shared" si="1"/>
        <v>łódzkieSulmierzyce</v>
      </c>
      <c r="G106" s="34">
        <v>0.5</v>
      </c>
      <c r="H106" s="31"/>
    </row>
    <row r="107" spans="2:8" hidden="1" x14ac:dyDescent="0.2">
      <c r="B107"/>
      <c r="C107"/>
      <c r="D107" s="28" t="s">
        <v>35</v>
      </c>
      <c r="E107" s="41" t="s">
        <v>127</v>
      </c>
      <c r="F107" s="35" t="str">
        <f t="shared" si="1"/>
        <v>łódzkieSzczerców</v>
      </c>
      <c r="G107" s="34">
        <v>0.5</v>
      </c>
      <c r="H107" s="31"/>
    </row>
    <row r="108" spans="2:8" hidden="1" x14ac:dyDescent="0.2">
      <c r="B108"/>
      <c r="C108"/>
      <c r="D108" s="28" t="s">
        <v>35</v>
      </c>
      <c r="E108" s="41" t="s">
        <v>156</v>
      </c>
      <c r="F108" s="35" t="str">
        <f t="shared" si="1"/>
        <v>łódzkieWidawa</v>
      </c>
      <c r="G108" s="34">
        <v>0.5</v>
      </c>
      <c r="H108" s="31"/>
    </row>
    <row r="109" spans="2:8" hidden="1" x14ac:dyDescent="0.2">
      <c r="B109"/>
      <c r="C109"/>
      <c r="D109" s="28" t="s">
        <v>35</v>
      </c>
      <c r="E109" s="41" t="s">
        <v>154</v>
      </c>
      <c r="F109" s="35" t="str">
        <f t="shared" si="1"/>
        <v>łódzkieWieluń</v>
      </c>
      <c r="G109" s="34">
        <v>0.5</v>
      </c>
      <c r="H109" s="31"/>
    </row>
    <row r="110" spans="2:8" hidden="1" x14ac:dyDescent="0.2">
      <c r="B110"/>
      <c r="C110"/>
      <c r="D110" s="28" t="s">
        <v>35</v>
      </c>
      <c r="E110" s="41" t="s">
        <v>155</v>
      </c>
      <c r="F110" s="35" t="str">
        <f t="shared" si="1"/>
        <v>łódzkieWierzchlas</v>
      </c>
      <c r="G110" s="34">
        <v>0.5</v>
      </c>
      <c r="H110" s="31"/>
    </row>
    <row r="111" spans="2:8" hidden="1" x14ac:dyDescent="0.2">
      <c r="B111"/>
      <c r="C111"/>
      <c r="D111" s="28" t="s">
        <v>35</v>
      </c>
      <c r="E111" s="41" t="s">
        <v>122</v>
      </c>
      <c r="F111" s="35" t="str">
        <f t="shared" si="1"/>
        <v>łódzkieWola Krzysztoporska</v>
      </c>
      <c r="G111" s="34">
        <v>0.5</v>
      </c>
      <c r="H111" s="31"/>
    </row>
    <row r="112" spans="2:8" hidden="1" x14ac:dyDescent="0.2">
      <c r="B112"/>
      <c r="C112"/>
      <c r="D112" s="28" t="s">
        <v>35</v>
      </c>
      <c r="E112" s="41" t="s">
        <v>128</v>
      </c>
      <c r="F112" s="35" t="str">
        <f t="shared" si="1"/>
        <v>łódzkieZelów</v>
      </c>
      <c r="G112" s="34">
        <v>0.5</v>
      </c>
      <c r="H112" s="31"/>
    </row>
    <row r="113" spans="1:9" hidden="1" x14ac:dyDescent="0.2">
      <c r="B113"/>
      <c r="C113"/>
      <c r="D113" s="28" t="s">
        <v>35</v>
      </c>
      <c r="E113" s="41" t="s">
        <v>157</v>
      </c>
      <c r="F113" s="35" t="str">
        <f t="shared" si="1"/>
        <v>łódzkieZłoczew</v>
      </c>
      <c r="G113" s="34">
        <v>0.5</v>
      </c>
      <c r="H113" s="31"/>
    </row>
    <row r="114" spans="1:9" hidden="1" x14ac:dyDescent="0.2">
      <c r="B114"/>
      <c r="C114"/>
      <c r="D114" s="28" t="s">
        <v>35</v>
      </c>
      <c r="E114" s="41" t="s">
        <v>85</v>
      </c>
      <c r="F114" s="35" t="str">
        <f t="shared" si="1"/>
        <v>łódzkieinna gmina</v>
      </c>
      <c r="G114" s="34">
        <v>0.4</v>
      </c>
      <c r="H114" s="31"/>
    </row>
    <row r="115" spans="1:9" hidden="1" x14ac:dyDescent="0.2">
      <c r="B115"/>
      <c r="C115"/>
      <c r="D115" s="28" t="s">
        <v>36</v>
      </c>
      <c r="E115" s="41" t="s">
        <v>121</v>
      </c>
      <c r="F115" s="35" t="str">
        <f t="shared" si="1"/>
        <v>małopolskiepodregion oświęcimski</v>
      </c>
      <c r="G115" s="34">
        <v>0.5</v>
      </c>
      <c r="H115" s="31"/>
    </row>
    <row r="116" spans="1:9" hidden="1" x14ac:dyDescent="0.2">
      <c r="B116"/>
      <c r="C116"/>
      <c r="D116" s="28" t="s">
        <v>36</v>
      </c>
      <c r="E116" s="42" t="s">
        <v>87</v>
      </c>
      <c r="F116" s="35" t="str">
        <f t="shared" si="1"/>
        <v>małopolskieinny podregion</v>
      </c>
      <c r="G116" s="34">
        <v>0.4</v>
      </c>
      <c r="H116" s="31"/>
    </row>
    <row r="117" spans="1:9" hidden="1" x14ac:dyDescent="0.2">
      <c r="B117"/>
      <c r="C117"/>
      <c r="D117" s="28" t="s">
        <v>37</v>
      </c>
      <c r="E117" s="32" t="s">
        <v>97</v>
      </c>
      <c r="F117" s="35" t="str">
        <f t="shared" si="1"/>
        <v>opolskiedowolna gmina</v>
      </c>
      <c r="G117" s="34">
        <v>0.4</v>
      </c>
      <c r="H117" s="31"/>
    </row>
    <row r="118" spans="1:9" hidden="1" x14ac:dyDescent="0.2">
      <c r="B118"/>
      <c r="C118"/>
      <c r="D118" s="28" t="s">
        <v>38</v>
      </c>
      <c r="E118" s="32" t="s">
        <v>97</v>
      </c>
      <c r="F118" s="35" t="str">
        <f t="shared" si="1"/>
        <v>podkarpackiedowolna gmina</v>
      </c>
      <c r="G118" s="34">
        <v>0.5</v>
      </c>
      <c r="H118" s="31"/>
    </row>
    <row r="119" spans="1:9" hidden="1" x14ac:dyDescent="0.2">
      <c r="B119"/>
      <c r="C119"/>
      <c r="D119" s="28" t="s">
        <v>39</v>
      </c>
      <c r="E119" s="32" t="s">
        <v>97</v>
      </c>
      <c r="F119" s="35" t="str">
        <f t="shared" si="1"/>
        <v>podlaskiedowolna gmina</v>
      </c>
      <c r="G119" s="34">
        <v>0.5</v>
      </c>
      <c r="H119" s="31"/>
    </row>
    <row r="120" spans="1:9" hidden="1" x14ac:dyDescent="0.2">
      <c r="B120"/>
      <c r="C120"/>
      <c r="D120" s="28" t="s">
        <v>40</v>
      </c>
      <c r="E120" s="32" t="s">
        <v>97</v>
      </c>
      <c r="F120" s="35" t="str">
        <f t="shared" si="1"/>
        <v>pomorskiedowolna gmina</v>
      </c>
      <c r="G120" s="34">
        <v>0.3</v>
      </c>
      <c r="H120" s="31"/>
    </row>
    <row r="121" spans="1:9" hidden="1" x14ac:dyDescent="0.2">
      <c r="B121"/>
      <c r="C121"/>
      <c r="D121" s="28" t="s">
        <v>41</v>
      </c>
      <c r="E121" s="41" t="s">
        <v>141</v>
      </c>
      <c r="F121" s="35" t="str">
        <f t="shared" si="1"/>
        <v>śląskiepodregion częstochowski</v>
      </c>
      <c r="G121" s="34">
        <v>0.3</v>
      </c>
      <c r="H121" s="31"/>
    </row>
    <row r="122" spans="1:9" hidden="1" x14ac:dyDescent="0.2">
      <c r="B122"/>
      <c r="C122"/>
      <c r="D122" s="28" t="s">
        <v>41</v>
      </c>
      <c r="E122" s="42" t="s">
        <v>87</v>
      </c>
      <c r="F122" s="35" t="str">
        <f t="shared" si="1"/>
        <v>śląskieinny podregion</v>
      </c>
      <c r="G122" s="34">
        <v>0.4</v>
      </c>
      <c r="H122" s="31"/>
    </row>
    <row r="123" spans="1:9" hidden="1" x14ac:dyDescent="0.2">
      <c r="B123"/>
      <c r="C123"/>
      <c r="D123" s="28" t="s">
        <v>42</v>
      </c>
      <c r="E123" s="32" t="s">
        <v>97</v>
      </c>
      <c r="F123" s="35" t="str">
        <f t="shared" si="1"/>
        <v>świętokrzyskiedowolna gmina</v>
      </c>
      <c r="G123" s="34">
        <v>0.5</v>
      </c>
      <c r="H123" s="31"/>
    </row>
    <row r="124" spans="1:9" hidden="1" x14ac:dyDescent="0.2">
      <c r="B124"/>
      <c r="C124"/>
      <c r="D124" s="28" t="s">
        <v>43</v>
      </c>
      <c r="E124" s="32" t="s">
        <v>97</v>
      </c>
      <c r="F124" s="35" t="str">
        <f t="shared" si="1"/>
        <v>warmińsko-mazurskiedowolna gmina</v>
      </c>
      <c r="G124" s="34">
        <v>0.5</v>
      </c>
      <c r="H124" s="31"/>
    </row>
    <row r="125" spans="1:9" hidden="1" x14ac:dyDescent="0.2">
      <c r="B125"/>
      <c r="C125"/>
      <c r="D125" s="28" t="s">
        <v>44</v>
      </c>
      <c r="E125" s="32" t="s">
        <v>91</v>
      </c>
      <c r="F125" s="35" t="str">
        <f t="shared" si="1"/>
        <v>wielkopolskiepodregion Miasto Poznań</v>
      </c>
      <c r="G125" s="43">
        <v>0.2</v>
      </c>
      <c r="H125" s="44" t="s">
        <v>88</v>
      </c>
      <c r="I125" s="27"/>
    </row>
    <row r="126" spans="1:9" hidden="1" x14ac:dyDescent="0.2">
      <c r="B126"/>
      <c r="C126"/>
      <c r="D126" s="28" t="s">
        <v>44</v>
      </c>
      <c r="E126" s="29" t="s">
        <v>89</v>
      </c>
      <c r="F126" s="35" t="str">
        <f t="shared" si="1"/>
        <v>wielkopolskiepodregion poznański</v>
      </c>
      <c r="G126" s="43">
        <v>0.2</v>
      </c>
      <c r="H126" s="44" t="s">
        <v>88</v>
      </c>
      <c r="I126" s="27"/>
    </row>
    <row r="127" spans="1:9" ht="14.25" hidden="1" customHeight="1" x14ac:dyDescent="0.2">
      <c r="B127"/>
      <c r="C127"/>
      <c r="D127" s="28" t="s">
        <v>44</v>
      </c>
      <c r="E127" s="29" t="s">
        <v>90</v>
      </c>
      <c r="F127" s="35" t="str">
        <f t="shared" si="1"/>
        <v xml:space="preserve">wielkopolskieinny podregion </v>
      </c>
      <c r="G127" s="34">
        <v>0.25</v>
      </c>
      <c r="H127" s="31"/>
    </row>
    <row r="128" spans="1:9" s="46" customFormat="1" ht="14.25" hidden="1" customHeight="1" x14ac:dyDescent="0.2">
      <c r="A128" s="45"/>
      <c r="D128" s="47" t="s">
        <v>45</v>
      </c>
      <c r="E128" s="48" t="s">
        <v>97</v>
      </c>
      <c r="F128" s="49" t="str">
        <f t="shared" si="1"/>
        <v>zachodniopomorskiedowolna gmina</v>
      </c>
      <c r="G128" s="50">
        <v>0.4</v>
      </c>
      <c r="H128" s="51"/>
    </row>
  </sheetData>
  <sheetProtection password="DA6F" sheet="1" objects="1" scenarios="1"/>
  <mergeCells count="33">
    <mergeCell ref="B24:C24"/>
    <mergeCell ref="B25:C25"/>
    <mergeCell ref="B26:C26"/>
    <mergeCell ref="B29:C29"/>
    <mergeCell ref="B28:C28"/>
    <mergeCell ref="B27:C27"/>
    <mergeCell ref="B18:C18"/>
    <mergeCell ref="A3:B3"/>
    <mergeCell ref="A5:B5"/>
    <mergeCell ref="A1:F1"/>
    <mergeCell ref="C3:F3"/>
    <mergeCell ref="C5:F5"/>
    <mergeCell ref="C9:D9"/>
    <mergeCell ref="C11:D11"/>
    <mergeCell ref="A11:B11"/>
    <mergeCell ref="A9:B9"/>
    <mergeCell ref="A7:B7"/>
    <mergeCell ref="B19:C19"/>
    <mergeCell ref="B23:C23"/>
    <mergeCell ref="A42:F42"/>
    <mergeCell ref="B33:C33"/>
    <mergeCell ref="B34:C34"/>
    <mergeCell ref="B35:C35"/>
    <mergeCell ref="B36:C36"/>
    <mergeCell ref="A40:F40"/>
    <mergeCell ref="B38:E38"/>
    <mergeCell ref="B37:E37"/>
    <mergeCell ref="B32:C32"/>
    <mergeCell ref="B31:C31"/>
    <mergeCell ref="B20:C20"/>
    <mergeCell ref="B21:C21"/>
    <mergeCell ref="B22:C22"/>
    <mergeCell ref="B30:C30"/>
  </mergeCells>
  <phoneticPr fontId="7" type="noConversion"/>
  <dataValidations count="3">
    <dataValidation type="list" allowBlank="1" showInputMessage="1" showErrorMessage="1" sqref="C7">
      <formula1>$K$19:$K$22</formula1>
    </dataValidation>
    <dataValidation type="list" allowBlank="1" showInputMessage="1" showErrorMessage="1" sqref="C9:D9">
      <formula1>_LOK1</formula1>
    </dataValidation>
    <dataValidation type="list" allowBlank="1" showInputMessage="1" showErrorMessage="1" sqref="C11:D11">
      <formula1>INDIRECT($B$64)</formula1>
    </dataValidation>
  </dataValidations>
  <pageMargins left="0.82677165354330717" right="0.43307086614173229" top="0.78740157480314965" bottom="0.74803149606299213" header="0.31496062992125984" footer="0.31496062992125984"/>
  <pageSetup paperSize="9" scale="66" orientation="portrait" verticalDpi="598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2"/>
  <sheetViews>
    <sheetView showGridLines="0" zoomScaleNormal="100" zoomScaleSheetLayoutView="80" workbookViewId="0">
      <selection activeCell="A8" sqref="A8:C8"/>
    </sheetView>
  </sheetViews>
  <sheetFormatPr defaultColWidth="9.140625" defaultRowHeight="14.25" x14ac:dyDescent="0.2"/>
  <cols>
    <col min="1" max="1" width="1.7109375" style="16" customWidth="1"/>
    <col min="2" max="2" width="19.140625" style="15" customWidth="1"/>
    <col min="3" max="3" width="73.7109375" style="15" customWidth="1"/>
    <col min="4" max="16384" width="9.140625" style="15"/>
  </cols>
  <sheetData>
    <row r="1" spans="1:3" ht="14.25" customHeight="1" x14ac:dyDescent="0.2">
      <c r="A1" s="71" t="s">
        <v>53</v>
      </c>
      <c r="B1" s="71"/>
      <c r="C1" s="71"/>
    </row>
    <row r="2" spans="1:3" ht="6.75" customHeight="1" x14ac:dyDescent="0.2">
      <c r="A2" s="71"/>
      <c r="B2" s="71"/>
      <c r="C2" s="71"/>
    </row>
    <row r="3" spans="1:3" ht="20.25" customHeight="1" x14ac:dyDescent="0.2">
      <c r="A3" s="72" t="s">
        <v>54</v>
      </c>
      <c r="B3" s="72"/>
      <c r="C3" s="72"/>
    </row>
    <row r="4" spans="1:3" ht="102.75" customHeight="1" x14ac:dyDescent="0.2">
      <c r="A4" s="70" t="s">
        <v>162</v>
      </c>
      <c r="B4" s="70"/>
      <c r="C4" s="70"/>
    </row>
    <row r="5" spans="1:3" ht="0.6" customHeight="1" x14ac:dyDescent="0.2">
      <c r="A5" s="70" t="s">
        <v>158</v>
      </c>
      <c r="B5" s="70"/>
      <c r="C5" s="70"/>
    </row>
    <row r="6" spans="1:3" ht="35.25" customHeight="1" x14ac:dyDescent="0.2">
      <c r="A6" s="70" t="s">
        <v>165</v>
      </c>
      <c r="B6" s="70"/>
      <c r="C6" s="70"/>
    </row>
    <row r="7" spans="1:3" ht="4.9000000000000004" hidden="1" customHeight="1" x14ac:dyDescent="0.2">
      <c r="A7" s="70"/>
      <c r="B7" s="70"/>
      <c r="C7" s="70"/>
    </row>
    <row r="8" spans="1:3" ht="119.25" customHeight="1" x14ac:dyDescent="0.2">
      <c r="A8" s="70" t="s">
        <v>168</v>
      </c>
      <c r="B8" s="70"/>
      <c r="C8" s="70"/>
    </row>
    <row r="9" spans="1:3" ht="19.5" customHeight="1" x14ac:dyDescent="0.2">
      <c r="A9" s="70" t="s">
        <v>56</v>
      </c>
      <c r="B9" s="70"/>
      <c r="C9" s="70"/>
    </row>
    <row r="10" spans="1:3" s="17" customFormat="1" ht="29.25" hidden="1" customHeight="1" x14ac:dyDescent="0.2">
      <c r="A10" s="70" t="s">
        <v>55</v>
      </c>
      <c r="B10" s="70"/>
      <c r="C10" s="70"/>
    </row>
    <row r="11" spans="1:3" ht="18" hidden="1" customHeight="1" x14ac:dyDescent="0.2">
      <c r="A11" s="73" t="s">
        <v>57</v>
      </c>
      <c r="B11" s="73"/>
      <c r="C11" s="73"/>
    </row>
    <row r="12" spans="1:3" ht="73.150000000000006" hidden="1" customHeight="1" x14ac:dyDescent="0.2">
      <c r="A12" s="70" t="s">
        <v>163</v>
      </c>
      <c r="B12" s="70"/>
      <c r="C12" s="70"/>
    </row>
  </sheetData>
  <sheetProtection password="DA6F" sheet="1"/>
  <mergeCells count="12">
    <mergeCell ref="A1:C1"/>
    <mergeCell ref="A2:C2"/>
    <mergeCell ref="A3:C3"/>
    <mergeCell ref="A4:C4"/>
    <mergeCell ref="A11:C11"/>
    <mergeCell ref="A5:C5"/>
    <mergeCell ref="A12:C12"/>
    <mergeCell ref="A9:C9"/>
    <mergeCell ref="A10:C10"/>
    <mergeCell ref="A6:C6"/>
    <mergeCell ref="A7:C7"/>
    <mergeCell ref="A8:C8"/>
  </mergeCells>
  <hyperlinks>
    <hyperlink ref="A11" r:id="rId1"/>
  </hyperlinks>
  <pageMargins left="0.70866141732283472" right="0.70866141732283472" top="0.74803149606299213" bottom="0.74803149606299213" header="0.31496062992125984" footer="0.31496062992125984"/>
  <pageSetup paperSize="9" scale="94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38</vt:i4>
      </vt:variant>
    </vt:vector>
  </HeadingPairs>
  <TitlesOfParts>
    <vt:vector size="40" baseType="lpstr">
      <vt:lpstr>koszty</vt:lpstr>
      <vt:lpstr>instrukcja</vt:lpstr>
      <vt:lpstr>__LOK1</vt:lpstr>
      <vt:lpstr>__woj1</vt:lpstr>
      <vt:lpstr>__woj10</vt:lpstr>
      <vt:lpstr>__woj11</vt:lpstr>
      <vt:lpstr>__woj12</vt:lpstr>
      <vt:lpstr>__woj13</vt:lpstr>
      <vt:lpstr>__woj14</vt:lpstr>
      <vt:lpstr>__woj15</vt:lpstr>
      <vt:lpstr>__woj16</vt:lpstr>
      <vt:lpstr>__woj17</vt:lpstr>
      <vt:lpstr>__woj2</vt:lpstr>
      <vt:lpstr>__woj3</vt:lpstr>
      <vt:lpstr>__woj4</vt:lpstr>
      <vt:lpstr>__woj5</vt:lpstr>
      <vt:lpstr>__woj6</vt:lpstr>
      <vt:lpstr>__woj7</vt:lpstr>
      <vt:lpstr>__woj8</vt:lpstr>
      <vt:lpstr>__woj9</vt:lpstr>
      <vt:lpstr>_LOK1</vt:lpstr>
      <vt:lpstr>_woj1</vt:lpstr>
      <vt:lpstr>_woj10</vt:lpstr>
      <vt:lpstr>_woj11</vt:lpstr>
      <vt:lpstr>_woj12</vt:lpstr>
      <vt:lpstr>_woj13</vt:lpstr>
      <vt:lpstr>_woj14</vt:lpstr>
      <vt:lpstr>_woj15</vt:lpstr>
      <vt:lpstr>_woj16</vt:lpstr>
      <vt:lpstr>_woj17</vt:lpstr>
      <vt:lpstr>_woj2</vt:lpstr>
      <vt:lpstr>_woj3</vt:lpstr>
      <vt:lpstr>_woj4</vt:lpstr>
      <vt:lpstr>_woj5</vt:lpstr>
      <vt:lpstr>_woj6</vt:lpstr>
      <vt:lpstr>_woj7</vt:lpstr>
      <vt:lpstr>_woj8</vt:lpstr>
      <vt:lpstr>_woj9</vt:lpstr>
      <vt:lpstr>instrukcja!Obszar_wydruku</vt:lpstr>
      <vt:lpstr>koszty!Obszar_wydruku</vt:lpstr>
    </vt:vector>
  </TitlesOfParts>
  <Company> 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</dc:creator>
  <cp:lastModifiedBy>Ruciński Piotr</cp:lastModifiedBy>
  <cp:lastPrinted>2022-02-08T10:15:00Z</cp:lastPrinted>
  <dcterms:created xsi:type="dcterms:W3CDTF">2016-07-17T21:43:52Z</dcterms:created>
  <dcterms:modified xsi:type="dcterms:W3CDTF">2024-04-15T10:12:10Z</dcterms:modified>
</cp:coreProperties>
</file>